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cro\dks_vue\server\"/>
    </mc:Choice>
  </mc:AlternateContent>
  <bookViews>
    <workbookView xWindow="0" yWindow="0" windowWidth="15300" windowHeight="6150" activeTab="1"/>
  </bookViews>
  <sheets>
    <sheet name="Лист1" sheetId="1" r:id="rId1"/>
    <sheet name="Лист2" sheetId="2" r:id="rId2"/>
  </sheets>
  <definedNames>
    <definedName name="_xlnm._FilterDatabase" localSheetId="0" hidden="1">Лист1!$O$3:$Q$281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R2" i="2"/>
  <c r="Q2" i="2"/>
  <c r="O3" i="1"/>
  <c r="L3" i="1"/>
  <c r="K3" i="1"/>
  <c r="I3" i="1"/>
  <c r="H22" i="1"/>
  <c r="H23" i="1"/>
  <c r="H70" i="1"/>
  <c r="H71" i="1"/>
  <c r="H106" i="1"/>
  <c r="H107" i="1"/>
  <c r="H118" i="1"/>
  <c r="H119" i="1"/>
  <c r="H155" i="1"/>
  <c r="H166" i="1"/>
  <c r="H167" i="1"/>
  <c r="H202" i="1"/>
  <c r="H203" i="1"/>
  <c r="H214" i="1"/>
  <c r="H250" i="1"/>
  <c r="H251" i="1"/>
  <c r="H262" i="1"/>
  <c r="H263" i="1"/>
  <c r="F18" i="1"/>
  <c r="H18" i="1" s="1"/>
  <c r="F67" i="1"/>
  <c r="H67" i="1" s="1"/>
  <c r="F68" i="1"/>
  <c r="H68" i="1" s="1"/>
  <c r="F126" i="1"/>
  <c r="H126" i="1" s="1"/>
  <c r="F127" i="1"/>
  <c r="H127" i="1" s="1"/>
  <c r="F186" i="1"/>
  <c r="H186" i="1" s="1"/>
  <c r="F234" i="1"/>
  <c r="H234" i="1" s="1"/>
  <c r="F235" i="1"/>
  <c r="H235" i="1" s="1"/>
  <c r="F236" i="1"/>
  <c r="H236" i="1" s="1"/>
  <c r="D4" i="1"/>
  <c r="F4" i="1" s="1"/>
  <c r="H4" i="1" s="1"/>
  <c r="D5" i="1"/>
  <c r="F5" i="1" s="1"/>
  <c r="H5" i="1" s="1"/>
  <c r="D6" i="1"/>
  <c r="F6" i="1" s="1"/>
  <c r="H6" i="1" s="1"/>
  <c r="D7" i="1"/>
  <c r="F7" i="1" s="1"/>
  <c r="H7" i="1" s="1"/>
  <c r="D8" i="1"/>
  <c r="F8" i="1" s="1"/>
  <c r="H8" i="1" s="1"/>
  <c r="D9" i="1"/>
  <c r="F9" i="1" s="1"/>
  <c r="H9" i="1" s="1"/>
  <c r="D10" i="1"/>
  <c r="F10" i="1" s="1"/>
  <c r="H10" i="1" s="1"/>
  <c r="D11" i="1"/>
  <c r="F11" i="1" s="1"/>
  <c r="H11" i="1" s="1"/>
  <c r="D12" i="1"/>
  <c r="F12" i="1" s="1"/>
  <c r="H12" i="1" s="1"/>
  <c r="D13" i="1"/>
  <c r="F13" i="1" s="1"/>
  <c r="H13" i="1" s="1"/>
  <c r="D14" i="1"/>
  <c r="F14" i="1" s="1"/>
  <c r="H14" i="1" s="1"/>
  <c r="D15" i="1"/>
  <c r="F15" i="1" s="1"/>
  <c r="H15" i="1" s="1"/>
  <c r="D16" i="1"/>
  <c r="F16" i="1" s="1"/>
  <c r="H16" i="1" s="1"/>
  <c r="D17" i="1"/>
  <c r="F17" i="1" s="1"/>
  <c r="H17" i="1" s="1"/>
  <c r="D18" i="1"/>
  <c r="D19" i="1"/>
  <c r="F19" i="1" s="1"/>
  <c r="H19" i="1" s="1"/>
  <c r="D20" i="1"/>
  <c r="F20" i="1" s="1"/>
  <c r="H20" i="1" s="1"/>
  <c r="D21" i="1"/>
  <c r="F21" i="1" s="1"/>
  <c r="H21" i="1" s="1"/>
  <c r="D22" i="1"/>
  <c r="F22" i="1" s="1"/>
  <c r="D23" i="1"/>
  <c r="F23" i="1" s="1"/>
  <c r="D24" i="1"/>
  <c r="F24" i="1" s="1"/>
  <c r="H24" i="1" s="1"/>
  <c r="D25" i="1"/>
  <c r="F25" i="1" s="1"/>
  <c r="H25" i="1" s="1"/>
  <c r="D26" i="1"/>
  <c r="F26" i="1" s="1"/>
  <c r="H26" i="1" s="1"/>
  <c r="D27" i="1"/>
  <c r="F27" i="1" s="1"/>
  <c r="H27" i="1" s="1"/>
  <c r="D28" i="1"/>
  <c r="F28" i="1" s="1"/>
  <c r="H28" i="1" s="1"/>
  <c r="D29" i="1"/>
  <c r="F29" i="1" s="1"/>
  <c r="H29" i="1" s="1"/>
  <c r="D30" i="1"/>
  <c r="F30" i="1" s="1"/>
  <c r="H30" i="1" s="1"/>
  <c r="D31" i="1"/>
  <c r="F31" i="1" s="1"/>
  <c r="H31" i="1" s="1"/>
  <c r="D32" i="1"/>
  <c r="F32" i="1" s="1"/>
  <c r="H32" i="1" s="1"/>
  <c r="D33" i="1"/>
  <c r="F33" i="1" s="1"/>
  <c r="H33" i="1" s="1"/>
  <c r="D34" i="1"/>
  <c r="F34" i="1" s="1"/>
  <c r="H34" i="1" s="1"/>
  <c r="D35" i="1"/>
  <c r="F35" i="1" s="1"/>
  <c r="H35" i="1" s="1"/>
  <c r="D36" i="1"/>
  <c r="F36" i="1" s="1"/>
  <c r="H36" i="1" s="1"/>
  <c r="D37" i="1"/>
  <c r="F37" i="1" s="1"/>
  <c r="H37" i="1" s="1"/>
  <c r="D38" i="1"/>
  <c r="F38" i="1" s="1"/>
  <c r="H38" i="1" s="1"/>
  <c r="D39" i="1"/>
  <c r="F39" i="1" s="1"/>
  <c r="H39" i="1" s="1"/>
  <c r="D40" i="1"/>
  <c r="F40" i="1" s="1"/>
  <c r="H40" i="1" s="1"/>
  <c r="D41" i="1"/>
  <c r="F41" i="1" s="1"/>
  <c r="H41" i="1" s="1"/>
  <c r="D42" i="1"/>
  <c r="F42" i="1" s="1"/>
  <c r="H42" i="1" s="1"/>
  <c r="D43" i="1"/>
  <c r="F43" i="1" s="1"/>
  <c r="H43" i="1" s="1"/>
  <c r="D44" i="1"/>
  <c r="F44" i="1" s="1"/>
  <c r="H44" i="1" s="1"/>
  <c r="D45" i="1"/>
  <c r="F45" i="1" s="1"/>
  <c r="H45" i="1" s="1"/>
  <c r="D46" i="1"/>
  <c r="F46" i="1" s="1"/>
  <c r="H46" i="1" s="1"/>
  <c r="D47" i="1"/>
  <c r="F47" i="1" s="1"/>
  <c r="H47" i="1" s="1"/>
  <c r="D48" i="1"/>
  <c r="F48" i="1" s="1"/>
  <c r="H48" i="1" s="1"/>
  <c r="D49" i="1"/>
  <c r="F49" i="1" s="1"/>
  <c r="H49" i="1" s="1"/>
  <c r="D50" i="1"/>
  <c r="F50" i="1" s="1"/>
  <c r="H50" i="1" s="1"/>
  <c r="D51" i="1"/>
  <c r="F51" i="1" s="1"/>
  <c r="H51" i="1" s="1"/>
  <c r="D52" i="1"/>
  <c r="F52" i="1" s="1"/>
  <c r="H52" i="1" s="1"/>
  <c r="D53" i="1"/>
  <c r="F53" i="1" s="1"/>
  <c r="H53" i="1" s="1"/>
  <c r="D54" i="1"/>
  <c r="F54" i="1" s="1"/>
  <c r="H54" i="1" s="1"/>
  <c r="D55" i="1"/>
  <c r="F55" i="1" s="1"/>
  <c r="H55" i="1" s="1"/>
  <c r="D56" i="1"/>
  <c r="F56" i="1" s="1"/>
  <c r="H56" i="1" s="1"/>
  <c r="D57" i="1"/>
  <c r="F57" i="1" s="1"/>
  <c r="H57" i="1" s="1"/>
  <c r="D58" i="1"/>
  <c r="F58" i="1" s="1"/>
  <c r="H58" i="1" s="1"/>
  <c r="D59" i="1"/>
  <c r="F59" i="1" s="1"/>
  <c r="H59" i="1" s="1"/>
  <c r="D60" i="1"/>
  <c r="F60" i="1" s="1"/>
  <c r="H60" i="1" s="1"/>
  <c r="D61" i="1"/>
  <c r="F61" i="1" s="1"/>
  <c r="H61" i="1" s="1"/>
  <c r="D62" i="1"/>
  <c r="F62" i="1" s="1"/>
  <c r="H62" i="1" s="1"/>
  <c r="D63" i="1"/>
  <c r="F63" i="1" s="1"/>
  <c r="H63" i="1" s="1"/>
  <c r="D64" i="1"/>
  <c r="F64" i="1" s="1"/>
  <c r="H64" i="1" s="1"/>
  <c r="D65" i="1"/>
  <c r="F65" i="1" s="1"/>
  <c r="H65" i="1" s="1"/>
  <c r="D66" i="1"/>
  <c r="F66" i="1" s="1"/>
  <c r="H66" i="1" s="1"/>
  <c r="D67" i="1"/>
  <c r="D68" i="1"/>
  <c r="D69" i="1"/>
  <c r="F69" i="1" s="1"/>
  <c r="H69" i="1" s="1"/>
  <c r="D70" i="1"/>
  <c r="F70" i="1" s="1"/>
  <c r="D71" i="1"/>
  <c r="F71" i="1" s="1"/>
  <c r="D72" i="1"/>
  <c r="F72" i="1" s="1"/>
  <c r="H72" i="1" s="1"/>
  <c r="D73" i="1"/>
  <c r="F73" i="1" s="1"/>
  <c r="H73" i="1" s="1"/>
  <c r="D74" i="1"/>
  <c r="F74" i="1" s="1"/>
  <c r="H74" i="1" s="1"/>
  <c r="D75" i="1"/>
  <c r="F75" i="1" s="1"/>
  <c r="H75" i="1" s="1"/>
  <c r="D76" i="1"/>
  <c r="F76" i="1" s="1"/>
  <c r="H76" i="1" s="1"/>
  <c r="D77" i="1"/>
  <c r="F77" i="1" s="1"/>
  <c r="H77" i="1" s="1"/>
  <c r="D78" i="1"/>
  <c r="F78" i="1" s="1"/>
  <c r="H78" i="1" s="1"/>
  <c r="D79" i="1"/>
  <c r="F79" i="1" s="1"/>
  <c r="H79" i="1" s="1"/>
  <c r="D80" i="1"/>
  <c r="F80" i="1" s="1"/>
  <c r="H80" i="1" s="1"/>
  <c r="D81" i="1"/>
  <c r="F81" i="1" s="1"/>
  <c r="H81" i="1" s="1"/>
  <c r="D82" i="1"/>
  <c r="F82" i="1" s="1"/>
  <c r="H82" i="1" s="1"/>
  <c r="D83" i="1"/>
  <c r="F83" i="1" s="1"/>
  <c r="H83" i="1" s="1"/>
  <c r="D84" i="1"/>
  <c r="F84" i="1" s="1"/>
  <c r="H84" i="1" s="1"/>
  <c r="D85" i="1"/>
  <c r="F85" i="1" s="1"/>
  <c r="H85" i="1" s="1"/>
  <c r="D86" i="1"/>
  <c r="F86" i="1" s="1"/>
  <c r="H86" i="1" s="1"/>
  <c r="D87" i="1"/>
  <c r="F87" i="1" s="1"/>
  <c r="H87" i="1" s="1"/>
  <c r="D88" i="1"/>
  <c r="F88" i="1" s="1"/>
  <c r="H88" i="1" s="1"/>
  <c r="D89" i="1"/>
  <c r="F89" i="1" s="1"/>
  <c r="H89" i="1" s="1"/>
  <c r="D90" i="1"/>
  <c r="F90" i="1" s="1"/>
  <c r="H90" i="1" s="1"/>
  <c r="D91" i="1"/>
  <c r="F91" i="1" s="1"/>
  <c r="H91" i="1" s="1"/>
  <c r="D92" i="1"/>
  <c r="F92" i="1" s="1"/>
  <c r="H92" i="1" s="1"/>
  <c r="D93" i="1"/>
  <c r="F93" i="1" s="1"/>
  <c r="H93" i="1" s="1"/>
  <c r="D94" i="1"/>
  <c r="F94" i="1" s="1"/>
  <c r="H94" i="1" s="1"/>
  <c r="D95" i="1"/>
  <c r="F95" i="1" s="1"/>
  <c r="H95" i="1" s="1"/>
  <c r="D96" i="1"/>
  <c r="F96" i="1" s="1"/>
  <c r="H96" i="1" s="1"/>
  <c r="D97" i="1"/>
  <c r="F97" i="1" s="1"/>
  <c r="H97" i="1" s="1"/>
  <c r="D98" i="1"/>
  <c r="F98" i="1" s="1"/>
  <c r="H98" i="1" s="1"/>
  <c r="D99" i="1"/>
  <c r="F99" i="1" s="1"/>
  <c r="H99" i="1" s="1"/>
  <c r="D100" i="1"/>
  <c r="F100" i="1" s="1"/>
  <c r="H100" i="1" s="1"/>
  <c r="D101" i="1"/>
  <c r="F101" i="1" s="1"/>
  <c r="H101" i="1" s="1"/>
  <c r="D102" i="1"/>
  <c r="F102" i="1" s="1"/>
  <c r="H102" i="1" s="1"/>
  <c r="D103" i="1"/>
  <c r="F103" i="1" s="1"/>
  <c r="H103" i="1" s="1"/>
  <c r="D104" i="1"/>
  <c r="F104" i="1" s="1"/>
  <c r="H104" i="1" s="1"/>
  <c r="D105" i="1"/>
  <c r="F105" i="1" s="1"/>
  <c r="H105" i="1" s="1"/>
  <c r="D106" i="1"/>
  <c r="F106" i="1" s="1"/>
  <c r="D107" i="1"/>
  <c r="F107" i="1" s="1"/>
  <c r="D108" i="1"/>
  <c r="F108" i="1" s="1"/>
  <c r="H108" i="1" s="1"/>
  <c r="D109" i="1"/>
  <c r="F109" i="1" s="1"/>
  <c r="H109" i="1" s="1"/>
  <c r="D110" i="1"/>
  <c r="F110" i="1" s="1"/>
  <c r="H110" i="1" s="1"/>
  <c r="D111" i="1"/>
  <c r="F111" i="1" s="1"/>
  <c r="H111" i="1" s="1"/>
  <c r="D112" i="1"/>
  <c r="F112" i="1" s="1"/>
  <c r="H112" i="1" s="1"/>
  <c r="D113" i="1"/>
  <c r="F113" i="1" s="1"/>
  <c r="H113" i="1" s="1"/>
  <c r="D114" i="1"/>
  <c r="F114" i="1" s="1"/>
  <c r="H114" i="1" s="1"/>
  <c r="D115" i="1"/>
  <c r="F115" i="1" s="1"/>
  <c r="H115" i="1" s="1"/>
  <c r="D116" i="1"/>
  <c r="F116" i="1" s="1"/>
  <c r="H116" i="1" s="1"/>
  <c r="D117" i="1"/>
  <c r="F117" i="1" s="1"/>
  <c r="H117" i="1" s="1"/>
  <c r="D118" i="1"/>
  <c r="F118" i="1" s="1"/>
  <c r="D119" i="1"/>
  <c r="F119" i="1" s="1"/>
  <c r="D120" i="1"/>
  <c r="F120" i="1" s="1"/>
  <c r="H120" i="1" s="1"/>
  <c r="D121" i="1"/>
  <c r="F121" i="1" s="1"/>
  <c r="H121" i="1" s="1"/>
  <c r="D122" i="1"/>
  <c r="F122" i="1" s="1"/>
  <c r="H122" i="1" s="1"/>
  <c r="D123" i="1"/>
  <c r="F123" i="1" s="1"/>
  <c r="H123" i="1" s="1"/>
  <c r="D124" i="1"/>
  <c r="F124" i="1" s="1"/>
  <c r="H124" i="1" s="1"/>
  <c r="D125" i="1"/>
  <c r="F125" i="1" s="1"/>
  <c r="H125" i="1" s="1"/>
  <c r="D126" i="1"/>
  <c r="D127" i="1"/>
  <c r="D128" i="1"/>
  <c r="F128" i="1" s="1"/>
  <c r="H128" i="1" s="1"/>
  <c r="D129" i="1"/>
  <c r="F129" i="1" s="1"/>
  <c r="H129" i="1" s="1"/>
  <c r="D130" i="1"/>
  <c r="F130" i="1" s="1"/>
  <c r="H130" i="1" s="1"/>
  <c r="D131" i="1"/>
  <c r="F131" i="1" s="1"/>
  <c r="H131" i="1" s="1"/>
  <c r="D132" i="1"/>
  <c r="F132" i="1" s="1"/>
  <c r="H132" i="1" s="1"/>
  <c r="D133" i="1"/>
  <c r="F133" i="1" s="1"/>
  <c r="H133" i="1" s="1"/>
  <c r="D134" i="1"/>
  <c r="F134" i="1" s="1"/>
  <c r="H134" i="1" s="1"/>
  <c r="D135" i="1"/>
  <c r="F135" i="1" s="1"/>
  <c r="H135" i="1" s="1"/>
  <c r="D136" i="1"/>
  <c r="F136" i="1" s="1"/>
  <c r="H136" i="1" s="1"/>
  <c r="D137" i="1"/>
  <c r="F137" i="1" s="1"/>
  <c r="H137" i="1" s="1"/>
  <c r="D138" i="1"/>
  <c r="F138" i="1" s="1"/>
  <c r="H138" i="1" s="1"/>
  <c r="D139" i="1"/>
  <c r="F139" i="1" s="1"/>
  <c r="H139" i="1" s="1"/>
  <c r="D140" i="1"/>
  <c r="F140" i="1" s="1"/>
  <c r="H140" i="1" s="1"/>
  <c r="D141" i="1"/>
  <c r="F141" i="1" s="1"/>
  <c r="H141" i="1" s="1"/>
  <c r="D142" i="1"/>
  <c r="F142" i="1" s="1"/>
  <c r="H142" i="1" s="1"/>
  <c r="D143" i="1"/>
  <c r="F143" i="1" s="1"/>
  <c r="H143" i="1" s="1"/>
  <c r="D144" i="1"/>
  <c r="F144" i="1" s="1"/>
  <c r="H144" i="1" s="1"/>
  <c r="D145" i="1"/>
  <c r="F145" i="1" s="1"/>
  <c r="H145" i="1" s="1"/>
  <c r="D146" i="1"/>
  <c r="F146" i="1" s="1"/>
  <c r="H146" i="1" s="1"/>
  <c r="D147" i="1"/>
  <c r="F147" i="1" s="1"/>
  <c r="H147" i="1" s="1"/>
  <c r="D148" i="1"/>
  <c r="F148" i="1" s="1"/>
  <c r="H148" i="1" s="1"/>
  <c r="D149" i="1"/>
  <c r="F149" i="1" s="1"/>
  <c r="H149" i="1" s="1"/>
  <c r="D150" i="1"/>
  <c r="F150" i="1" s="1"/>
  <c r="H150" i="1" s="1"/>
  <c r="D151" i="1"/>
  <c r="F151" i="1" s="1"/>
  <c r="H151" i="1" s="1"/>
  <c r="D152" i="1"/>
  <c r="F152" i="1" s="1"/>
  <c r="H152" i="1" s="1"/>
  <c r="D153" i="1"/>
  <c r="F153" i="1" s="1"/>
  <c r="H153" i="1" s="1"/>
  <c r="D154" i="1"/>
  <c r="F154" i="1" s="1"/>
  <c r="H154" i="1" s="1"/>
  <c r="D155" i="1"/>
  <c r="F155" i="1" s="1"/>
  <c r="D156" i="1"/>
  <c r="F156" i="1" s="1"/>
  <c r="H156" i="1" s="1"/>
  <c r="D157" i="1"/>
  <c r="F157" i="1" s="1"/>
  <c r="H157" i="1" s="1"/>
  <c r="D158" i="1"/>
  <c r="F158" i="1" s="1"/>
  <c r="H158" i="1" s="1"/>
  <c r="D159" i="1"/>
  <c r="F159" i="1" s="1"/>
  <c r="H159" i="1" s="1"/>
  <c r="D160" i="1"/>
  <c r="F160" i="1" s="1"/>
  <c r="H160" i="1" s="1"/>
  <c r="D161" i="1"/>
  <c r="F161" i="1" s="1"/>
  <c r="H161" i="1" s="1"/>
  <c r="D162" i="1"/>
  <c r="F162" i="1" s="1"/>
  <c r="H162" i="1" s="1"/>
  <c r="D163" i="1"/>
  <c r="F163" i="1" s="1"/>
  <c r="H163" i="1" s="1"/>
  <c r="D164" i="1"/>
  <c r="F164" i="1" s="1"/>
  <c r="H164" i="1" s="1"/>
  <c r="D165" i="1"/>
  <c r="F165" i="1" s="1"/>
  <c r="H165" i="1" s="1"/>
  <c r="D166" i="1"/>
  <c r="F166" i="1" s="1"/>
  <c r="D167" i="1"/>
  <c r="F167" i="1" s="1"/>
  <c r="D168" i="1"/>
  <c r="F168" i="1" s="1"/>
  <c r="H168" i="1" s="1"/>
  <c r="D169" i="1"/>
  <c r="F169" i="1" s="1"/>
  <c r="H169" i="1" s="1"/>
  <c r="D170" i="1"/>
  <c r="F170" i="1" s="1"/>
  <c r="H170" i="1" s="1"/>
  <c r="D171" i="1"/>
  <c r="F171" i="1" s="1"/>
  <c r="H171" i="1" s="1"/>
  <c r="D172" i="1"/>
  <c r="F172" i="1" s="1"/>
  <c r="H172" i="1" s="1"/>
  <c r="D173" i="1"/>
  <c r="F173" i="1" s="1"/>
  <c r="H173" i="1" s="1"/>
  <c r="D174" i="1"/>
  <c r="F174" i="1" s="1"/>
  <c r="H174" i="1" s="1"/>
  <c r="D175" i="1"/>
  <c r="F175" i="1" s="1"/>
  <c r="H175" i="1" s="1"/>
  <c r="D176" i="1"/>
  <c r="F176" i="1" s="1"/>
  <c r="H176" i="1" s="1"/>
  <c r="D177" i="1"/>
  <c r="F177" i="1" s="1"/>
  <c r="H177" i="1" s="1"/>
  <c r="D178" i="1"/>
  <c r="F178" i="1" s="1"/>
  <c r="H178" i="1" s="1"/>
  <c r="D179" i="1"/>
  <c r="F179" i="1" s="1"/>
  <c r="H179" i="1" s="1"/>
  <c r="D180" i="1"/>
  <c r="F180" i="1" s="1"/>
  <c r="H180" i="1" s="1"/>
  <c r="D181" i="1"/>
  <c r="F181" i="1" s="1"/>
  <c r="H181" i="1" s="1"/>
  <c r="D182" i="1"/>
  <c r="F182" i="1" s="1"/>
  <c r="H182" i="1" s="1"/>
  <c r="D183" i="1"/>
  <c r="F183" i="1" s="1"/>
  <c r="H183" i="1" s="1"/>
  <c r="D184" i="1"/>
  <c r="F184" i="1" s="1"/>
  <c r="H184" i="1" s="1"/>
  <c r="D185" i="1"/>
  <c r="F185" i="1" s="1"/>
  <c r="H185" i="1" s="1"/>
  <c r="D186" i="1"/>
  <c r="D187" i="1"/>
  <c r="F187" i="1" s="1"/>
  <c r="H187" i="1" s="1"/>
  <c r="D188" i="1"/>
  <c r="F188" i="1" s="1"/>
  <c r="H188" i="1" s="1"/>
  <c r="D189" i="1"/>
  <c r="F189" i="1" s="1"/>
  <c r="H189" i="1" s="1"/>
  <c r="D190" i="1"/>
  <c r="F190" i="1" s="1"/>
  <c r="H190" i="1" s="1"/>
  <c r="D191" i="1"/>
  <c r="F191" i="1" s="1"/>
  <c r="H191" i="1" s="1"/>
  <c r="D192" i="1"/>
  <c r="F192" i="1" s="1"/>
  <c r="H192" i="1" s="1"/>
  <c r="D193" i="1"/>
  <c r="F193" i="1" s="1"/>
  <c r="H193" i="1" s="1"/>
  <c r="D194" i="1"/>
  <c r="F194" i="1" s="1"/>
  <c r="H194" i="1" s="1"/>
  <c r="D195" i="1"/>
  <c r="F195" i="1" s="1"/>
  <c r="H195" i="1" s="1"/>
  <c r="D196" i="1"/>
  <c r="F196" i="1" s="1"/>
  <c r="H196" i="1" s="1"/>
  <c r="D197" i="1"/>
  <c r="F197" i="1" s="1"/>
  <c r="H197" i="1" s="1"/>
  <c r="D198" i="1"/>
  <c r="F198" i="1" s="1"/>
  <c r="H198" i="1" s="1"/>
  <c r="D199" i="1"/>
  <c r="F199" i="1" s="1"/>
  <c r="H199" i="1" s="1"/>
  <c r="D200" i="1"/>
  <c r="F200" i="1" s="1"/>
  <c r="H200" i="1" s="1"/>
  <c r="D201" i="1"/>
  <c r="F201" i="1" s="1"/>
  <c r="H201" i="1" s="1"/>
  <c r="D202" i="1"/>
  <c r="F202" i="1" s="1"/>
  <c r="D203" i="1"/>
  <c r="F203" i="1" s="1"/>
  <c r="D204" i="1"/>
  <c r="F204" i="1" s="1"/>
  <c r="H204" i="1" s="1"/>
  <c r="D205" i="1"/>
  <c r="F205" i="1" s="1"/>
  <c r="H205" i="1" s="1"/>
  <c r="D206" i="1"/>
  <c r="F206" i="1" s="1"/>
  <c r="H206" i="1" s="1"/>
  <c r="D207" i="1"/>
  <c r="F207" i="1" s="1"/>
  <c r="H207" i="1" s="1"/>
  <c r="D208" i="1"/>
  <c r="F208" i="1" s="1"/>
  <c r="H208" i="1" s="1"/>
  <c r="D209" i="1"/>
  <c r="F209" i="1" s="1"/>
  <c r="H209" i="1" s="1"/>
  <c r="D210" i="1"/>
  <c r="F210" i="1" s="1"/>
  <c r="H210" i="1" s="1"/>
  <c r="D211" i="1"/>
  <c r="F211" i="1" s="1"/>
  <c r="H211" i="1" s="1"/>
  <c r="D212" i="1"/>
  <c r="F212" i="1" s="1"/>
  <c r="H212" i="1" s="1"/>
  <c r="D213" i="1"/>
  <c r="F213" i="1" s="1"/>
  <c r="H213" i="1" s="1"/>
  <c r="D214" i="1"/>
  <c r="F214" i="1" s="1"/>
  <c r="D215" i="1"/>
  <c r="F215" i="1" s="1"/>
  <c r="H215" i="1" s="1"/>
  <c r="D216" i="1"/>
  <c r="F216" i="1" s="1"/>
  <c r="H216" i="1" s="1"/>
  <c r="D217" i="1"/>
  <c r="F217" i="1" s="1"/>
  <c r="H217" i="1" s="1"/>
  <c r="D218" i="1"/>
  <c r="F218" i="1" s="1"/>
  <c r="H218" i="1" s="1"/>
  <c r="D219" i="1"/>
  <c r="F219" i="1" s="1"/>
  <c r="H219" i="1" s="1"/>
  <c r="D220" i="1"/>
  <c r="F220" i="1" s="1"/>
  <c r="H220" i="1" s="1"/>
  <c r="D221" i="1"/>
  <c r="F221" i="1" s="1"/>
  <c r="H221" i="1" s="1"/>
  <c r="D222" i="1"/>
  <c r="F222" i="1" s="1"/>
  <c r="H222" i="1" s="1"/>
  <c r="D223" i="1"/>
  <c r="F223" i="1" s="1"/>
  <c r="H223" i="1" s="1"/>
  <c r="D224" i="1"/>
  <c r="F224" i="1" s="1"/>
  <c r="H224" i="1" s="1"/>
  <c r="D225" i="1"/>
  <c r="F225" i="1" s="1"/>
  <c r="H225" i="1" s="1"/>
  <c r="D226" i="1"/>
  <c r="F226" i="1" s="1"/>
  <c r="H226" i="1" s="1"/>
  <c r="D227" i="1"/>
  <c r="F227" i="1" s="1"/>
  <c r="H227" i="1" s="1"/>
  <c r="D228" i="1"/>
  <c r="F228" i="1" s="1"/>
  <c r="H228" i="1" s="1"/>
  <c r="D229" i="1"/>
  <c r="F229" i="1" s="1"/>
  <c r="H229" i="1" s="1"/>
  <c r="D230" i="1"/>
  <c r="F230" i="1" s="1"/>
  <c r="H230" i="1" s="1"/>
  <c r="D231" i="1"/>
  <c r="F231" i="1" s="1"/>
  <c r="H231" i="1" s="1"/>
  <c r="D232" i="1"/>
  <c r="F232" i="1" s="1"/>
  <c r="H232" i="1" s="1"/>
  <c r="D233" i="1"/>
  <c r="F233" i="1" s="1"/>
  <c r="H233" i="1" s="1"/>
  <c r="D234" i="1"/>
  <c r="D235" i="1"/>
  <c r="D236" i="1"/>
  <c r="D237" i="1"/>
  <c r="F237" i="1" s="1"/>
  <c r="H237" i="1" s="1"/>
  <c r="D238" i="1"/>
  <c r="F238" i="1" s="1"/>
  <c r="H238" i="1" s="1"/>
  <c r="D239" i="1"/>
  <c r="F239" i="1" s="1"/>
  <c r="H239" i="1" s="1"/>
  <c r="D240" i="1"/>
  <c r="F240" i="1" s="1"/>
  <c r="H240" i="1" s="1"/>
  <c r="D241" i="1"/>
  <c r="F241" i="1" s="1"/>
  <c r="H241" i="1" s="1"/>
  <c r="D242" i="1"/>
  <c r="F242" i="1" s="1"/>
  <c r="H242" i="1" s="1"/>
  <c r="D243" i="1"/>
  <c r="F243" i="1" s="1"/>
  <c r="H243" i="1" s="1"/>
  <c r="D244" i="1"/>
  <c r="F244" i="1" s="1"/>
  <c r="H244" i="1" s="1"/>
  <c r="D245" i="1"/>
  <c r="F245" i="1" s="1"/>
  <c r="H245" i="1" s="1"/>
  <c r="D246" i="1"/>
  <c r="F246" i="1" s="1"/>
  <c r="H246" i="1" s="1"/>
  <c r="D247" i="1"/>
  <c r="F247" i="1" s="1"/>
  <c r="H247" i="1" s="1"/>
  <c r="D248" i="1"/>
  <c r="F248" i="1" s="1"/>
  <c r="H248" i="1" s="1"/>
  <c r="D249" i="1"/>
  <c r="F249" i="1" s="1"/>
  <c r="H249" i="1" s="1"/>
  <c r="D250" i="1"/>
  <c r="F250" i="1" s="1"/>
  <c r="D251" i="1"/>
  <c r="F251" i="1" s="1"/>
  <c r="D252" i="1"/>
  <c r="F252" i="1" s="1"/>
  <c r="H252" i="1" s="1"/>
  <c r="D253" i="1"/>
  <c r="F253" i="1" s="1"/>
  <c r="H253" i="1" s="1"/>
  <c r="D254" i="1"/>
  <c r="F254" i="1" s="1"/>
  <c r="H254" i="1" s="1"/>
  <c r="D255" i="1"/>
  <c r="F255" i="1" s="1"/>
  <c r="H255" i="1" s="1"/>
  <c r="D256" i="1"/>
  <c r="F256" i="1" s="1"/>
  <c r="H256" i="1" s="1"/>
  <c r="D257" i="1"/>
  <c r="F257" i="1" s="1"/>
  <c r="H257" i="1" s="1"/>
  <c r="D258" i="1"/>
  <c r="F258" i="1" s="1"/>
  <c r="H258" i="1" s="1"/>
  <c r="D259" i="1"/>
  <c r="F259" i="1" s="1"/>
  <c r="H259" i="1" s="1"/>
  <c r="D260" i="1"/>
  <c r="F260" i="1" s="1"/>
  <c r="H260" i="1" s="1"/>
  <c r="D261" i="1"/>
  <c r="F261" i="1" s="1"/>
  <c r="H261" i="1" s="1"/>
  <c r="D262" i="1"/>
  <c r="F262" i="1" s="1"/>
  <c r="D263" i="1"/>
  <c r="F263" i="1" s="1"/>
  <c r="D264" i="1"/>
  <c r="F264" i="1" s="1"/>
  <c r="H264" i="1" s="1"/>
  <c r="D265" i="1"/>
  <c r="F265" i="1" s="1"/>
  <c r="H265" i="1" s="1"/>
  <c r="D266" i="1"/>
  <c r="F266" i="1" s="1"/>
  <c r="H266" i="1" s="1"/>
  <c r="D267" i="1"/>
  <c r="F267" i="1" s="1"/>
  <c r="H267" i="1" s="1"/>
  <c r="D268" i="1"/>
  <c r="F268" i="1" s="1"/>
  <c r="H268" i="1" s="1"/>
  <c r="D269" i="1"/>
  <c r="F269" i="1" s="1"/>
  <c r="H269" i="1" s="1"/>
  <c r="D270" i="1"/>
  <c r="F270" i="1" s="1"/>
  <c r="H270" i="1" s="1"/>
  <c r="D271" i="1"/>
  <c r="F271" i="1" s="1"/>
  <c r="H271" i="1" s="1"/>
  <c r="D272" i="1"/>
  <c r="F272" i="1" s="1"/>
  <c r="H272" i="1" s="1"/>
  <c r="D273" i="1"/>
  <c r="F273" i="1" s="1"/>
  <c r="H273" i="1" s="1"/>
  <c r="D274" i="1"/>
  <c r="F274" i="1" s="1"/>
  <c r="H274" i="1" s="1"/>
  <c r="D275" i="1"/>
  <c r="F275" i="1" s="1"/>
  <c r="H275" i="1" s="1"/>
  <c r="D276" i="1"/>
  <c r="F276" i="1" s="1"/>
  <c r="H276" i="1" s="1"/>
  <c r="D277" i="1"/>
  <c r="F277" i="1" s="1"/>
  <c r="H277" i="1" s="1"/>
  <c r="D278" i="1"/>
  <c r="F278" i="1" s="1"/>
  <c r="H278" i="1" s="1"/>
  <c r="D279" i="1"/>
  <c r="F279" i="1" s="1"/>
  <c r="H279" i="1" s="1"/>
  <c r="D280" i="1"/>
  <c r="F280" i="1" s="1"/>
  <c r="H280" i="1" s="1"/>
  <c r="D281" i="1"/>
  <c r="F281" i="1" s="1"/>
  <c r="H281" i="1" s="1"/>
  <c r="D3" i="1"/>
  <c r="F3" i="1" s="1"/>
  <c r="K4" i="1" l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L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L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L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L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L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L108" i="1" s="1"/>
  <c r="K109" i="1"/>
  <c r="O109" i="1" s="1"/>
  <c r="K110" i="1"/>
  <c r="L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L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K134" i="1"/>
  <c r="L134" i="1" s="1"/>
  <c r="K135" i="1"/>
  <c r="O135" i="1" s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L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K169" i="1"/>
  <c r="O169" i="1" s="1"/>
  <c r="K170" i="1"/>
  <c r="O170" i="1" s="1"/>
  <c r="K171" i="1"/>
  <c r="L171" i="1" s="1"/>
  <c r="K172" i="1"/>
  <c r="O172" i="1" s="1"/>
  <c r="K173" i="1"/>
  <c r="O173" i="1" s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L180" i="1" s="1"/>
  <c r="K181" i="1"/>
  <c r="O181" i="1" s="1"/>
  <c r="K182" i="1"/>
  <c r="L182" i="1" s="1"/>
  <c r="K183" i="1"/>
  <c r="O183" i="1" s="1"/>
  <c r="K184" i="1"/>
  <c r="O184" i="1" s="1"/>
  <c r="K185" i="1"/>
  <c r="O185" i="1" s="1"/>
  <c r="K186" i="1"/>
  <c r="O186" i="1" s="1"/>
  <c r="K187" i="1"/>
  <c r="O187" i="1" s="1"/>
  <c r="K188" i="1"/>
  <c r="O188" i="1" s="1"/>
  <c r="K189" i="1"/>
  <c r="O189" i="1" s="1"/>
  <c r="K190" i="1"/>
  <c r="O190" i="1" s="1"/>
  <c r="K191" i="1"/>
  <c r="O191" i="1" s="1"/>
  <c r="K192" i="1"/>
  <c r="O192" i="1" s="1"/>
  <c r="K193" i="1"/>
  <c r="O193" i="1" s="1"/>
  <c r="K194" i="1"/>
  <c r="O194" i="1" s="1"/>
  <c r="K195" i="1"/>
  <c r="O195" i="1" s="1"/>
  <c r="K196" i="1"/>
  <c r="O196" i="1" s="1"/>
  <c r="K197" i="1"/>
  <c r="O197" i="1" s="1"/>
  <c r="K198" i="1"/>
  <c r="O198" i="1" s="1"/>
  <c r="K199" i="1"/>
  <c r="O199" i="1" s="1"/>
  <c r="K200" i="1"/>
  <c r="O200" i="1" s="1"/>
  <c r="K201" i="1"/>
  <c r="O201" i="1" s="1"/>
  <c r="K202" i="1"/>
  <c r="O202" i="1" s="1"/>
  <c r="K203" i="1"/>
  <c r="O203" i="1" s="1"/>
  <c r="K204" i="1"/>
  <c r="O204" i="1" s="1"/>
  <c r="K205" i="1"/>
  <c r="O205" i="1" s="1"/>
  <c r="K206" i="1"/>
  <c r="L206" i="1" s="1"/>
  <c r="K207" i="1"/>
  <c r="O207" i="1" s="1"/>
  <c r="K208" i="1"/>
  <c r="O208" i="1" s="1"/>
  <c r="K209" i="1"/>
  <c r="O209" i="1" s="1"/>
  <c r="K210" i="1"/>
  <c r="O210" i="1" s="1"/>
  <c r="K211" i="1"/>
  <c r="O211" i="1" s="1"/>
  <c r="K212" i="1"/>
  <c r="O212" i="1" s="1"/>
  <c r="K213" i="1"/>
  <c r="O213" i="1" s="1"/>
  <c r="K214" i="1"/>
  <c r="O214" i="1" s="1"/>
  <c r="K215" i="1"/>
  <c r="O215" i="1" s="1"/>
  <c r="K216" i="1"/>
  <c r="O216" i="1" s="1"/>
  <c r="K217" i="1"/>
  <c r="L217" i="1" s="1"/>
  <c r="K218" i="1"/>
  <c r="O218" i="1" s="1"/>
  <c r="K219" i="1"/>
  <c r="L219" i="1" s="1"/>
  <c r="K220" i="1"/>
  <c r="O220" i="1" s="1"/>
  <c r="K221" i="1"/>
  <c r="O221" i="1" s="1"/>
  <c r="K222" i="1"/>
  <c r="O222" i="1" s="1"/>
  <c r="K223" i="1"/>
  <c r="O223" i="1" s="1"/>
  <c r="K224" i="1"/>
  <c r="O224" i="1" s="1"/>
  <c r="K225" i="1"/>
  <c r="O225" i="1" s="1"/>
  <c r="K226" i="1"/>
  <c r="O226" i="1" s="1"/>
  <c r="K227" i="1"/>
  <c r="O227" i="1" s="1"/>
  <c r="K228" i="1"/>
  <c r="O228" i="1" s="1"/>
  <c r="K229" i="1"/>
  <c r="O229" i="1" s="1"/>
  <c r="K230" i="1"/>
  <c r="L230" i="1" s="1"/>
  <c r="K231" i="1"/>
  <c r="O231" i="1" s="1"/>
  <c r="K232" i="1"/>
  <c r="O232" i="1" s="1"/>
  <c r="K233" i="1"/>
  <c r="O233" i="1" s="1"/>
  <c r="K234" i="1"/>
  <c r="O234" i="1" s="1"/>
  <c r="K235" i="1"/>
  <c r="O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L243" i="1" s="1"/>
  <c r="K244" i="1"/>
  <c r="O244" i="1" s="1"/>
  <c r="K245" i="1"/>
  <c r="O245" i="1" s="1"/>
  <c r="K246" i="1"/>
  <c r="O246" i="1" s="1"/>
  <c r="K247" i="1"/>
  <c r="O247" i="1" s="1"/>
  <c r="K248" i="1"/>
  <c r="O248" i="1" s="1"/>
  <c r="K249" i="1"/>
  <c r="O249" i="1" s="1"/>
  <c r="K250" i="1"/>
  <c r="O250" i="1" s="1"/>
  <c r="K251" i="1"/>
  <c r="O251" i="1" s="1"/>
  <c r="K252" i="1"/>
  <c r="L252" i="1" s="1"/>
  <c r="K253" i="1"/>
  <c r="O253" i="1" s="1"/>
  <c r="K254" i="1"/>
  <c r="L254" i="1" s="1"/>
  <c r="K255" i="1"/>
  <c r="O255" i="1" s="1"/>
  <c r="K256" i="1"/>
  <c r="O256" i="1" s="1"/>
  <c r="K257" i="1"/>
  <c r="O257" i="1" s="1"/>
  <c r="K258" i="1"/>
  <c r="O258" i="1" s="1"/>
  <c r="K259" i="1"/>
  <c r="O259" i="1" s="1"/>
  <c r="K260" i="1"/>
  <c r="O260" i="1" s="1"/>
  <c r="K261" i="1"/>
  <c r="O261" i="1" s="1"/>
  <c r="K262" i="1"/>
  <c r="O262" i="1" s="1"/>
  <c r="K263" i="1"/>
  <c r="O263" i="1" s="1"/>
  <c r="K264" i="1"/>
  <c r="O264" i="1" s="1"/>
  <c r="K265" i="1"/>
  <c r="L265" i="1" s="1"/>
  <c r="K266" i="1"/>
  <c r="O266" i="1" s="1"/>
  <c r="K267" i="1"/>
  <c r="O267" i="1" s="1"/>
  <c r="K268" i="1"/>
  <c r="O268" i="1" s="1"/>
  <c r="K269" i="1"/>
  <c r="O269" i="1" s="1"/>
  <c r="K270" i="1"/>
  <c r="O270" i="1" s="1"/>
  <c r="K271" i="1"/>
  <c r="O271" i="1" s="1"/>
  <c r="K272" i="1"/>
  <c r="O272" i="1" s="1"/>
  <c r="K273" i="1"/>
  <c r="O273" i="1" s="1"/>
  <c r="K274" i="1"/>
  <c r="O274" i="1" s="1"/>
  <c r="K275" i="1"/>
  <c r="O275" i="1" s="1"/>
  <c r="K276" i="1"/>
  <c r="O276" i="1" s="1"/>
  <c r="K277" i="1"/>
  <c r="O277" i="1" s="1"/>
  <c r="K278" i="1"/>
  <c r="L278" i="1" s="1"/>
  <c r="K279" i="1"/>
  <c r="O279" i="1" s="1"/>
  <c r="K280" i="1"/>
  <c r="O280" i="1" s="1"/>
  <c r="K281" i="1"/>
  <c r="O28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O219" i="1" l="1"/>
  <c r="O217" i="1"/>
  <c r="O123" i="1"/>
  <c r="O39" i="1"/>
  <c r="L99" i="1"/>
  <c r="L121" i="1"/>
  <c r="O206" i="1"/>
  <c r="L145" i="1"/>
  <c r="L147" i="1"/>
  <c r="O97" i="1"/>
  <c r="O25" i="1"/>
  <c r="L169" i="1"/>
  <c r="O265" i="1"/>
  <c r="O171" i="1"/>
  <c r="L22" i="1"/>
  <c r="L24" i="1"/>
  <c r="L193" i="1"/>
  <c r="O75" i="1"/>
  <c r="L195" i="1"/>
  <c r="O252" i="1"/>
  <c r="L73" i="1"/>
  <c r="O243" i="1"/>
  <c r="L241" i="1"/>
  <c r="O180" i="1"/>
  <c r="O134" i="1"/>
  <c r="L5" i="1"/>
  <c r="L58" i="1"/>
  <c r="L91" i="1"/>
  <c r="L115" i="1"/>
  <c r="L139" i="1"/>
  <c r="L163" i="1"/>
  <c r="L187" i="1"/>
  <c r="L211" i="1"/>
  <c r="L235" i="1"/>
  <c r="L259" i="1"/>
  <c r="O86" i="1"/>
  <c r="L6" i="1"/>
  <c r="L59" i="1"/>
  <c r="L92" i="1"/>
  <c r="L116" i="1"/>
  <c r="L140" i="1"/>
  <c r="L164" i="1"/>
  <c r="L188" i="1"/>
  <c r="L212" i="1"/>
  <c r="L236" i="1"/>
  <c r="L260" i="1"/>
  <c r="O254" i="1"/>
  <c r="L18" i="1"/>
  <c r="L69" i="1"/>
  <c r="L94" i="1"/>
  <c r="L118" i="1"/>
  <c r="L142" i="1"/>
  <c r="L166" i="1"/>
  <c r="L190" i="1"/>
  <c r="L214" i="1"/>
  <c r="L238" i="1"/>
  <c r="L262" i="1"/>
  <c r="L267" i="1"/>
  <c r="L76" i="1"/>
  <c r="L100" i="1"/>
  <c r="L124" i="1"/>
  <c r="L148" i="1"/>
  <c r="L172" i="1"/>
  <c r="L196" i="1"/>
  <c r="L220" i="1"/>
  <c r="L244" i="1"/>
  <c r="L268" i="1"/>
  <c r="O158" i="1"/>
  <c r="O110" i="1"/>
  <c r="L35" i="1"/>
  <c r="L78" i="1"/>
  <c r="L102" i="1"/>
  <c r="L126" i="1"/>
  <c r="L150" i="1"/>
  <c r="L174" i="1"/>
  <c r="L198" i="1"/>
  <c r="L222" i="1"/>
  <c r="L246" i="1"/>
  <c r="L270" i="1"/>
  <c r="L81" i="1"/>
  <c r="L105" i="1"/>
  <c r="L129" i="1"/>
  <c r="L153" i="1"/>
  <c r="L177" i="1"/>
  <c r="L201" i="1"/>
  <c r="L225" i="1"/>
  <c r="L249" i="1"/>
  <c r="L273" i="1"/>
  <c r="O278" i="1"/>
  <c r="O108" i="1"/>
  <c r="L41" i="1"/>
  <c r="L83" i="1"/>
  <c r="L107" i="1"/>
  <c r="L131" i="1"/>
  <c r="L155" i="1"/>
  <c r="L179" i="1"/>
  <c r="L203" i="1"/>
  <c r="L227" i="1"/>
  <c r="L251" i="1"/>
  <c r="L275" i="1"/>
  <c r="O230" i="1"/>
  <c r="L42" i="1"/>
  <c r="L84" i="1"/>
  <c r="L132" i="1"/>
  <c r="L156" i="1"/>
  <c r="L204" i="1"/>
  <c r="L228" i="1"/>
  <c r="L276" i="1"/>
  <c r="O182" i="1"/>
  <c r="L52" i="1"/>
  <c r="L56" i="1"/>
  <c r="L89" i="1"/>
  <c r="L113" i="1"/>
  <c r="L137" i="1"/>
  <c r="L161" i="1"/>
  <c r="L185" i="1"/>
  <c r="L209" i="1"/>
  <c r="L233" i="1"/>
  <c r="L257" i="1"/>
  <c r="L281" i="1"/>
</calcChain>
</file>

<file path=xl/sharedStrings.xml><?xml version="1.0" encoding="utf-8"?>
<sst xmlns="http://schemas.openxmlformats.org/spreadsheetml/2006/main" count="420" uniqueCount="319">
  <si>
    <t>Давление входа, бар</t>
  </si>
  <si>
    <t>Расход, м3/сут</t>
  </si>
  <si>
    <t>ДОБАВИТЬ ВОСТОЧНУЮ ХАРВУТУ</t>
  </si>
  <si>
    <t>Рвых</t>
  </si>
  <si>
    <t>Макс мощность</t>
  </si>
  <si>
    <t>ВХ</t>
  </si>
  <si>
    <t>Расход</t>
  </si>
  <si>
    <t>Давление входа, МПа</t>
  </si>
  <si>
    <t>Давление выхода, МПа</t>
  </si>
  <si>
    <t>Тип СПЧ</t>
  </si>
  <si>
    <t>Частота, об/мин</t>
  </si>
  <si>
    <t>Вн. мощность, кВт</t>
  </si>
  <si>
    <t>Режим</t>
  </si>
  <si>
    <t>Начальное давление, МПа</t>
  </si>
  <si>
    <t>Конечное давление, МПа</t>
  </si>
  <si>
    <t>Степень сжатия, д. ед.</t>
  </si>
  <si>
    <t>Кол-ов рабочих нагнетателей, шт</t>
  </si>
  <si>
    <t>Расход топлива, тыс куб/сут</t>
  </si>
  <si>
    <t>Конечная температура, С</t>
  </si>
  <si>
    <t>Удаленность от точки помпажа, д. ед</t>
  </si>
  <si>
    <t>Объемный расход, м3/мин</t>
  </si>
  <si>
    <t>ГПА 16/84-2.2_(СПЧ 16-84 2.2)</t>
  </si>
  <si>
    <t>true</t>
  </si>
  <si>
    <t>ГПА 16/41-2.2_(НЦ 16-41 2.2) &amp; ГПА 16/84-2.2_(СПЧ 16-84 2.2)</t>
  </si>
  <si>
    <t>3950+4820</t>
  </si>
  <si>
    <t>11621+15828</t>
  </si>
  <si>
    <t>true+true</t>
  </si>
  <si>
    <t>2.9+4.46</t>
  </si>
  <si>
    <t>4.52+8.01</t>
  </si>
  <si>
    <t>1.56+1.8</t>
  </si>
  <si>
    <t>3+3</t>
  </si>
  <si>
    <t>280+350</t>
  </si>
  <si>
    <t>50+81</t>
  </si>
  <si>
    <t>66+71</t>
  </si>
  <si>
    <t>401+270</t>
  </si>
  <si>
    <t>3890+4820</t>
  </si>
  <si>
    <t>10974+15572</t>
  </si>
  <si>
    <t>2.9+4.42</t>
  </si>
  <si>
    <t>4.48+8.01</t>
  </si>
  <si>
    <t>1.54+1.81</t>
  </si>
  <si>
    <t>270+346</t>
  </si>
  <si>
    <t>49+82</t>
  </si>
  <si>
    <t>64+67</t>
  </si>
  <si>
    <t>389+265</t>
  </si>
  <si>
    <t>3860+4550</t>
  </si>
  <si>
    <t>12644+12446</t>
  </si>
  <si>
    <t>3.1+4.48</t>
  </si>
  <si>
    <t>4.54+8.01</t>
  </si>
  <si>
    <t>1.46+1.79</t>
  </si>
  <si>
    <t>2+3</t>
  </si>
  <si>
    <t>198+294</t>
  </si>
  <si>
    <t>47+80</t>
  </si>
  <si>
    <t>92+45</t>
  </si>
  <si>
    <t>447+215</t>
  </si>
  <si>
    <t>Превышено значение пропускной способности</t>
  </si>
  <si>
    <t>4010+4760</t>
  </si>
  <si>
    <t>11188+14770</t>
  </si>
  <si>
    <t>2.8+4.41</t>
  </si>
  <si>
    <t>4.47+8</t>
  </si>
  <si>
    <t>1.6+1.82</t>
  </si>
  <si>
    <t>273+332</t>
  </si>
  <si>
    <t>52+82</t>
  </si>
  <si>
    <t>56+62</t>
  </si>
  <si>
    <t>383+252</t>
  </si>
  <si>
    <t>4190+4700</t>
  </si>
  <si>
    <t>12032+14239</t>
  </si>
  <si>
    <t>2.7+4.44</t>
  </si>
  <si>
    <t>4.5+7.99</t>
  </si>
  <si>
    <t>1.67+1.8</t>
  </si>
  <si>
    <t>287+324</t>
  </si>
  <si>
    <t>56+81</t>
  </si>
  <si>
    <t>52+59</t>
  </si>
  <si>
    <t>390+245</t>
  </si>
  <si>
    <t>3830+4520</t>
  </si>
  <si>
    <t>11508+11463</t>
  </si>
  <si>
    <t>3+4.42</t>
  </si>
  <si>
    <t>4.48+8</t>
  </si>
  <si>
    <t>1.49+1.81</t>
  </si>
  <si>
    <t>186+278</t>
  </si>
  <si>
    <t>47+82</t>
  </si>
  <si>
    <t>79+32</t>
  </si>
  <si>
    <t>415+195</t>
  </si>
  <si>
    <t>4310+4670</t>
  </si>
  <si>
    <t>12193+13650</t>
  </si>
  <si>
    <t>2.6+4.41</t>
  </si>
  <si>
    <t>4.47+7.99</t>
  </si>
  <si>
    <t>1.72+1.81</t>
  </si>
  <si>
    <t>290+314</t>
  </si>
  <si>
    <t>59+81</t>
  </si>
  <si>
    <t>45+53</t>
  </si>
  <si>
    <t>386+234</t>
  </si>
  <si>
    <t>4490+4610</t>
  </si>
  <si>
    <t>12905+13065</t>
  </si>
  <si>
    <t>2.5+4.44</t>
  </si>
  <si>
    <t>1.8+1.8</t>
  </si>
  <si>
    <t>301+304</t>
  </si>
  <si>
    <t>64+81</t>
  </si>
  <si>
    <t>40+49</t>
  </si>
  <si>
    <t>390+225</t>
  </si>
  <si>
    <t>4250+4460</t>
  </si>
  <si>
    <t>13350+10578</t>
  </si>
  <si>
    <t>2.7+4.43</t>
  </si>
  <si>
    <t>4.49+7.99</t>
  </si>
  <si>
    <t>1.66+1.8</t>
  </si>
  <si>
    <t>206+263</t>
  </si>
  <si>
    <t>57+82</t>
  </si>
  <si>
    <t>65+24</t>
  </si>
  <si>
    <t>428+179</t>
  </si>
  <si>
    <t>4130+4490</t>
  </si>
  <si>
    <t>9758+11377</t>
  </si>
  <si>
    <t>2.7+4.46</t>
  </si>
  <si>
    <t>4.52+7.99</t>
  </si>
  <si>
    <t>1.67+1.79</t>
  </si>
  <si>
    <t>2+2</t>
  </si>
  <si>
    <t>166+184</t>
  </si>
  <si>
    <t>57+81</t>
  </si>
  <si>
    <t>21+34</t>
  </si>
  <si>
    <t>313+195</t>
  </si>
  <si>
    <t>4520+4700</t>
  </si>
  <si>
    <t>12344+13051</t>
  </si>
  <si>
    <t>2.4+4.3</t>
  </si>
  <si>
    <t>4.36+8</t>
  </si>
  <si>
    <t>1.82+1.86</t>
  </si>
  <si>
    <t>292+304</t>
  </si>
  <si>
    <t>65+84</t>
  </si>
  <si>
    <t>36+43</t>
  </si>
  <si>
    <t>382+219</t>
  </si>
  <si>
    <t>4580+5150</t>
  </si>
  <si>
    <t>16278+15156</t>
  </si>
  <si>
    <t>2.4+3.86</t>
  </si>
  <si>
    <t>3.92+8.05</t>
  </si>
  <si>
    <t>1.63+2.08</t>
  </si>
  <si>
    <t>238+339</t>
  </si>
  <si>
    <t>60+96</t>
  </si>
  <si>
    <t>99+40</t>
  </si>
  <si>
    <t>550+236</t>
  </si>
  <si>
    <t>4250+4730</t>
  </si>
  <si>
    <t>11740+13921</t>
  </si>
  <si>
    <t>2.6+4.35</t>
  </si>
  <si>
    <t>4.41+8</t>
  </si>
  <si>
    <t>1.7+1.84</t>
  </si>
  <si>
    <t>188+212</t>
  </si>
  <si>
    <t>58+83</t>
  </si>
  <si>
    <t>46+52</t>
  </si>
  <si>
    <t>382+236</t>
  </si>
  <si>
    <t>3980+4550</t>
  </si>
  <si>
    <t>7682+10251</t>
  </si>
  <si>
    <t>2.7+4.32</t>
  </si>
  <si>
    <t>4.38+8.02</t>
  </si>
  <si>
    <t>1.62+1.86</t>
  </si>
  <si>
    <t>143+172</t>
  </si>
  <si>
    <t>55+86</t>
  </si>
  <si>
    <t>1+13</t>
  </si>
  <si>
    <t>257+166</t>
  </si>
  <si>
    <t>4670+5030</t>
  </si>
  <si>
    <t>16253+13822</t>
  </si>
  <si>
    <t>2.3+3.9</t>
  </si>
  <si>
    <t>3.96+8</t>
  </si>
  <si>
    <t>1.72+2.05</t>
  </si>
  <si>
    <t>238+317</t>
  </si>
  <si>
    <t>64+95</t>
  </si>
  <si>
    <t>90+33</t>
  </si>
  <si>
    <t>536+217</t>
  </si>
  <si>
    <t>4790+4820</t>
  </si>
  <si>
    <t>12237+15820</t>
  </si>
  <si>
    <t>2.3+4.46</t>
  </si>
  <si>
    <t>1.96+1.8</t>
  </si>
  <si>
    <t>3+2</t>
  </si>
  <si>
    <t>290+233</t>
  </si>
  <si>
    <t>74+81</t>
  </si>
  <si>
    <t>13+71</t>
  </si>
  <si>
    <t>341+270</t>
  </si>
  <si>
    <t>4340+4700</t>
  </si>
  <si>
    <t>11342+13010</t>
  </si>
  <si>
    <t>2.5+4.3</t>
  </si>
  <si>
    <t>1.74+1.86</t>
  </si>
  <si>
    <t>184+202</t>
  </si>
  <si>
    <t>60+84</t>
  </si>
  <si>
    <t>35+42</t>
  </si>
  <si>
    <t>364+218</t>
  </si>
  <si>
    <t>4310+4940</t>
  </si>
  <si>
    <t>14058+11195</t>
  </si>
  <si>
    <t>2.5+3.89</t>
  </si>
  <si>
    <t>3.95+8.01</t>
  </si>
  <si>
    <t>1.58+2.06</t>
  </si>
  <si>
    <t>1+2</t>
  </si>
  <si>
    <t>107+182</t>
  </si>
  <si>
    <t>55+99</t>
  </si>
  <si>
    <t>94+5</t>
  </si>
  <si>
    <t>504+168</t>
  </si>
  <si>
    <t>4880+5030</t>
  </si>
  <si>
    <t>16335+16420</t>
  </si>
  <si>
    <t>2.2+4.16</t>
  </si>
  <si>
    <t>4.22+8.02</t>
  </si>
  <si>
    <t>1.92+1.93</t>
  </si>
  <si>
    <t>239+240</t>
  </si>
  <si>
    <t>71+88</t>
  </si>
  <si>
    <t>66+62</t>
  </si>
  <si>
    <t>493+268</t>
  </si>
  <si>
    <t>4940+4790</t>
  </si>
  <si>
    <t>15988+14404</t>
  </si>
  <si>
    <t>2.2+4.31</t>
  </si>
  <si>
    <t>4.37+8</t>
  </si>
  <si>
    <t>1.99+1.86</t>
  </si>
  <si>
    <t>235+217</t>
  </si>
  <si>
    <t>74+84</t>
  </si>
  <si>
    <t>53+54</t>
  </si>
  <si>
    <t>463+242</t>
  </si>
  <si>
    <t>4640+4700</t>
  </si>
  <si>
    <t>12381+12585</t>
  </si>
  <si>
    <t>2.3+4.26</t>
  </si>
  <si>
    <t>4.32+7.99</t>
  </si>
  <si>
    <t>1.88+1.88</t>
  </si>
  <si>
    <t>195+197</t>
  </si>
  <si>
    <t>68+85</t>
  </si>
  <si>
    <t>31+37</t>
  </si>
  <si>
    <t>377+209</t>
  </si>
  <si>
    <t>4460+5120</t>
  </si>
  <si>
    <t>14205+11441</t>
  </si>
  <si>
    <t>2.3+3.71</t>
  </si>
  <si>
    <t>3.77+8.01</t>
  </si>
  <si>
    <t>1.64+2.16</t>
  </si>
  <si>
    <t>108+185</t>
  </si>
  <si>
    <t>59+105</t>
  </si>
  <si>
    <t>92+0</t>
  </si>
  <si>
    <t>516+166</t>
  </si>
  <si>
    <t>5060+5150</t>
  </si>
  <si>
    <t>16284+16378</t>
  </si>
  <si>
    <t>2+3.96</t>
  </si>
  <si>
    <t>4.02+8.01</t>
  </si>
  <si>
    <t>2.01+2.02</t>
  </si>
  <si>
    <t>238+239</t>
  </si>
  <si>
    <t>76+93</t>
  </si>
  <si>
    <t>63+54</t>
  </si>
  <si>
    <t>504+260</t>
  </si>
  <si>
    <t>5060+5120</t>
  </si>
  <si>
    <t>16119+16074</t>
  </si>
  <si>
    <t>2+3.98</t>
  </si>
  <si>
    <t>4.04+8.02</t>
  </si>
  <si>
    <t>2.02+2.02</t>
  </si>
  <si>
    <t>236+236</t>
  </si>
  <si>
    <t>61+53</t>
  </si>
  <si>
    <t>497+256</t>
  </si>
  <si>
    <t>4970+5000</t>
  </si>
  <si>
    <t>14035+14197</t>
  </si>
  <si>
    <t>2+3.97</t>
  </si>
  <si>
    <t>4.03+7.99</t>
  </si>
  <si>
    <t>2.02+2.01</t>
  </si>
  <si>
    <t>213+215</t>
  </si>
  <si>
    <t>75+93</t>
  </si>
  <si>
    <t>43+39</t>
  </si>
  <si>
    <t>438+226</t>
  </si>
  <si>
    <t>4250+5480</t>
  </si>
  <si>
    <t>7273+12914</t>
  </si>
  <si>
    <t>2+3.36</t>
  </si>
  <si>
    <t>3.42+7.99</t>
  </si>
  <si>
    <t>1.71+2.38</t>
  </si>
  <si>
    <t>139+201</t>
  </si>
  <si>
    <t>60+116</t>
  </si>
  <si>
    <t>10+3</t>
  </si>
  <si>
    <t>297+183</t>
  </si>
  <si>
    <t>5180+5150</t>
  </si>
  <si>
    <t>16253+15825</t>
  </si>
  <si>
    <t>1.9+3.9</t>
  </si>
  <si>
    <t>3.96+7.99</t>
  </si>
  <si>
    <t>2.09+2.05</t>
  </si>
  <si>
    <t>238+233</t>
  </si>
  <si>
    <t>79+94</t>
  </si>
  <si>
    <t>59+49</t>
  </si>
  <si>
    <t>503+251</t>
  </si>
  <si>
    <t>5150+5240</t>
  </si>
  <si>
    <t>11309+16168</t>
  </si>
  <si>
    <t>1.8+3.81</t>
  </si>
  <si>
    <t>3.87+8</t>
  </si>
  <si>
    <t>2.15+2.1</t>
  </si>
  <si>
    <t>275+237</t>
  </si>
  <si>
    <t>84+97</t>
  </si>
  <si>
    <t>6+48</t>
  </si>
  <si>
    <t>349+253</t>
  </si>
  <si>
    <t>3559+4468</t>
  </si>
  <si>
    <t>9985+10565</t>
  </si>
  <si>
    <t>3.2+4.46</t>
  </si>
  <si>
    <t>4.52+8.08</t>
  </si>
  <si>
    <t>1.41+1.81</t>
  </si>
  <si>
    <t>3+5</t>
  </si>
  <si>
    <t>253+438</t>
  </si>
  <si>
    <t>42+83</t>
  </si>
  <si>
    <t>82+21</t>
  </si>
  <si>
    <t>392+176</t>
  </si>
  <si>
    <t>3660+4468</t>
  </si>
  <si>
    <t>10388+10380</t>
  </si>
  <si>
    <t>3.1+4.43</t>
  </si>
  <si>
    <t>4.49+8.03</t>
  </si>
  <si>
    <t>1.45+1.81</t>
  </si>
  <si>
    <t>260+433</t>
  </si>
  <si>
    <t>44+83</t>
  </si>
  <si>
    <t>79+19</t>
  </si>
  <si>
    <t>396+173</t>
  </si>
  <si>
    <t>3862+4266</t>
  </si>
  <si>
    <t>13654+9723</t>
  </si>
  <si>
    <t>3.3+4.71</t>
  </si>
  <si>
    <t>4.77+8.14</t>
  </si>
  <si>
    <t>1.45+1.73</t>
  </si>
  <si>
    <t>2+4</t>
  </si>
  <si>
    <t>209+332</t>
  </si>
  <si>
    <t>47+78</t>
  </si>
  <si>
    <t>97+21</t>
  </si>
  <si>
    <t>459+167</t>
  </si>
  <si>
    <t>3357+4468</t>
  </si>
  <si>
    <t>8381+10795</t>
  </si>
  <si>
    <t>3.3+4.49</t>
  </si>
  <si>
    <t>4.55+8.12</t>
  </si>
  <si>
    <t>1.38+1.81</t>
  </si>
  <si>
    <t>151+267</t>
  </si>
  <si>
    <t>39+82</t>
  </si>
  <si>
    <t>72+24</t>
  </si>
  <si>
    <t>352+180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</si>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</sst>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2" borderId="0" xfId="0" applyFill="1"/>
    <xf numFmtId="14" fontId="0" fillId="0" borderId="0" xfId="0" applyNumberFormat="1"/>
    <xf numFmtId="14" fontId="0" fillId="0" borderId="0" xfId="1" applyNumberFormat="1" applyFont="1"/>
    <xf numFmtId="11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0" fillId="3" borderId="1" xfId="0" applyNumberFormat="1" applyFill="1" applyBorder="1"/>
    <xf numFmtId="14" fontId="0" fillId="3" borderId="1" xfId="0" applyNumberFormat="1" applyFill="1" applyBorder="1"/>
    <xf numFmtId="2" fontId="0" fillId="3" borderId="1" xfId="0" applyNumberFormat="1" applyFill="1" applyBorder="1"/>
    <xf numFmtId="164" fontId="0" fillId="0" borderId="1" xfId="0" applyNumberFormat="1" applyBorder="1"/>
    <xf numFmtId="14" fontId="0" fillId="0" borderId="1" xfId="0" applyNumberFormat="1" applyBorder="1"/>
  </cellXfs>
  <cellStyles count="2">
    <cellStyle name="Обычный" xfId="0" builtinId="0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398236</xdr:colOff>
      <xdr:row>181</xdr:row>
      <xdr:rowOff>163286</xdr:rowOff>
    </xdr:from>
    <xdr:to>
      <xdr:col>20</xdr:col>
      <xdr:colOff>582785</xdr:colOff>
      <xdr:row>202</xdr:row>
      <xdr:rowOff>56226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1557" y="14069786"/>
          <a:ext cx="4048977" cy="389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721178</xdr:colOff>
      <xdr:row>226</xdr:row>
      <xdr:rowOff>121042</xdr:rowOff>
    </xdr:from>
    <xdr:to>
      <xdr:col>20</xdr:col>
      <xdr:colOff>440665</xdr:colOff>
      <xdr:row>247</xdr:row>
      <xdr:rowOff>137868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4" y="18218542"/>
          <a:ext cx="6795201" cy="4017326"/>
        </a:xfrm>
        <a:prstGeom prst="rect">
          <a:avLst/>
        </a:prstGeom>
      </xdr:spPr>
    </xdr:pic>
    <xdr:clientData/>
  </xdr:twoCellAnchor>
  <xdr:oneCellAnchor>
    <xdr:from>
      <xdr:col>16</xdr:col>
      <xdr:colOff>244928</xdr:colOff>
      <xdr:row>3</xdr:row>
      <xdr:rowOff>136071</xdr:rowOff>
    </xdr:from>
    <xdr:ext cx="9722020" cy="10612136"/>
    <xdr:sp macro="" textlink="">
      <xdr:nvSpPr>
        <xdr:cNvPr id="2" name="TextBox 1"/>
        <xdr:cNvSpPr txBox="1"/>
      </xdr:nvSpPr>
      <xdr:spPr>
        <a:xfrm>
          <a:off x="12110357" y="707571"/>
          <a:ext cx="9722020" cy="1061213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800"/>
            <a:t>1)</a:t>
          </a:r>
          <a:r>
            <a:rPr lang="ru-RU" sz="2800" baseline="0"/>
            <a:t> Давление входа и расход добавить в таблицу</a:t>
          </a:r>
        </a:p>
        <a:p>
          <a:r>
            <a:rPr lang="ru-RU" sz="2800" baseline="0"/>
            <a:t>2) Отфильтровать по "ИСТИНА"</a:t>
          </a:r>
        </a:p>
        <a:p>
          <a:r>
            <a:rPr lang="ru-RU" sz="2800" baseline="0"/>
            <a:t>3) Выделить всё</a:t>
          </a:r>
        </a:p>
        <a:p>
          <a:endParaRPr lang="ru-RU" sz="2800" baseline="0"/>
        </a:p>
        <a:p>
          <a:r>
            <a:rPr lang="ru-RU" sz="2800" baseline="0"/>
            <a:t> в программе:</a:t>
          </a:r>
        </a:p>
        <a:p>
          <a:r>
            <a:rPr lang="ru-RU" sz="2800" baseline="0"/>
            <a:t>Вкладка Расчёт при постоянном давлении</a:t>
          </a:r>
        </a:p>
        <a:p>
          <a:r>
            <a:rPr lang="ru-RU" sz="2800" baseline="0"/>
            <a:t>1) Режимы - ПКМ - добавить из буфера</a:t>
          </a:r>
        </a:p>
        <a:p>
          <a:r>
            <a:rPr lang="ru-RU" sz="2800" baseline="0"/>
            <a:t>2) Компановки - ПКМ - Загрузить с рабочего стола</a:t>
          </a:r>
        </a:p>
        <a:p>
          <a:r>
            <a:rPr lang="ru-RU" sz="2800" baseline="0"/>
            <a:t>3) Внизу справа стрелочка -</a:t>
          </a:r>
          <a:r>
            <a:rPr lang="en-US" sz="2800" baseline="0"/>
            <a:t>&gt; </a:t>
          </a:r>
          <a:r>
            <a:rPr lang="ru-RU" sz="2800" baseline="0"/>
            <a:t>Расчёт</a:t>
          </a:r>
        </a:p>
        <a:p>
          <a:r>
            <a:rPr lang="ru-RU" sz="2800" baseline="0"/>
            <a:t> Вкладка Формирование результатов</a:t>
          </a:r>
          <a:endParaRPr lang="en-US" sz="2800" baseline="0"/>
        </a:p>
        <a:p>
          <a:r>
            <a:rPr lang="en-US" sz="2800" baseline="0"/>
            <a:t>1) </a:t>
          </a:r>
          <a:r>
            <a:rPr lang="ru-RU" sz="2800" baseline="0"/>
            <a:t>Открыть - </a:t>
          </a:r>
          <a:r>
            <a:rPr lang="en-US" sz="2800" baseline="0"/>
            <a:t>tmp.txt</a:t>
          </a:r>
          <a:endParaRPr lang="ru-RU" sz="2800" baseline="0"/>
        </a:p>
        <a:p>
          <a:r>
            <a:rPr lang="ru-RU" sz="2800" baseline="0"/>
            <a:t>2) Выделить левый столбик до постоянно красных - сохранить</a:t>
          </a:r>
        </a:p>
        <a:p>
          <a:r>
            <a:rPr lang="ru-RU" sz="2800" baseline="0"/>
            <a:t>3) Откроется </a:t>
          </a:r>
          <a:r>
            <a:rPr lang="en-US" sz="2800" baseline="0"/>
            <a:t>tmp.txt </a:t>
          </a:r>
          <a:r>
            <a:rPr lang="ru-RU" sz="2800" baseline="0"/>
            <a:t>окошко</a:t>
          </a:r>
        </a:p>
        <a:p>
          <a:r>
            <a:rPr lang="ru-RU" sz="2800" baseline="0"/>
            <a:t>4) Выделить правый столбик - сохранить</a:t>
          </a:r>
        </a:p>
        <a:p>
          <a:r>
            <a:rPr lang="ru-RU" sz="2800" baseline="0"/>
            <a:t>5) Скопировать всё из окошка </a:t>
          </a:r>
          <a:r>
            <a:rPr lang="en-US" sz="2800" baseline="0"/>
            <a:t>tmp </a:t>
          </a:r>
          <a:r>
            <a:rPr lang="ru-RU" sz="2800" baseline="0"/>
            <a:t>в </a:t>
          </a:r>
          <a:r>
            <a:rPr lang="en-US" sz="2800" baseline="0"/>
            <a:t>Excel</a:t>
          </a:r>
        </a:p>
        <a:p>
          <a:r>
            <a:rPr lang="ru-RU" sz="2800" baseline="0"/>
            <a:t>6) Поиск по первым </a:t>
          </a:r>
          <a:r>
            <a:rPr lang="en-US" sz="2800" baseline="0"/>
            <a:t>False</a:t>
          </a:r>
          <a:endParaRPr lang="ru-RU" sz="2800" baseline="0"/>
        </a:p>
        <a:p>
          <a:r>
            <a:rPr lang="ru-RU" sz="2800" baseline="0"/>
            <a:t>Вкладка Ручной расчёт 3 ступеней</a:t>
          </a:r>
        </a:p>
        <a:p>
          <a:r>
            <a:rPr lang="ru-RU" sz="2800" baseline="0"/>
            <a:t>1) Загрузить компановку с рабочего стола</a:t>
          </a:r>
        </a:p>
        <a:p>
          <a:r>
            <a:rPr lang="ru-RU" sz="2800" baseline="0"/>
            <a:t>2) Скопировать столбики </a:t>
          </a:r>
          <a:r>
            <a:rPr lang="en-US" sz="2800" baseline="0"/>
            <a:t>BCD </a:t>
          </a:r>
          <a:r>
            <a:rPr lang="ru-RU" sz="2800" baseline="0"/>
            <a:t>проблемных дат</a:t>
          </a:r>
        </a:p>
        <a:p>
          <a:r>
            <a:rPr lang="ru-RU" sz="2800" baseline="0"/>
            <a:t>3) ДЛЯ ПИКОВ из буфера</a:t>
          </a:r>
        </a:p>
        <a:p>
          <a:r>
            <a:rPr lang="ru-RU" sz="2800" baseline="0"/>
            <a:t>4) Вставить из таблицы обратно в эксель</a:t>
          </a:r>
        </a:p>
        <a:p>
          <a:r>
            <a:rPr lang="ru-RU" sz="2800" baseline="0"/>
            <a:t>5) скопировать </a:t>
          </a:r>
          <a:r>
            <a:rPr lang="en-US" sz="2800" baseline="0"/>
            <a:t>X Y</a:t>
          </a:r>
          <a:r>
            <a:rPr lang="ru-RU" sz="2800" baseline="0"/>
            <a:t> из экселя</a:t>
          </a:r>
        </a:p>
        <a:p>
          <a:r>
            <a:rPr lang="ru-RU" sz="2800" baseline="0"/>
            <a:t>6) Добавить точки из буфера на график</a:t>
          </a:r>
        </a:p>
        <a:p>
          <a:r>
            <a:rPr lang="ru-RU" sz="2800" baseline="0"/>
            <a:t>7) Графики и таблицу в главу</a:t>
          </a:r>
          <a:endParaRPr lang="en-US" sz="28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0</xdr:row>
      <xdr:rowOff>66675</xdr:rowOff>
    </xdr:from>
    <xdr:to>
      <xdr:col>33</xdr:col>
      <xdr:colOff>513178</xdr:colOff>
      <xdr:row>35</xdr:row>
      <xdr:rowOff>170603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5225" y="66675"/>
          <a:ext cx="9371428" cy="6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1"/>
  <sheetViews>
    <sheetView zoomScale="70" zoomScaleNormal="70" workbookViewId="0">
      <selection activeCell="J59" sqref="J59"/>
    </sheetView>
  </sheetViews>
  <sheetFormatPr defaultRowHeight="15" x14ac:dyDescent="0.25"/>
  <cols>
    <col min="1" max="1" width="17.28515625" bestFit="1" customWidth="1"/>
    <col min="8" max="8" width="12" bestFit="1" customWidth="1"/>
    <col min="9" max="15" width="12" customWidth="1"/>
    <col min="26" max="26" width="11.5703125" customWidth="1"/>
  </cols>
  <sheetData>
    <row r="1" spans="1:27" x14ac:dyDescent="0.25">
      <c r="A1" s="1"/>
      <c r="B1" t="s">
        <v>0</v>
      </c>
      <c r="C1" t="s">
        <v>1</v>
      </c>
      <c r="D1" t="s">
        <v>5</v>
      </c>
      <c r="F1" t="s">
        <v>6</v>
      </c>
      <c r="J1" t="s">
        <v>3</v>
      </c>
      <c r="O1" t="s">
        <v>4</v>
      </c>
    </row>
    <row r="2" spans="1:27" x14ac:dyDescent="0.25">
      <c r="A2" s="2">
        <v>44197</v>
      </c>
      <c r="B2">
        <v>0</v>
      </c>
      <c r="Z2" s="5">
        <v>38718</v>
      </c>
      <c r="AA2" s="6">
        <v>0</v>
      </c>
    </row>
    <row r="3" spans="1:27" x14ac:dyDescent="0.25">
      <c r="A3" s="2">
        <v>44198</v>
      </c>
      <c r="B3">
        <v>44.85072251165149</v>
      </c>
      <c r="C3">
        <v>68738799.435746998</v>
      </c>
      <c r="D3">
        <f>IFERROR(VLOOKUP(A3,$Z$2:$AA$122,2,FALSE),0)</f>
        <v>0</v>
      </c>
      <c r="F3">
        <f>C3+D3</f>
        <v>68738799.435746998</v>
      </c>
      <c r="H3" s="13">
        <f>F3/1000000</f>
        <v>68.738799435746998</v>
      </c>
      <c r="I3" s="13">
        <f>B3/10</f>
        <v>4.4850722511651488</v>
      </c>
      <c r="J3" s="13">
        <v>8</v>
      </c>
      <c r="K3" s="14">
        <f>A3</f>
        <v>44198</v>
      </c>
      <c r="L3" s="15">
        <f>VLOOKUP(MONTH(K3),$Q$18:$R$25,2,FALSE)</f>
        <v>16500</v>
      </c>
      <c r="M3" s="4"/>
      <c r="N3" s="4"/>
      <c r="O3" s="4" t="b">
        <f>AND(DAY(K3)=1,OR(MONTH(K3)=6,MONTH(K3)=1,MONTH(K3)=10,MONTH(K3)=4))</f>
        <v>0</v>
      </c>
      <c r="P3" s="3" t="s">
        <v>2</v>
      </c>
      <c r="Z3" s="5">
        <v>39083</v>
      </c>
      <c r="AA3" s="6">
        <v>0</v>
      </c>
    </row>
    <row r="4" spans="1:27" x14ac:dyDescent="0.25">
      <c r="A4" s="2">
        <v>44206</v>
      </c>
      <c r="B4">
        <v>44.76742109000714</v>
      </c>
      <c r="C4">
        <v>68596019.119847</v>
      </c>
      <c r="D4">
        <f t="shared" ref="D4:D67" si="0">IFERROR(VLOOKUP(A4,$Z$2:$AA$122,2,FALSE),0)</f>
        <v>0</v>
      </c>
      <c r="F4">
        <f t="shared" ref="F4:F67" si="1">C4+D4</f>
        <v>68596019.119847</v>
      </c>
      <c r="H4" s="13">
        <f t="shared" ref="H4:H67" si="2">F4/1000000</f>
        <v>68.596019119847</v>
      </c>
      <c r="I4" s="16">
        <f t="shared" ref="I4:I67" si="3">B4/10</f>
        <v>4.476742109000714</v>
      </c>
      <c r="J4" s="16">
        <v>8</v>
      </c>
      <c r="K4" s="17">
        <f t="shared" ref="K4:K67" si="4">A4</f>
        <v>44206</v>
      </c>
      <c r="L4" s="17"/>
      <c r="M4" s="4"/>
      <c r="N4" s="4"/>
      <c r="O4" s="4" t="b">
        <f t="shared" ref="O4:O67" si="5">AND(DAY(K4)=1,OR(MONTH(K4)=6,MONTH(K4)=1,MONTH(K4)=10,MONTH(K4)=4))</f>
        <v>0</v>
      </c>
      <c r="Z4" s="5">
        <v>39448</v>
      </c>
      <c r="AA4" s="6">
        <v>0</v>
      </c>
    </row>
    <row r="5" spans="1:27" x14ac:dyDescent="0.25">
      <c r="A5" s="2">
        <v>44287</v>
      </c>
      <c r="B5">
        <v>47.117718802652206</v>
      </c>
      <c r="C5">
        <v>64150834.033978499</v>
      </c>
      <c r="D5">
        <f t="shared" si="0"/>
        <v>0</v>
      </c>
      <c r="F5">
        <f t="shared" si="1"/>
        <v>64150834.033978499</v>
      </c>
      <c r="H5" s="13">
        <f t="shared" si="2"/>
        <v>64.150834033978498</v>
      </c>
      <c r="I5" s="13">
        <f t="shared" si="3"/>
        <v>4.7117718802652204</v>
      </c>
      <c r="J5" s="13">
        <v>8</v>
      </c>
      <c r="K5" s="14">
        <f t="shared" si="4"/>
        <v>44287</v>
      </c>
      <c r="L5" s="15">
        <f t="shared" ref="L5:L6" si="6">VLOOKUP(MONTH(K5),$Q$18:$R$25,2,FALSE)</f>
        <v>16500</v>
      </c>
      <c r="M5" s="4"/>
      <c r="N5" s="4"/>
      <c r="O5" s="4" t="b">
        <f t="shared" si="5"/>
        <v>1</v>
      </c>
      <c r="V5">
        <v>2</v>
      </c>
      <c r="Z5" s="5">
        <v>39814</v>
      </c>
      <c r="AA5" s="6">
        <v>0</v>
      </c>
    </row>
    <row r="6" spans="1:27" x14ac:dyDescent="0.25">
      <c r="A6" s="2">
        <v>44348</v>
      </c>
      <c r="B6">
        <v>50.618270091537681</v>
      </c>
      <c r="C6">
        <v>49938773.918957397</v>
      </c>
      <c r="D6">
        <f t="shared" si="0"/>
        <v>0</v>
      </c>
      <c r="F6">
        <f t="shared" si="1"/>
        <v>49938773.918957397</v>
      </c>
      <c r="H6" s="13">
        <f t="shared" si="2"/>
        <v>49.938773918957395</v>
      </c>
      <c r="I6" s="13">
        <f t="shared" si="3"/>
        <v>5.0618270091537685</v>
      </c>
      <c r="J6" s="13">
        <v>8</v>
      </c>
      <c r="K6" s="14">
        <f t="shared" si="4"/>
        <v>44348</v>
      </c>
      <c r="L6" s="15">
        <f t="shared" si="6"/>
        <v>14500</v>
      </c>
      <c r="M6" s="4"/>
      <c r="N6" s="4"/>
      <c r="O6" s="4" t="b">
        <f t="shared" si="5"/>
        <v>1</v>
      </c>
      <c r="Z6" s="5">
        <v>40179</v>
      </c>
      <c r="AA6" s="6">
        <v>0</v>
      </c>
    </row>
    <row r="7" spans="1:27" x14ac:dyDescent="0.25">
      <c r="A7" s="2">
        <v>44353</v>
      </c>
      <c r="B7">
        <v>50.620644252628765</v>
      </c>
      <c r="C7">
        <v>49407195.489765599</v>
      </c>
      <c r="D7">
        <f t="shared" si="0"/>
        <v>0</v>
      </c>
      <c r="F7">
        <f t="shared" si="1"/>
        <v>49407195.489765599</v>
      </c>
      <c r="H7" s="13">
        <f t="shared" si="2"/>
        <v>49.407195489765598</v>
      </c>
      <c r="I7" s="16">
        <f t="shared" si="3"/>
        <v>5.0620644252628768</v>
      </c>
      <c r="J7" s="16">
        <v>8</v>
      </c>
      <c r="K7" s="17">
        <f t="shared" si="4"/>
        <v>44353</v>
      </c>
      <c r="L7" s="17"/>
      <c r="M7" s="4"/>
      <c r="N7" s="4"/>
      <c r="O7" s="4" t="b">
        <f t="shared" si="5"/>
        <v>0</v>
      </c>
      <c r="P7">
        <v>1</v>
      </c>
      <c r="Z7" s="5">
        <v>40544</v>
      </c>
      <c r="AA7" s="6">
        <v>0</v>
      </c>
    </row>
    <row r="8" spans="1:27" x14ac:dyDescent="0.25">
      <c r="A8" s="2">
        <v>44363</v>
      </c>
      <c r="B8">
        <v>51.389209045026774</v>
      </c>
      <c r="C8">
        <v>30387648.985710077</v>
      </c>
      <c r="D8">
        <f t="shared" si="0"/>
        <v>0</v>
      </c>
      <c r="F8">
        <f t="shared" si="1"/>
        <v>30387648.985710077</v>
      </c>
      <c r="H8" s="13">
        <f t="shared" si="2"/>
        <v>30.387648985710076</v>
      </c>
      <c r="I8" s="16">
        <f t="shared" si="3"/>
        <v>5.1389209045026778</v>
      </c>
      <c r="J8" s="16">
        <v>8</v>
      </c>
      <c r="K8" s="17">
        <f t="shared" si="4"/>
        <v>44363</v>
      </c>
      <c r="L8" s="17"/>
      <c r="M8" s="4"/>
      <c r="N8" s="4"/>
      <c r="O8" s="4" t="b">
        <f t="shared" si="5"/>
        <v>0</v>
      </c>
      <c r="P8">
        <v>4</v>
      </c>
      <c r="Z8" s="5">
        <v>40909</v>
      </c>
      <c r="AA8" s="6">
        <v>0</v>
      </c>
    </row>
    <row r="9" spans="1:27" x14ac:dyDescent="0.25">
      <c r="A9" s="2">
        <v>44367</v>
      </c>
      <c r="B9">
        <v>51.546106941803586</v>
      </c>
      <c r="C9">
        <v>30405866.047636241</v>
      </c>
      <c r="D9">
        <f t="shared" si="0"/>
        <v>0</v>
      </c>
      <c r="F9">
        <f t="shared" si="1"/>
        <v>30405866.047636241</v>
      </c>
      <c r="H9" s="13">
        <f t="shared" si="2"/>
        <v>30.405866047636241</v>
      </c>
      <c r="I9" s="16">
        <f t="shared" si="3"/>
        <v>5.1546106941803584</v>
      </c>
      <c r="J9" s="16">
        <v>8</v>
      </c>
      <c r="K9" s="17">
        <f t="shared" si="4"/>
        <v>44367</v>
      </c>
      <c r="L9" s="17"/>
      <c r="M9" s="4"/>
      <c r="N9" s="4"/>
      <c r="O9" s="4" t="b">
        <f t="shared" si="5"/>
        <v>0</v>
      </c>
      <c r="P9">
        <v>6</v>
      </c>
      <c r="Z9" s="5">
        <v>41275</v>
      </c>
      <c r="AA9" s="6">
        <v>0</v>
      </c>
    </row>
    <row r="10" spans="1:27" x14ac:dyDescent="0.25">
      <c r="A10" s="2">
        <v>44369</v>
      </c>
      <c r="B10">
        <v>51.615130222392807</v>
      </c>
      <c r="C10">
        <v>30640362.603644736</v>
      </c>
      <c r="D10">
        <f t="shared" si="0"/>
        <v>0</v>
      </c>
      <c r="F10">
        <f t="shared" si="1"/>
        <v>30640362.603644736</v>
      </c>
      <c r="H10" s="13">
        <f t="shared" si="2"/>
        <v>30.640362603644736</v>
      </c>
      <c r="I10" s="16">
        <f t="shared" si="3"/>
        <v>5.1615130222392809</v>
      </c>
      <c r="J10" s="16">
        <v>8</v>
      </c>
      <c r="K10" s="17">
        <f t="shared" si="4"/>
        <v>44369</v>
      </c>
      <c r="L10" s="17"/>
      <c r="M10" s="4"/>
      <c r="N10" s="4"/>
      <c r="O10" s="4" t="b">
        <f t="shared" si="5"/>
        <v>0</v>
      </c>
      <c r="P10">
        <v>10</v>
      </c>
      <c r="Z10" s="5">
        <v>41640</v>
      </c>
      <c r="AA10" s="6">
        <v>0</v>
      </c>
    </row>
    <row r="11" spans="1:27" x14ac:dyDescent="0.25">
      <c r="A11" s="2">
        <v>44378</v>
      </c>
      <c r="B11">
        <v>51.004796415523757</v>
      </c>
      <c r="C11">
        <v>49498230.670832694</v>
      </c>
      <c r="D11">
        <f t="shared" si="0"/>
        <v>0</v>
      </c>
      <c r="F11">
        <f t="shared" si="1"/>
        <v>49498230.670832694</v>
      </c>
      <c r="H11" s="13">
        <f t="shared" si="2"/>
        <v>49.49823067083269</v>
      </c>
      <c r="I11" s="16">
        <f t="shared" si="3"/>
        <v>5.1004796415523757</v>
      </c>
      <c r="J11" s="16">
        <v>8</v>
      </c>
      <c r="K11" s="17">
        <f t="shared" si="4"/>
        <v>44378</v>
      </c>
      <c r="L11" s="17"/>
      <c r="M11" s="4"/>
      <c r="N11" s="4"/>
      <c r="O11" s="4" t="b">
        <f t="shared" si="5"/>
        <v>0</v>
      </c>
      <c r="Z11" s="5">
        <v>42005</v>
      </c>
      <c r="AA11" s="6">
        <v>0</v>
      </c>
    </row>
    <row r="12" spans="1:27" x14ac:dyDescent="0.25">
      <c r="A12" s="2">
        <v>44381</v>
      </c>
      <c r="B12">
        <v>50.912951314351261</v>
      </c>
      <c r="C12">
        <v>49562681.379220597</v>
      </c>
      <c r="D12">
        <f t="shared" si="0"/>
        <v>0</v>
      </c>
      <c r="F12">
        <f t="shared" si="1"/>
        <v>49562681.379220597</v>
      </c>
      <c r="H12" s="13">
        <f t="shared" si="2"/>
        <v>49.562681379220599</v>
      </c>
      <c r="I12" s="16">
        <f t="shared" si="3"/>
        <v>5.0912951314351265</v>
      </c>
      <c r="J12" s="16">
        <v>8</v>
      </c>
      <c r="K12" s="17">
        <f t="shared" si="4"/>
        <v>44381</v>
      </c>
      <c r="L12" s="17"/>
      <c r="M12" s="4"/>
      <c r="N12" s="4"/>
      <c r="O12" s="4" t="b">
        <f t="shared" si="5"/>
        <v>0</v>
      </c>
      <c r="Z12" s="5">
        <v>42370</v>
      </c>
      <c r="AA12" s="6">
        <v>0</v>
      </c>
    </row>
    <row r="13" spans="1:27" x14ac:dyDescent="0.25">
      <c r="A13" s="2">
        <v>44397</v>
      </c>
      <c r="B13">
        <v>50.719006596077222</v>
      </c>
      <c r="C13">
        <v>49664302.667013101</v>
      </c>
      <c r="D13">
        <f t="shared" si="0"/>
        <v>0</v>
      </c>
      <c r="F13">
        <f t="shared" si="1"/>
        <v>49664302.667013101</v>
      </c>
      <c r="H13" s="13">
        <f t="shared" si="2"/>
        <v>49.664302667013104</v>
      </c>
      <c r="I13" s="16">
        <f t="shared" si="3"/>
        <v>5.0719006596077225</v>
      </c>
      <c r="J13" s="16">
        <v>8</v>
      </c>
      <c r="K13" s="17">
        <f t="shared" si="4"/>
        <v>44397</v>
      </c>
      <c r="L13" s="17"/>
      <c r="M13" s="4"/>
      <c r="N13" s="4"/>
      <c r="O13" s="4" t="b">
        <f t="shared" si="5"/>
        <v>0</v>
      </c>
      <c r="Z13" s="5">
        <v>42736</v>
      </c>
      <c r="AA13" s="6">
        <v>0</v>
      </c>
    </row>
    <row r="14" spans="1:27" x14ac:dyDescent="0.25">
      <c r="A14" s="2">
        <v>44409</v>
      </c>
      <c r="B14">
        <v>50.590828366972296</v>
      </c>
      <c r="C14">
        <v>49456800.455988102</v>
      </c>
      <c r="D14">
        <f t="shared" si="0"/>
        <v>0</v>
      </c>
      <c r="F14">
        <f t="shared" si="1"/>
        <v>49456800.455988102</v>
      </c>
      <c r="H14" s="13">
        <f t="shared" si="2"/>
        <v>49.456800455988102</v>
      </c>
      <c r="I14" s="16">
        <f t="shared" si="3"/>
        <v>5.0590828366972298</v>
      </c>
      <c r="J14" s="16">
        <v>8</v>
      </c>
      <c r="K14" s="17">
        <f t="shared" si="4"/>
        <v>44409</v>
      </c>
      <c r="L14" s="17"/>
      <c r="M14" s="4"/>
      <c r="N14" s="4"/>
      <c r="O14" s="4" t="b">
        <f t="shared" si="5"/>
        <v>0</v>
      </c>
      <c r="Z14" s="5">
        <v>43101</v>
      </c>
      <c r="AA14" s="6">
        <v>0</v>
      </c>
    </row>
    <row r="15" spans="1:27" x14ac:dyDescent="0.25">
      <c r="A15" s="2">
        <v>44427</v>
      </c>
      <c r="B15">
        <v>50.470589330045563</v>
      </c>
      <c r="C15">
        <v>49446230.228903301</v>
      </c>
      <c r="D15">
        <f t="shared" si="0"/>
        <v>0</v>
      </c>
      <c r="F15">
        <f t="shared" si="1"/>
        <v>49446230.228903301</v>
      </c>
      <c r="H15" s="13">
        <f t="shared" si="2"/>
        <v>49.446230228903303</v>
      </c>
      <c r="I15" s="16">
        <f t="shared" si="3"/>
        <v>5.0470589330045561</v>
      </c>
      <c r="J15" s="16">
        <v>8</v>
      </c>
      <c r="K15" s="17">
        <f t="shared" si="4"/>
        <v>44427</v>
      </c>
      <c r="L15" s="17"/>
      <c r="M15" s="4"/>
      <c r="N15" s="4"/>
      <c r="O15" s="4" t="b">
        <f t="shared" si="5"/>
        <v>0</v>
      </c>
      <c r="Z15" s="5">
        <v>43466</v>
      </c>
      <c r="AA15" s="6">
        <v>0</v>
      </c>
    </row>
    <row r="16" spans="1:27" x14ac:dyDescent="0.25">
      <c r="A16" s="2">
        <v>44448</v>
      </c>
      <c r="B16">
        <v>50.339792080237999</v>
      </c>
      <c r="C16">
        <v>49866869.415983498</v>
      </c>
      <c r="D16">
        <f t="shared" si="0"/>
        <v>0</v>
      </c>
      <c r="F16">
        <f t="shared" si="1"/>
        <v>49866869.415983498</v>
      </c>
      <c r="H16" s="13">
        <f t="shared" si="2"/>
        <v>49.866869415983501</v>
      </c>
      <c r="I16" s="16">
        <f t="shared" si="3"/>
        <v>5.0339792080237995</v>
      </c>
      <c r="J16" s="16">
        <v>8</v>
      </c>
      <c r="K16" s="17">
        <f t="shared" si="4"/>
        <v>44448</v>
      </c>
      <c r="L16" s="17"/>
      <c r="M16" s="4"/>
      <c r="N16" s="4"/>
      <c r="O16" s="4" t="b">
        <f t="shared" si="5"/>
        <v>0</v>
      </c>
      <c r="Z16" s="5">
        <v>43831</v>
      </c>
      <c r="AA16" s="6">
        <v>0</v>
      </c>
    </row>
    <row r="17" spans="1:27" x14ac:dyDescent="0.25">
      <c r="A17" s="2">
        <v>44452</v>
      </c>
      <c r="B17">
        <v>50.313701305037085</v>
      </c>
      <c r="C17">
        <v>49687644.757213697</v>
      </c>
      <c r="D17">
        <f t="shared" si="0"/>
        <v>0</v>
      </c>
      <c r="F17">
        <f t="shared" si="1"/>
        <v>49687644.757213697</v>
      </c>
      <c r="H17" s="13">
        <f t="shared" si="2"/>
        <v>49.687644757213697</v>
      </c>
      <c r="I17" s="16">
        <f t="shared" si="3"/>
        <v>5.0313701305037082</v>
      </c>
      <c r="J17" s="16">
        <v>8</v>
      </c>
      <c r="K17" s="17">
        <f t="shared" si="4"/>
        <v>44452</v>
      </c>
      <c r="L17" s="17"/>
      <c r="M17" s="4"/>
      <c r="N17" s="4"/>
      <c r="O17" s="4" t="b">
        <f t="shared" si="5"/>
        <v>0</v>
      </c>
      <c r="Z17" s="5">
        <v>44013</v>
      </c>
      <c r="AA17" s="6">
        <v>0</v>
      </c>
    </row>
    <row r="18" spans="1:27" x14ac:dyDescent="0.25">
      <c r="A18" s="2">
        <v>44470</v>
      </c>
      <c r="B18">
        <v>50.183317611183078</v>
      </c>
      <c r="C18">
        <v>48915564.873963602</v>
      </c>
      <c r="D18">
        <f t="shared" si="0"/>
        <v>0</v>
      </c>
      <c r="F18">
        <f t="shared" si="1"/>
        <v>48915564.873963602</v>
      </c>
      <c r="H18" s="13">
        <f t="shared" si="2"/>
        <v>48.915564873963604</v>
      </c>
      <c r="I18" s="13">
        <f t="shared" si="3"/>
        <v>5.0183317611183078</v>
      </c>
      <c r="J18" s="13">
        <v>8</v>
      </c>
      <c r="K18" s="14">
        <f t="shared" si="4"/>
        <v>44470</v>
      </c>
      <c r="L18" s="15">
        <f>VLOOKUP(MONTH(K18),$Q$18:$R$25,2,FALSE)</f>
        <v>14500</v>
      </c>
      <c r="M18" s="4"/>
      <c r="N18" s="4"/>
      <c r="O18" s="4" t="b">
        <f t="shared" si="5"/>
        <v>1</v>
      </c>
      <c r="Q18">
        <v>1</v>
      </c>
      <c r="R18">
        <v>16500</v>
      </c>
      <c r="Z18" s="5">
        <v>44105</v>
      </c>
      <c r="AA18" s="6">
        <v>0</v>
      </c>
    </row>
    <row r="19" spans="1:27" x14ac:dyDescent="0.25">
      <c r="A19" s="2">
        <v>44501</v>
      </c>
      <c r="B19">
        <v>50.233328566145644</v>
      </c>
      <c r="C19">
        <v>52948100.941424698</v>
      </c>
      <c r="D19">
        <f t="shared" si="0"/>
        <v>0</v>
      </c>
      <c r="F19">
        <f t="shared" si="1"/>
        <v>52948100.941424698</v>
      </c>
      <c r="H19" s="13">
        <f t="shared" si="2"/>
        <v>52.948100941424698</v>
      </c>
      <c r="I19" s="16">
        <f t="shared" si="3"/>
        <v>5.0233328566145641</v>
      </c>
      <c r="J19" s="16">
        <v>8</v>
      </c>
      <c r="K19" s="17">
        <f t="shared" si="4"/>
        <v>44501</v>
      </c>
      <c r="L19" s="17"/>
      <c r="M19" s="4"/>
      <c r="N19" s="4"/>
      <c r="O19" s="4" t="b">
        <f t="shared" si="5"/>
        <v>0</v>
      </c>
      <c r="Z19" s="5">
        <v>44197</v>
      </c>
      <c r="AA19" s="6">
        <v>0</v>
      </c>
    </row>
    <row r="20" spans="1:27" x14ac:dyDescent="0.25">
      <c r="A20" s="2">
        <v>44531</v>
      </c>
      <c r="B20">
        <v>49.449277649234425</v>
      </c>
      <c r="C20">
        <v>55461763.0453026</v>
      </c>
      <c r="D20">
        <f t="shared" si="0"/>
        <v>0</v>
      </c>
      <c r="F20">
        <f t="shared" si="1"/>
        <v>55461763.0453026</v>
      </c>
      <c r="H20" s="13">
        <f t="shared" si="2"/>
        <v>55.461763045302597</v>
      </c>
      <c r="I20" s="16">
        <f t="shared" si="3"/>
        <v>4.9449277649234427</v>
      </c>
      <c r="J20" s="16">
        <v>8</v>
      </c>
      <c r="K20" s="17">
        <f t="shared" si="4"/>
        <v>44531</v>
      </c>
      <c r="L20" s="17"/>
      <c r="M20" s="4"/>
      <c r="N20" s="4"/>
      <c r="O20" s="4" t="b">
        <f t="shared" si="5"/>
        <v>0</v>
      </c>
      <c r="Z20" s="5">
        <v>44562</v>
      </c>
      <c r="AA20" s="6">
        <v>0</v>
      </c>
    </row>
    <row r="21" spans="1:27" x14ac:dyDescent="0.25">
      <c r="A21" s="2">
        <v>44533</v>
      </c>
      <c r="B21">
        <v>42.77759536325204</v>
      </c>
      <c r="C21">
        <v>68825976.2223472</v>
      </c>
      <c r="D21">
        <f t="shared" si="0"/>
        <v>0</v>
      </c>
      <c r="F21">
        <f t="shared" si="1"/>
        <v>68825976.2223472</v>
      </c>
      <c r="H21" s="13">
        <f t="shared" si="2"/>
        <v>68.825976222347194</v>
      </c>
      <c r="I21" s="16">
        <f t="shared" si="3"/>
        <v>4.2777595363252043</v>
      </c>
      <c r="J21" s="16">
        <v>8</v>
      </c>
      <c r="K21" s="17">
        <f t="shared" si="4"/>
        <v>44533</v>
      </c>
      <c r="L21" s="17"/>
      <c r="M21" s="4"/>
      <c r="N21" s="4"/>
      <c r="O21" s="4" t="b">
        <f t="shared" si="5"/>
        <v>0</v>
      </c>
      <c r="Z21" s="5">
        <v>44927</v>
      </c>
      <c r="AA21" s="6">
        <v>0</v>
      </c>
    </row>
    <row r="22" spans="1:27" x14ac:dyDescent="0.25">
      <c r="A22" s="2">
        <v>44562</v>
      </c>
      <c r="B22">
        <v>47.698475989296803</v>
      </c>
      <c r="C22">
        <v>59279255.664847791</v>
      </c>
      <c r="D22">
        <f t="shared" si="0"/>
        <v>0</v>
      </c>
      <c r="F22">
        <f t="shared" si="1"/>
        <v>59279255.664847791</v>
      </c>
      <c r="H22" s="13">
        <f t="shared" si="2"/>
        <v>59.279255664847788</v>
      </c>
      <c r="I22" s="13">
        <f t="shared" si="3"/>
        <v>4.7698475989296805</v>
      </c>
      <c r="J22" s="13">
        <v>8</v>
      </c>
      <c r="K22" s="14">
        <f t="shared" si="4"/>
        <v>44562</v>
      </c>
      <c r="L22" s="15">
        <f>VLOOKUP(MONTH(K22),$Q$18:$R$25,2,FALSE)</f>
        <v>16500</v>
      </c>
      <c r="M22" s="4"/>
      <c r="N22" s="4"/>
      <c r="O22" s="4" t="b">
        <f t="shared" si="5"/>
        <v>1</v>
      </c>
      <c r="Q22">
        <v>4</v>
      </c>
      <c r="R22">
        <v>16500</v>
      </c>
      <c r="Z22" s="5">
        <v>45292</v>
      </c>
      <c r="AA22" s="6">
        <v>0</v>
      </c>
    </row>
    <row r="23" spans="1:27" x14ac:dyDescent="0.25">
      <c r="A23" s="2">
        <v>44571</v>
      </c>
      <c r="B23">
        <v>42.058636348731376</v>
      </c>
      <c r="C23">
        <v>68440408.565145805</v>
      </c>
      <c r="D23">
        <f t="shared" si="0"/>
        <v>0</v>
      </c>
      <c r="F23">
        <f t="shared" si="1"/>
        <v>68440408.565145805</v>
      </c>
      <c r="H23" s="13">
        <f t="shared" si="2"/>
        <v>68.440408565145802</v>
      </c>
      <c r="I23" s="16">
        <f t="shared" si="3"/>
        <v>4.205863634873138</v>
      </c>
      <c r="J23" s="16">
        <v>8</v>
      </c>
      <c r="K23" s="17">
        <f t="shared" si="4"/>
        <v>44571</v>
      </c>
      <c r="L23" s="17"/>
      <c r="M23" s="4"/>
      <c r="N23" s="4"/>
      <c r="O23" s="4" t="b">
        <f t="shared" si="5"/>
        <v>0</v>
      </c>
      <c r="Z23" s="5">
        <v>45474</v>
      </c>
      <c r="AA23" s="6">
        <v>0</v>
      </c>
    </row>
    <row r="24" spans="1:27" x14ac:dyDescent="0.25">
      <c r="A24" s="2">
        <v>44652</v>
      </c>
      <c r="B24">
        <v>49.268015492692371</v>
      </c>
      <c r="C24">
        <v>51487150.721914902</v>
      </c>
      <c r="D24">
        <f t="shared" si="0"/>
        <v>0</v>
      </c>
      <c r="F24">
        <f t="shared" si="1"/>
        <v>51487150.721914902</v>
      </c>
      <c r="H24" s="13">
        <f t="shared" si="2"/>
        <v>51.487150721914901</v>
      </c>
      <c r="I24" s="13">
        <f t="shared" si="3"/>
        <v>4.9268015492692374</v>
      </c>
      <c r="J24" s="13">
        <v>8</v>
      </c>
      <c r="K24" s="14">
        <f t="shared" si="4"/>
        <v>44652</v>
      </c>
      <c r="L24" s="15">
        <f t="shared" ref="L24:L25" si="7">VLOOKUP(MONTH(K24),$Q$18:$R$25,2,FALSE)</f>
        <v>16500</v>
      </c>
      <c r="M24" s="4"/>
      <c r="N24" s="4"/>
      <c r="O24" s="4" t="b">
        <f t="shared" si="5"/>
        <v>1</v>
      </c>
      <c r="Q24">
        <v>6</v>
      </c>
      <c r="R24">
        <v>14500</v>
      </c>
      <c r="Z24" s="5">
        <v>45566</v>
      </c>
      <c r="AA24" s="6">
        <v>1520000</v>
      </c>
    </row>
    <row r="25" spans="1:27" x14ac:dyDescent="0.25">
      <c r="A25" s="2">
        <v>44713</v>
      </c>
      <c r="B25">
        <v>49.312574198016847</v>
      </c>
      <c r="C25">
        <v>45071408.529031903</v>
      </c>
      <c r="D25">
        <f t="shared" si="0"/>
        <v>0</v>
      </c>
      <c r="F25">
        <f t="shared" si="1"/>
        <v>45071408.529031903</v>
      </c>
      <c r="H25" s="13">
        <f t="shared" si="2"/>
        <v>45.071408529031899</v>
      </c>
      <c r="I25" s="13">
        <f t="shared" si="3"/>
        <v>4.9312574198016845</v>
      </c>
      <c r="J25" s="13">
        <v>8</v>
      </c>
      <c r="K25" s="14">
        <f t="shared" si="4"/>
        <v>44713</v>
      </c>
      <c r="L25" s="15">
        <f t="shared" si="7"/>
        <v>14500</v>
      </c>
      <c r="M25" s="4"/>
      <c r="N25" s="4"/>
      <c r="O25" s="4" t="b">
        <f t="shared" si="5"/>
        <v>1</v>
      </c>
      <c r="Q25">
        <v>10</v>
      </c>
      <c r="R25">
        <v>14500</v>
      </c>
      <c r="Z25" s="5">
        <v>45658</v>
      </c>
      <c r="AA25" s="6">
        <v>1520000</v>
      </c>
    </row>
    <row r="26" spans="1:27" x14ac:dyDescent="0.25">
      <c r="A26" s="2">
        <v>44723</v>
      </c>
      <c r="B26">
        <v>49.603239039800243</v>
      </c>
      <c r="C26">
        <v>44725401.882284999</v>
      </c>
      <c r="D26">
        <f t="shared" si="0"/>
        <v>0</v>
      </c>
      <c r="F26">
        <f t="shared" si="1"/>
        <v>44725401.882284999</v>
      </c>
      <c r="H26" s="13">
        <f t="shared" si="2"/>
        <v>44.725401882284999</v>
      </c>
      <c r="I26" s="16">
        <f t="shared" si="3"/>
        <v>4.960323903980024</v>
      </c>
      <c r="J26" s="16">
        <v>8</v>
      </c>
      <c r="K26" s="17">
        <f t="shared" si="4"/>
        <v>44723</v>
      </c>
      <c r="L26" s="17"/>
      <c r="M26" s="4"/>
      <c r="N26" s="4"/>
      <c r="O26" s="4" t="b">
        <f t="shared" si="5"/>
        <v>0</v>
      </c>
      <c r="Z26" s="5">
        <v>45748</v>
      </c>
      <c r="AA26" s="6">
        <v>1520000</v>
      </c>
    </row>
    <row r="27" spans="1:27" x14ac:dyDescent="0.25">
      <c r="A27" s="2">
        <v>44732</v>
      </c>
      <c r="B27">
        <v>49.557605672023975</v>
      </c>
      <c r="C27">
        <v>44691890.774554804</v>
      </c>
      <c r="D27">
        <f t="shared" si="0"/>
        <v>0</v>
      </c>
      <c r="F27">
        <f t="shared" si="1"/>
        <v>44691890.774554804</v>
      </c>
      <c r="H27" s="13">
        <f t="shared" si="2"/>
        <v>44.691890774554807</v>
      </c>
      <c r="I27" s="16">
        <f t="shared" si="3"/>
        <v>4.9557605672023977</v>
      </c>
      <c r="J27" s="16">
        <v>8</v>
      </c>
      <c r="K27" s="17">
        <f t="shared" si="4"/>
        <v>44732</v>
      </c>
      <c r="L27" s="17"/>
      <c r="M27" s="4"/>
      <c r="N27" s="4"/>
      <c r="O27" s="4" t="b">
        <f t="shared" si="5"/>
        <v>0</v>
      </c>
      <c r="Z27" s="5">
        <v>45839</v>
      </c>
      <c r="AA27" s="6">
        <v>1520000</v>
      </c>
    </row>
    <row r="28" spans="1:27" x14ac:dyDescent="0.25">
      <c r="A28" s="2">
        <v>44743</v>
      </c>
      <c r="B28">
        <v>49.4933428494653</v>
      </c>
      <c r="C28">
        <v>44707320.265979402</v>
      </c>
      <c r="D28">
        <f t="shared" si="0"/>
        <v>0</v>
      </c>
      <c r="F28">
        <f t="shared" si="1"/>
        <v>44707320.265979402</v>
      </c>
      <c r="H28" s="13">
        <f t="shared" si="2"/>
        <v>44.707320265979405</v>
      </c>
      <c r="I28" s="16">
        <f t="shared" si="3"/>
        <v>4.9493342849465298</v>
      </c>
      <c r="J28" s="16">
        <v>8</v>
      </c>
      <c r="K28" s="17">
        <f t="shared" si="4"/>
        <v>44743</v>
      </c>
      <c r="L28" s="17"/>
      <c r="M28" s="4"/>
      <c r="N28" s="4"/>
      <c r="O28" s="4" t="b">
        <f t="shared" si="5"/>
        <v>0</v>
      </c>
      <c r="Z28" s="5">
        <v>45931</v>
      </c>
      <c r="AA28" s="6">
        <v>1520000</v>
      </c>
    </row>
    <row r="29" spans="1:27" x14ac:dyDescent="0.25">
      <c r="A29" s="2">
        <v>44752</v>
      </c>
      <c r="B29">
        <v>49.470747402451707</v>
      </c>
      <c r="C29">
        <v>44671598.934093997</v>
      </c>
      <c r="D29">
        <f t="shared" si="0"/>
        <v>0</v>
      </c>
      <c r="F29">
        <f t="shared" si="1"/>
        <v>44671598.934093997</v>
      </c>
      <c r="H29" s="13">
        <f t="shared" si="2"/>
        <v>44.671598934094</v>
      </c>
      <c r="I29" s="16">
        <f t="shared" si="3"/>
        <v>4.9470747402451707</v>
      </c>
      <c r="J29" s="16">
        <v>8</v>
      </c>
      <c r="K29" s="17">
        <f t="shared" si="4"/>
        <v>44752</v>
      </c>
      <c r="L29" s="17"/>
      <c r="M29" s="4"/>
      <c r="N29" s="4"/>
      <c r="O29" s="4" t="b">
        <f t="shared" si="5"/>
        <v>0</v>
      </c>
      <c r="Z29" s="5">
        <v>46023</v>
      </c>
      <c r="AA29" s="6">
        <v>1520000</v>
      </c>
    </row>
    <row r="30" spans="1:27" x14ac:dyDescent="0.25">
      <c r="A30" s="2">
        <v>44762</v>
      </c>
      <c r="B30">
        <v>50.18362299332491</v>
      </c>
      <c r="C30">
        <v>26792817.353120405</v>
      </c>
      <c r="D30">
        <f t="shared" si="0"/>
        <v>0</v>
      </c>
      <c r="F30">
        <f t="shared" si="1"/>
        <v>26792817.353120405</v>
      </c>
      <c r="H30" s="13">
        <f t="shared" si="2"/>
        <v>26.792817353120405</v>
      </c>
      <c r="I30" s="16">
        <f t="shared" si="3"/>
        <v>5.018362299332491</v>
      </c>
      <c r="J30" s="16">
        <v>8</v>
      </c>
      <c r="K30" s="17">
        <f t="shared" si="4"/>
        <v>44762</v>
      </c>
      <c r="L30" s="17"/>
      <c r="M30" s="4"/>
      <c r="N30" s="4"/>
      <c r="O30" s="4" t="b">
        <f t="shared" si="5"/>
        <v>0</v>
      </c>
      <c r="Z30" s="5">
        <v>46113</v>
      </c>
      <c r="AA30" s="6">
        <v>1520000</v>
      </c>
    </row>
    <row r="31" spans="1:27" x14ac:dyDescent="0.25">
      <c r="A31" s="2">
        <v>44783</v>
      </c>
      <c r="B31">
        <v>50.416016009600156</v>
      </c>
      <c r="C31">
        <v>27005908.192590646</v>
      </c>
      <c r="D31">
        <f t="shared" si="0"/>
        <v>0</v>
      </c>
      <c r="F31">
        <f t="shared" si="1"/>
        <v>27005908.192590646</v>
      </c>
      <c r="H31" s="13">
        <f t="shared" si="2"/>
        <v>27.005908192590645</v>
      </c>
      <c r="I31" s="16">
        <f t="shared" si="3"/>
        <v>5.041601600960016</v>
      </c>
      <c r="J31" s="16">
        <v>8</v>
      </c>
      <c r="K31" s="17">
        <f t="shared" si="4"/>
        <v>44783</v>
      </c>
      <c r="L31" s="17"/>
      <c r="M31" s="4"/>
      <c r="N31" s="4"/>
      <c r="O31" s="4" t="b">
        <f t="shared" si="5"/>
        <v>0</v>
      </c>
      <c r="Z31" s="5">
        <v>46204</v>
      </c>
      <c r="AA31" s="6">
        <v>1520000</v>
      </c>
    </row>
    <row r="32" spans="1:27" x14ac:dyDescent="0.25">
      <c r="A32" s="2">
        <v>44802</v>
      </c>
      <c r="B32">
        <v>50.56709140895768</v>
      </c>
      <c r="C32">
        <v>26589530.5783334</v>
      </c>
      <c r="D32">
        <f t="shared" si="0"/>
        <v>0</v>
      </c>
      <c r="F32">
        <f t="shared" si="1"/>
        <v>26589530.5783334</v>
      </c>
      <c r="H32" s="13">
        <f t="shared" si="2"/>
        <v>26.589530578333399</v>
      </c>
      <c r="I32" s="16">
        <f t="shared" si="3"/>
        <v>5.0567091408957676</v>
      </c>
      <c r="J32" s="16">
        <v>8</v>
      </c>
      <c r="K32" s="17">
        <f t="shared" si="4"/>
        <v>44802</v>
      </c>
      <c r="L32" s="17"/>
      <c r="M32" s="4"/>
      <c r="N32" s="4"/>
      <c r="O32" s="4" t="b">
        <f t="shared" si="5"/>
        <v>0</v>
      </c>
      <c r="Z32" s="5">
        <v>46296</v>
      </c>
      <c r="AA32" s="6">
        <v>1520000</v>
      </c>
    </row>
    <row r="33" spans="1:27" x14ac:dyDescent="0.25">
      <c r="A33" s="2">
        <v>44813</v>
      </c>
      <c r="B33">
        <v>50.591186676830375</v>
      </c>
      <c r="C33">
        <v>26548323.417400394</v>
      </c>
      <c r="D33">
        <f t="shared" si="0"/>
        <v>0</v>
      </c>
      <c r="F33">
        <f t="shared" si="1"/>
        <v>26548323.417400394</v>
      </c>
      <c r="H33" s="13">
        <f t="shared" si="2"/>
        <v>26.548323417400393</v>
      </c>
      <c r="I33" s="16">
        <f t="shared" si="3"/>
        <v>5.0591186676830375</v>
      </c>
      <c r="J33" s="16">
        <v>8</v>
      </c>
      <c r="K33" s="17">
        <f t="shared" si="4"/>
        <v>44813</v>
      </c>
      <c r="L33" s="17"/>
      <c r="M33" s="4"/>
      <c r="N33" s="4"/>
      <c r="O33" s="4" t="b">
        <f t="shared" si="5"/>
        <v>0</v>
      </c>
      <c r="Z33" s="5">
        <v>46388</v>
      </c>
      <c r="AA33" s="6">
        <v>1520000</v>
      </c>
    </row>
    <row r="34" spans="1:27" x14ac:dyDescent="0.25">
      <c r="A34" s="2">
        <v>44819</v>
      </c>
      <c r="B34">
        <v>50.305489454428269</v>
      </c>
      <c r="C34">
        <v>44448408.852509797</v>
      </c>
      <c r="D34">
        <f t="shared" si="0"/>
        <v>0</v>
      </c>
      <c r="F34">
        <f t="shared" si="1"/>
        <v>44448408.852509797</v>
      </c>
      <c r="H34" s="13">
        <f t="shared" si="2"/>
        <v>44.448408852509793</v>
      </c>
      <c r="I34" s="16">
        <f t="shared" si="3"/>
        <v>5.0305489454428267</v>
      </c>
      <c r="J34" s="16">
        <v>8</v>
      </c>
      <c r="K34" s="17">
        <f t="shared" si="4"/>
        <v>44819</v>
      </c>
      <c r="L34" s="17"/>
      <c r="M34" s="4"/>
      <c r="N34" s="4"/>
      <c r="O34" s="4" t="b">
        <f t="shared" si="5"/>
        <v>0</v>
      </c>
      <c r="Z34" s="5">
        <v>46478</v>
      </c>
      <c r="AA34" s="6">
        <v>1561540</v>
      </c>
    </row>
    <row r="35" spans="1:27" x14ac:dyDescent="0.25">
      <c r="A35" s="2">
        <v>44835</v>
      </c>
      <c r="B35">
        <v>49.931054505406962</v>
      </c>
      <c r="C35">
        <v>44823009.368019901</v>
      </c>
      <c r="D35">
        <f t="shared" si="0"/>
        <v>0</v>
      </c>
      <c r="F35">
        <f t="shared" si="1"/>
        <v>44823009.368019901</v>
      </c>
      <c r="H35" s="13">
        <f t="shared" si="2"/>
        <v>44.823009368019903</v>
      </c>
      <c r="I35" s="13">
        <f t="shared" si="3"/>
        <v>4.9931054505406962</v>
      </c>
      <c r="J35" s="13">
        <v>8</v>
      </c>
      <c r="K35" s="14">
        <f t="shared" si="4"/>
        <v>44835</v>
      </c>
      <c r="L35" s="15">
        <f>VLOOKUP(MONTH(K35),$Q$18:$R$25,2,FALSE)</f>
        <v>14500</v>
      </c>
      <c r="M35" s="4"/>
      <c r="N35" s="4"/>
      <c r="O35" s="4" t="b">
        <f t="shared" si="5"/>
        <v>1</v>
      </c>
      <c r="Z35" s="5">
        <v>46569</v>
      </c>
      <c r="AA35" s="6">
        <v>1561450</v>
      </c>
    </row>
    <row r="36" spans="1:27" x14ac:dyDescent="0.25">
      <c r="A36" s="2">
        <v>44866</v>
      </c>
      <c r="B36">
        <v>49.80662573019233</v>
      </c>
      <c r="C36">
        <v>46787636.5239022</v>
      </c>
      <c r="D36">
        <f t="shared" si="0"/>
        <v>0</v>
      </c>
      <c r="F36">
        <f t="shared" si="1"/>
        <v>46787636.5239022</v>
      </c>
      <c r="H36" s="13">
        <f t="shared" si="2"/>
        <v>46.787636523902201</v>
      </c>
      <c r="I36" s="16">
        <f t="shared" si="3"/>
        <v>4.9806625730192327</v>
      </c>
      <c r="J36" s="16">
        <v>8</v>
      </c>
      <c r="K36" s="17">
        <f t="shared" si="4"/>
        <v>44866</v>
      </c>
      <c r="L36" s="17"/>
      <c r="M36" s="4"/>
      <c r="N36" s="4"/>
      <c r="O36" s="4" t="b">
        <f t="shared" si="5"/>
        <v>0</v>
      </c>
      <c r="Z36" s="5">
        <v>46661</v>
      </c>
      <c r="AA36" s="6">
        <v>3081120</v>
      </c>
    </row>
    <row r="37" spans="1:27" x14ac:dyDescent="0.25">
      <c r="A37" s="2">
        <v>44896</v>
      </c>
      <c r="B37">
        <v>49.481969508706015</v>
      </c>
      <c r="C37">
        <v>49686896.655169301</v>
      </c>
      <c r="D37">
        <f t="shared" si="0"/>
        <v>0</v>
      </c>
      <c r="F37">
        <f t="shared" si="1"/>
        <v>49686896.655169301</v>
      </c>
      <c r="H37" s="13">
        <f t="shared" si="2"/>
        <v>49.686896655169299</v>
      </c>
      <c r="I37" s="16">
        <f t="shared" si="3"/>
        <v>4.9481969508706012</v>
      </c>
      <c r="J37" s="16">
        <v>8</v>
      </c>
      <c r="K37" s="17">
        <f t="shared" si="4"/>
        <v>44896</v>
      </c>
      <c r="L37" s="17"/>
      <c r="M37" s="4"/>
      <c r="N37" s="4"/>
      <c r="O37" s="4" t="b">
        <f t="shared" si="5"/>
        <v>0</v>
      </c>
      <c r="Z37" s="5">
        <v>46753</v>
      </c>
      <c r="AA37" s="6">
        <v>3080860</v>
      </c>
    </row>
    <row r="38" spans="1:27" x14ac:dyDescent="0.25">
      <c r="A38" s="2">
        <v>44898</v>
      </c>
      <c r="B38">
        <v>39.542130062227429</v>
      </c>
      <c r="C38">
        <v>67807199.1978136</v>
      </c>
      <c r="D38">
        <f t="shared" si="0"/>
        <v>0</v>
      </c>
      <c r="F38">
        <f t="shared" si="1"/>
        <v>67807199.1978136</v>
      </c>
      <c r="H38" s="13">
        <f t="shared" si="2"/>
        <v>67.807199197813603</v>
      </c>
      <c r="I38" s="16">
        <f t="shared" si="3"/>
        <v>3.954213006222743</v>
      </c>
      <c r="J38" s="16">
        <v>8</v>
      </c>
      <c r="K38" s="17">
        <f t="shared" si="4"/>
        <v>44898</v>
      </c>
      <c r="L38" s="17"/>
      <c r="M38" s="4"/>
      <c r="N38" s="4"/>
      <c r="O38" s="4" t="b">
        <f t="shared" si="5"/>
        <v>0</v>
      </c>
      <c r="Z38" s="5">
        <v>46844</v>
      </c>
      <c r="AA38" s="6">
        <v>3080620</v>
      </c>
    </row>
    <row r="39" spans="1:27" x14ac:dyDescent="0.25">
      <c r="A39" s="2">
        <v>44927</v>
      </c>
      <c r="B39">
        <v>48.721187536204155</v>
      </c>
      <c r="C39">
        <v>56464141.382330604</v>
      </c>
      <c r="D39">
        <f t="shared" si="0"/>
        <v>0</v>
      </c>
      <c r="F39">
        <f t="shared" si="1"/>
        <v>56464141.382330604</v>
      </c>
      <c r="H39" s="13">
        <f t="shared" si="2"/>
        <v>56.464141382330602</v>
      </c>
      <c r="I39" s="13">
        <f t="shared" si="3"/>
        <v>4.8721187536204154</v>
      </c>
      <c r="J39" s="13">
        <v>8</v>
      </c>
      <c r="K39" s="14">
        <f t="shared" si="4"/>
        <v>44927</v>
      </c>
      <c r="L39" s="15">
        <f>VLOOKUP(MONTH(K39),$Q$18:$R$25,2,FALSE)</f>
        <v>16500</v>
      </c>
      <c r="M39" s="4"/>
      <c r="N39" s="4"/>
      <c r="O39" s="4" t="b">
        <f t="shared" si="5"/>
        <v>1</v>
      </c>
      <c r="Z39" s="5">
        <v>47027</v>
      </c>
      <c r="AA39" s="6">
        <v>3079980</v>
      </c>
    </row>
    <row r="40" spans="1:27" x14ac:dyDescent="0.25">
      <c r="A40" s="2">
        <v>44936</v>
      </c>
      <c r="B40">
        <v>41.504114928975703</v>
      </c>
      <c r="C40">
        <v>67564125.627535105</v>
      </c>
      <c r="D40">
        <f t="shared" si="0"/>
        <v>0</v>
      </c>
      <c r="F40">
        <f t="shared" si="1"/>
        <v>67564125.627535105</v>
      </c>
      <c r="H40" s="13">
        <f t="shared" si="2"/>
        <v>67.564125627535105</v>
      </c>
      <c r="I40" s="16">
        <f t="shared" si="3"/>
        <v>4.1504114928975699</v>
      </c>
      <c r="J40" s="16">
        <v>8</v>
      </c>
      <c r="K40" s="17">
        <f t="shared" si="4"/>
        <v>44936</v>
      </c>
      <c r="L40" s="17"/>
      <c r="M40" s="4"/>
      <c r="N40" s="4"/>
      <c r="O40" s="4" t="b">
        <f t="shared" si="5"/>
        <v>0</v>
      </c>
      <c r="Z40" s="5">
        <v>47119</v>
      </c>
      <c r="AA40" s="6">
        <v>3079700</v>
      </c>
    </row>
    <row r="41" spans="1:27" x14ac:dyDescent="0.25">
      <c r="A41" s="2">
        <v>45017</v>
      </c>
      <c r="B41">
        <v>46.053125676240917</v>
      </c>
      <c r="C41">
        <v>51158250.219588399</v>
      </c>
      <c r="D41">
        <f t="shared" si="0"/>
        <v>0</v>
      </c>
      <c r="F41">
        <f t="shared" si="1"/>
        <v>51158250.219588399</v>
      </c>
      <c r="H41" s="13">
        <f t="shared" si="2"/>
        <v>51.158250219588396</v>
      </c>
      <c r="I41" s="13">
        <f t="shared" si="3"/>
        <v>4.6053125676240914</v>
      </c>
      <c r="J41" s="13">
        <v>8</v>
      </c>
      <c r="K41" s="14">
        <f t="shared" si="4"/>
        <v>45017</v>
      </c>
      <c r="L41" s="15">
        <f t="shared" ref="L41:L42" si="8">VLOOKUP(MONTH(K41),$Q$18:$R$25,2,FALSE)</f>
        <v>16500</v>
      </c>
      <c r="M41" s="4"/>
      <c r="N41" s="4"/>
      <c r="O41" s="4" t="b">
        <f t="shared" si="5"/>
        <v>1</v>
      </c>
      <c r="Z41" s="5">
        <v>47209</v>
      </c>
      <c r="AA41" s="6">
        <v>3079430</v>
      </c>
    </row>
    <row r="42" spans="1:27" x14ac:dyDescent="0.25">
      <c r="A42" s="2">
        <v>45078</v>
      </c>
      <c r="B42">
        <v>48.836954143247524</v>
      </c>
      <c r="C42">
        <v>44373103.7616987</v>
      </c>
      <c r="D42">
        <f t="shared" si="0"/>
        <v>0</v>
      </c>
      <c r="F42">
        <f t="shared" si="1"/>
        <v>44373103.7616987</v>
      </c>
      <c r="H42" s="13">
        <f t="shared" si="2"/>
        <v>44.373103761698701</v>
      </c>
      <c r="I42" s="13">
        <f t="shared" si="3"/>
        <v>4.8836954143247526</v>
      </c>
      <c r="J42" s="13">
        <v>8</v>
      </c>
      <c r="K42" s="14">
        <f t="shared" si="4"/>
        <v>45078</v>
      </c>
      <c r="L42" s="15">
        <f t="shared" si="8"/>
        <v>14500</v>
      </c>
      <c r="M42" s="4"/>
      <c r="N42" s="4"/>
      <c r="O42" s="4" t="b">
        <f t="shared" si="5"/>
        <v>1</v>
      </c>
      <c r="Z42" s="5">
        <v>47300</v>
      </c>
      <c r="AA42" s="6">
        <v>3079170</v>
      </c>
    </row>
    <row r="43" spans="1:27" x14ac:dyDescent="0.25">
      <c r="A43" s="2">
        <v>45088</v>
      </c>
      <c r="B43">
        <v>48.806931623371661</v>
      </c>
      <c r="C43">
        <v>44123514.795263603</v>
      </c>
      <c r="D43">
        <f t="shared" si="0"/>
        <v>0</v>
      </c>
      <c r="F43">
        <f t="shared" si="1"/>
        <v>44123514.795263603</v>
      </c>
      <c r="H43" s="13">
        <f t="shared" si="2"/>
        <v>44.123514795263603</v>
      </c>
      <c r="I43" s="16">
        <f t="shared" si="3"/>
        <v>4.8806931623371659</v>
      </c>
      <c r="J43" s="16">
        <v>8</v>
      </c>
      <c r="K43" s="17">
        <f t="shared" si="4"/>
        <v>45088</v>
      </c>
      <c r="L43" s="17"/>
      <c r="M43" s="4"/>
      <c r="N43" s="4"/>
      <c r="O43" s="4" t="b">
        <f t="shared" si="5"/>
        <v>0</v>
      </c>
      <c r="Z43" s="5">
        <v>47392</v>
      </c>
      <c r="AA43" s="6">
        <v>3078910</v>
      </c>
    </row>
    <row r="44" spans="1:27" x14ac:dyDescent="0.25">
      <c r="A44" s="2">
        <v>45097</v>
      </c>
      <c r="B44">
        <v>49.642883962402081</v>
      </c>
      <c r="C44">
        <v>43534518.2332986</v>
      </c>
      <c r="D44">
        <f t="shared" si="0"/>
        <v>0</v>
      </c>
      <c r="F44">
        <f t="shared" si="1"/>
        <v>43534518.2332986</v>
      </c>
      <c r="H44" s="13">
        <f t="shared" si="2"/>
        <v>43.534518233298598</v>
      </c>
      <c r="I44" s="16">
        <f t="shared" si="3"/>
        <v>4.9642883962402085</v>
      </c>
      <c r="J44" s="16">
        <v>8</v>
      </c>
      <c r="K44" s="17">
        <f t="shared" si="4"/>
        <v>45097</v>
      </c>
      <c r="L44" s="17"/>
      <c r="M44" s="4"/>
      <c r="N44" s="4"/>
      <c r="O44" s="4" t="b">
        <f t="shared" si="5"/>
        <v>0</v>
      </c>
      <c r="Z44" s="5">
        <v>47484</v>
      </c>
      <c r="AA44" s="6">
        <v>3078660</v>
      </c>
    </row>
    <row r="45" spans="1:27" x14ac:dyDescent="0.25">
      <c r="A45" s="2">
        <v>45108</v>
      </c>
      <c r="B45">
        <v>48.5065978535863</v>
      </c>
      <c r="C45">
        <v>44068850.278492801</v>
      </c>
      <c r="D45">
        <f t="shared" si="0"/>
        <v>0</v>
      </c>
      <c r="F45">
        <f t="shared" si="1"/>
        <v>44068850.278492801</v>
      </c>
      <c r="H45" s="13">
        <f t="shared" si="2"/>
        <v>44.068850278492803</v>
      </c>
      <c r="I45" s="16">
        <f t="shared" si="3"/>
        <v>4.85065978535863</v>
      </c>
      <c r="J45" s="16">
        <v>8</v>
      </c>
      <c r="K45" s="17">
        <f t="shared" si="4"/>
        <v>45108</v>
      </c>
      <c r="L45" s="17"/>
      <c r="M45" s="4"/>
      <c r="N45" s="4"/>
      <c r="O45" s="4" t="b">
        <f t="shared" si="5"/>
        <v>0</v>
      </c>
      <c r="Z45" s="5">
        <v>47574</v>
      </c>
      <c r="AA45" s="6">
        <v>2318460</v>
      </c>
    </row>
    <row r="46" spans="1:27" x14ac:dyDescent="0.25">
      <c r="A46" s="2">
        <v>45117</v>
      </c>
      <c r="B46">
        <v>48.517124694132249</v>
      </c>
      <c r="C46">
        <v>43919669.7356911</v>
      </c>
      <c r="D46">
        <f t="shared" si="0"/>
        <v>0</v>
      </c>
      <c r="F46">
        <f t="shared" si="1"/>
        <v>43919669.7356911</v>
      </c>
      <c r="H46" s="13">
        <f t="shared" si="2"/>
        <v>43.919669735691102</v>
      </c>
      <c r="I46" s="16">
        <f t="shared" si="3"/>
        <v>4.8517124694132248</v>
      </c>
      <c r="J46" s="16">
        <v>8</v>
      </c>
      <c r="K46" s="17">
        <f t="shared" si="4"/>
        <v>45117</v>
      </c>
      <c r="L46" s="17"/>
      <c r="M46" s="4"/>
      <c r="N46" s="4"/>
      <c r="O46" s="4" t="b">
        <f t="shared" si="5"/>
        <v>0</v>
      </c>
      <c r="Z46" s="5">
        <v>47665</v>
      </c>
      <c r="AA46" s="6">
        <v>2318340</v>
      </c>
    </row>
    <row r="47" spans="1:27" x14ac:dyDescent="0.25">
      <c r="A47" s="2">
        <v>45127</v>
      </c>
      <c r="B47">
        <v>48.438163071191113</v>
      </c>
      <c r="C47">
        <v>43911691.439135998</v>
      </c>
      <c r="D47">
        <f t="shared" si="0"/>
        <v>0</v>
      </c>
      <c r="F47">
        <f t="shared" si="1"/>
        <v>43911691.439135998</v>
      </c>
      <c r="H47" s="13">
        <f t="shared" si="2"/>
        <v>43.911691439136</v>
      </c>
      <c r="I47" s="16">
        <f t="shared" si="3"/>
        <v>4.8438163071191109</v>
      </c>
      <c r="J47" s="16">
        <v>8</v>
      </c>
      <c r="K47" s="17">
        <f t="shared" si="4"/>
        <v>45127</v>
      </c>
      <c r="L47" s="17"/>
      <c r="M47" s="4"/>
      <c r="N47" s="4"/>
      <c r="O47" s="4" t="b">
        <f t="shared" si="5"/>
        <v>0</v>
      </c>
      <c r="Z47" s="5">
        <v>47757</v>
      </c>
      <c r="AA47" s="6">
        <v>2318220</v>
      </c>
    </row>
    <row r="48" spans="1:27" x14ac:dyDescent="0.25">
      <c r="A48" s="2">
        <v>45148</v>
      </c>
      <c r="B48">
        <v>49.514867526891024</v>
      </c>
      <c r="C48">
        <v>26743592.097430442</v>
      </c>
      <c r="D48">
        <f t="shared" si="0"/>
        <v>0</v>
      </c>
      <c r="F48">
        <f t="shared" si="1"/>
        <v>26743592.097430442</v>
      </c>
      <c r="H48" s="13">
        <f t="shared" si="2"/>
        <v>26.74359209743044</v>
      </c>
      <c r="I48" s="16">
        <f t="shared" si="3"/>
        <v>4.9514867526891022</v>
      </c>
      <c r="J48" s="16">
        <v>8</v>
      </c>
      <c r="K48" s="17">
        <f t="shared" si="4"/>
        <v>45148</v>
      </c>
      <c r="L48" s="17"/>
      <c r="M48" s="4"/>
      <c r="N48" s="4"/>
      <c r="O48" s="4" t="b">
        <f t="shared" si="5"/>
        <v>0</v>
      </c>
      <c r="Z48" s="5">
        <v>47849</v>
      </c>
      <c r="AA48" s="6">
        <v>2318100</v>
      </c>
    </row>
    <row r="49" spans="1:27" x14ac:dyDescent="0.25">
      <c r="A49" s="2">
        <v>45167</v>
      </c>
      <c r="B49">
        <v>49.845498528614101</v>
      </c>
      <c r="C49">
        <v>26965128.646216664</v>
      </c>
      <c r="D49">
        <f t="shared" si="0"/>
        <v>0</v>
      </c>
      <c r="F49">
        <f t="shared" si="1"/>
        <v>26965128.646216664</v>
      </c>
      <c r="H49" s="13">
        <f t="shared" si="2"/>
        <v>26.965128646216666</v>
      </c>
      <c r="I49" s="16">
        <f t="shared" si="3"/>
        <v>4.9845498528614103</v>
      </c>
      <c r="J49" s="16">
        <v>8</v>
      </c>
      <c r="K49" s="17">
        <f t="shared" si="4"/>
        <v>45167</v>
      </c>
      <c r="L49" s="17"/>
      <c r="M49" s="4"/>
      <c r="N49" s="4"/>
      <c r="O49" s="4" t="b">
        <f t="shared" si="5"/>
        <v>0</v>
      </c>
      <c r="Z49" s="5">
        <v>47939</v>
      </c>
      <c r="AA49" s="6">
        <v>2317980</v>
      </c>
    </row>
    <row r="50" spans="1:27" x14ac:dyDescent="0.25">
      <c r="A50" s="2">
        <v>45178</v>
      </c>
      <c r="B50">
        <v>50.93788805856132</v>
      </c>
      <c r="C50">
        <v>26611968.592367556</v>
      </c>
      <c r="D50">
        <f t="shared" si="0"/>
        <v>0</v>
      </c>
      <c r="F50">
        <f t="shared" si="1"/>
        <v>26611968.592367556</v>
      </c>
      <c r="H50" s="13">
        <f t="shared" si="2"/>
        <v>26.611968592367557</v>
      </c>
      <c r="I50" s="16">
        <f t="shared" si="3"/>
        <v>5.093788805856132</v>
      </c>
      <c r="J50" s="16">
        <v>8</v>
      </c>
      <c r="K50" s="17">
        <f t="shared" si="4"/>
        <v>45178</v>
      </c>
      <c r="L50" s="17"/>
      <c r="M50" s="4"/>
      <c r="N50" s="4"/>
      <c r="O50" s="4" t="b">
        <f t="shared" si="5"/>
        <v>0</v>
      </c>
      <c r="Z50" s="5">
        <v>48030</v>
      </c>
      <c r="AA50" s="6">
        <v>2317850</v>
      </c>
    </row>
    <row r="51" spans="1:27" x14ac:dyDescent="0.25">
      <c r="A51" s="2">
        <v>45184</v>
      </c>
      <c r="B51">
        <v>49.318797879427834</v>
      </c>
      <c r="C51">
        <v>44341185.917867705</v>
      </c>
      <c r="D51">
        <f t="shared" si="0"/>
        <v>0</v>
      </c>
      <c r="F51">
        <f t="shared" si="1"/>
        <v>44341185.917867705</v>
      </c>
      <c r="H51" s="13">
        <f t="shared" si="2"/>
        <v>44.341185917867705</v>
      </c>
      <c r="I51" s="16">
        <f t="shared" si="3"/>
        <v>4.9318797879427834</v>
      </c>
      <c r="J51" s="16">
        <v>8</v>
      </c>
      <c r="K51" s="17">
        <f t="shared" si="4"/>
        <v>45184</v>
      </c>
      <c r="L51" s="17"/>
      <c r="M51" s="4"/>
      <c r="N51" s="4"/>
      <c r="O51" s="4" t="b">
        <f t="shared" si="5"/>
        <v>0</v>
      </c>
      <c r="Z51" s="5">
        <v>48122</v>
      </c>
      <c r="AA51" s="6">
        <v>2317720</v>
      </c>
    </row>
    <row r="52" spans="1:27" x14ac:dyDescent="0.25">
      <c r="A52" s="2">
        <v>45200</v>
      </c>
      <c r="B52">
        <v>49.830447902560664</v>
      </c>
      <c r="C52">
        <v>43435642.257367902</v>
      </c>
      <c r="D52">
        <f t="shared" si="0"/>
        <v>0</v>
      </c>
      <c r="F52">
        <f t="shared" si="1"/>
        <v>43435642.257367902</v>
      </c>
      <c r="H52" s="13">
        <f t="shared" si="2"/>
        <v>43.435642257367903</v>
      </c>
      <c r="I52" s="13">
        <f t="shared" si="3"/>
        <v>4.9830447902560664</v>
      </c>
      <c r="J52" s="13">
        <v>8</v>
      </c>
      <c r="K52" s="14">
        <f t="shared" si="4"/>
        <v>45200</v>
      </c>
      <c r="L52" s="15">
        <f>VLOOKUP(MONTH(K52),$Q$18:$R$25,2,FALSE)</f>
        <v>14500</v>
      </c>
      <c r="M52" s="4"/>
      <c r="N52" s="4"/>
      <c r="O52" s="4" t="b">
        <f t="shared" si="5"/>
        <v>1</v>
      </c>
      <c r="Z52" s="5">
        <v>48214</v>
      </c>
      <c r="AA52" s="6">
        <v>2317600</v>
      </c>
    </row>
    <row r="53" spans="1:27" x14ac:dyDescent="0.25">
      <c r="A53" s="2">
        <v>45231</v>
      </c>
      <c r="B53">
        <v>47.541916270458955</v>
      </c>
      <c r="C53">
        <v>44669719.4864081</v>
      </c>
      <c r="D53">
        <f t="shared" si="0"/>
        <v>0</v>
      </c>
      <c r="F53">
        <f t="shared" si="1"/>
        <v>44669719.4864081</v>
      </c>
      <c r="H53" s="13">
        <f t="shared" si="2"/>
        <v>44.669719486408098</v>
      </c>
      <c r="I53" s="16">
        <f t="shared" si="3"/>
        <v>4.7541916270458957</v>
      </c>
      <c r="J53" s="16">
        <v>8</v>
      </c>
      <c r="K53" s="17">
        <f t="shared" si="4"/>
        <v>45231</v>
      </c>
      <c r="L53" s="17"/>
      <c r="M53" s="4"/>
      <c r="N53" s="4"/>
      <c r="O53" s="4" t="b">
        <f t="shared" si="5"/>
        <v>0</v>
      </c>
      <c r="Z53" s="5">
        <v>48305</v>
      </c>
      <c r="AA53" s="6">
        <v>2317470</v>
      </c>
    </row>
    <row r="54" spans="1:27" x14ac:dyDescent="0.25">
      <c r="A54" s="2">
        <v>45261</v>
      </c>
      <c r="B54">
        <v>46.738886744434161</v>
      </c>
      <c r="C54">
        <v>47092031.117644802</v>
      </c>
      <c r="D54">
        <f t="shared" si="0"/>
        <v>0</v>
      </c>
      <c r="F54">
        <f t="shared" si="1"/>
        <v>47092031.117644802</v>
      </c>
      <c r="H54" s="13">
        <f t="shared" si="2"/>
        <v>47.092031117644801</v>
      </c>
      <c r="I54" s="16">
        <f t="shared" si="3"/>
        <v>4.6738886744434165</v>
      </c>
      <c r="J54" s="16">
        <v>8</v>
      </c>
      <c r="K54" s="17">
        <f t="shared" si="4"/>
        <v>45261</v>
      </c>
      <c r="L54" s="17"/>
      <c r="M54" s="4"/>
      <c r="N54" s="4"/>
      <c r="O54" s="4" t="b">
        <f t="shared" si="5"/>
        <v>0</v>
      </c>
      <c r="Z54" s="5">
        <v>48396</v>
      </c>
      <c r="AA54" s="6">
        <v>2317340</v>
      </c>
    </row>
    <row r="55" spans="1:27" x14ac:dyDescent="0.25">
      <c r="A55" s="2">
        <v>45263</v>
      </c>
      <c r="B55">
        <v>41.463231500452999</v>
      </c>
      <c r="C55">
        <v>67469275.824577093</v>
      </c>
      <c r="D55">
        <f t="shared" si="0"/>
        <v>0</v>
      </c>
      <c r="F55">
        <f t="shared" si="1"/>
        <v>67469275.824577093</v>
      </c>
      <c r="H55" s="13">
        <f t="shared" si="2"/>
        <v>67.469275824577096</v>
      </c>
      <c r="I55" s="16">
        <f t="shared" si="3"/>
        <v>4.1463231500452995</v>
      </c>
      <c r="J55" s="16">
        <v>8</v>
      </c>
      <c r="K55" s="17">
        <f t="shared" si="4"/>
        <v>45263</v>
      </c>
      <c r="L55" s="17"/>
      <c r="M55" s="4"/>
      <c r="N55" s="4"/>
      <c r="O55" s="4" t="b">
        <f t="shared" si="5"/>
        <v>0</v>
      </c>
      <c r="Z55" s="5">
        <v>48488</v>
      </c>
      <c r="AA55" s="6">
        <v>2317200</v>
      </c>
    </row>
    <row r="56" spans="1:27" x14ac:dyDescent="0.25">
      <c r="A56" s="2">
        <v>45292</v>
      </c>
      <c r="B56">
        <v>40.449504717412196</v>
      </c>
      <c r="C56">
        <v>59799406.802118301</v>
      </c>
      <c r="D56">
        <f t="shared" si="0"/>
        <v>0</v>
      </c>
      <c r="F56">
        <f t="shared" si="1"/>
        <v>59799406.802118301</v>
      </c>
      <c r="H56" s="13">
        <f t="shared" si="2"/>
        <v>59.799406802118298</v>
      </c>
      <c r="I56" s="13">
        <f t="shared" si="3"/>
        <v>4.0449504717412195</v>
      </c>
      <c r="J56" s="13">
        <v>8</v>
      </c>
      <c r="K56" s="14">
        <f t="shared" si="4"/>
        <v>45292</v>
      </c>
      <c r="L56" s="15">
        <f>VLOOKUP(MONTH(K56),$Q$18:$R$25,2,FALSE)</f>
        <v>16500</v>
      </c>
      <c r="M56" s="4"/>
      <c r="N56" s="4"/>
      <c r="O56" s="4" t="b">
        <f t="shared" si="5"/>
        <v>1</v>
      </c>
      <c r="Z56" s="5">
        <v>48580</v>
      </c>
      <c r="AA56" s="6">
        <v>2317060</v>
      </c>
    </row>
    <row r="57" spans="1:27" x14ac:dyDescent="0.25">
      <c r="A57" s="2">
        <v>45301</v>
      </c>
      <c r="B57">
        <v>41.419127963803099</v>
      </c>
      <c r="C57">
        <v>67201464.082361296</v>
      </c>
      <c r="D57">
        <f t="shared" si="0"/>
        <v>0</v>
      </c>
      <c r="F57">
        <f t="shared" si="1"/>
        <v>67201464.082361296</v>
      </c>
      <c r="H57" s="13">
        <f t="shared" si="2"/>
        <v>67.201464082361298</v>
      </c>
      <c r="I57" s="16">
        <f t="shared" si="3"/>
        <v>4.1419127963803097</v>
      </c>
      <c r="J57" s="16">
        <v>8</v>
      </c>
      <c r="K57" s="17">
        <f t="shared" si="4"/>
        <v>45301</v>
      </c>
      <c r="L57" s="17"/>
      <c r="M57" s="4"/>
      <c r="N57" s="4"/>
      <c r="O57" s="4" t="b">
        <f t="shared" si="5"/>
        <v>0</v>
      </c>
      <c r="Z57" s="5">
        <v>48670</v>
      </c>
      <c r="AA57" s="6">
        <v>2316910</v>
      </c>
    </row>
    <row r="58" spans="1:27" x14ac:dyDescent="0.25">
      <c r="A58" s="2">
        <v>45383</v>
      </c>
      <c r="B58">
        <v>44.839870475135626</v>
      </c>
      <c r="C58">
        <v>50864892.814282298</v>
      </c>
      <c r="D58">
        <f t="shared" si="0"/>
        <v>0</v>
      </c>
      <c r="F58">
        <f t="shared" si="1"/>
        <v>50864892.814282298</v>
      </c>
      <c r="H58" s="13">
        <f t="shared" si="2"/>
        <v>50.8648928142823</v>
      </c>
      <c r="I58" s="13">
        <f t="shared" si="3"/>
        <v>4.4839870475135628</v>
      </c>
      <c r="J58" s="13">
        <v>8</v>
      </c>
      <c r="K58" s="14">
        <f t="shared" si="4"/>
        <v>45383</v>
      </c>
      <c r="L58" s="15">
        <f t="shared" ref="L58:L59" si="9">VLOOKUP(MONTH(K58),$Q$18:$R$25,2,FALSE)</f>
        <v>16500</v>
      </c>
      <c r="M58" s="4"/>
      <c r="N58" s="4"/>
      <c r="O58" s="4" t="b">
        <f t="shared" si="5"/>
        <v>1</v>
      </c>
      <c r="Z58" s="5">
        <v>48761</v>
      </c>
      <c r="AA58" s="6">
        <v>2316730</v>
      </c>
    </row>
    <row r="59" spans="1:27" x14ac:dyDescent="0.25">
      <c r="A59" s="2">
        <v>45444</v>
      </c>
      <c r="B59">
        <v>48.59442383014558</v>
      </c>
      <c r="C59">
        <v>44154540.5690208</v>
      </c>
      <c r="D59">
        <f t="shared" si="0"/>
        <v>0</v>
      </c>
      <c r="F59">
        <f t="shared" si="1"/>
        <v>44154540.5690208</v>
      </c>
      <c r="H59" s="13">
        <f t="shared" si="2"/>
        <v>44.154540569020803</v>
      </c>
      <c r="I59" s="13">
        <f t="shared" si="3"/>
        <v>4.8594423830145583</v>
      </c>
      <c r="J59" s="13">
        <v>8</v>
      </c>
      <c r="K59" s="14">
        <f t="shared" si="4"/>
        <v>45444</v>
      </c>
      <c r="L59" s="15">
        <f t="shared" si="9"/>
        <v>14500</v>
      </c>
      <c r="M59" s="4"/>
      <c r="N59" s="4"/>
      <c r="O59" s="4" t="b">
        <f t="shared" si="5"/>
        <v>1</v>
      </c>
      <c r="Z59" s="5">
        <v>48853</v>
      </c>
      <c r="AA59" s="6">
        <v>2316560</v>
      </c>
    </row>
    <row r="60" spans="1:27" x14ac:dyDescent="0.25">
      <c r="A60" s="2">
        <v>45454</v>
      </c>
      <c r="B60">
        <v>49.379418084209753</v>
      </c>
      <c r="C60">
        <v>43869572.1960195</v>
      </c>
      <c r="D60">
        <f t="shared" si="0"/>
        <v>0</v>
      </c>
      <c r="F60">
        <f t="shared" si="1"/>
        <v>43869572.1960195</v>
      </c>
      <c r="H60" s="13">
        <f t="shared" si="2"/>
        <v>43.869572196019497</v>
      </c>
      <c r="I60" s="16">
        <f t="shared" si="3"/>
        <v>4.937941808420975</v>
      </c>
      <c r="J60" s="16">
        <v>8</v>
      </c>
      <c r="K60" s="17">
        <f t="shared" si="4"/>
        <v>45454</v>
      </c>
      <c r="L60" s="17"/>
      <c r="M60" s="4"/>
      <c r="N60" s="4"/>
      <c r="O60" s="4" t="b">
        <f t="shared" si="5"/>
        <v>0</v>
      </c>
      <c r="Z60" s="5">
        <v>48945</v>
      </c>
      <c r="AA60" s="6">
        <v>2316380</v>
      </c>
    </row>
    <row r="61" spans="1:27" x14ac:dyDescent="0.25">
      <c r="A61" s="2">
        <v>45463</v>
      </c>
      <c r="B61">
        <v>48.359593097354761</v>
      </c>
      <c r="C61">
        <v>44702129.831129894</v>
      </c>
      <c r="D61">
        <f t="shared" si="0"/>
        <v>0</v>
      </c>
      <c r="F61">
        <f t="shared" si="1"/>
        <v>44702129.831129894</v>
      </c>
      <c r="H61" s="13">
        <f t="shared" si="2"/>
        <v>44.702129831129895</v>
      </c>
      <c r="I61" s="16">
        <f t="shared" si="3"/>
        <v>4.8359593097354763</v>
      </c>
      <c r="J61" s="16">
        <v>8</v>
      </c>
      <c r="K61" s="17">
        <f t="shared" si="4"/>
        <v>45463</v>
      </c>
      <c r="L61" s="17"/>
      <c r="M61" s="4"/>
      <c r="N61" s="4"/>
      <c r="O61" s="4" t="b">
        <f t="shared" si="5"/>
        <v>0</v>
      </c>
      <c r="Z61" s="5">
        <v>49035</v>
      </c>
      <c r="AA61" s="6">
        <v>2316200</v>
      </c>
    </row>
    <row r="62" spans="1:27" x14ac:dyDescent="0.25">
      <c r="A62" s="2">
        <v>45474</v>
      </c>
      <c r="B62">
        <v>48.30617862623798</v>
      </c>
      <c r="C62">
        <v>44552240.193927705</v>
      </c>
      <c r="D62">
        <f t="shared" si="0"/>
        <v>0</v>
      </c>
      <c r="F62">
        <f t="shared" si="1"/>
        <v>44552240.193927705</v>
      </c>
      <c r="H62" s="13">
        <f t="shared" si="2"/>
        <v>44.552240193927702</v>
      </c>
      <c r="I62" s="16">
        <f t="shared" si="3"/>
        <v>4.8306178626237983</v>
      </c>
      <c r="J62" s="16">
        <v>8</v>
      </c>
      <c r="K62" s="17">
        <f t="shared" si="4"/>
        <v>45474</v>
      </c>
      <c r="L62" s="17"/>
      <c r="M62" s="4"/>
      <c r="N62" s="4"/>
      <c r="O62" s="4" t="b">
        <f t="shared" si="5"/>
        <v>0</v>
      </c>
      <c r="Z62" s="5">
        <v>49126</v>
      </c>
      <c r="AA62" s="6">
        <v>2316020</v>
      </c>
    </row>
    <row r="63" spans="1:27" x14ac:dyDescent="0.25">
      <c r="A63" s="2">
        <v>45483</v>
      </c>
      <c r="B63">
        <v>48.293675564080488</v>
      </c>
      <c r="C63">
        <v>44595351.140260205</v>
      </c>
      <c r="D63">
        <f t="shared" si="0"/>
        <v>0</v>
      </c>
      <c r="F63">
        <f t="shared" si="1"/>
        <v>44595351.140260205</v>
      </c>
      <c r="H63" s="13">
        <f t="shared" si="2"/>
        <v>44.595351140260206</v>
      </c>
      <c r="I63" s="16">
        <f t="shared" si="3"/>
        <v>4.8293675564080489</v>
      </c>
      <c r="J63" s="16">
        <v>8</v>
      </c>
      <c r="K63" s="17">
        <f t="shared" si="4"/>
        <v>45483</v>
      </c>
      <c r="L63" s="17"/>
      <c r="M63" s="4"/>
      <c r="N63" s="4"/>
      <c r="O63" s="4" t="b">
        <f t="shared" si="5"/>
        <v>0</v>
      </c>
      <c r="Z63" s="5">
        <v>49218</v>
      </c>
      <c r="AA63" s="6">
        <v>2315820</v>
      </c>
    </row>
    <row r="64" spans="1:27" x14ac:dyDescent="0.25">
      <c r="A64" s="2">
        <v>45493</v>
      </c>
      <c r="B64">
        <v>48.23795258860315</v>
      </c>
      <c r="C64">
        <v>44534733.541450903</v>
      </c>
      <c r="D64">
        <f t="shared" si="0"/>
        <v>0</v>
      </c>
      <c r="F64">
        <f t="shared" si="1"/>
        <v>44534733.541450903</v>
      </c>
      <c r="H64" s="13">
        <f t="shared" si="2"/>
        <v>44.534733541450905</v>
      </c>
      <c r="I64" s="16">
        <f t="shared" si="3"/>
        <v>4.823795258860315</v>
      </c>
      <c r="J64" s="16">
        <v>8</v>
      </c>
      <c r="K64" s="17">
        <f t="shared" si="4"/>
        <v>45493</v>
      </c>
      <c r="L64" s="17"/>
      <c r="M64" s="4"/>
      <c r="N64" s="4"/>
      <c r="O64" s="4" t="b">
        <f t="shared" si="5"/>
        <v>0</v>
      </c>
      <c r="Z64" s="5">
        <v>49310</v>
      </c>
      <c r="AA64" s="6">
        <v>2315620</v>
      </c>
    </row>
    <row r="65" spans="1:27" x14ac:dyDescent="0.25">
      <c r="A65" s="2">
        <v>45514</v>
      </c>
      <c r="B65">
        <v>50.313436692550198</v>
      </c>
      <c r="C65">
        <v>27538848.852208171</v>
      </c>
      <c r="D65">
        <f t="shared" si="0"/>
        <v>0</v>
      </c>
      <c r="F65">
        <f t="shared" si="1"/>
        <v>27538848.852208171</v>
      </c>
      <c r="H65" s="13">
        <f t="shared" si="2"/>
        <v>27.538848852208172</v>
      </c>
      <c r="I65" s="16">
        <f t="shared" si="3"/>
        <v>5.03134366925502</v>
      </c>
      <c r="J65" s="16">
        <v>8</v>
      </c>
      <c r="K65" s="17">
        <f t="shared" si="4"/>
        <v>45514</v>
      </c>
      <c r="L65" s="17"/>
      <c r="M65" s="4"/>
      <c r="N65" s="4"/>
      <c r="O65" s="4" t="b">
        <f t="shared" si="5"/>
        <v>0</v>
      </c>
      <c r="Z65" s="5">
        <v>49400</v>
      </c>
      <c r="AA65" s="6">
        <v>1935520</v>
      </c>
    </row>
    <row r="66" spans="1:27" x14ac:dyDescent="0.25">
      <c r="A66" s="2">
        <v>45533</v>
      </c>
      <c r="B66">
        <v>50.648071849725739</v>
      </c>
      <c r="C66">
        <v>27112191.531375151</v>
      </c>
      <c r="D66">
        <f t="shared" si="0"/>
        <v>0</v>
      </c>
      <c r="F66">
        <f t="shared" si="1"/>
        <v>27112191.531375151</v>
      </c>
      <c r="H66" s="13">
        <f t="shared" si="2"/>
        <v>27.112191531375149</v>
      </c>
      <c r="I66" s="16">
        <f t="shared" si="3"/>
        <v>5.0648071849725742</v>
      </c>
      <c r="J66" s="16">
        <v>8</v>
      </c>
      <c r="K66" s="17">
        <f t="shared" si="4"/>
        <v>45533</v>
      </c>
      <c r="L66" s="17"/>
      <c r="M66" s="4"/>
      <c r="N66" s="4"/>
      <c r="O66" s="4" t="b">
        <f t="shared" si="5"/>
        <v>0</v>
      </c>
      <c r="Z66" s="5">
        <v>49491</v>
      </c>
      <c r="AA66" s="6">
        <v>1935430</v>
      </c>
    </row>
    <row r="67" spans="1:27" x14ac:dyDescent="0.25">
      <c r="A67" s="2">
        <v>45544</v>
      </c>
      <c r="B67">
        <v>49.826610267220062</v>
      </c>
      <c r="C67">
        <v>27326746.709016059</v>
      </c>
      <c r="D67">
        <f t="shared" si="0"/>
        <v>0</v>
      </c>
      <c r="F67">
        <f t="shared" si="1"/>
        <v>27326746.709016059</v>
      </c>
      <c r="H67" s="13">
        <f t="shared" si="2"/>
        <v>27.32674670901606</v>
      </c>
      <c r="I67" s="16">
        <f t="shared" si="3"/>
        <v>4.9826610267220062</v>
      </c>
      <c r="J67" s="16">
        <v>8</v>
      </c>
      <c r="K67" s="17">
        <f t="shared" si="4"/>
        <v>45544</v>
      </c>
      <c r="L67" s="17"/>
      <c r="M67" s="4"/>
      <c r="N67" s="4"/>
      <c r="O67" s="4" t="b">
        <f t="shared" si="5"/>
        <v>0</v>
      </c>
      <c r="Z67" s="5">
        <v>49583</v>
      </c>
      <c r="AA67" s="6">
        <v>1935320</v>
      </c>
    </row>
    <row r="68" spans="1:27" x14ac:dyDescent="0.25">
      <c r="A68" s="2">
        <v>45550</v>
      </c>
      <c r="B68">
        <v>49.141359396672904</v>
      </c>
      <c r="C68">
        <v>44177122.415317103</v>
      </c>
      <c r="D68">
        <f t="shared" ref="D68:D131" si="10">IFERROR(VLOOKUP(A68,$Z$2:$AA$122,2,FALSE),0)</f>
        <v>0</v>
      </c>
      <c r="F68">
        <f t="shared" ref="F68:F131" si="11">C68+D68</f>
        <v>44177122.415317103</v>
      </c>
      <c r="H68" s="13">
        <f t="shared" ref="H68:H131" si="12">F68/1000000</f>
        <v>44.1771224153171</v>
      </c>
      <c r="I68" s="16">
        <f t="shared" ref="I68:I131" si="13">B68/10</f>
        <v>4.9141359396672906</v>
      </c>
      <c r="J68" s="16">
        <v>8</v>
      </c>
      <c r="K68" s="17">
        <f t="shared" ref="K68:K131" si="14">A68</f>
        <v>45550</v>
      </c>
      <c r="L68" s="17"/>
      <c r="M68" s="4"/>
      <c r="N68" s="4"/>
      <c r="O68" s="4" t="b">
        <f t="shared" ref="O68:O131" si="15">AND(DAY(K68)=1,OR(MONTH(K68)=6,MONTH(K68)=1,MONTH(K68)=10,MONTH(K68)=4))</f>
        <v>0</v>
      </c>
      <c r="Z68" s="5">
        <v>49675</v>
      </c>
      <c r="AA68" s="6">
        <v>1935190</v>
      </c>
    </row>
    <row r="69" spans="1:27" x14ac:dyDescent="0.25">
      <c r="A69" s="2">
        <v>45566</v>
      </c>
      <c r="B69">
        <v>48.702066501554668</v>
      </c>
      <c r="C69">
        <v>43705574.287670299</v>
      </c>
      <c r="D69">
        <f t="shared" si="10"/>
        <v>1520000</v>
      </c>
      <c r="F69">
        <f t="shared" si="11"/>
        <v>45225574.287670299</v>
      </c>
      <c r="H69" s="13">
        <f t="shared" si="12"/>
        <v>45.225574287670298</v>
      </c>
      <c r="I69" s="13">
        <f t="shared" si="13"/>
        <v>4.8702066501554668</v>
      </c>
      <c r="J69" s="13">
        <v>8</v>
      </c>
      <c r="K69" s="14">
        <f t="shared" si="14"/>
        <v>45566</v>
      </c>
      <c r="L69" s="15">
        <f>VLOOKUP(MONTH(K69),$Q$18:$R$25,2,FALSE)</f>
        <v>14500</v>
      </c>
      <c r="M69" s="4"/>
      <c r="N69" s="4"/>
      <c r="O69" s="4" t="b">
        <f t="shared" si="15"/>
        <v>1</v>
      </c>
      <c r="Z69" s="5">
        <v>49766</v>
      </c>
      <c r="AA69" s="6">
        <v>1935060</v>
      </c>
    </row>
    <row r="70" spans="1:27" x14ac:dyDescent="0.25">
      <c r="A70" s="2">
        <v>45597</v>
      </c>
      <c r="B70">
        <v>48.024956321583133</v>
      </c>
      <c r="C70">
        <v>43726281.122035198</v>
      </c>
      <c r="D70">
        <f t="shared" si="10"/>
        <v>0</v>
      </c>
      <c r="F70">
        <f t="shared" si="11"/>
        <v>43726281.122035198</v>
      </c>
      <c r="H70" s="13">
        <f t="shared" si="12"/>
        <v>43.726281122035196</v>
      </c>
      <c r="I70" s="16">
        <f t="shared" si="13"/>
        <v>4.8024956321583137</v>
      </c>
      <c r="J70" s="16">
        <v>8</v>
      </c>
      <c r="K70" s="17">
        <f t="shared" si="14"/>
        <v>45597</v>
      </c>
      <c r="L70" s="17"/>
      <c r="M70" s="4"/>
      <c r="N70" s="4"/>
      <c r="O70" s="4" t="b">
        <f t="shared" si="15"/>
        <v>0</v>
      </c>
      <c r="Z70" s="5">
        <v>49857</v>
      </c>
      <c r="AA70" s="6">
        <v>1934910</v>
      </c>
    </row>
    <row r="71" spans="1:27" x14ac:dyDescent="0.25">
      <c r="A71" s="2">
        <v>45627</v>
      </c>
      <c r="B71">
        <v>45.497785350281234</v>
      </c>
      <c r="C71">
        <v>46926424.1315649</v>
      </c>
      <c r="D71">
        <f t="shared" si="10"/>
        <v>0</v>
      </c>
      <c r="F71">
        <f t="shared" si="11"/>
        <v>46926424.1315649</v>
      </c>
      <c r="H71" s="13">
        <f t="shared" si="12"/>
        <v>46.9264241315649</v>
      </c>
      <c r="I71" s="16">
        <f t="shared" si="13"/>
        <v>4.549778535028123</v>
      </c>
      <c r="J71" s="16">
        <v>8</v>
      </c>
      <c r="K71" s="17">
        <f t="shared" si="14"/>
        <v>45627</v>
      </c>
      <c r="L71" s="17"/>
      <c r="M71" s="4"/>
      <c r="N71" s="4"/>
      <c r="O71" s="4" t="b">
        <f t="shared" si="15"/>
        <v>0</v>
      </c>
      <c r="Z71" s="5">
        <v>49949</v>
      </c>
      <c r="AA71" s="6">
        <v>1934740</v>
      </c>
    </row>
    <row r="72" spans="1:27" x14ac:dyDescent="0.25">
      <c r="A72" s="2">
        <v>45629</v>
      </c>
      <c r="B72">
        <v>41.3780802362757</v>
      </c>
      <c r="C72">
        <v>66600381.581933297</v>
      </c>
      <c r="D72">
        <f t="shared" si="10"/>
        <v>0</v>
      </c>
      <c r="F72">
        <f t="shared" si="11"/>
        <v>66600381.581933297</v>
      </c>
      <c r="H72" s="13">
        <f t="shared" si="12"/>
        <v>66.600381581933291</v>
      </c>
      <c r="I72" s="16">
        <f t="shared" si="13"/>
        <v>4.1378080236275698</v>
      </c>
      <c r="J72" s="16">
        <v>8</v>
      </c>
      <c r="K72" s="17">
        <f t="shared" si="14"/>
        <v>45629</v>
      </c>
      <c r="L72" s="17"/>
      <c r="M72" s="4"/>
      <c r="N72" s="4"/>
      <c r="O72" s="4" t="b">
        <f t="shared" si="15"/>
        <v>0</v>
      </c>
      <c r="Z72" s="5">
        <v>50041</v>
      </c>
      <c r="AA72" s="6">
        <v>1934560</v>
      </c>
    </row>
    <row r="73" spans="1:27" x14ac:dyDescent="0.25">
      <c r="A73" s="2">
        <v>45658</v>
      </c>
      <c r="B73">
        <v>38.440629429291519</v>
      </c>
      <c r="C73">
        <v>60110297.083250105</v>
      </c>
      <c r="D73">
        <f t="shared" si="10"/>
        <v>1520000</v>
      </c>
      <c r="F73">
        <f t="shared" si="11"/>
        <v>61630297.083250105</v>
      </c>
      <c r="H73" s="13">
        <f t="shared" si="12"/>
        <v>61.630297083250106</v>
      </c>
      <c r="I73" s="13">
        <f t="shared" si="13"/>
        <v>3.8440629429291517</v>
      </c>
      <c r="J73" s="13">
        <v>8</v>
      </c>
      <c r="K73" s="14">
        <f t="shared" si="14"/>
        <v>45658</v>
      </c>
      <c r="L73" s="15">
        <f>VLOOKUP(MONTH(K73),$Q$18:$R$25,2,FALSE)</f>
        <v>16500</v>
      </c>
      <c r="M73" s="4"/>
      <c r="N73" s="4"/>
      <c r="O73" s="4" t="b">
        <f t="shared" si="15"/>
        <v>1</v>
      </c>
      <c r="Z73" s="5">
        <v>50131</v>
      </c>
      <c r="AA73" s="6">
        <v>1554440</v>
      </c>
    </row>
    <row r="74" spans="1:27" x14ac:dyDescent="0.25">
      <c r="A74" s="2">
        <v>45667</v>
      </c>
      <c r="B74">
        <v>41.262277474212397</v>
      </c>
      <c r="C74">
        <v>66167090.246500701</v>
      </c>
      <c r="D74">
        <f t="shared" si="10"/>
        <v>0</v>
      </c>
      <c r="F74">
        <f t="shared" si="11"/>
        <v>66167090.246500701</v>
      </c>
      <c r="H74" s="13">
        <f t="shared" si="12"/>
        <v>66.167090246500706</v>
      </c>
      <c r="I74" s="16">
        <f t="shared" si="13"/>
        <v>4.1262277474212397</v>
      </c>
      <c r="J74" s="16">
        <v>8</v>
      </c>
      <c r="K74" s="17">
        <f t="shared" si="14"/>
        <v>45667</v>
      </c>
      <c r="L74" s="17"/>
      <c r="M74" s="4"/>
      <c r="N74" s="4"/>
      <c r="O74" s="4" t="b">
        <f t="shared" si="15"/>
        <v>0</v>
      </c>
      <c r="Z74" s="5">
        <v>50222</v>
      </c>
      <c r="AA74" s="6">
        <v>1554410</v>
      </c>
    </row>
    <row r="75" spans="1:27" x14ac:dyDescent="0.25">
      <c r="A75" s="2">
        <v>45748</v>
      </c>
      <c r="B75">
        <v>37.691455198170601</v>
      </c>
      <c r="C75">
        <v>65638061.497850299</v>
      </c>
      <c r="D75">
        <f t="shared" si="10"/>
        <v>1520000</v>
      </c>
      <c r="F75">
        <f t="shared" si="11"/>
        <v>67158061.497850299</v>
      </c>
      <c r="H75" s="13">
        <f t="shared" si="12"/>
        <v>67.158061497850298</v>
      </c>
      <c r="I75" s="13">
        <f t="shared" si="13"/>
        <v>3.76914551981706</v>
      </c>
      <c r="J75" s="13">
        <v>8</v>
      </c>
      <c r="K75" s="14">
        <f t="shared" si="14"/>
        <v>45748</v>
      </c>
      <c r="L75" s="15">
        <f t="shared" ref="L75:L76" si="16">VLOOKUP(MONTH(K75),$Q$18:$R$25,2,FALSE)</f>
        <v>16500</v>
      </c>
      <c r="M75" s="4"/>
      <c r="N75" s="4"/>
      <c r="O75" s="4" t="b">
        <f t="shared" si="15"/>
        <v>1</v>
      </c>
      <c r="Z75" s="5">
        <v>50314</v>
      </c>
      <c r="AA75" s="6">
        <v>1554330</v>
      </c>
    </row>
    <row r="76" spans="1:27" x14ac:dyDescent="0.25">
      <c r="A76" s="2">
        <v>45809</v>
      </c>
      <c r="B76">
        <v>39.860369410843795</v>
      </c>
      <c r="C76">
        <v>54257130.999569595</v>
      </c>
      <c r="D76">
        <f t="shared" si="10"/>
        <v>0</v>
      </c>
      <c r="F76">
        <f t="shared" si="11"/>
        <v>54257130.999569595</v>
      </c>
      <c r="H76" s="13">
        <f t="shared" si="12"/>
        <v>54.257130999569597</v>
      </c>
      <c r="I76" s="13">
        <f t="shared" si="13"/>
        <v>3.9860369410843797</v>
      </c>
      <c r="J76" s="13">
        <v>8</v>
      </c>
      <c r="K76" s="14">
        <f t="shared" si="14"/>
        <v>45809</v>
      </c>
      <c r="L76" s="15">
        <f t="shared" si="16"/>
        <v>14500</v>
      </c>
      <c r="M76" s="4"/>
      <c r="N76" s="4"/>
      <c r="O76" s="4" t="b">
        <f t="shared" si="15"/>
        <v>1</v>
      </c>
      <c r="Z76" s="5">
        <v>50406</v>
      </c>
      <c r="AA76" s="6">
        <v>1554230</v>
      </c>
    </row>
    <row r="77" spans="1:27" x14ac:dyDescent="0.25">
      <c r="A77" s="2">
        <v>45839</v>
      </c>
      <c r="B77">
        <v>39.402418021623191</v>
      </c>
      <c r="C77">
        <v>47392599.638649099</v>
      </c>
      <c r="D77">
        <f t="shared" si="10"/>
        <v>1520000</v>
      </c>
      <c r="F77">
        <f t="shared" si="11"/>
        <v>48912599.638649099</v>
      </c>
      <c r="H77" s="13">
        <f t="shared" si="12"/>
        <v>48.912599638649098</v>
      </c>
      <c r="I77" s="16">
        <f t="shared" si="13"/>
        <v>3.9402418021623191</v>
      </c>
      <c r="J77" s="16">
        <v>8</v>
      </c>
      <c r="K77" s="17">
        <f t="shared" si="14"/>
        <v>45839</v>
      </c>
      <c r="L77" s="17"/>
      <c r="M77" s="4"/>
      <c r="N77" s="4"/>
      <c r="O77" s="4" t="b">
        <f t="shared" si="15"/>
        <v>0</v>
      </c>
      <c r="Z77" s="5">
        <v>50496</v>
      </c>
      <c r="AA77" s="6">
        <v>1554110</v>
      </c>
    </row>
    <row r="78" spans="1:27" x14ac:dyDescent="0.25">
      <c r="A78" s="2">
        <v>45931</v>
      </c>
      <c r="B78">
        <v>41.33981765361176</v>
      </c>
      <c r="C78">
        <v>39226655.659249797</v>
      </c>
      <c r="D78">
        <f t="shared" si="10"/>
        <v>1520000</v>
      </c>
      <c r="F78">
        <f t="shared" si="11"/>
        <v>40746655.659249797</v>
      </c>
      <c r="H78" s="13">
        <f t="shared" si="12"/>
        <v>40.746655659249797</v>
      </c>
      <c r="I78" s="13">
        <f t="shared" si="13"/>
        <v>4.1339817653611757</v>
      </c>
      <c r="J78" s="13">
        <v>8</v>
      </c>
      <c r="K78" s="14">
        <f t="shared" si="14"/>
        <v>45931</v>
      </c>
      <c r="L78" s="15">
        <f>VLOOKUP(MONTH(K78),$Q$18:$R$25,2,FALSE)</f>
        <v>14500</v>
      </c>
      <c r="M78" s="4"/>
      <c r="N78" s="4"/>
      <c r="O78" s="4" t="b">
        <f t="shared" si="15"/>
        <v>1</v>
      </c>
      <c r="Z78" s="5">
        <v>50587</v>
      </c>
      <c r="AA78" s="6">
        <v>1553980</v>
      </c>
    </row>
    <row r="79" spans="1:27" x14ac:dyDescent="0.25">
      <c r="A79" s="2">
        <v>45962</v>
      </c>
      <c r="B79">
        <v>38.744292107587782</v>
      </c>
      <c r="C79">
        <v>54737156.232360303</v>
      </c>
      <c r="D79">
        <f t="shared" si="10"/>
        <v>0</v>
      </c>
      <c r="F79">
        <f t="shared" si="11"/>
        <v>54737156.232360303</v>
      </c>
      <c r="H79" s="13">
        <f t="shared" si="12"/>
        <v>54.737156232360306</v>
      </c>
      <c r="I79" s="16">
        <f t="shared" si="13"/>
        <v>3.8744292107587781</v>
      </c>
      <c r="J79" s="16">
        <v>8</v>
      </c>
      <c r="K79" s="17">
        <f t="shared" si="14"/>
        <v>45962</v>
      </c>
      <c r="L79" s="17"/>
      <c r="M79" s="4"/>
      <c r="N79" s="4"/>
      <c r="O79" s="4" t="b">
        <f t="shared" si="15"/>
        <v>0</v>
      </c>
      <c r="Z79" s="5">
        <v>50679</v>
      </c>
      <c r="AA79" s="6">
        <v>1553490</v>
      </c>
    </row>
    <row r="80" spans="1:27" x14ac:dyDescent="0.25">
      <c r="A80" s="2">
        <v>45992</v>
      </c>
      <c r="B80">
        <v>34.865967949780199</v>
      </c>
      <c r="C80">
        <v>57421416.477361992</v>
      </c>
      <c r="D80">
        <f t="shared" si="10"/>
        <v>0</v>
      </c>
      <c r="F80">
        <f t="shared" si="11"/>
        <v>57421416.477361992</v>
      </c>
      <c r="H80" s="13">
        <f t="shared" si="12"/>
        <v>57.421416477361994</v>
      </c>
      <c r="I80" s="16">
        <f t="shared" si="13"/>
        <v>3.4865967949780199</v>
      </c>
      <c r="J80" s="16">
        <v>8</v>
      </c>
      <c r="K80" s="17">
        <f t="shared" si="14"/>
        <v>45992</v>
      </c>
      <c r="L80" s="17"/>
      <c r="M80" s="4"/>
      <c r="N80" s="4"/>
      <c r="O80" s="4" t="b">
        <f t="shared" si="15"/>
        <v>0</v>
      </c>
      <c r="Z80" s="5">
        <v>50771</v>
      </c>
      <c r="AA80" s="6">
        <v>1551100</v>
      </c>
    </row>
    <row r="81" spans="1:27" x14ac:dyDescent="0.25">
      <c r="A81" s="2">
        <v>46023</v>
      </c>
      <c r="B81">
        <v>37.507773286481402</v>
      </c>
      <c r="C81">
        <v>65109764.264362603</v>
      </c>
      <c r="D81">
        <f t="shared" si="10"/>
        <v>1520000</v>
      </c>
      <c r="F81">
        <f t="shared" si="11"/>
        <v>66629764.264362603</v>
      </c>
      <c r="H81" s="13">
        <f t="shared" si="12"/>
        <v>66.629764264362606</v>
      </c>
      <c r="I81" s="13">
        <f t="shared" si="13"/>
        <v>3.7507773286481401</v>
      </c>
      <c r="J81" s="13">
        <v>8</v>
      </c>
      <c r="K81" s="14">
        <f t="shared" si="14"/>
        <v>46023</v>
      </c>
      <c r="L81" s="15">
        <f>VLOOKUP(MONTH(K81),$Q$18:$R$25,2,FALSE)</f>
        <v>16500</v>
      </c>
      <c r="M81" s="4"/>
      <c r="N81" s="4"/>
      <c r="O81" s="4" t="b">
        <f t="shared" si="15"/>
        <v>1</v>
      </c>
      <c r="Z81" s="5">
        <v>50861</v>
      </c>
      <c r="AA81" s="6">
        <v>1549590</v>
      </c>
    </row>
    <row r="82" spans="1:27" x14ac:dyDescent="0.25">
      <c r="A82" s="2">
        <v>46032</v>
      </c>
      <c r="B82">
        <v>37.936023480529599</v>
      </c>
      <c r="C82">
        <v>66082392.647827901</v>
      </c>
      <c r="D82">
        <f t="shared" si="10"/>
        <v>0</v>
      </c>
      <c r="F82">
        <f t="shared" si="11"/>
        <v>66082392.647827901</v>
      </c>
      <c r="H82" s="13">
        <f t="shared" si="12"/>
        <v>66.082392647827902</v>
      </c>
      <c r="I82" s="16">
        <f t="shared" si="13"/>
        <v>3.7936023480529597</v>
      </c>
      <c r="J82" s="16">
        <v>8</v>
      </c>
      <c r="K82" s="17">
        <f t="shared" si="14"/>
        <v>46032</v>
      </c>
      <c r="L82" s="17"/>
      <c r="M82" s="4"/>
      <c r="N82" s="4"/>
      <c r="O82" s="4" t="b">
        <f t="shared" si="15"/>
        <v>0</v>
      </c>
      <c r="Z82" s="5">
        <v>50952</v>
      </c>
      <c r="AA82" s="6">
        <v>1520000</v>
      </c>
    </row>
    <row r="83" spans="1:27" x14ac:dyDescent="0.25">
      <c r="A83" s="2">
        <v>46113</v>
      </c>
      <c r="B83">
        <v>37.359583534517597</v>
      </c>
      <c r="C83">
        <v>64949109.748595998</v>
      </c>
      <c r="D83">
        <f t="shared" si="10"/>
        <v>1520000</v>
      </c>
      <c r="F83">
        <f t="shared" si="11"/>
        <v>66469109.748595998</v>
      </c>
      <c r="H83" s="13">
        <f t="shared" si="12"/>
        <v>66.469109748595997</v>
      </c>
      <c r="I83" s="13">
        <f t="shared" si="13"/>
        <v>3.7359583534517595</v>
      </c>
      <c r="J83" s="13">
        <v>8</v>
      </c>
      <c r="K83" s="14">
        <f t="shared" si="14"/>
        <v>46113</v>
      </c>
      <c r="L83" s="15">
        <f t="shared" ref="L83:L84" si="17">VLOOKUP(MONTH(K83),$Q$18:$R$25,2,FALSE)</f>
        <v>16500</v>
      </c>
      <c r="M83" s="4"/>
      <c r="N83" s="4"/>
      <c r="O83" s="4" t="b">
        <f t="shared" si="15"/>
        <v>1</v>
      </c>
      <c r="Z83" s="5">
        <v>51044</v>
      </c>
      <c r="AA83" s="6">
        <v>1520000</v>
      </c>
    </row>
    <row r="84" spans="1:27" x14ac:dyDescent="0.25">
      <c r="A84" s="2">
        <v>46174</v>
      </c>
      <c r="B84">
        <v>37.312293849377198</v>
      </c>
      <c r="C84">
        <v>53934901.590243198</v>
      </c>
      <c r="D84">
        <f t="shared" si="10"/>
        <v>0</v>
      </c>
      <c r="F84">
        <f t="shared" si="11"/>
        <v>53934901.590243198</v>
      </c>
      <c r="H84" s="13">
        <f t="shared" si="12"/>
        <v>53.9349015902432</v>
      </c>
      <c r="I84" s="13">
        <f t="shared" si="13"/>
        <v>3.7312293849377198</v>
      </c>
      <c r="J84" s="13">
        <v>8</v>
      </c>
      <c r="K84" s="14">
        <f t="shared" si="14"/>
        <v>46174</v>
      </c>
      <c r="L84" s="15">
        <f t="shared" si="17"/>
        <v>14500</v>
      </c>
      <c r="M84" s="4"/>
      <c r="N84" s="4"/>
      <c r="O84" s="4" t="b">
        <f t="shared" si="15"/>
        <v>1</v>
      </c>
      <c r="Z84" s="5">
        <v>51136</v>
      </c>
      <c r="AA84" s="6">
        <v>1520000</v>
      </c>
    </row>
    <row r="85" spans="1:27" x14ac:dyDescent="0.25">
      <c r="A85" s="2">
        <v>46204</v>
      </c>
      <c r="B85">
        <v>37.276666861459603</v>
      </c>
      <c r="C85">
        <v>46769481.171607599</v>
      </c>
      <c r="D85">
        <f t="shared" si="10"/>
        <v>1520000</v>
      </c>
      <c r="F85">
        <f t="shared" si="11"/>
        <v>48289481.171607599</v>
      </c>
      <c r="H85" s="13">
        <f t="shared" si="12"/>
        <v>48.289481171607598</v>
      </c>
      <c r="I85" s="16">
        <f t="shared" si="13"/>
        <v>3.7276666861459602</v>
      </c>
      <c r="J85" s="16">
        <v>8</v>
      </c>
      <c r="K85" s="17">
        <f t="shared" si="14"/>
        <v>46204</v>
      </c>
      <c r="L85" s="17"/>
      <c r="M85" s="4"/>
      <c r="N85" s="4"/>
      <c r="O85" s="4" t="b">
        <f t="shared" si="15"/>
        <v>0</v>
      </c>
      <c r="Z85" s="5">
        <v>51227</v>
      </c>
      <c r="AA85" s="6">
        <v>1520000</v>
      </c>
    </row>
    <row r="86" spans="1:27" x14ac:dyDescent="0.25">
      <c r="A86" s="2">
        <v>46296</v>
      </c>
      <c r="B86">
        <v>37.603055568575598</v>
      </c>
      <c r="C86">
        <v>39166745.848689139</v>
      </c>
      <c r="D86">
        <f t="shared" si="10"/>
        <v>1520000</v>
      </c>
      <c r="F86">
        <f t="shared" si="11"/>
        <v>40686745.848689139</v>
      </c>
      <c r="H86" s="13">
        <f t="shared" si="12"/>
        <v>40.686745848689142</v>
      </c>
      <c r="I86" s="13">
        <f t="shared" si="13"/>
        <v>3.7603055568575598</v>
      </c>
      <c r="J86" s="13">
        <v>8</v>
      </c>
      <c r="K86" s="14">
        <f t="shared" si="14"/>
        <v>46296</v>
      </c>
      <c r="L86" s="15">
        <f>VLOOKUP(MONTH(K86),$Q$18:$R$25,2,FALSE)</f>
        <v>14500</v>
      </c>
      <c r="M86" s="4"/>
      <c r="N86" s="4"/>
      <c r="O86" s="4" t="b">
        <f t="shared" si="15"/>
        <v>1</v>
      </c>
      <c r="Z86" s="5">
        <v>51318</v>
      </c>
      <c r="AA86" s="6">
        <v>1520000</v>
      </c>
    </row>
    <row r="87" spans="1:27" x14ac:dyDescent="0.25">
      <c r="A87" s="2">
        <v>46327</v>
      </c>
      <c r="B87">
        <v>34.033868370878778</v>
      </c>
      <c r="C87">
        <v>54642058.561028101</v>
      </c>
      <c r="D87">
        <f t="shared" si="10"/>
        <v>0</v>
      </c>
      <c r="F87">
        <f t="shared" si="11"/>
        <v>54642058.561028101</v>
      </c>
      <c r="H87" s="13">
        <f t="shared" si="12"/>
        <v>54.642058561028101</v>
      </c>
      <c r="I87" s="16">
        <f t="shared" si="13"/>
        <v>3.4033868370878779</v>
      </c>
      <c r="J87" s="16">
        <v>8</v>
      </c>
      <c r="K87" s="17">
        <f t="shared" si="14"/>
        <v>46327</v>
      </c>
      <c r="L87" s="17"/>
      <c r="M87" s="4"/>
      <c r="N87" s="4"/>
      <c r="O87" s="4" t="b">
        <f t="shared" si="15"/>
        <v>0</v>
      </c>
      <c r="Z87" s="5">
        <v>51410</v>
      </c>
      <c r="AA87" s="6">
        <v>1520000</v>
      </c>
    </row>
    <row r="88" spans="1:27" x14ac:dyDescent="0.25">
      <c r="A88" s="2">
        <v>46357</v>
      </c>
      <c r="B88">
        <v>32.202923194429403</v>
      </c>
      <c r="C88">
        <v>56455404.645749502</v>
      </c>
      <c r="D88">
        <f t="shared" si="10"/>
        <v>0</v>
      </c>
      <c r="F88">
        <f t="shared" si="11"/>
        <v>56455404.645749502</v>
      </c>
      <c r="H88" s="13">
        <f t="shared" si="12"/>
        <v>56.455404645749503</v>
      </c>
      <c r="I88" s="16">
        <f t="shared" si="13"/>
        <v>3.2202923194429403</v>
      </c>
      <c r="J88" s="16">
        <v>8</v>
      </c>
      <c r="K88" s="17">
        <f t="shared" si="14"/>
        <v>46357</v>
      </c>
      <c r="L88" s="17"/>
      <c r="M88" s="4"/>
      <c r="N88" s="4"/>
      <c r="O88" s="4" t="b">
        <f t="shared" si="15"/>
        <v>0</v>
      </c>
      <c r="Z88" s="5">
        <v>51502</v>
      </c>
      <c r="AA88" s="6">
        <v>1140000</v>
      </c>
    </row>
    <row r="89" spans="1:27" x14ac:dyDescent="0.25">
      <c r="A89" s="2">
        <v>46388</v>
      </c>
      <c r="B89">
        <v>36.922119962619803</v>
      </c>
      <c r="C89">
        <v>63998911.367191508</v>
      </c>
      <c r="D89">
        <f t="shared" si="10"/>
        <v>1520000</v>
      </c>
      <c r="F89">
        <f t="shared" si="11"/>
        <v>65518911.367191508</v>
      </c>
      <c r="H89" s="13">
        <f t="shared" si="12"/>
        <v>65.518911367191507</v>
      </c>
      <c r="I89" s="13">
        <f t="shared" si="13"/>
        <v>3.6922119962619804</v>
      </c>
      <c r="J89" s="13">
        <v>8</v>
      </c>
      <c r="K89" s="14">
        <f t="shared" si="14"/>
        <v>46388</v>
      </c>
      <c r="L89" s="15">
        <f>VLOOKUP(MONTH(K89),$Q$18:$R$25,2,FALSE)</f>
        <v>16500</v>
      </c>
      <c r="M89" s="4"/>
      <c r="N89" s="4"/>
      <c r="O89" s="4" t="b">
        <f t="shared" si="15"/>
        <v>1</v>
      </c>
      <c r="Z89" s="5">
        <v>51592</v>
      </c>
      <c r="AA89" s="6">
        <v>1140000</v>
      </c>
    </row>
    <row r="90" spans="1:27" x14ac:dyDescent="0.25">
      <c r="A90" s="2">
        <v>46397</v>
      </c>
      <c r="B90">
        <v>32.062379054087103</v>
      </c>
      <c r="C90">
        <v>66503195.451140404</v>
      </c>
      <c r="D90">
        <f t="shared" si="10"/>
        <v>0</v>
      </c>
      <c r="F90">
        <f t="shared" si="11"/>
        <v>66503195.451140404</v>
      </c>
      <c r="H90" s="13">
        <f t="shared" si="12"/>
        <v>66.5031954511404</v>
      </c>
      <c r="I90" s="16">
        <f t="shared" si="13"/>
        <v>3.2062379054087105</v>
      </c>
      <c r="J90" s="16">
        <v>8</v>
      </c>
      <c r="K90" s="17">
        <f t="shared" si="14"/>
        <v>46397</v>
      </c>
      <c r="L90" s="17"/>
      <c r="M90" s="4"/>
      <c r="N90" s="4"/>
      <c r="O90" s="4" t="b">
        <f t="shared" si="15"/>
        <v>0</v>
      </c>
      <c r="Z90" s="5">
        <v>51683</v>
      </c>
      <c r="AA90" s="6">
        <v>1140000</v>
      </c>
    </row>
    <row r="91" spans="1:27" x14ac:dyDescent="0.25">
      <c r="A91" s="2">
        <v>46478</v>
      </c>
      <c r="B91">
        <v>36.781459356061497</v>
      </c>
      <c r="C91">
        <v>63723062.354243599</v>
      </c>
      <c r="D91">
        <f t="shared" si="10"/>
        <v>1561540</v>
      </c>
      <c r="F91">
        <f t="shared" si="11"/>
        <v>65284602.354243599</v>
      </c>
      <c r="H91" s="13">
        <f t="shared" si="12"/>
        <v>65.284602354243603</v>
      </c>
      <c r="I91" s="13">
        <f t="shared" si="13"/>
        <v>3.6781459356061497</v>
      </c>
      <c r="J91" s="13">
        <v>8</v>
      </c>
      <c r="K91" s="14">
        <f t="shared" si="14"/>
        <v>46478</v>
      </c>
      <c r="L91" s="15">
        <f t="shared" ref="L91:L92" si="18">VLOOKUP(MONTH(K91),$Q$18:$R$25,2,FALSE)</f>
        <v>16500</v>
      </c>
      <c r="M91" s="4"/>
      <c r="N91" s="4"/>
      <c r="O91" s="4" t="b">
        <f t="shared" si="15"/>
        <v>1</v>
      </c>
      <c r="Z91" s="5">
        <v>51775</v>
      </c>
      <c r="AA91" s="6">
        <v>760000</v>
      </c>
    </row>
    <row r="92" spans="1:27" x14ac:dyDescent="0.25">
      <c r="A92" s="2">
        <v>46539</v>
      </c>
      <c r="B92">
        <v>36.7344289954206</v>
      </c>
      <c r="C92">
        <v>53085094.104675397</v>
      </c>
      <c r="D92">
        <f t="shared" si="10"/>
        <v>0</v>
      </c>
      <c r="F92">
        <f t="shared" si="11"/>
        <v>53085094.104675397</v>
      </c>
      <c r="H92" s="13">
        <f t="shared" si="12"/>
        <v>53.085094104675399</v>
      </c>
      <c r="I92" s="13">
        <f t="shared" si="13"/>
        <v>3.67344289954206</v>
      </c>
      <c r="J92" s="13">
        <v>8</v>
      </c>
      <c r="K92" s="14">
        <f t="shared" si="14"/>
        <v>46539</v>
      </c>
      <c r="L92" s="15">
        <f t="shared" si="18"/>
        <v>14500</v>
      </c>
      <c r="M92" s="4"/>
      <c r="N92" s="4"/>
      <c r="O92" s="4" t="b">
        <f t="shared" si="15"/>
        <v>1</v>
      </c>
      <c r="Z92" s="5">
        <v>51867</v>
      </c>
      <c r="AA92" s="6">
        <v>380000</v>
      </c>
    </row>
    <row r="93" spans="1:27" x14ac:dyDescent="0.25">
      <c r="A93" s="2">
        <v>46569</v>
      </c>
      <c r="B93">
        <v>36.754672906217102</v>
      </c>
      <c r="C93">
        <v>45970908.6671592</v>
      </c>
      <c r="D93">
        <f t="shared" si="10"/>
        <v>1561450</v>
      </c>
      <c r="F93">
        <f t="shared" si="11"/>
        <v>47532358.6671592</v>
      </c>
      <c r="H93" s="13">
        <f t="shared" si="12"/>
        <v>47.532358667159201</v>
      </c>
      <c r="I93" s="16">
        <f t="shared" si="13"/>
        <v>3.6754672906217101</v>
      </c>
      <c r="J93" s="16">
        <v>8</v>
      </c>
      <c r="K93" s="17">
        <f t="shared" si="14"/>
        <v>46569</v>
      </c>
      <c r="L93" s="17"/>
      <c r="M93" s="4"/>
      <c r="N93" s="4"/>
      <c r="O93" s="4" t="b">
        <f t="shared" si="15"/>
        <v>0</v>
      </c>
      <c r="Z93" s="5">
        <v>51957</v>
      </c>
      <c r="AA93" s="6">
        <v>380000</v>
      </c>
    </row>
    <row r="94" spans="1:27" x14ac:dyDescent="0.25">
      <c r="A94" s="2">
        <v>46661</v>
      </c>
      <c r="B94">
        <v>33.017541345863997</v>
      </c>
      <c r="C94">
        <v>37136166.835458569</v>
      </c>
      <c r="D94">
        <f t="shared" si="10"/>
        <v>3081120</v>
      </c>
      <c r="F94">
        <f t="shared" si="11"/>
        <v>40217286.835458569</v>
      </c>
      <c r="H94" s="13">
        <f t="shared" si="12"/>
        <v>40.217286835458566</v>
      </c>
      <c r="I94" s="13">
        <f t="shared" si="13"/>
        <v>3.3017541345863997</v>
      </c>
      <c r="J94" s="13">
        <v>8</v>
      </c>
      <c r="K94" s="14">
        <f t="shared" si="14"/>
        <v>46661</v>
      </c>
      <c r="L94" s="15">
        <f>VLOOKUP(MONTH(K94),$Q$18:$R$25,2,FALSE)</f>
        <v>14500</v>
      </c>
      <c r="M94" s="4"/>
      <c r="N94" s="4"/>
      <c r="O94" s="4" t="b">
        <f t="shared" si="15"/>
        <v>1</v>
      </c>
      <c r="Z94" s="5">
        <v>52048</v>
      </c>
      <c r="AA94" s="6">
        <v>380000</v>
      </c>
    </row>
    <row r="95" spans="1:27" x14ac:dyDescent="0.25">
      <c r="A95" s="2">
        <v>46692</v>
      </c>
      <c r="B95">
        <v>30.958790895625</v>
      </c>
      <c r="C95">
        <v>53998048.8661284</v>
      </c>
      <c r="D95">
        <f t="shared" si="10"/>
        <v>0</v>
      </c>
      <c r="F95">
        <f t="shared" si="11"/>
        <v>53998048.8661284</v>
      </c>
      <c r="H95" s="13">
        <f t="shared" si="12"/>
        <v>53.9980488661284</v>
      </c>
      <c r="I95" s="16">
        <f t="shared" si="13"/>
        <v>3.0958790895625001</v>
      </c>
      <c r="J95" s="16">
        <v>8</v>
      </c>
      <c r="K95" s="17">
        <f t="shared" si="14"/>
        <v>46692</v>
      </c>
      <c r="L95" s="17"/>
      <c r="M95" s="4"/>
      <c r="N95" s="4"/>
      <c r="O95" s="4" t="b">
        <f t="shared" si="15"/>
        <v>0</v>
      </c>
      <c r="Z95" s="5">
        <v>52140</v>
      </c>
      <c r="AA95" s="6">
        <v>380000</v>
      </c>
    </row>
    <row r="96" spans="1:27" x14ac:dyDescent="0.25">
      <c r="A96" s="2">
        <v>46722</v>
      </c>
      <c r="B96">
        <v>31.973595478525098</v>
      </c>
      <c r="C96">
        <v>55492637.244592696</v>
      </c>
      <c r="D96">
        <f t="shared" si="10"/>
        <v>0</v>
      </c>
      <c r="F96">
        <f t="shared" si="11"/>
        <v>55492637.244592696</v>
      </c>
      <c r="H96" s="13">
        <f t="shared" si="12"/>
        <v>55.492637244592693</v>
      </c>
      <c r="I96" s="16">
        <f t="shared" si="13"/>
        <v>3.1973595478525096</v>
      </c>
      <c r="J96" s="16">
        <v>8</v>
      </c>
      <c r="K96" s="17">
        <f t="shared" si="14"/>
        <v>46722</v>
      </c>
      <c r="L96" s="17"/>
      <c r="M96" s="4"/>
      <c r="N96" s="4"/>
      <c r="O96" s="4" t="b">
        <f t="shared" si="15"/>
        <v>0</v>
      </c>
      <c r="Z96" s="5">
        <v>52232</v>
      </c>
      <c r="AA96" s="6">
        <v>380000</v>
      </c>
    </row>
    <row r="97" spans="1:27" x14ac:dyDescent="0.25">
      <c r="A97" s="2">
        <v>46753</v>
      </c>
      <c r="B97">
        <v>36.592547873138102</v>
      </c>
      <c r="C97">
        <v>63259958.022449106</v>
      </c>
      <c r="D97">
        <f t="shared" si="10"/>
        <v>3080860</v>
      </c>
      <c r="F97">
        <f t="shared" si="11"/>
        <v>66340818.022449106</v>
      </c>
      <c r="H97" s="13">
        <f t="shared" si="12"/>
        <v>66.340818022449099</v>
      </c>
      <c r="I97" s="13">
        <f t="shared" si="13"/>
        <v>3.6592547873138104</v>
      </c>
      <c r="J97" s="13">
        <v>8</v>
      </c>
      <c r="K97" s="14">
        <f t="shared" si="14"/>
        <v>46753</v>
      </c>
      <c r="L97" s="15">
        <f>VLOOKUP(MONTH(K97),$Q$18:$R$25,2,FALSE)</f>
        <v>16500</v>
      </c>
      <c r="M97" s="4"/>
      <c r="N97" s="4"/>
      <c r="O97" s="4" t="b">
        <f t="shared" si="15"/>
        <v>1</v>
      </c>
      <c r="Z97" s="5">
        <v>52322</v>
      </c>
      <c r="AA97" s="6">
        <v>380000</v>
      </c>
    </row>
    <row r="98" spans="1:27" x14ac:dyDescent="0.25">
      <c r="A98" s="2">
        <v>46762</v>
      </c>
      <c r="B98">
        <v>31.695304369507497</v>
      </c>
      <c r="C98">
        <v>65260479.251604199</v>
      </c>
      <c r="D98">
        <f t="shared" si="10"/>
        <v>0</v>
      </c>
      <c r="F98">
        <f t="shared" si="11"/>
        <v>65260479.251604199</v>
      </c>
      <c r="H98" s="13">
        <f t="shared" si="12"/>
        <v>65.260479251604195</v>
      </c>
      <c r="I98" s="16">
        <f t="shared" si="13"/>
        <v>3.1695304369507498</v>
      </c>
      <c r="J98" s="16">
        <v>8</v>
      </c>
      <c r="K98" s="17">
        <f t="shared" si="14"/>
        <v>46762</v>
      </c>
      <c r="L98" s="17"/>
      <c r="M98" s="4"/>
      <c r="N98" s="4"/>
      <c r="O98" s="4" t="b">
        <f t="shared" si="15"/>
        <v>0</v>
      </c>
      <c r="Z98" s="5">
        <v>52413</v>
      </c>
      <c r="AA98" s="6">
        <v>380000</v>
      </c>
    </row>
    <row r="99" spans="1:27" x14ac:dyDescent="0.25">
      <c r="A99" s="2">
        <v>46844</v>
      </c>
      <c r="B99">
        <v>36.280244981511103</v>
      </c>
      <c r="C99">
        <v>62868300.815280497</v>
      </c>
      <c r="D99">
        <f t="shared" si="10"/>
        <v>3080620</v>
      </c>
      <c r="F99">
        <f t="shared" si="11"/>
        <v>65948920.815280497</v>
      </c>
      <c r="H99" s="13">
        <f t="shared" si="12"/>
        <v>65.948920815280502</v>
      </c>
      <c r="I99" s="13">
        <f t="shared" si="13"/>
        <v>3.6280244981511105</v>
      </c>
      <c r="J99" s="13">
        <v>8</v>
      </c>
      <c r="K99" s="14">
        <f t="shared" si="14"/>
        <v>46844</v>
      </c>
      <c r="L99" s="15">
        <f t="shared" ref="L99:L100" si="19">VLOOKUP(MONTH(K99),$Q$18:$R$25,2,FALSE)</f>
        <v>16500</v>
      </c>
      <c r="M99" s="4"/>
      <c r="N99" s="4"/>
      <c r="O99" s="4" t="b">
        <f t="shared" si="15"/>
        <v>1</v>
      </c>
      <c r="Z99" s="5">
        <v>52505</v>
      </c>
      <c r="AA99" s="6">
        <v>380000</v>
      </c>
    </row>
    <row r="100" spans="1:27" x14ac:dyDescent="0.25">
      <c r="A100" s="2">
        <v>46905</v>
      </c>
      <c r="B100">
        <v>36.369493714077798</v>
      </c>
      <c r="C100">
        <v>51847712.779127896</v>
      </c>
      <c r="D100">
        <f t="shared" si="10"/>
        <v>0</v>
      </c>
      <c r="F100">
        <f t="shared" si="11"/>
        <v>51847712.779127896</v>
      </c>
      <c r="H100" s="13">
        <f t="shared" si="12"/>
        <v>51.847712779127896</v>
      </c>
      <c r="I100" s="13">
        <f t="shared" si="13"/>
        <v>3.6369493714077796</v>
      </c>
      <c r="J100" s="13">
        <v>8</v>
      </c>
      <c r="K100" s="14">
        <f t="shared" si="14"/>
        <v>46905</v>
      </c>
      <c r="L100" s="15">
        <f t="shared" si="19"/>
        <v>14500</v>
      </c>
      <c r="M100" s="4"/>
      <c r="N100" s="4"/>
      <c r="O100" s="4" t="b">
        <f t="shared" si="15"/>
        <v>1</v>
      </c>
      <c r="Z100" s="5">
        <v>52597</v>
      </c>
      <c r="AA100" s="6">
        <v>380000</v>
      </c>
    </row>
    <row r="101" spans="1:27" x14ac:dyDescent="0.25">
      <c r="A101" s="2">
        <v>46935</v>
      </c>
      <c r="B101">
        <v>36.709180373055801</v>
      </c>
      <c r="C101">
        <v>44749589.864944205</v>
      </c>
      <c r="D101">
        <f t="shared" si="10"/>
        <v>0</v>
      </c>
      <c r="F101">
        <f t="shared" si="11"/>
        <v>44749589.864944205</v>
      </c>
      <c r="H101" s="13">
        <f t="shared" si="12"/>
        <v>44.749589864944205</v>
      </c>
      <c r="I101" s="16">
        <f t="shared" si="13"/>
        <v>3.6709180373055803</v>
      </c>
      <c r="J101" s="16">
        <v>8</v>
      </c>
      <c r="K101" s="17">
        <f t="shared" si="14"/>
        <v>46935</v>
      </c>
      <c r="L101" s="17"/>
      <c r="M101" s="4"/>
      <c r="N101" s="4"/>
      <c r="O101" s="4" t="b">
        <f t="shared" si="15"/>
        <v>0</v>
      </c>
      <c r="Z101" s="5">
        <v>52688</v>
      </c>
      <c r="AA101" s="6">
        <v>0</v>
      </c>
    </row>
    <row r="102" spans="1:27" x14ac:dyDescent="0.25">
      <c r="A102" s="2">
        <v>47027</v>
      </c>
      <c r="B102">
        <v>36.618074365291797</v>
      </c>
      <c r="C102">
        <v>37982768.298358902</v>
      </c>
      <c r="D102">
        <f t="shared" si="10"/>
        <v>3079980</v>
      </c>
      <c r="F102">
        <f t="shared" si="11"/>
        <v>41062748.298358902</v>
      </c>
      <c r="H102" s="13">
        <f t="shared" si="12"/>
        <v>41.062748298358905</v>
      </c>
      <c r="I102" s="13">
        <f t="shared" si="13"/>
        <v>3.6618074365291795</v>
      </c>
      <c r="J102" s="13">
        <v>8</v>
      </c>
      <c r="K102" s="14">
        <f t="shared" si="14"/>
        <v>47027</v>
      </c>
      <c r="L102" s="15">
        <f>VLOOKUP(MONTH(K102),$Q$18:$R$25,2,FALSE)</f>
        <v>14500</v>
      </c>
      <c r="M102" s="4"/>
      <c r="N102" s="4"/>
      <c r="O102" s="4" t="b">
        <f t="shared" si="15"/>
        <v>1</v>
      </c>
      <c r="Z102" s="5">
        <v>52779</v>
      </c>
      <c r="AA102" s="6">
        <v>0</v>
      </c>
    </row>
    <row r="103" spans="1:27" x14ac:dyDescent="0.25">
      <c r="A103" s="2">
        <v>47058</v>
      </c>
      <c r="B103">
        <v>30.847159990637998</v>
      </c>
      <c r="C103">
        <v>53788691.917605296</v>
      </c>
      <c r="D103">
        <f t="shared" si="10"/>
        <v>0</v>
      </c>
      <c r="F103">
        <f t="shared" si="11"/>
        <v>53788691.917605296</v>
      </c>
      <c r="H103" s="13">
        <f t="shared" si="12"/>
        <v>53.788691917605298</v>
      </c>
      <c r="I103" s="16">
        <f t="shared" si="13"/>
        <v>3.0847159990637998</v>
      </c>
      <c r="J103" s="16">
        <v>8</v>
      </c>
      <c r="K103" s="17">
        <f t="shared" si="14"/>
        <v>47058</v>
      </c>
      <c r="L103" s="17"/>
      <c r="M103" s="4"/>
      <c r="N103" s="4"/>
      <c r="O103" s="4" t="b">
        <f t="shared" si="15"/>
        <v>0</v>
      </c>
      <c r="Z103" s="5">
        <v>52871</v>
      </c>
      <c r="AA103" s="6">
        <v>0</v>
      </c>
    </row>
    <row r="104" spans="1:27" x14ac:dyDescent="0.25">
      <c r="A104" s="2">
        <v>47088</v>
      </c>
      <c r="B104">
        <v>31.797187947643899</v>
      </c>
      <c r="C104">
        <v>55448648.9854725</v>
      </c>
      <c r="D104">
        <f t="shared" si="10"/>
        <v>0</v>
      </c>
      <c r="F104">
        <f t="shared" si="11"/>
        <v>55448648.9854725</v>
      </c>
      <c r="H104" s="13">
        <f t="shared" si="12"/>
        <v>55.448648985472502</v>
      </c>
      <c r="I104" s="16">
        <f t="shared" si="13"/>
        <v>3.1797187947643897</v>
      </c>
      <c r="J104" s="16">
        <v>8</v>
      </c>
      <c r="K104" s="17">
        <f t="shared" si="14"/>
        <v>47088</v>
      </c>
      <c r="L104" s="17"/>
      <c r="M104" s="4"/>
      <c r="N104" s="4"/>
      <c r="O104" s="4" t="b">
        <f t="shared" si="15"/>
        <v>0</v>
      </c>
      <c r="Z104" s="5">
        <v>52963</v>
      </c>
      <c r="AA104" s="6">
        <v>0</v>
      </c>
    </row>
    <row r="105" spans="1:27" x14ac:dyDescent="0.25">
      <c r="A105" s="2">
        <v>47119</v>
      </c>
      <c r="B105">
        <v>36.162695930061197</v>
      </c>
      <c r="C105">
        <v>62762129.102683499</v>
      </c>
      <c r="D105">
        <f t="shared" si="10"/>
        <v>3079700</v>
      </c>
      <c r="F105">
        <f t="shared" si="11"/>
        <v>65841829.102683499</v>
      </c>
      <c r="H105" s="13">
        <f t="shared" si="12"/>
        <v>65.841829102683505</v>
      </c>
      <c r="I105" s="13">
        <f t="shared" si="13"/>
        <v>3.6162695930061197</v>
      </c>
      <c r="J105" s="13">
        <v>8</v>
      </c>
      <c r="K105" s="14">
        <f t="shared" si="14"/>
        <v>47119</v>
      </c>
      <c r="L105" s="15">
        <f>VLOOKUP(MONTH(K105),$Q$18:$R$25,2,FALSE)</f>
        <v>16500</v>
      </c>
      <c r="M105" s="4"/>
      <c r="N105" s="4"/>
      <c r="O105" s="4" t="b">
        <f t="shared" si="15"/>
        <v>1</v>
      </c>
      <c r="Z105" s="5">
        <v>53053</v>
      </c>
      <c r="AA105" s="6">
        <v>0</v>
      </c>
    </row>
    <row r="106" spans="1:27" x14ac:dyDescent="0.25">
      <c r="A106" s="2">
        <v>47128</v>
      </c>
      <c r="B106">
        <v>31.396617108794899</v>
      </c>
      <c r="C106">
        <v>64775608.381330594</v>
      </c>
      <c r="D106">
        <f t="shared" si="10"/>
        <v>0</v>
      </c>
      <c r="F106">
        <f t="shared" si="11"/>
        <v>64775608.381330594</v>
      </c>
      <c r="H106" s="13">
        <f t="shared" si="12"/>
        <v>64.775608381330599</v>
      </c>
      <c r="I106" s="16">
        <f t="shared" si="13"/>
        <v>3.1396617108794898</v>
      </c>
      <c r="J106" s="16">
        <v>8</v>
      </c>
      <c r="K106" s="17">
        <f t="shared" si="14"/>
        <v>47128</v>
      </c>
      <c r="L106" s="17"/>
      <c r="M106" s="4"/>
      <c r="N106" s="4"/>
      <c r="O106" s="4" t="b">
        <f t="shared" si="15"/>
        <v>0</v>
      </c>
      <c r="Z106" s="5">
        <v>53144</v>
      </c>
      <c r="AA106" s="6">
        <v>0</v>
      </c>
    </row>
    <row r="107" spans="1:27" x14ac:dyDescent="0.25">
      <c r="A107" s="2">
        <v>47209</v>
      </c>
      <c r="B107">
        <v>35.588078191354597</v>
      </c>
      <c r="C107">
        <v>62134535.976691201</v>
      </c>
      <c r="D107">
        <f t="shared" si="10"/>
        <v>3079430</v>
      </c>
      <c r="F107">
        <f t="shared" si="11"/>
        <v>65213965.976691201</v>
      </c>
      <c r="H107" s="13">
        <f t="shared" si="12"/>
        <v>65.213965976691199</v>
      </c>
      <c r="I107" s="13">
        <f t="shared" si="13"/>
        <v>3.5588078191354597</v>
      </c>
      <c r="J107" s="13">
        <v>8</v>
      </c>
      <c r="K107" s="14">
        <f t="shared" si="14"/>
        <v>47209</v>
      </c>
      <c r="L107" s="15">
        <f t="shared" ref="L107:L108" si="20">VLOOKUP(MONTH(K107),$Q$18:$R$25,2,FALSE)</f>
        <v>16500</v>
      </c>
      <c r="M107" s="4"/>
      <c r="N107" s="4"/>
      <c r="O107" s="4" t="b">
        <f t="shared" si="15"/>
        <v>1</v>
      </c>
      <c r="Z107" s="5">
        <v>53236</v>
      </c>
      <c r="AA107" s="6">
        <v>0</v>
      </c>
    </row>
    <row r="108" spans="1:27" x14ac:dyDescent="0.25">
      <c r="A108" s="2">
        <v>47270</v>
      </c>
      <c r="B108">
        <v>36.087996835021102</v>
      </c>
      <c r="C108">
        <v>51635760.040747195</v>
      </c>
      <c r="D108">
        <f t="shared" si="10"/>
        <v>0</v>
      </c>
      <c r="F108">
        <f t="shared" si="11"/>
        <v>51635760.040747195</v>
      </c>
      <c r="H108" s="13">
        <f t="shared" si="12"/>
        <v>51.635760040747194</v>
      </c>
      <c r="I108" s="13">
        <f t="shared" si="13"/>
        <v>3.6087996835021103</v>
      </c>
      <c r="J108" s="13">
        <v>8</v>
      </c>
      <c r="K108" s="14">
        <f t="shared" si="14"/>
        <v>47270</v>
      </c>
      <c r="L108" s="15">
        <f t="shared" si="20"/>
        <v>14500</v>
      </c>
      <c r="M108" s="4"/>
      <c r="N108" s="4"/>
      <c r="O108" s="4" t="b">
        <f t="shared" si="15"/>
        <v>1</v>
      </c>
      <c r="Z108" s="5">
        <v>53328</v>
      </c>
      <c r="AA108" s="6">
        <v>0</v>
      </c>
    </row>
    <row r="109" spans="1:27" x14ac:dyDescent="0.25">
      <c r="A109" s="2">
        <v>47300</v>
      </c>
      <c r="B109">
        <v>36.014814859190302</v>
      </c>
      <c r="C109">
        <v>44521198.895909697</v>
      </c>
      <c r="D109">
        <f t="shared" si="10"/>
        <v>3079170</v>
      </c>
      <c r="F109">
        <f t="shared" si="11"/>
        <v>47600368.895909697</v>
      </c>
      <c r="H109" s="13">
        <f t="shared" si="12"/>
        <v>47.600368895909696</v>
      </c>
      <c r="I109" s="16">
        <f t="shared" si="13"/>
        <v>3.6014814859190301</v>
      </c>
      <c r="J109" s="16">
        <v>8</v>
      </c>
      <c r="K109" s="17">
        <f t="shared" si="14"/>
        <v>47300</v>
      </c>
      <c r="L109" s="17"/>
      <c r="M109" s="4"/>
      <c r="N109" s="4"/>
      <c r="O109" s="4" t="b">
        <f t="shared" si="15"/>
        <v>0</v>
      </c>
      <c r="Z109" s="5">
        <v>53418</v>
      </c>
      <c r="AA109" s="6">
        <v>0</v>
      </c>
    </row>
    <row r="110" spans="1:27" x14ac:dyDescent="0.25">
      <c r="A110" s="2">
        <v>47392</v>
      </c>
      <c r="B110">
        <v>36.285161888152999</v>
      </c>
      <c r="C110">
        <v>38106153.837626621</v>
      </c>
      <c r="D110">
        <f t="shared" si="10"/>
        <v>3078910</v>
      </c>
      <c r="F110">
        <f t="shared" si="11"/>
        <v>41185063.837626621</v>
      </c>
      <c r="H110" s="13">
        <f t="shared" si="12"/>
        <v>41.185063837626622</v>
      </c>
      <c r="I110" s="13">
        <f t="shared" si="13"/>
        <v>3.6285161888152997</v>
      </c>
      <c r="J110" s="13">
        <v>8</v>
      </c>
      <c r="K110" s="14">
        <f t="shared" si="14"/>
        <v>47392</v>
      </c>
      <c r="L110" s="15">
        <f>VLOOKUP(MONTH(K110),$Q$18:$R$25,2,FALSE)</f>
        <v>14500</v>
      </c>
      <c r="M110" s="4"/>
      <c r="N110" s="4"/>
      <c r="O110" s="4" t="b">
        <f t="shared" si="15"/>
        <v>1</v>
      </c>
      <c r="Z110" s="5">
        <v>53509</v>
      </c>
      <c r="AA110" s="6">
        <v>0</v>
      </c>
    </row>
    <row r="111" spans="1:27" x14ac:dyDescent="0.25">
      <c r="A111" s="2">
        <v>47423</v>
      </c>
      <c r="B111">
        <v>30.137786700527201</v>
      </c>
      <c r="C111">
        <v>52802760.017153598</v>
      </c>
      <c r="D111">
        <f t="shared" si="10"/>
        <v>0</v>
      </c>
      <c r="F111">
        <f t="shared" si="11"/>
        <v>52802760.017153598</v>
      </c>
      <c r="H111" s="13">
        <f t="shared" si="12"/>
        <v>52.802760017153595</v>
      </c>
      <c r="I111" s="16">
        <f t="shared" si="13"/>
        <v>3.0137786700527203</v>
      </c>
      <c r="J111" s="16">
        <v>8</v>
      </c>
      <c r="K111" s="17">
        <f t="shared" si="14"/>
        <v>47423</v>
      </c>
      <c r="L111" s="17"/>
      <c r="M111" s="4"/>
      <c r="N111" s="4"/>
      <c r="O111" s="4" t="b">
        <f t="shared" si="15"/>
        <v>0</v>
      </c>
      <c r="Z111" s="5">
        <v>53601</v>
      </c>
      <c r="AA111" s="6">
        <v>0</v>
      </c>
    </row>
    <row r="112" spans="1:27" x14ac:dyDescent="0.25">
      <c r="A112" s="2">
        <v>47453</v>
      </c>
      <c r="B112">
        <v>30.923816456226099</v>
      </c>
      <c r="C112">
        <v>54158562.610971794</v>
      </c>
      <c r="D112">
        <f t="shared" si="10"/>
        <v>0</v>
      </c>
      <c r="F112">
        <f t="shared" si="11"/>
        <v>54158562.610971794</v>
      </c>
      <c r="H112" s="13">
        <f t="shared" si="12"/>
        <v>54.158562610971792</v>
      </c>
      <c r="I112" s="16">
        <f t="shared" si="13"/>
        <v>3.0923816456226101</v>
      </c>
      <c r="J112" s="16">
        <v>8</v>
      </c>
      <c r="K112" s="17">
        <f t="shared" si="14"/>
        <v>47453</v>
      </c>
      <c r="L112" s="17"/>
      <c r="M112" s="4"/>
      <c r="N112" s="4"/>
      <c r="O112" s="4" t="b">
        <f t="shared" si="15"/>
        <v>0</v>
      </c>
      <c r="Z112" s="5">
        <v>53693</v>
      </c>
      <c r="AA112" s="6">
        <v>0</v>
      </c>
    </row>
    <row r="113" spans="1:27" x14ac:dyDescent="0.25">
      <c r="A113" s="2">
        <v>47484</v>
      </c>
      <c r="B113">
        <v>33.984246076899304</v>
      </c>
      <c r="C113">
        <v>59685771.916770503</v>
      </c>
      <c r="D113">
        <f t="shared" si="10"/>
        <v>3078660</v>
      </c>
      <c r="F113">
        <f t="shared" si="11"/>
        <v>62764431.916770503</v>
      </c>
      <c r="H113" s="13">
        <f t="shared" si="12"/>
        <v>62.764431916770505</v>
      </c>
      <c r="I113" s="13">
        <f t="shared" si="13"/>
        <v>3.3984246076899303</v>
      </c>
      <c r="J113" s="13">
        <v>8</v>
      </c>
      <c r="K113" s="14">
        <f t="shared" si="14"/>
        <v>47484</v>
      </c>
      <c r="L113" s="15">
        <f>VLOOKUP(MONTH(K113),$Q$18:$R$25,2,FALSE)</f>
        <v>16500</v>
      </c>
      <c r="M113" s="4"/>
      <c r="N113" s="4"/>
      <c r="O113" s="4" t="b">
        <f t="shared" si="15"/>
        <v>1</v>
      </c>
      <c r="Z113" s="5">
        <v>54058</v>
      </c>
      <c r="AA113" s="6">
        <v>0</v>
      </c>
    </row>
    <row r="114" spans="1:27" x14ac:dyDescent="0.25">
      <c r="A114" s="2">
        <v>47493</v>
      </c>
      <c r="B114">
        <v>30.752137362073597</v>
      </c>
      <c r="C114">
        <v>63084523.247433901</v>
      </c>
      <c r="D114">
        <f t="shared" si="10"/>
        <v>0</v>
      </c>
      <c r="F114">
        <f t="shared" si="11"/>
        <v>63084523.247433901</v>
      </c>
      <c r="H114" s="13">
        <f t="shared" si="12"/>
        <v>63.0845232474339</v>
      </c>
      <c r="I114" s="16">
        <f t="shared" si="13"/>
        <v>3.0752137362073597</v>
      </c>
      <c r="J114" s="16">
        <v>8</v>
      </c>
      <c r="K114" s="17">
        <f t="shared" si="14"/>
        <v>47493</v>
      </c>
      <c r="L114" s="17"/>
      <c r="M114" s="4"/>
      <c r="N114" s="4"/>
      <c r="O114" s="4" t="b">
        <f t="shared" si="15"/>
        <v>0</v>
      </c>
      <c r="Z114" s="5">
        <v>54424</v>
      </c>
      <c r="AA114" s="6">
        <v>0</v>
      </c>
    </row>
    <row r="115" spans="1:27" x14ac:dyDescent="0.25">
      <c r="A115" s="2">
        <v>47574</v>
      </c>
      <c r="B115">
        <v>33.231369244552198</v>
      </c>
      <c r="C115">
        <v>58287675.5821729</v>
      </c>
      <c r="D115">
        <f t="shared" si="10"/>
        <v>2318460</v>
      </c>
      <c r="F115">
        <f t="shared" si="11"/>
        <v>60606135.5821729</v>
      </c>
      <c r="H115" s="13">
        <f t="shared" si="12"/>
        <v>60.606135582172904</v>
      </c>
      <c r="I115" s="13">
        <f t="shared" si="13"/>
        <v>3.3231369244552198</v>
      </c>
      <c r="J115" s="13">
        <v>8</v>
      </c>
      <c r="K115" s="14">
        <f t="shared" si="14"/>
        <v>47574</v>
      </c>
      <c r="L115" s="15">
        <f t="shared" ref="L115:L116" si="21">VLOOKUP(MONTH(K115),$Q$18:$R$25,2,FALSE)</f>
        <v>16500</v>
      </c>
      <c r="M115" s="4"/>
      <c r="N115" s="4"/>
      <c r="O115" s="4" t="b">
        <f t="shared" si="15"/>
        <v>1</v>
      </c>
      <c r="Z115" s="5">
        <v>54789</v>
      </c>
      <c r="AA115" s="6">
        <v>0</v>
      </c>
    </row>
    <row r="116" spans="1:27" x14ac:dyDescent="0.25">
      <c r="A116" s="2">
        <v>47635</v>
      </c>
      <c r="B116">
        <v>35.315556449140502</v>
      </c>
      <c r="C116">
        <v>50261974.348758802</v>
      </c>
      <c r="D116">
        <f t="shared" si="10"/>
        <v>0</v>
      </c>
      <c r="F116">
        <f t="shared" si="11"/>
        <v>50261974.348758802</v>
      </c>
      <c r="H116" s="13">
        <f t="shared" si="12"/>
        <v>50.261974348758805</v>
      </c>
      <c r="I116" s="13">
        <f t="shared" si="13"/>
        <v>3.5315556449140502</v>
      </c>
      <c r="J116" s="13">
        <v>8</v>
      </c>
      <c r="K116" s="14">
        <f t="shared" si="14"/>
        <v>47635</v>
      </c>
      <c r="L116" s="15">
        <f t="shared" si="21"/>
        <v>14500</v>
      </c>
      <c r="M116" s="4"/>
      <c r="N116" s="4"/>
      <c r="O116" s="4" t="b">
        <f t="shared" si="15"/>
        <v>1</v>
      </c>
      <c r="Z116" s="5">
        <v>55154</v>
      </c>
      <c r="AA116" s="6">
        <v>0</v>
      </c>
    </row>
    <row r="117" spans="1:27" x14ac:dyDescent="0.25">
      <c r="A117" s="2">
        <v>47665</v>
      </c>
      <c r="B117">
        <v>35.467770507058098</v>
      </c>
      <c r="C117">
        <v>43064116.6017102</v>
      </c>
      <c r="D117">
        <f t="shared" si="10"/>
        <v>2318340</v>
      </c>
      <c r="F117">
        <f t="shared" si="11"/>
        <v>45382456.6017102</v>
      </c>
      <c r="H117" s="13">
        <f t="shared" si="12"/>
        <v>45.382456601710203</v>
      </c>
      <c r="I117" s="16">
        <f t="shared" si="13"/>
        <v>3.5467770507058098</v>
      </c>
      <c r="J117" s="16">
        <v>8</v>
      </c>
      <c r="K117" s="17">
        <f t="shared" si="14"/>
        <v>47665</v>
      </c>
      <c r="L117" s="17"/>
      <c r="M117" s="4"/>
      <c r="N117" s="4"/>
      <c r="O117" s="4" t="b">
        <f t="shared" si="15"/>
        <v>0</v>
      </c>
      <c r="Z117" s="5">
        <v>55519</v>
      </c>
      <c r="AA117" s="6">
        <v>0</v>
      </c>
    </row>
    <row r="118" spans="1:27" x14ac:dyDescent="0.25">
      <c r="A118" s="2">
        <v>47757</v>
      </c>
      <c r="B118">
        <v>35.385407392874797</v>
      </c>
      <c r="C118">
        <v>37115743.725130729</v>
      </c>
      <c r="D118">
        <f t="shared" si="10"/>
        <v>2318220</v>
      </c>
      <c r="F118">
        <f t="shared" si="11"/>
        <v>39433963.725130729</v>
      </c>
      <c r="H118" s="13">
        <f t="shared" si="12"/>
        <v>39.433963725130731</v>
      </c>
      <c r="I118" s="13">
        <f t="shared" si="13"/>
        <v>3.5385407392874795</v>
      </c>
      <c r="J118" s="13">
        <v>8</v>
      </c>
      <c r="K118" s="14">
        <f t="shared" si="14"/>
        <v>47757</v>
      </c>
      <c r="L118" s="15">
        <f>VLOOKUP(MONTH(K118),$Q$18:$R$25,2,FALSE)</f>
        <v>14500</v>
      </c>
      <c r="M118" s="4"/>
      <c r="N118" s="4"/>
      <c r="O118" s="4" t="b">
        <f t="shared" si="15"/>
        <v>1</v>
      </c>
      <c r="Z118" s="5">
        <v>55885</v>
      </c>
      <c r="AA118" s="6">
        <v>0</v>
      </c>
    </row>
    <row r="119" spans="1:27" x14ac:dyDescent="0.25">
      <c r="A119" s="2">
        <v>47788</v>
      </c>
      <c r="B119">
        <v>29.6638289296674</v>
      </c>
      <c r="C119">
        <v>51740315.627265401</v>
      </c>
      <c r="D119">
        <f t="shared" si="10"/>
        <v>0</v>
      </c>
      <c r="F119">
        <f t="shared" si="11"/>
        <v>51740315.627265401</v>
      </c>
      <c r="H119" s="13">
        <f t="shared" si="12"/>
        <v>51.740315627265403</v>
      </c>
      <c r="I119" s="16">
        <f t="shared" si="13"/>
        <v>2.96638289296674</v>
      </c>
      <c r="J119" s="16">
        <v>8</v>
      </c>
      <c r="K119" s="17">
        <f t="shared" si="14"/>
        <v>47788</v>
      </c>
      <c r="L119" s="17"/>
      <c r="M119" s="4"/>
      <c r="N119" s="4"/>
      <c r="O119" s="4" t="b">
        <f t="shared" si="15"/>
        <v>0</v>
      </c>
      <c r="Z119" s="5">
        <v>56250</v>
      </c>
      <c r="AA119" s="6">
        <v>0</v>
      </c>
    </row>
    <row r="120" spans="1:27" x14ac:dyDescent="0.25">
      <c r="A120" s="2">
        <v>47818</v>
      </c>
      <c r="B120">
        <v>30.382095255199701</v>
      </c>
      <c r="C120">
        <v>53230005.375600703</v>
      </c>
      <c r="D120">
        <f t="shared" si="10"/>
        <v>0</v>
      </c>
      <c r="F120">
        <f t="shared" si="11"/>
        <v>53230005.375600703</v>
      </c>
      <c r="H120" s="13">
        <f t="shared" si="12"/>
        <v>53.230005375600705</v>
      </c>
      <c r="I120" s="16">
        <f t="shared" si="13"/>
        <v>3.0382095255199699</v>
      </c>
      <c r="J120" s="16">
        <v>8</v>
      </c>
      <c r="K120" s="17">
        <f t="shared" si="14"/>
        <v>47818</v>
      </c>
      <c r="L120" s="17"/>
      <c r="M120" s="4"/>
      <c r="N120" s="4"/>
      <c r="O120" s="4" t="b">
        <f t="shared" si="15"/>
        <v>0</v>
      </c>
      <c r="Z120" s="5">
        <v>56615</v>
      </c>
      <c r="AA120" s="6">
        <v>0</v>
      </c>
    </row>
    <row r="121" spans="1:27" x14ac:dyDescent="0.25">
      <c r="A121" s="2">
        <v>47849</v>
      </c>
      <c r="B121">
        <v>31.685442929969703</v>
      </c>
      <c r="C121">
        <v>55548195.200967997</v>
      </c>
      <c r="D121">
        <f t="shared" si="10"/>
        <v>2318100</v>
      </c>
      <c r="F121">
        <f t="shared" si="11"/>
        <v>57866295.200967997</v>
      </c>
      <c r="H121" s="13">
        <f t="shared" si="12"/>
        <v>57.866295200967997</v>
      </c>
      <c r="I121" s="13">
        <f t="shared" si="13"/>
        <v>3.1685442929969705</v>
      </c>
      <c r="J121" s="13">
        <v>8</v>
      </c>
      <c r="K121" s="14">
        <f t="shared" si="14"/>
        <v>47849</v>
      </c>
      <c r="L121" s="15">
        <f>VLOOKUP(MONTH(K121),$Q$18:$R$25,2,FALSE)</f>
        <v>16500</v>
      </c>
      <c r="M121" s="4"/>
      <c r="N121" s="4"/>
      <c r="O121" s="4" t="b">
        <f t="shared" si="15"/>
        <v>1</v>
      </c>
      <c r="Z121" s="5">
        <v>56980</v>
      </c>
      <c r="AA121" s="6">
        <v>0</v>
      </c>
    </row>
    <row r="122" spans="1:27" x14ac:dyDescent="0.25">
      <c r="A122" s="2">
        <v>47858</v>
      </c>
      <c r="B122">
        <v>29.8753729719723</v>
      </c>
      <c r="C122">
        <v>58572936.2804574</v>
      </c>
      <c r="D122">
        <f t="shared" si="10"/>
        <v>0</v>
      </c>
      <c r="F122">
        <f t="shared" si="11"/>
        <v>58572936.2804574</v>
      </c>
      <c r="H122" s="13">
        <f t="shared" si="12"/>
        <v>58.572936280457398</v>
      </c>
      <c r="I122" s="16">
        <f t="shared" si="13"/>
        <v>2.98753729719723</v>
      </c>
      <c r="J122" s="16">
        <v>8</v>
      </c>
      <c r="K122" s="17">
        <f t="shared" si="14"/>
        <v>47858</v>
      </c>
      <c r="L122" s="17"/>
      <c r="M122" s="4"/>
      <c r="N122" s="4"/>
      <c r="O122" s="4" t="b">
        <f t="shared" si="15"/>
        <v>0</v>
      </c>
      <c r="Z122" s="5">
        <v>57346</v>
      </c>
      <c r="AA122" s="6">
        <v>0</v>
      </c>
    </row>
    <row r="123" spans="1:27" x14ac:dyDescent="0.25">
      <c r="A123" s="2">
        <v>47939</v>
      </c>
      <c r="B123">
        <v>30.929496488837202</v>
      </c>
      <c r="C123">
        <v>54241598.074948102</v>
      </c>
      <c r="D123">
        <f t="shared" si="10"/>
        <v>2317980</v>
      </c>
      <c r="F123">
        <f t="shared" si="11"/>
        <v>56559578.074948102</v>
      </c>
      <c r="H123" s="13">
        <f t="shared" si="12"/>
        <v>56.559578074948099</v>
      </c>
      <c r="I123" s="13">
        <f t="shared" si="13"/>
        <v>3.09294964888372</v>
      </c>
      <c r="J123" s="13">
        <v>8</v>
      </c>
      <c r="K123" s="14">
        <f t="shared" si="14"/>
        <v>47939</v>
      </c>
      <c r="L123" s="15">
        <f t="shared" ref="L123:L124" si="22">VLOOKUP(MONTH(K123),$Q$18:$R$25,2,FALSE)</f>
        <v>16500</v>
      </c>
      <c r="M123" s="4"/>
      <c r="N123" s="4"/>
      <c r="O123" s="4" t="b">
        <f t="shared" si="15"/>
        <v>1</v>
      </c>
    </row>
    <row r="124" spans="1:27" x14ac:dyDescent="0.25">
      <c r="A124" s="2">
        <v>48000</v>
      </c>
      <c r="B124">
        <v>33.239062959941201</v>
      </c>
      <c r="C124">
        <v>46715669.2491972</v>
      </c>
      <c r="D124">
        <f t="shared" si="10"/>
        <v>0</v>
      </c>
      <c r="F124">
        <f t="shared" si="11"/>
        <v>46715669.2491972</v>
      </c>
      <c r="H124" s="13">
        <f t="shared" si="12"/>
        <v>46.715669249197198</v>
      </c>
      <c r="I124" s="13">
        <f t="shared" si="13"/>
        <v>3.3239062959941199</v>
      </c>
      <c r="J124" s="13">
        <v>8</v>
      </c>
      <c r="K124" s="14">
        <f t="shared" si="14"/>
        <v>48000</v>
      </c>
      <c r="L124" s="15">
        <f t="shared" si="22"/>
        <v>14500</v>
      </c>
      <c r="M124" s="4"/>
      <c r="N124" s="4"/>
      <c r="O124" s="4" t="b">
        <f t="shared" si="15"/>
        <v>1</v>
      </c>
    </row>
    <row r="125" spans="1:27" x14ac:dyDescent="0.25">
      <c r="A125" s="2">
        <v>48030</v>
      </c>
      <c r="B125">
        <v>33.0769149634488</v>
      </c>
      <c r="C125">
        <v>39535833.518479399</v>
      </c>
      <c r="D125">
        <f t="shared" si="10"/>
        <v>2317850</v>
      </c>
      <c r="F125">
        <f t="shared" si="11"/>
        <v>41853683.518479399</v>
      </c>
      <c r="H125" s="13">
        <f t="shared" si="12"/>
        <v>41.8536835184794</v>
      </c>
      <c r="I125" s="16">
        <f t="shared" si="13"/>
        <v>3.30769149634488</v>
      </c>
      <c r="J125" s="16">
        <v>8</v>
      </c>
      <c r="K125" s="17">
        <f t="shared" si="14"/>
        <v>48030</v>
      </c>
      <c r="L125" s="17"/>
      <c r="M125" s="4"/>
      <c r="N125" s="4"/>
      <c r="O125" s="4" t="b">
        <f t="shared" si="15"/>
        <v>0</v>
      </c>
    </row>
    <row r="126" spans="1:27" x14ac:dyDescent="0.25">
      <c r="A126" s="2">
        <v>48122</v>
      </c>
      <c r="B126">
        <v>33.087895792217502</v>
      </c>
      <c r="C126">
        <v>33520598.137339532</v>
      </c>
      <c r="D126">
        <f t="shared" si="10"/>
        <v>2317720</v>
      </c>
      <c r="F126">
        <f t="shared" si="11"/>
        <v>35838318.137339532</v>
      </c>
      <c r="H126" s="13">
        <f t="shared" si="12"/>
        <v>35.838318137339535</v>
      </c>
      <c r="I126" s="13">
        <f t="shared" si="13"/>
        <v>3.3087895792217501</v>
      </c>
      <c r="J126" s="13">
        <v>8</v>
      </c>
      <c r="K126" s="14">
        <f t="shared" si="14"/>
        <v>48122</v>
      </c>
      <c r="L126" s="15">
        <f>VLOOKUP(MONTH(K126),$Q$18:$R$25,2,FALSE)</f>
        <v>14500</v>
      </c>
      <c r="M126" s="4"/>
      <c r="N126" s="4"/>
      <c r="O126" s="4" t="b">
        <f t="shared" si="15"/>
        <v>1</v>
      </c>
    </row>
    <row r="127" spans="1:27" x14ac:dyDescent="0.25">
      <c r="A127" s="2">
        <v>48153</v>
      </c>
      <c r="B127">
        <v>29.1436584859307</v>
      </c>
      <c r="C127">
        <v>50938203.100209899</v>
      </c>
      <c r="D127">
        <f t="shared" si="10"/>
        <v>0</v>
      </c>
      <c r="F127">
        <f t="shared" si="11"/>
        <v>50938203.100209899</v>
      </c>
      <c r="H127" s="13">
        <f t="shared" si="12"/>
        <v>50.938203100209897</v>
      </c>
      <c r="I127" s="16">
        <f t="shared" si="13"/>
        <v>2.9143658485930701</v>
      </c>
      <c r="J127" s="16">
        <v>8</v>
      </c>
      <c r="K127" s="17">
        <f t="shared" si="14"/>
        <v>48153</v>
      </c>
      <c r="L127" s="17"/>
      <c r="M127" s="4"/>
      <c r="N127" s="4"/>
      <c r="O127" s="4" t="b">
        <f t="shared" si="15"/>
        <v>0</v>
      </c>
    </row>
    <row r="128" spans="1:27" x14ac:dyDescent="0.25">
      <c r="A128" s="2">
        <v>48183</v>
      </c>
      <c r="B128">
        <v>29.532261448632699</v>
      </c>
      <c r="C128">
        <v>50896025.171323702</v>
      </c>
      <c r="D128">
        <f t="shared" si="10"/>
        <v>0</v>
      </c>
      <c r="F128">
        <f t="shared" si="11"/>
        <v>50896025.171323702</v>
      </c>
      <c r="H128" s="13">
        <f t="shared" si="12"/>
        <v>50.8960251713237</v>
      </c>
      <c r="I128" s="16">
        <f t="shared" si="13"/>
        <v>2.9532261448632697</v>
      </c>
      <c r="J128" s="16">
        <v>8</v>
      </c>
      <c r="K128" s="17">
        <f t="shared" si="14"/>
        <v>48183</v>
      </c>
      <c r="L128" s="17"/>
      <c r="M128" s="4"/>
      <c r="N128" s="4"/>
      <c r="O128" s="4" t="b">
        <f t="shared" si="15"/>
        <v>0</v>
      </c>
    </row>
    <row r="129" spans="1:15" x14ac:dyDescent="0.25">
      <c r="A129" s="2">
        <v>48214</v>
      </c>
      <c r="B129">
        <v>29.2993513011379</v>
      </c>
      <c r="C129">
        <v>50946808.455532297</v>
      </c>
      <c r="D129">
        <f t="shared" si="10"/>
        <v>2317600</v>
      </c>
      <c r="F129">
        <f t="shared" si="11"/>
        <v>53264408.455532297</v>
      </c>
      <c r="H129" s="13">
        <f t="shared" si="12"/>
        <v>53.264408455532298</v>
      </c>
      <c r="I129" s="13">
        <f t="shared" si="13"/>
        <v>2.9299351301137899</v>
      </c>
      <c r="J129" s="13">
        <v>8</v>
      </c>
      <c r="K129" s="14">
        <f t="shared" si="14"/>
        <v>48214</v>
      </c>
      <c r="L129" s="15">
        <f>VLOOKUP(MONTH(K129),$Q$18:$R$25,2,FALSE)</f>
        <v>16500</v>
      </c>
      <c r="M129" s="4"/>
      <c r="N129" s="4"/>
      <c r="O129" s="4" t="b">
        <f t="shared" si="15"/>
        <v>1</v>
      </c>
    </row>
    <row r="130" spans="1:15" x14ac:dyDescent="0.25">
      <c r="A130" s="2">
        <v>48223</v>
      </c>
      <c r="B130">
        <v>28.254648711698898</v>
      </c>
      <c r="C130">
        <v>52655223.859527297</v>
      </c>
      <c r="D130">
        <f t="shared" si="10"/>
        <v>0</v>
      </c>
      <c r="F130">
        <f t="shared" si="11"/>
        <v>52655223.859527297</v>
      </c>
      <c r="H130" s="13">
        <f t="shared" si="12"/>
        <v>52.655223859527297</v>
      </c>
      <c r="I130" s="16">
        <f t="shared" si="13"/>
        <v>2.8254648711698898</v>
      </c>
      <c r="J130" s="16">
        <v>8</v>
      </c>
      <c r="K130" s="17">
        <f t="shared" si="14"/>
        <v>48223</v>
      </c>
      <c r="L130" s="17"/>
      <c r="M130" s="4"/>
      <c r="N130" s="4"/>
      <c r="O130" s="4" t="b">
        <f t="shared" si="15"/>
        <v>0</v>
      </c>
    </row>
    <row r="131" spans="1:15" x14ac:dyDescent="0.25">
      <c r="A131" s="2">
        <v>48305</v>
      </c>
      <c r="B131">
        <v>28.7883574955322</v>
      </c>
      <c r="C131">
        <v>49349881.388303898</v>
      </c>
      <c r="D131">
        <f t="shared" si="10"/>
        <v>2317470</v>
      </c>
      <c r="F131">
        <f t="shared" si="11"/>
        <v>51667351.388303898</v>
      </c>
      <c r="H131" s="13">
        <f t="shared" si="12"/>
        <v>51.667351388303899</v>
      </c>
      <c r="I131" s="13">
        <f t="shared" si="13"/>
        <v>2.87883574955322</v>
      </c>
      <c r="J131" s="13">
        <v>8</v>
      </c>
      <c r="K131" s="14">
        <f t="shared" si="14"/>
        <v>48305</v>
      </c>
      <c r="L131" s="15">
        <f t="shared" ref="L131:L132" si="23">VLOOKUP(MONTH(K131),$Q$18:$R$25,2,FALSE)</f>
        <v>16500</v>
      </c>
      <c r="M131" s="4"/>
      <c r="N131" s="4"/>
      <c r="O131" s="4" t="b">
        <f t="shared" si="15"/>
        <v>1</v>
      </c>
    </row>
    <row r="132" spans="1:15" x14ac:dyDescent="0.25">
      <c r="A132" s="2">
        <v>48366</v>
      </c>
      <c r="B132">
        <v>31.110358987579801</v>
      </c>
      <c r="C132">
        <v>42606703.687611297</v>
      </c>
      <c r="D132">
        <f t="shared" ref="D132:D195" si="24">IFERROR(VLOOKUP(A132,$Z$2:$AA$122,2,FALSE),0)</f>
        <v>0</v>
      </c>
      <c r="F132">
        <f t="shared" ref="F132:F195" si="25">C132+D132</f>
        <v>42606703.687611297</v>
      </c>
      <c r="H132" s="13">
        <f t="shared" ref="H132:H195" si="26">F132/1000000</f>
        <v>42.606703687611294</v>
      </c>
      <c r="I132" s="13">
        <f t="shared" ref="I132:I195" si="27">B132/10</f>
        <v>3.1110358987579803</v>
      </c>
      <c r="J132" s="13">
        <v>8</v>
      </c>
      <c r="K132" s="14">
        <f t="shared" ref="K132:K195" si="28">A132</f>
        <v>48366</v>
      </c>
      <c r="L132" s="15">
        <f t="shared" si="23"/>
        <v>14500</v>
      </c>
      <c r="M132" s="4"/>
      <c r="N132" s="4"/>
      <c r="O132" s="4" t="b">
        <f t="shared" ref="O132:O195" si="29">AND(DAY(K132)=1,OR(MONTH(K132)=6,MONTH(K132)=1,MONTH(K132)=10,MONTH(K132)=4))</f>
        <v>1</v>
      </c>
    </row>
    <row r="133" spans="1:15" x14ac:dyDescent="0.25">
      <c r="A133" s="2">
        <v>48396</v>
      </c>
      <c r="B133">
        <v>31.050488105598603</v>
      </c>
      <c r="C133">
        <v>35366372.902710296</v>
      </c>
      <c r="D133">
        <f t="shared" si="24"/>
        <v>2317340</v>
      </c>
      <c r="F133">
        <f t="shared" si="25"/>
        <v>37683712.902710296</v>
      </c>
      <c r="H133" s="13">
        <f t="shared" si="26"/>
        <v>37.683712902710297</v>
      </c>
      <c r="I133" s="16">
        <f t="shared" si="27"/>
        <v>3.1050488105598602</v>
      </c>
      <c r="J133" s="16">
        <v>8</v>
      </c>
      <c r="K133" s="17">
        <f t="shared" si="28"/>
        <v>48396</v>
      </c>
      <c r="L133" s="17"/>
      <c r="M133" s="4"/>
      <c r="N133" s="4"/>
      <c r="O133" s="4" t="b">
        <f t="shared" si="29"/>
        <v>0</v>
      </c>
    </row>
    <row r="134" spans="1:15" x14ac:dyDescent="0.25">
      <c r="A134" s="2">
        <v>48488</v>
      </c>
      <c r="B134">
        <v>31.155944658691901</v>
      </c>
      <c r="C134">
        <v>29660206.725882199</v>
      </c>
      <c r="D134">
        <f t="shared" si="24"/>
        <v>2317200</v>
      </c>
      <c r="F134">
        <f t="shared" si="25"/>
        <v>31977406.725882199</v>
      </c>
      <c r="H134" s="13">
        <f t="shared" si="26"/>
        <v>31.977406725882197</v>
      </c>
      <c r="I134" s="13">
        <f t="shared" si="27"/>
        <v>3.1155944658691901</v>
      </c>
      <c r="J134" s="13">
        <v>8</v>
      </c>
      <c r="K134" s="14">
        <f t="shared" si="28"/>
        <v>48488</v>
      </c>
      <c r="L134" s="15">
        <f>VLOOKUP(MONTH(K134),$Q$18:$R$25,2,FALSE)</f>
        <v>14500</v>
      </c>
      <c r="M134" s="4"/>
      <c r="N134" s="4"/>
      <c r="O134" s="4" t="b">
        <f t="shared" si="29"/>
        <v>1</v>
      </c>
    </row>
    <row r="135" spans="1:15" x14ac:dyDescent="0.25">
      <c r="A135" s="2">
        <v>48519</v>
      </c>
      <c r="B135">
        <v>27.5989254113972</v>
      </c>
      <c r="C135">
        <v>47700048.876227401</v>
      </c>
      <c r="D135">
        <f t="shared" si="24"/>
        <v>0</v>
      </c>
      <c r="F135">
        <f t="shared" si="25"/>
        <v>47700048.876227401</v>
      </c>
      <c r="H135" s="13">
        <f t="shared" si="26"/>
        <v>47.700048876227399</v>
      </c>
      <c r="I135" s="16">
        <f t="shared" si="27"/>
        <v>2.7598925411397199</v>
      </c>
      <c r="J135" s="16">
        <v>8</v>
      </c>
      <c r="K135" s="17">
        <f t="shared" si="28"/>
        <v>48519</v>
      </c>
      <c r="L135" s="17"/>
      <c r="M135" s="4"/>
      <c r="N135" s="4"/>
      <c r="O135" s="4" t="b">
        <f t="shared" si="29"/>
        <v>0</v>
      </c>
    </row>
    <row r="136" spans="1:15" x14ac:dyDescent="0.25">
      <c r="A136" s="2">
        <v>48549</v>
      </c>
      <c r="B136">
        <v>27.578004602331799</v>
      </c>
      <c r="C136">
        <v>47551704.574757501</v>
      </c>
      <c r="D136">
        <f t="shared" si="24"/>
        <v>0</v>
      </c>
      <c r="F136">
        <f t="shared" si="25"/>
        <v>47551704.574757501</v>
      </c>
      <c r="H136" s="13">
        <f t="shared" si="26"/>
        <v>47.551704574757501</v>
      </c>
      <c r="I136" s="16">
        <f t="shared" si="27"/>
        <v>2.75780046023318</v>
      </c>
      <c r="J136" s="16">
        <v>8</v>
      </c>
      <c r="K136" s="17">
        <f t="shared" si="28"/>
        <v>48549</v>
      </c>
      <c r="L136" s="17"/>
      <c r="M136" s="4"/>
      <c r="N136" s="4"/>
      <c r="O136" s="4" t="b">
        <f t="shared" si="29"/>
        <v>0</v>
      </c>
    </row>
    <row r="137" spans="1:15" x14ac:dyDescent="0.25">
      <c r="A137" s="2">
        <v>48580</v>
      </c>
      <c r="B137">
        <v>27.598617951713699</v>
      </c>
      <c r="C137">
        <v>46783574.848048404</v>
      </c>
      <c r="D137">
        <f t="shared" si="24"/>
        <v>2317060</v>
      </c>
      <c r="F137">
        <f t="shared" si="25"/>
        <v>49100634.848048404</v>
      </c>
      <c r="H137" s="13">
        <f t="shared" si="26"/>
        <v>49.100634848048401</v>
      </c>
      <c r="I137" s="13">
        <f t="shared" si="27"/>
        <v>2.75986179517137</v>
      </c>
      <c r="J137" s="13">
        <v>8</v>
      </c>
      <c r="K137" s="14">
        <f t="shared" si="28"/>
        <v>48580</v>
      </c>
      <c r="L137" s="15">
        <f>VLOOKUP(MONTH(K137),$Q$18:$R$25,2,FALSE)</f>
        <v>16500</v>
      </c>
      <c r="M137" s="4"/>
      <c r="N137" s="4"/>
      <c r="O137" s="4" t="b">
        <f t="shared" si="29"/>
        <v>1</v>
      </c>
    </row>
    <row r="138" spans="1:15" x14ac:dyDescent="0.25">
      <c r="A138" s="2">
        <v>48589</v>
      </c>
      <c r="B138">
        <v>26.170176674356298</v>
      </c>
      <c r="C138">
        <v>49186783.7462565</v>
      </c>
      <c r="D138">
        <f t="shared" si="24"/>
        <v>0</v>
      </c>
      <c r="F138">
        <f t="shared" si="25"/>
        <v>49186783.7462565</v>
      </c>
      <c r="H138" s="13">
        <f t="shared" si="26"/>
        <v>49.186783746256502</v>
      </c>
      <c r="I138" s="16">
        <f t="shared" si="27"/>
        <v>2.61701766743563</v>
      </c>
      <c r="J138" s="16">
        <v>8</v>
      </c>
      <c r="K138" s="17">
        <f t="shared" si="28"/>
        <v>48589</v>
      </c>
      <c r="L138" s="17"/>
      <c r="M138" s="4"/>
      <c r="N138" s="4"/>
      <c r="O138" s="4" t="b">
        <f t="shared" si="29"/>
        <v>0</v>
      </c>
    </row>
    <row r="139" spans="1:15" x14ac:dyDescent="0.25">
      <c r="A139" s="2">
        <v>48670</v>
      </c>
      <c r="B139">
        <v>26.7315557686712</v>
      </c>
      <c r="C139">
        <v>45803782.354124397</v>
      </c>
      <c r="D139">
        <f t="shared" si="24"/>
        <v>2316910</v>
      </c>
      <c r="F139">
        <f t="shared" si="25"/>
        <v>48120692.354124397</v>
      </c>
      <c r="H139" s="13">
        <f t="shared" si="26"/>
        <v>48.120692354124394</v>
      </c>
      <c r="I139" s="13">
        <f t="shared" si="27"/>
        <v>2.6731555768671198</v>
      </c>
      <c r="J139" s="13">
        <v>8</v>
      </c>
      <c r="K139" s="14">
        <f t="shared" si="28"/>
        <v>48670</v>
      </c>
      <c r="L139" s="15">
        <f t="shared" ref="L139:L140" si="30">VLOOKUP(MONTH(K139),$Q$18:$R$25,2,FALSE)</f>
        <v>16500</v>
      </c>
      <c r="M139" s="4"/>
      <c r="N139" s="4"/>
      <c r="O139" s="4" t="b">
        <f t="shared" si="29"/>
        <v>1</v>
      </c>
    </row>
    <row r="140" spans="1:15" x14ac:dyDescent="0.25">
      <c r="A140" s="2">
        <v>48731</v>
      </c>
      <c r="B140">
        <v>29.502381497321799</v>
      </c>
      <c r="C140">
        <v>38170270.258725598</v>
      </c>
      <c r="D140">
        <f t="shared" si="24"/>
        <v>0</v>
      </c>
      <c r="F140">
        <f t="shared" si="25"/>
        <v>38170270.258725598</v>
      </c>
      <c r="H140" s="13">
        <f t="shared" si="26"/>
        <v>38.170270258725601</v>
      </c>
      <c r="I140" s="13">
        <f t="shared" si="27"/>
        <v>2.9502381497321801</v>
      </c>
      <c r="J140" s="13">
        <v>8</v>
      </c>
      <c r="K140" s="14">
        <f t="shared" si="28"/>
        <v>48731</v>
      </c>
      <c r="L140" s="15">
        <f t="shared" si="30"/>
        <v>14500</v>
      </c>
      <c r="M140" s="4"/>
      <c r="N140" s="4"/>
      <c r="O140" s="4" t="b">
        <f t="shared" si="29"/>
        <v>1</v>
      </c>
    </row>
    <row r="141" spans="1:15" x14ac:dyDescent="0.25">
      <c r="A141" s="2">
        <v>48761</v>
      </c>
      <c r="B141">
        <v>29.402757335880999</v>
      </c>
      <c r="C141">
        <v>31242417.522862092</v>
      </c>
      <c r="D141">
        <f t="shared" si="24"/>
        <v>2316730</v>
      </c>
      <c r="F141">
        <f t="shared" si="25"/>
        <v>33559147.522862092</v>
      </c>
      <c r="H141" s="13">
        <f t="shared" si="26"/>
        <v>33.559147522862091</v>
      </c>
      <c r="I141" s="16">
        <f t="shared" si="27"/>
        <v>2.9402757335880998</v>
      </c>
      <c r="J141" s="16">
        <v>8</v>
      </c>
      <c r="K141" s="17">
        <f t="shared" si="28"/>
        <v>48761</v>
      </c>
      <c r="L141" s="17"/>
      <c r="M141" s="4"/>
      <c r="N141" s="4"/>
      <c r="O141" s="4" t="b">
        <f t="shared" si="29"/>
        <v>0</v>
      </c>
    </row>
    <row r="142" spans="1:15" x14ac:dyDescent="0.25">
      <c r="A142" s="2">
        <v>48853</v>
      </c>
      <c r="B142">
        <v>29.502559262200101</v>
      </c>
      <c r="C142">
        <v>25739240.478557728</v>
      </c>
      <c r="D142">
        <f t="shared" si="24"/>
        <v>2316560</v>
      </c>
      <c r="F142">
        <f t="shared" si="25"/>
        <v>28055800.478557728</v>
      </c>
      <c r="H142" s="13">
        <f t="shared" si="26"/>
        <v>28.055800478557728</v>
      </c>
      <c r="I142" s="13">
        <f t="shared" si="27"/>
        <v>2.9502559262200103</v>
      </c>
      <c r="J142" s="13">
        <v>8</v>
      </c>
      <c r="K142" s="14">
        <f t="shared" si="28"/>
        <v>48853</v>
      </c>
      <c r="L142" s="15">
        <f>VLOOKUP(MONTH(K142),$Q$18:$R$25,2,FALSE)</f>
        <v>14500</v>
      </c>
      <c r="M142" s="4"/>
      <c r="N142" s="4"/>
      <c r="O142" s="4" t="b">
        <f t="shared" si="29"/>
        <v>1</v>
      </c>
    </row>
    <row r="143" spans="1:15" x14ac:dyDescent="0.25">
      <c r="A143" s="2">
        <v>48884</v>
      </c>
      <c r="B143">
        <v>25.778775934144601</v>
      </c>
      <c r="C143">
        <v>44015420.338440299</v>
      </c>
      <c r="D143">
        <f t="shared" si="24"/>
        <v>0</v>
      </c>
      <c r="F143">
        <f t="shared" si="25"/>
        <v>44015420.338440299</v>
      </c>
      <c r="H143" s="13">
        <f t="shared" si="26"/>
        <v>44.0154203384403</v>
      </c>
      <c r="I143" s="16">
        <f t="shared" si="27"/>
        <v>2.5778775934144602</v>
      </c>
      <c r="J143" s="16">
        <v>8</v>
      </c>
      <c r="K143" s="17">
        <f t="shared" si="28"/>
        <v>48884</v>
      </c>
      <c r="L143" s="17"/>
      <c r="M143" s="4"/>
      <c r="N143" s="4"/>
      <c r="O143" s="4" t="b">
        <f t="shared" si="29"/>
        <v>0</v>
      </c>
    </row>
    <row r="144" spans="1:15" x14ac:dyDescent="0.25">
      <c r="A144" s="2">
        <v>48914</v>
      </c>
      <c r="B144">
        <v>25.751304214670501</v>
      </c>
      <c r="C144">
        <v>43793939.315841794</v>
      </c>
      <c r="D144">
        <f t="shared" si="24"/>
        <v>0</v>
      </c>
      <c r="F144">
        <f t="shared" si="25"/>
        <v>43793939.315841794</v>
      </c>
      <c r="H144" s="13">
        <f t="shared" si="26"/>
        <v>43.793939315841797</v>
      </c>
      <c r="I144" s="16">
        <f t="shared" si="27"/>
        <v>2.5751304214670503</v>
      </c>
      <c r="J144" s="16">
        <v>8</v>
      </c>
      <c r="K144" s="17">
        <f t="shared" si="28"/>
        <v>48914</v>
      </c>
      <c r="L144" s="17"/>
      <c r="M144" s="4"/>
      <c r="N144" s="4"/>
      <c r="O144" s="4" t="b">
        <f t="shared" si="29"/>
        <v>0</v>
      </c>
    </row>
    <row r="145" spans="1:15" x14ac:dyDescent="0.25">
      <c r="A145" s="2">
        <v>48945</v>
      </c>
      <c r="B145">
        <v>25.5096602341562</v>
      </c>
      <c r="C145">
        <v>43398262.119587004</v>
      </c>
      <c r="D145">
        <f t="shared" si="24"/>
        <v>2316380</v>
      </c>
      <c r="F145">
        <f t="shared" si="25"/>
        <v>45714642.119587004</v>
      </c>
      <c r="H145" s="13">
        <f t="shared" si="26"/>
        <v>45.714642119587005</v>
      </c>
      <c r="I145" s="13">
        <f t="shared" si="27"/>
        <v>2.55096602341562</v>
      </c>
      <c r="J145" s="13">
        <v>8</v>
      </c>
      <c r="K145" s="14">
        <f t="shared" si="28"/>
        <v>48945</v>
      </c>
      <c r="L145" s="15">
        <f>VLOOKUP(MONTH(K145),$Q$18:$R$25,2,FALSE)</f>
        <v>16500</v>
      </c>
      <c r="M145" s="4"/>
      <c r="N145" s="4"/>
      <c r="O145" s="4" t="b">
        <f t="shared" si="29"/>
        <v>1</v>
      </c>
    </row>
    <row r="146" spans="1:15" x14ac:dyDescent="0.25">
      <c r="A146" s="2">
        <v>48954</v>
      </c>
      <c r="B146">
        <v>24.189863393255099</v>
      </c>
      <c r="C146">
        <v>45488956.056245402</v>
      </c>
      <c r="D146">
        <f t="shared" si="24"/>
        <v>0</v>
      </c>
      <c r="F146">
        <f t="shared" si="25"/>
        <v>45488956.056245402</v>
      </c>
      <c r="H146" s="13">
        <f t="shared" si="26"/>
        <v>45.488956056245399</v>
      </c>
      <c r="I146" s="16">
        <f t="shared" si="27"/>
        <v>2.4189863393255098</v>
      </c>
      <c r="J146" s="16">
        <v>8</v>
      </c>
      <c r="K146" s="17">
        <f t="shared" si="28"/>
        <v>48954</v>
      </c>
      <c r="L146" s="17"/>
      <c r="M146" s="4"/>
      <c r="N146" s="4"/>
      <c r="O146" s="4" t="b">
        <f t="shared" si="29"/>
        <v>0</v>
      </c>
    </row>
    <row r="147" spans="1:15" x14ac:dyDescent="0.25">
      <c r="A147" s="2">
        <v>49035</v>
      </c>
      <c r="B147">
        <v>24.931898076147998</v>
      </c>
      <c r="C147">
        <v>42024522.376960397</v>
      </c>
      <c r="D147">
        <f t="shared" si="24"/>
        <v>2316200</v>
      </c>
      <c r="F147">
        <f t="shared" si="25"/>
        <v>44340722.376960397</v>
      </c>
      <c r="H147" s="13">
        <f t="shared" si="26"/>
        <v>44.3407223769604</v>
      </c>
      <c r="I147" s="13">
        <f t="shared" si="27"/>
        <v>2.4931898076148</v>
      </c>
      <c r="J147" s="13">
        <v>8</v>
      </c>
      <c r="K147" s="14">
        <f t="shared" si="28"/>
        <v>49035</v>
      </c>
      <c r="L147" s="15">
        <f t="shared" ref="L147:L148" si="31">VLOOKUP(MONTH(K147),$Q$18:$R$25,2,FALSE)</f>
        <v>16500</v>
      </c>
      <c r="M147" s="4"/>
      <c r="N147" s="4"/>
      <c r="O147" s="4" t="b">
        <f t="shared" si="29"/>
        <v>1</v>
      </c>
    </row>
    <row r="148" spans="1:15" x14ac:dyDescent="0.25">
      <c r="A148" s="2">
        <v>49096</v>
      </c>
      <c r="B148">
        <v>27.472358078209002</v>
      </c>
      <c r="C148">
        <v>35183564.483006999</v>
      </c>
      <c r="D148">
        <f t="shared" si="24"/>
        <v>0</v>
      </c>
      <c r="F148">
        <f t="shared" si="25"/>
        <v>35183564.483006999</v>
      </c>
      <c r="H148" s="13">
        <f t="shared" si="26"/>
        <v>35.183564483006997</v>
      </c>
      <c r="I148" s="13">
        <f t="shared" si="27"/>
        <v>2.7472358078209003</v>
      </c>
      <c r="J148" s="13">
        <v>8</v>
      </c>
      <c r="K148" s="14">
        <f t="shared" si="28"/>
        <v>49096</v>
      </c>
      <c r="L148" s="15">
        <f t="shared" si="31"/>
        <v>14500</v>
      </c>
      <c r="M148" s="4"/>
      <c r="N148" s="4"/>
      <c r="O148" s="4" t="b">
        <f t="shared" si="29"/>
        <v>1</v>
      </c>
    </row>
    <row r="149" spans="1:15" x14ac:dyDescent="0.25">
      <c r="A149" s="2">
        <v>49126</v>
      </c>
      <c r="B149">
        <v>27.332103418529901</v>
      </c>
      <c r="C149">
        <v>28360194.166985512</v>
      </c>
      <c r="D149">
        <f t="shared" si="24"/>
        <v>2316020</v>
      </c>
      <c r="F149">
        <f t="shared" si="25"/>
        <v>30676214.166985512</v>
      </c>
      <c r="H149" s="13">
        <f t="shared" si="26"/>
        <v>30.676214166985513</v>
      </c>
      <c r="I149" s="16">
        <f t="shared" si="27"/>
        <v>2.7332103418529901</v>
      </c>
      <c r="J149" s="16">
        <v>8</v>
      </c>
      <c r="K149" s="17">
        <f t="shared" si="28"/>
        <v>49126</v>
      </c>
      <c r="L149" s="17"/>
      <c r="M149" s="4"/>
      <c r="N149" s="4"/>
      <c r="O149" s="4" t="b">
        <f t="shared" si="29"/>
        <v>0</v>
      </c>
    </row>
    <row r="150" spans="1:15" x14ac:dyDescent="0.25">
      <c r="A150" s="2">
        <v>49218</v>
      </c>
      <c r="B150">
        <v>27.4719038490943</v>
      </c>
      <c r="C150">
        <v>23344513.792136587</v>
      </c>
      <c r="D150">
        <f t="shared" si="24"/>
        <v>2315820</v>
      </c>
      <c r="F150">
        <f t="shared" si="25"/>
        <v>25660333.792136587</v>
      </c>
      <c r="H150" s="13">
        <f t="shared" si="26"/>
        <v>25.660333792136587</v>
      </c>
      <c r="I150" s="13">
        <f t="shared" si="27"/>
        <v>2.7471903849094299</v>
      </c>
      <c r="J150" s="13">
        <v>8</v>
      </c>
      <c r="K150" s="14">
        <f t="shared" si="28"/>
        <v>49218</v>
      </c>
      <c r="L150" s="15">
        <f>VLOOKUP(MONTH(K150),$Q$18:$R$25,2,FALSE)</f>
        <v>14500</v>
      </c>
      <c r="M150" s="4"/>
      <c r="N150" s="4"/>
      <c r="O150" s="4" t="b">
        <f t="shared" si="29"/>
        <v>1</v>
      </c>
    </row>
    <row r="151" spans="1:15" x14ac:dyDescent="0.25">
      <c r="A151" s="2">
        <v>49249</v>
      </c>
      <c r="B151">
        <v>24.385575953325901</v>
      </c>
      <c r="C151">
        <v>40135088.335407302</v>
      </c>
      <c r="D151">
        <f t="shared" si="24"/>
        <v>0</v>
      </c>
      <c r="F151">
        <f t="shared" si="25"/>
        <v>40135088.335407302</v>
      </c>
      <c r="H151" s="13">
        <f t="shared" si="26"/>
        <v>40.135088335407303</v>
      </c>
      <c r="I151" s="16">
        <f t="shared" si="27"/>
        <v>2.4385575953325902</v>
      </c>
      <c r="J151" s="16">
        <v>8</v>
      </c>
      <c r="K151" s="17">
        <f t="shared" si="28"/>
        <v>49249</v>
      </c>
      <c r="L151" s="17"/>
      <c r="M151" s="4"/>
      <c r="N151" s="4"/>
      <c r="O151" s="4" t="b">
        <f t="shared" si="29"/>
        <v>0</v>
      </c>
    </row>
    <row r="152" spans="1:15" x14ac:dyDescent="0.25">
      <c r="A152" s="2">
        <v>49279</v>
      </c>
      <c r="B152">
        <v>24.2369739478954</v>
      </c>
      <c r="C152">
        <v>39677006.323729396</v>
      </c>
      <c r="D152">
        <f t="shared" si="24"/>
        <v>0</v>
      </c>
      <c r="F152">
        <f t="shared" si="25"/>
        <v>39677006.323729396</v>
      </c>
      <c r="H152" s="13">
        <f t="shared" si="26"/>
        <v>39.677006323729394</v>
      </c>
      <c r="I152" s="16">
        <f t="shared" si="27"/>
        <v>2.4236973947895399</v>
      </c>
      <c r="J152" s="16">
        <v>8</v>
      </c>
      <c r="K152" s="17">
        <f t="shared" si="28"/>
        <v>49279</v>
      </c>
      <c r="L152" s="17"/>
      <c r="M152" s="4"/>
      <c r="N152" s="4"/>
      <c r="O152" s="4" t="b">
        <f t="shared" si="29"/>
        <v>0</v>
      </c>
    </row>
    <row r="153" spans="1:15" x14ac:dyDescent="0.25">
      <c r="A153" s="2">
        <v>49310</v>
      </c>
      <c r="B153">
        <v>24.0576836905257</v>
      </c>
      <c r="C153">
        <v>39266333.818791196</v>
      </c>
      <c r="D153">
        <f t="shared" si="24"/>
        <v>2315620</v>
      </c>
      <c r="F153">
        <f t="shared" si="25"/>
        <v>41581953.818791196</v>
      </c>
      <c r="H153" s="13">
        <f t="shared" si="26"/>
        <v>41.581953818791199</v>
      </c>
      <c r="I153" s="13">
        <f t="shared" si="27"/>
        <v>2.40576836905257</v>
      </c>
      <c r="J153" s="13">
        <v>8</v>
      </c>
      <c r="K153" s="14">
        <f t="shared" si="28"/>
        <v>49310</v>
      </c>
      <c r="L153" s="15">
        <f>VLOOKUP(MONTH(K153),$Q$18:$R$25,2,FALSE)</f>
        <v>16500</v>
      </c>
      <c r="M153" s="4"/>
      <c r="N153" s="4"/>
      <c r="O153" s="4" t="b">
        <f t="shared" si="29"/>
        <v>1</v>
      </c>
    </row>
    <row r="154" spans="1:15" x14ac:dyDescent="0.25">
      <c r="A154" s="2">
        <v>49319</v>
      </c>
      <c r="B154">
        <v>22.593437413879801</v>
      </c>
      <c r="C154">
        <v>41674687.603268497</v>
      </c>
      <c r="D154">
        <f t="shared" si="24"/>
        <v>0</v>
      </c>
      <c r="F154">
        <f t="shared" si="25"/>
        <v>41674687.603268497</v>
      </c>
      <c r="H154" s="13">
        <f t="shared" si="26"/>
        <v>41.674687603268495</v>
      </c>
      <c r="I154" s="16">
        <f t="shared" si="27"/>
        <v>2.2593437413879802</v>
      </c>
      <c r="J154" s="16">
        <v>8</v>
      </c>
      <c r="K154" s="17">
        <f t="shared" si="28"/>
        <v>49319</v>
      </c>
      <c r="L154" s="17"/>
      <c r="M154" s="4"/>
      <c r="N154" s="4"/>
      <c r="O154" s="4" t="b">
        <f t="shared" si="29"/>
        <v>0</v>
      </c>
    </row>
    <row r="155" spans="1:15" x14ac:dyDescent="0.25">
      <c r="A155" s="2">
        <v>49400</v>
      </c>
      <c r="B155">
        <v>23.6554548292746</v>
      </c>
      <c r="C155">
        <v>37999302.763496399</v>
      </c>
      <c r="D155">
        <f t="shared" si="24"/>
        <v>1935520</v>
      </c>
      <c r="F155">
        <f t="shared" si="25"/>
        <v>39934822.763496399</v>
      </c>
      <c r="H155" s="13">
        <f t="shared" si="26"/>
        <v>39.934822763496399</v>
      </c>
      <c r="I155" s="13">
        <f t="shared" si="27"/>
        <v>2.3655454829274598</v>
      </c>
      <c r="J155" s="13">
        <v>8</v>
      </c>
      <c r="K155" s="14">
        <f t="shared" si="28"/>
        <v>49400</v>
      </c>
      <c r="L155" s="15">
        <f t="shared" ref="L155:L156" si="32">VLOOKUP(MONTH(K155),$Q$18:$R$25,2,FALSE)</f>
        <v>16500</v>
      </c>
      <c r="M155" s="4"/>
      <c r="N155" s="4"/>
      <c r="O155" s="4" t="b">
        <f t="shared" si="29"/>
        <v>1</v>
      </c>
    </row>
    <row r="156" spans="1:15" x14ac:dyDescent="0.25">
      <c r="A156" s="2">
        <v>49461</v>
      </c>
      <c r="B156">
        <v>26.457095343759601</v>
      </c>
      <c r="C156">
        <v>30209976.3196734</v>
      </c>
      <c r="D156">
        <f t="shared" si="24"/>
        <v>0</v>
      </c>
      <c r="F156">
        <f t="shared" si="25"/>
        <v>30209976.3196734</v>
      </c>
      <c r="H156" s="13">
        <f t="shared" si="26"/>
        <v>30.209976319673402</v>
      </c>
      <c r="I156" s="13">
        <f t="shared" si="27"/>
        <v>2.64570953437596</v>
      </c>
      <c r="J156" s="13">
        <v>8</v>
      </c>
      <c r="K156" s="14">
        <f t="shared" si="28"/>
        <v>49461</v>
      </c>
      <c r="L156" s="15">
        <f t="shared" si="32"/>
        <v>14500</v>
      </c>
      <c r="M156" s="4"/>
      <c r="N156" s="4"/>
      <c r="O156" s="4" t="b">
        <f t="shared" si="29"/>
        <v>1</v>
      </c>
    </row>
    <row r="157" spans="1:15" x14ac:dyDescent="0.25">
      <c r="A157" s="2">
        <v>49491</v>
      </c>
      <c r="B157">
        <v>26.474695438246801</v>
      </c>
      <c r="C157">
        <v>23582555.29501107</v>
      </c>
      <c r="D157">
        <f t="shared" si="24"/>
        <v>1935430</v>
      </c>
      <c r="F157">
        <f t="shared" si="25"/>
        <v>25517985.29501107</v>
      </c>
      <c r="H157" s="13">
        <f t="shared" si="26"/>
        <v>25.517985295011069</v>
      </c>
      <c r="I157" s="16">
        <f t="shared" si="27"/>
        <v>2.64746954382468</v>
      </c>
      <c r="J157" s="16">
        <v>8</v>
      </c>
      <c r="K157" s="17">
        <f t="shared" si="28"/>
        <v>49491</v>
      </c>
      <c r="L157" s="17"/>
      <c r="M157" s="4"/>
      <c r="N157" s="4"/>
      <c r="O157" s="4" t="b">
        <f t="shared" si="29"/>
        <v>0</v>
      </c>
    </row>
    <row r="158" spans="1:15" x14ac:dyDescent="0.25">
      <c r="A158" s="2">
        <v>49583</v>
      </c>
      <c r="B158">
        <v>26.607326976688199</v>
      </c>
      <c r="C158">
        <v>19126599.18206564</v>
      </c>
      <c r="D158">
        <f t="shared" si="24"/>
        <v>1935320</v>
      </c>
      <c r="F158">
        <f t="shared" si="25"/>
        <v>21061919.18206564</v>
      </c>
      <c r="H158" s="13">
        <f t="shared" si="26"/>
        <v>21.06191918206564</v>
      </c>
      <c r="I158" s="13">
        <f t="shared" si="27"/>
        <v>2.6607326976688199</v>
      </c>
      <c r="J158" s="13">
        <v>8</v>
      </c>
      <c r="K158" s="14">
        <f t="shared" si="28"/>
        <v>49583</v>
      </c>
      <c r="L158" s="15">
        <f>VLOOKUP(MONTH(K158),$Q$18:$R$25,2,FALSE)</f>
        <v>14500</v>
      </c>
      <c r="M158" s="4"/>
      <c r="N158" s="4"/>
      <c r="O158" s="4" t="b">
        <f t="shared" si="29"/>
        <v>1</v>
      </c>
    </row>
    <row r="159" spans="1:15" x14ac:dyDescent="0.25">
      <c r="A159" s="2">
        <v>49614</v>
      </c>
      <c r="B159">
        <v>23.263320880994801</v>
      </c>
      <c r="C159">
        <v>36498991.793483302</v>
      </c>
      <c r="D159">
        <f t="shared" si="24"/>
        <v>0</v>
      </c>
      <c r="F159">
        <f t="shared" si="25"/>
        <v>36498991.793483302</v>
      </c>
      <c r="H159" s="13">
        <f t="shared" si="26"/>
        <v>36.498991793483299</v>
      </c>
      <c r="I159" s="16">
        <f t="shared" si="27"/>
        <v>2.32633208809948</v>
      </c>
      <c r="J159" s="16">
        <v>8</v>
      </c>
      <c r="K159" s="17">
        <f t="shared" si="28"/>
        <v>49614</v>
      </c>
      <c r="L159" s="17"/>
      <c r="M159" s="4"/>
      <c r="N159" s="4"/>
      <c r="O159" s="4" t="b">
        <f t="shared" si="29"/>
        <v>0</v>
      </c>
    </row>
    <row r="160" spans="1:15" x14ac:dyDescent="0.25">
      <c r="A160" s="2">
        <v>49644</v>
      </c>
      <c r="B160">
        <v>23.111328812245102</v>
      </c>
      <c r="C160">
        <v>35728071.117783599</v>
      </c>
      <c r="D160">
        <f t="shared" si="24"/>
        <v>0</v>
      </c>
      <c r="F160">
        <f t="shared" si="25"/>
        <v>35728071.117783599</v>
      </c>
      <c r="H160" s="13">
        <f t="shared" si="26"/>
        <v>35.7280711177836</v>
      </c>
      <c r="I160" s="16">
        <f t="shared" si="27"/>
        <v>2.31113288122451</v>
      </c>
      <c r="J160" s="16">
        <v>8</v>
      </c>
      <c r="K160" s="17">
        <f t="shared" si="28"/>
        <v>49644</v>
      </c>
      <c r="L160" s="17"/>
      <c r="M160" s="4"/>
      <c r="N160" s="4"/>
      <c r="O160" s="4" t="b">
        <f t="shared" si="29"/>
        <v>0</v>
      </c>
    </row>
    <row r="161" spans="1:15" x14ac:dyDescent="0.25">
      <c r="A161" s="2">
        <v>49675</v>
      </c>
      <c r="B161">
        <v>22.916505702895002</v>
      </c>
      <c r="C161">
        <v>35215695.9027301</v>
      </c>
      <c r="D161">
        <f t="shared" si="24"/>
        <v>1935190</v>
      </c>
      <c r="F161">
        <f t="shared" si="25"/>
        <v>37150885.9027301</v>
      </c>
      <c r="H161" s="13">
        <f t="shared" si="26"/>
        <v>37.150885902730103</v>
      </c>
      <c r="I161" s="13">
        <f t="shared" si="27"/>
        <v>2.2916505702895003</v>
      </c>
      <c r="J161" s="13">
        <v>8</v>
      </c>
      <c r="K161" s="14">
        <f t="shared" si="28"/>
        <v>49675</v>
      </c>
      <c r="L161" s="15">
        <f>VLOOKUP(MONTH(K161),$Q$18:$R$25,2,FALSE)</f>
        <v>16500</v>
      </c>
      <c r="M161" s="4"/>
      <c r="N161" s="4"/>
      <c r="O161" s="4" t="b">
        <f t="shared" si="29"/>
        <v>1</v>
      </c>
    </row>
    <row r="162" spans="1:15" x14ac:dyDescent="0.25">
      <c r="A162" s="2">
        <v>49684</v>
      </c>
      <c r="B162">
        <v>21.2795638508337</v>
      </c>
      <c r="C162">
        <v>37607590.369801402</v>
      </c>
      <c r="D162">
        <f t="shared" si="24"/>
        <v>0</v>
      </c>
      <c r="F162">
        <f t="shared" si="25"/>
        <v>37607590.369801402</v>
      </c>
      <c r="H162" s="13">
        <f t="shared" si="26"/>
        <v>37.6075903698014</v>
      </c>
      <c r="I162" s="16">
        <f t="shared" si="27"/>
        <v>2.1279563850833698</v>
      </c>
      <c r="J162" s="16">
        <v>8</v>
      </c>
      <c r="K162" s="17">
        <f t="shared" si="28"/>
        <v>49684</v>
      </c>
      <c r="L162" s="17"/>
      <c r="M162" s="4"/>
      <c r="N162" s="4"/>
      <c r="O162" s="4" t="b">
        <f t="shared" si="29"/>
        <v>0</v>
      </c>
    </row>
    <row r="163" spans="1:15" x14ac:dyDescent="0.25">
      <c r="A163" s="2">
        <v>49766</v>
      </c>
      <c r="B163">
        <v>22.599758823027098</v>
      </c>
      <c r="C163">
        <v>33544818.2658884</v>
      </c>
      <c r="D163">
        <f t="shared" si="24"/>
        <v>1935060</v>
      </c>
      <c r="F163">
        <f t="shared" si="25"/>
        <v>35479878.2658884</v>
      </c>
      <c r="H163" s="13">
        <f t="shared" si="26"/>
        <v>35.479878265888402</v>
      </c>
      <c r="I163" s="13">
        <f t="shared" si="27"/>
        <v>2.2599758823027098</v>
      </c>
      <c r="J163" s="13">
        <v>8</v>
      </c>
      <c r="K163" s="14">
        <f t="shared" si="28"/>
        <v>49766</v>
      </c>
      <c r="L163" s="15">
        <f t="shared" ref="L163:L164" si="33">VLOOKUP(MONTH(K163),$Q$18:$R$25,2,FALSE)</f>
        <v>16500</v>
      </c>
      <c r="M163" s="4"/>
      <c r="N163" s="4"/>
      <c r="O163" s="4" t="b">
        <f t="shared" si="29"/>
        <v>1</v>
      </c>
    </row>
    <row r="164" spans="1:15" x14ac:dyDescent="0.25">
      <c r="A164" s="2">
        <v>49827</v>
      </c>
      <c r="B164">
        <v>24.701317308452001</v>
      </c>
      <c r="C164">
        <v>27641381.125972003</v>
      </c>
      <c r="D164">
        <f t="shared" si="24"/>
        <v>0</v>
      </c>
      <c r="F164">
        <f t="shared" si="25"/>
        <v>27641381.125972003</v>
      </c>
      <c r="H164" s="13">
        <f t="shared" si="26"/>
        <v>27.641381125972003</v>
      </c>
      <c r="I164" s="13">
        <f t="shared" si="27"/>
        <v>2.4701317308452002</v>
      </c>
      <c r="J164" s="13">
        <v>8</v>
      </c>
      <c r="K164" s="14">
        <f t="shared" si="28"/>
        <v>49827</v>
      </c>
      <c r="L164" s="15">
        <f t="shared" si="33"/>
        <v>14500</v>
      </c>
      <c r="M164" s="4"/>
      <c r="N164" s="4"/>
      <c r="O164" s="4" t="b">
        <f t="shared" si="29"/>
        <v>1</v>
      </c>
    </row>
    <row r="165" spans="1:15" x14ac:dyDescent="0.25">
      <c r="A165" s="2">
        <v>49857</v>
      </c>
      <c r="B165">
        <v>24.664030579745798</v>
      </c>
      <c r="C165">
        <v>21401701.380720221</v>
      </c>
      <c r="D165">
        <f t="shared" si="24"/>
        <v>1934910</v>
      </c>
      <c r="F165">
        <f t="shared" si="25"/>
        <v>23336611.380720221</v>
      </c>
      <c r="H165" s="13">
        <f t="shared" si="26"/>
        <v>23.336611380720221</v>
      </c>
      <c r="I165" s="16">
        <f t="shared" si="27"/>
        <v>2.4664030579745799</v>
      </c>
      <c r="J165" s="16">
        <v>8</v>
      </c>
      <c r="K165" s="17">
        <f t="shared" si="28"/>
        <v>49857</v>
      </c>
      <c r="L165" s="17"/>
      <c r="M165" s="4"/>
      <c r="N165" s="4"/>
      <c r="O165" s="4" t="b">
        <f t="shared" si="29"/>
        <v>0</v>
      </c>
    </row>
    <row r="166" spans="1:15" x14ac:dyDescent="0.25">
      <c r="A166" s="2">
        <v>49949</v>
      </c>
      <c r="B166">
        <v>24.8288716546563</v>
      </c>
      <c r="C166">
        <v>17115291.078894619</v>
      </c>
      <c r="D166">
        <f t="shared" si="24"/>
        <v>1934740</v>
      </c>
      <c r="F166">
        <f t="shared" si="25"/>
        <v>19050031.078894619</v>
      </c>
      <c r="H166" s="13">
        <f t="shared" si="26"/>
        <v>19.050031078894619</v>
      </c>
      <c r="I166" s="13">
        <f t="shared" si="27"/>
        <v>2.4828871654656299</v>
      </c>
      <c r="J166" s="13">
        <v>8</v>
      </c>
      <c r="K166" s="14">
        <f t="shared" si="28"/>
        <v>49949</v>
      </c>
      <c r="L166" s="15">
        <f>VLOOKUP(MONTH(K166),$Q$18:$R$25,2,FALSE)</f>
        <v>14500</v>
      </c>
      <c r="M166" s="4"/>
      <c r="N166" s="4"/>
      <c r="O166" s="4" t="b">
        <f t="shared" si="29"/>
        <v>1</v>
      </c>
    </row>
    <row r="167" spans="1:15" x14ac:dyDescent="0.25">
      <c r="A167" s="2">
        <v>49980</v>
      </c>
      <c r="B167">
        <v>22.422713290864198</v>
      </c>
      <c r="C167">
        <v>31763808.250726901</v>
      </c>
      <c r="D167">
        <f t="shared" si="24"/>
        <v>0</v>
      </c>
      <c r="F167">
        <f t="shared" si="25"/>
        <v>31763808.250726901</v>
      </c>
      <c r="H167" s="13">
        <f t="shared" si="26"/>
        <v>31.7638082507269</v>
      </c>
      <c r="I167" s="16">
        <f t="shared" si="27"/>
        <v>2.24227132908642</v>
      </c>
      <c r="J167" s="16">
        <v>8</v>
      </c>
      <c r="K167" s="17">
        <f t="shared" si="28"/>
        <v>49980</v>
      </c>
      <c r="L167" s="17"/>
      <c r="M167" s="4"/>
      <c r="N167" s="4"/>
      <c r="O167" s="4" t="b">
        <f t="shared" si="29"/>
        <v>0</v>
      </c>
    </row>
    <row r="168" spans="1:15" x14ac:dyDescent="0.25">
      <c r="A168" s="2">
        <v>50010</v>
      </c>
      <c r="B168">
        <v>22.283072724021999</v>
      </c>
      <c r="C168">
        <v>31218275.689999498</v>
      </c>
      <c r="D168">
        <f t="shared" si="24"/>
        <v>0</v>
      </c>
      <c r="F168">
        <f t="shared" si="25"/>
        <v>31218275.689999498</v>
      </c>
      <c r="H168" s="13">
        <f t="shared" si="26"/>
        <v>31.218275689999498</v>
      </c>
      <c r="I168" s="16">
        <f t="shared" si="27"/>
        <v>2.2283072724021999</v>
      </c>
      <c r="J168" s="16">
        <v>8</v>
      </c>
      <c r="K168" s="17">
        <f t="shared" si="28"/>
        <v>50010</v>
      </c>
      <c r="L168" s="17"/>
      <c r="M168" s="4"/>
      <c r="N168" s="4"/>
      <c r="O168" s="4" t="b">
        <f t="shared" si="29"/>
        <v>0</v>
      </c>
    </row>
    <row r="169" spans="1:15" x14ac:dyDescent="0.25">
      <c r="A169" s="2">
        <v>50041</v>
      </c>
      <c r="B169">
        <v>22.2187132276261</v>
      </c>
      <c r="C169">
        <v>30735715.6365274</v>
      </c>
      <c r="D169">
        <f t="shared" si="24"/>
        <v>1934560</v>
      </c>
      <c r="F169">
        <f t="shared" si="25"/>
        <v>32670275.6365274</v>
      </c>
      <c r="H169" s="13">
        <f t="shared" si="26"/>
        <v>32.6702756365274</v>
      </c>
      <c r="I169" s="13">
        <f t="shared" si="27"/>
        <v>2.2218713227626101</v>
      </c>
      <c r="J169" s="13">
        <v>8</v>
      </c>
      <c r="K169" s="14">
        <f t="shared" si="28"/>
        <v>50041</v>
      </c>
      <c r="L169" s="15">
        <f>VLOOKUP(MONTH(K169),$Q$18:$R$25,2,FALSE)</f>
        <v>16500</v>
      </c>
      <c r="M169" s="4"/>
      <c r="N169" s="4"/>
      <c r="O169" s="4" t="b">
        <f t="shared" si="29"/>
        <v>1</v>
      </c>
    </row>
    <row r="170" spans="1:15" x14ac:dyDescent="0.25">
      <c r="A170" s="2">
        <v>50050</v>
      </c>
      <c r="B170">
        <v>20.144877602768499</v>
      </c>
      <c r="C170">
        <v>33951507.3670673</v>
      </c>
      <c r="D170">
        <f t="shared" si="24"/>
        <v>0</v>
      </c>
      <c r="F170">
        <f t="shared" si="25"/>
        <v>33951507.3670673</v>
      </c>
      <c r="H170" s="13">
        <f t="shared" si="26"/>
        <v>33.9515073670673</v>
      </c>
      <c r="I170" s="16">
        <f t="shared" si="27"/>
        <v>2.0144877602768498</v>
      </c>
      <c r="J170" s="16">
        <v>8</v>
      </c>
      <c r="K170" s="17">
        <f t="shared" si="28"/>
        <v>50050</v>
      </c>
      <c r="L170" s="17"/>
      <c r="M170" s="4"/>
      <c r="N170" s="4"/>
      <c r="O170" s="4" t="b">
        <f t="shared" si="29"/>
        <v>0</v>
      </c>
    </row>
    <row r="171" spans="1:15" x14ac:dyDescent="0.25">
      <c r="A171" s="2">
        <v>50131</v>
      </c>
      <c r="B171">
        <v>21.9870298277303</v>
      </c>
      <c r="C171">
        <v>29118741.283679798</v>
      </c>
      <c r="D171">
        <f t="shared" si="24"/>
        <v>1554440</v>
      </c>
      <c r="F171">
        <f t="shared" si="25"/>
        <v>30673181.283679798</v>
      </c>
      <c r="H171" s="13">
        <f t="shared" si="26"/>
        <v>30.673181283679799</v>
      </c>
      <c r="I171" s="13">
        <f t="shared" si="27"/>
        <v>2.19870298277303</v>
      </c>
      <c r="J171" s="13">
        <v>8</v>
      </c>
      <c r="K171" s="14">
        <f t="shared" si="28"/>
        <v>50131</v>
      </c>
      <c r="L171" s="15">
        <f t="shared" ref="L171:L172" si="34">VLOOKUP(MONTH(K171),$Q$18:$R$25,2,FALSE)</f>
        <v>16500</v>
      </c>
      <c r="M171" s="4"/>
      <c r="N171" s="4"/>
      <c r="O171" s="4" t="b">
        <f t="shared" si="29"/>
        <v>1</v>
      </c>
    </row>
    <row r="172" spans="1:15" x14ac:dyDescent="0.25">
      <c r="A172" s="2">
        <v>50192</v>
      </c>
      <c r="B172">
        <v>22.931200654642002</v>
      </c>
      <c r="C172">
        <v>26152083.562594101</v>
      </c>
      <c r="D172">
        <f t="shared" si="24"/>
        <v>0</v>
      </c>
      <c r="F172">
        <f t="shared" si="25"/>
        <v>26152083.562594101</v>
      </c>
      <c r="H172" s="13">
        <f t="shared" si="26"/>
        <v>26.1520835625941</v>
      </c>
      <c r="I172" s="13">
        <f t="shared" si="27"/>
        <v>2.2931200654642003</v>
      </c>
      <c r="J172" s="13">
        <v>8</v>
      </c>
      <c r="K172" s="14">
        <f t="shared" si="28"/>
        <v>50192</v>
      </c>
      <c r="L172" s="15">
        <f t="shared" si="34"/>
        <v>14500</v>
      </c>
      <c r="M172" s="4"/>
      <c r="N172" s="4"/>
      <c r="O172" s="4" t="b">
        <f t="shared" si="29"/>
        <v>1</v>
      </c>
    </row>
    <row r="173" spans="1:15" x14ac:dyDescent="0.25">
      <c r="A173" s="2">
        <v>50222</v>
      </c>
      <c r="B173">
        <v>22.728508498749498</v>
      </c>
      <c r="C173">
        <v>20539552.787332159</v>
      </c>
      <c r="D173">
        <f t="shared" si="24"/>
        <v>1554410</v>
      </c>
      <c r="F173">
        <f t="shared" si="25"/>
        <v>22093962.787332159</v>
      </c>
      <c r="H173" s="13">
        <f t="shared" si="26"/>
        <v>22.09396278733216</v>
      </c>
      <c r="I173" s="16">
        <f t="shared" si="27"/>
        <v>2.27285084987495</v>
      </c>
      <c r="J173" s="16">
        <v>8</v>
      </c>
      <c r="K173" s="17">
        <f t="shared" si="28"/>
        <v>50222</v>
      </c>
      <c r="L173" s="17"/>
      <c r="M173" s="4"/>
      <c r="N173" s="4"/>
      <c r="O173" s="4" t="b">
        <f t="shared" si="29"/>
        <v>0</v>
      </c>
    </row>
    <row r="174" spans="1:15" x14ac:dyDescent="0.25">
      <c r="A174" s="2">
        <v>50314</v>
      </c>
      <c r="B174">
        <v>22.921941242331901</v>
      </c>
      <c r="C174">
        <v>16298196.370152341</v>
      </c>
      <c r="D174">
        <f t="shared" si="24"/>
        <v>1554330</v>
      </c>
      <c r="F174">
        <f t="shared" si="25"/>
        <v>17852526.370152339</v>
      </c>
      <c r="H174" s="13">
        <f t="shared" si="26"/>
        <v>17.85252637015234</v>
      </c>
      <c r="I174" s="13">
        <f t="shared" si="27"/>
        <v>2.2921941242331902</v>
      </c>
      <c r="J174" s="13">
        <v>8</v>
      </c>
      <c r="K174" s="14">
        <f t="shared" si="28"/>
        <v>50314</v>
      </c>
      <c r="L174" s="15">
        <f>VLOOKUP(MONTH(K174),$Q$18:$R$25,2,FALSE)</f>
        <v>14500</v>
      </c>
      <c r="M174" s="4"/>
      <c r="N174" s="4"/>
      <c r="O174" s="4" t="b">
        <f t="shared" si="29"/>
        <v>1</v>
      </c>
    </row>
    <row r="175" spans="1:15" x14ac:dyDescent="0.25">
      <c r="A175" s="2">
        <v>50345</v>
      </c>
      <c r="B175">
        <v>21.051947249980199</v>
      </c>
      <c r="C175">
        <v>29044295.628898501</v>
      </c>
      <c r="D175">
        <f t="shared" si="24"/>
        <v>0</v>
      </c>
      <c r="F175">
        <f t="shared" si="25"/>
        <v>29044295.628898501</v>
      </c>
      <c r="H175" s="13">
        <f t="shared" si="26"/>
        <v>29.044295628898503</v>
      </c>
      <c r="I175" s="16">
        <f t="shared" si="27"/>
        <v>2.1051947249980199</v>
      </c>
      <c r="J175" s="16">
        <v>8</v>
      </c>
      <c r="K175" s="17">
        <f t="shared" si="28"/>
        <v>50345</v>
      </c>
      <c r="L175" s="17"/>
      <c r="M175" s="4"/>
      <c r="N175" s="4"/>
      <c r="O175" s="4" t="b">
        <f t="shared" si="29"/>
        <v>0</v>
      </c>
    </row>
    <row r="176" spans="1:15" x14ac:dyDescent="0.25">
      <c r="A176" s="2">
        <v>50375</v>
      </c>
      <c r="B176">
        <v>20.7284232403067</v>
      </c>
      <c r="C176">
        <v>28843651.894050501</v>
      </c>
      <c r="D176">
        <f t="shared" si="24"/>
        <v>0</v>
      </c>
      <c r="F176">
        <f t="shared" si="25"/>
        <v>28843651.894050501</v>
      </c>
      <c r="H176" s="13">
        <f t="shared" si="26"/>
        <v>28.843651894050502</v>
      </c>
      <c r="I176" s="16">
        <f t="shared" si="27"/>
        <v>2.0728423240306699</v>
      </c>
      <c r="J176" s="16">
        <v>8</v>
      </c>
      <c r="K176" s="17">
        <f t="shared" si="28"/>
        <v>50375</v>
      </c>
      <c r="L176" s="17"/>
      <c r="M176" s="4"/>
      <c r="N176" s="4"/>
      <c r="O176" s="4" t="b">
        <f t="shared" si="29"/>
        <v>0</v>
      </c>
    </row>
    <row r="177" spans="1:15" x14ac:dyDescent="0.25">
      <c r="A177" s="2">
        <v>50406</v>
      </c>
      <c r="B177">
        <v>20.479901063400199</v>
      </c>
      <c r="C177">
        <v>28657088.488019198</v>
      </c>
      <c r="D177">
        <f t="shared" si="24"/>
        <v>1554230</v>
      </c>
      <c r="F177">
        <f t="shared" si="25"/>
        <v>30211318.488019198</v>
      </c>
      <c r="H177" s="13">
        <f t="shared" si="26"/>
        <v>30.211318488019199</v>
      </c>
      <c r="I177" s="13">
        <f t="shared" si="27"/>
        <v>2.0479901063400199</v>
      </c>
      <c r="J177" s="13">
        <v>8</v>
      </c>
      <c r="K177" s="14">
        <f t="shared" si="28"/>
        <v>50406</v>
      </c>
      <c r="L177" s="15">
        <f>VLOOKUP(MONTH(K177),$Q$18:$R$25,2,FALSE)</f>
        <v>16500</v>
      </c>
      <c r="M177" s="4"/>
      <c r="N177" s="4"/>
      <c r="O177" s="4" t="b">
        <f t="shared" si="29"/>
        <v>1</v>
      </c>
    </row>
    <row r="178" spans="1:15" x14ac:dyDescent="0.25">
      <c r="A178" s="2">
        <v>50415</v>
      </c>
      <c r="B178">
        <v>18.736864114384598</v>
      </c>
      <c r="C178">
        <v>31469289.648046203</v>
      </c>
      <c r="D178">
        <f t="shared" si="24"/>
        <v>0</v>
      </c>
      <c r="F178">
        <f t="shared" si="25"/>
        <v>31469289.648046203</v>
      </c>
      <c r="H178" s="13">
        <f t="shared" si="26"/>
        <v>31.469289648046203</v>
      </c>
      <c r="I178" s="16">
        <f t="shared" si="27"/>
        <v>1.8736864114384599</v>
      </c>
      <c r="J178" s="16">
        <v>8</v>
      </c>
      <c r="K178" s="17">
        <f t="shared" si="28"/>
        <v>50415</v>
      </c>
      <c r="L178" s="17"/>
      <c r="M178" s="4"/>
      <c r="N178" s="4"/>
      <c r="O178" s="4" t="b">
        <f t="shared" si="29"/>
        <v>0</v>
      </c>
    </row>
    <row r="179" spans="1:15" x14ac:dyDescent="0.25">
      <c r="A179" s="2">
        <v>50496</v>
      </c>
      <c r="B179">
        <v>19.801942301374901</v>
      </c>
      <c r="C179">
        <v>28248687.816910099</v>
      </c>
      <c r="D179">
        <f t="shared" si="24"/>
        <v>1554110</v>
      </c>
      <c r="F179">
        <f t="shared" si="25"/>
        <v>29802797.816910099</v>
      </c>
      <c r="H179" s="13">
        <f t="shared" si="26"/>
        <v>29.8027978169101</v>
      </c>
      <c r="I179" s="13">
        <f t="shared" si="27"/>
        <v>1.98019423013749</v>
      </c>
      <c r="J179" s="13">
        <v>8</v>
      </c>
      <c r="K179" s="14">
        <f t="shared" si="28"/>
        <v>50496</v>
      </c>
      <c r="L179" s="15">
        <f t="shared" ref="L179:L180" si="35">VLOOKUP(MONTH(K179),$Q$18:$R$25,2,FALSE)</f>
        <v>16500</v>
      </c>
      <c r="M179" s="4"/>
      <c r="N179" s="4"/>
      <c r="O179" s="4" t="b">
        <f t="shared" si="29"/>
        <v>1</v>
      </c>
    </row>
    <row r="180" spans="1:15" x14ac:dyDescent="0.25">
      <c r="A180" s="2">
        <v>50557</v>
      </c>
      <c r="B180">
        <v>20.324621888293699</v>
      </c>
      <c r="C180">
        <v>26323649.624318801</v>
      </c>
      <c r="D180">
        <f t="shared" si="24"/>
        <v>0</v>
      </c>
      <c r="F180">
        <f t="shared" si="25"/>
        <v>26323649.624318801</v>
      </c>
      <c r="H180" s="13">
        <f t="shared" si="26"/>
        <v>26.323649624318801</v>
      </c>
      <c r="I180" s="13">
        <f t="shared" si="27"/>
        <v>2.0324621888293697</v>
      </c>
      <c r="J180" s="13">
        <v>8</v>
      </c>
      <c r="K180" s="14">
        <f t="shared" si="28"/>
        <v>50557</v>
      </c>
      <c r="L180" s="15">
        <f t="shared" si="35"/>
        <v>14500</v>
      </c>
      <c r="M180" s="4"/>
      <c r="N180" s="4"/>
      <c r="O180" s="4" t="b">
        <f t="shared" si="29"/>
        <v>1</v>
      </c>
    </row>
    <row r="181" spans="1:15" x14ac:dyDescent="0.25">
      <c r="A181" s="2">
        <v>50587</v>
      </c>
      <c r="B181">
        <v>20.216159655760801</v>
      </c>
      <c r="C181">
        <v>20299477.094360519</v>
      </c>
      <c r="D181">
        <f t="shared" si="24"/>
        <v>1553980</v>
      </c>
      <c r="F181">
        <f t="shared" si="25"/>
        <v>21853457.094360519</v>
      </c>
      <c r="H181" s="13">
        <f t="shared" si="26"/>
        <v>21.853457094360518</v>
      </c>
      <c r="I181" s="16">
        <f t="shared" si="27"/>
        <v>2.0216159655760801</v>
      </c>
      <c r="J181" s="16">
        <v>8</v>
      </c>
      <c r="K181" s="17">
        <f t="shared" si="28"/>
        <v>50587</v>
      </c>
      <c r="L181" s="17"/>
      <c r="M181" s="4"/>
      <c r="N181" s="4"/>
      <c r="O181" s="4" t="b">
        <f t="shared" si="29"/>
        <v>0</v>
      </c>
    </row>
    <row r="182" spans="1:15" x14ac:dyDescent="0.25">
      <c r="A182" s="2">
        <v>50679</v>
      </c>
      <c r="B182">
        <v>20.3945213074993</v>
      </c>
      <c r="C182">
        <v>16225511.58512111</v>
      </c>
      <c r="D182">
        <f t="shared" si="24"/>
        <v>1553490</v>
      </c>
      <c r="F182">
        <f t="shared" si="25"/>
        <v>17779001.58512111</v>
      </c>
      <c r="H182" s="13">
        <f t="shared" si="26"/>
        <v>17.779001585121112</v>
      </c>
      <c r="I182" s="13">
        <f t="shared" si="27"/>
        <v>2.0394521307499298</v>
      </c>
      <c r="J182" s="13">
        <v>8</v>
      </c>
      <c r="K182" s="14">
        <f t="shared" si="28"/>
        <v>50679</v>
      </c>
      <c r="L182" s="15">
        <f>VLOOKUP(MONTH(K182),$Q$18:$R$25,2,FALSE)</f>
        <v>14500</v>
      </c>
      <c r="M182" s="4"/>
      <c r="N182" s="4"/>
      <c r="O182" s="4" t="b">
        <f t="shared" si="29"/>
        <v>1</v>
      </c>
    </row>
    <row r="183" spans="1:15" x14ac:dyDescent="0.25">
      <c r="A183" s="2">
        <v>50710</v>
      </c>
      <c r="B183">
        <v>19.0410237046693</v>
      </c>
      <c r="C183">
        <v>27421541.900411002</v>
      </c>
      <c r="D183">
        <f t="shared" si="24"/>
        <v>0</v>
      </c>
      <c r="F183">
        <f t="shared" si="25"/>
        <v>27421541.900411002</v>
      </c>
      <c r="H183" s="13">
        <f t="shared" si="26"/>
        <v>27.421541900411004</v>
      </c>
      <c r="I183" s="16">
        <f t="shared" si="27"/>
        <v>1.90410237046693</v>
      </c>
      <c r="J183" s="16">
        <v>8</v>
      </c>
      <c r="K183" s="17">
        <f t="shared" si="28"/>
        <v>50710</v>
      </c>
      <c r="L183" s="17"/>
      <c r="M183" s="4"/>
      <c r="N183" s="4"/>
      <c r="O183" s="4" t="b">
        <f t="shared" si="29"/>
        <v>0</v>
      </c>
    </row>
    <row r="184" spans="1:15" x14ac:dyDescent="0.25">
      <c r="A184" s="2">
        <v>50740</v>
      </c>
      <c r="B184">
        <v>18.7923816710382</v>
      </c>
      <c r="C184">
        <v>27167303.934228599</v>
      </c>
      <c r="D184">
        <f t="shared" si="24"/>
        <v>0</v>
      </c>
      <c r="F184">
        <f t="shared" si="25"/>
        <v>27167303.934228599</v>
      </c>
      <c r="H184" s="13">
        <f t="shared" si="26"/>
        <v>27.167303934228599</v>
      </c>
      <c r="I184" s="16">
        <f t="shared" si="27"/>
        <v>1.8792381671038201</v>
      </c>
      <c r="J184" s="16">
        <v>8</v>
      </c>
      <c r="K184" s="17">
        <f t="shared" si="28"/>
        <v>50740</v>
      </c>
      <c r="L184" s="17"/>
      <c r="M184" s="4"/>
      <c r="N184" s="4"/>
      <c r="O184" s="4" t="b">
        <f t="shared" si="29"/>
        <v>0</v>
      </c>
    </row>
    <row r="185" spans="1:15" x14ac:dyDescent="0.25">
      <c r="A185" s="2">
        <v>50771</v>
      </c>
      <c r="B185">
        <v>18.553098444743501</v>
      </c>
      <c r="C185">
        <v>27004211.885789402</v>
      </c>
      <c r="D185">
        <f t="shared" si="24"/>
        <v>1551100</v>
      </c>
      <c r="F185">
        <f t="shared" si="25"/>
        <v>28555311.885789402</v>
      </c>
      <c r="H185" s="13">
        <f t="shared" si="26"/>
        <v>28.555311885789401</v>
      </c>
      <c r="I185" s="13">
        <f t="shared" si="27"/>
        <v>1.8553098444743501</v>
      </c>
      <c r="J185" s="13">
        <v>8</v>
      </c>
      <c r="K185" s="14">
        <f t="shared" si="28"/>
        <v>50771</v>
      </c>
      <c r="L185" s="15">
        <f>VLOOKUP(MONTH(K185),$Q$18:$R$25,2,FALSE)</f>
        <v>16500</v>
      </c>
      <c r="M185" s="4"/>
      <c r="N185" s="4"/>
      <c r="O185" s="4" t="b">
        <f t="shared" si="29"/>
        <v>1</v>
      </c>
    </row>
    <row r="186" spans="1:15" x14ac:dyDescent="0.25">
      <c r="A186" s="2">
        <v>50780</v>
      </c>
      <c r="B186">
        <v>17.4075817483896</v>
      </c>
      <c r="C186">
        <v>28458834.616787501</v>
      </c>
      <c r="D186">
        <f t="shared" si="24"/>
        <v>0</v>
      </c>
      <c r="F186">
        <f t="shared" si="25"/>
        <v>28458834.616787501</v>
      </c>
      <c r="H186" s="13">
        <f t="shared" si="26"/>
        <v>28.458834616787502</v>
      </c>
      <c r="I186" s="16">
        <f t="shared" si="27"/>
        <v>1.74075817483896</v>
      </c>
      <c r="J186" s="16">
        <v>8</v>
      </c>
      <c r="K186" s="17">
        <f t="shared" si="28"/>
        <v>50780</v>
      </c>
      <c r="L186" s="17"/>
      <c r="M186" s="4"/>
      <c r="N186" s="4"/>
      <c r="O186" s="4" t="b">
        <f t="shared" si="29"/>
        <v>0</v>
      </c>
    </row>
    <row r="187" spans="1:15" x14ac:dyDescent="0.25">
      <c r="A187" s="2">
        <v>50861</v>
      </c>
      <c r="B187">
        <v>17.873955103631701</v>
      </c>
      <c r="C187">
        <v>26507252.160496701</v>
      </c>
      <c r="D187">
        <f t="shared" si="24"/>
        <v>1549590</v>
      </c>
      <c r="F187">
        <f t="shared" si="25"/>
        <v>28056842.160496701</v>
      </c>
      <c r="H187" s="13">
        <f t="shared" si="26"/>
        <v>28.0568421604967</v>
      </c>
      <c r="I187" s="13">
        <f t="shared" si="27"/>
        <v>1.78739551036317</v>
      </c>
      <c r="J187" s="13">
        <v>8</v>
      </c>
      <c r="K187" s="14">
        <f t="shared" si="28"/>
        <v>50861</v>
      </c>
      <c r="L187" s="15">
        <f t="shared" ref="L187:L188" si="36">VLOOKUP(MONTH(K187),$Q$18:$R$25,2,FALSE)</f>
        <v>16500</v>
      </c>
      <c r="M187" s="4"/>
      <c r="N187" s="4"/>
      <c r="O187" s="4" t="b">
        <f t="shared" si="29"/>
        <v>1</v>
      </c>
    </row>
    <row r="188" spans="1:15" x14ac:dyDescent="0.25">
      <c r="A188" s="2">
        <v>50922</v>
      </c>
      <c r="B188">
        <v>18.233224114493002</v>
      </c>
      <c r="C188">
        <v>24913111.082086802</v>
      </c>
      <c r="D188">
        <f t="shared" si="24"/>
        <v>0</v>
      </c>
      <c r="F188">
        <f t="shared" si="25"/>
        <v>24913111.082086802</v>
      </c>
      <c r="H188" s="13">
        <f t="shared" si="26"/>
        <v>24.9131110820868</v>
      </c>
      <c r="I188" s="13">
        <f t="shared" si="27"/>
        <v>1.8233224114493001</v>
      </c>
      <c r="J188" s="13">
        <v>8</v>
      </c>
      <c r="K188" s="14">
        <f t="shared" si="28"/>
        <v>50922</v>
      </c>
      <c r="L188" s="15">
        <f t="shared" si="36"/>
        <v>14500</v>
      </c>
      <c r="M188" s="4"/>
      <c r="N188" s="4"/>
      <c r="O188" s="4" t="b">
        <f t="shared" si="29"/>
        <v>1</v>
      </c>
    </row>
    <row r="189" spans="1:15" x14ac:dyDescent="0.25">
      <c r="A189" s="2">
        <v>50952</v>
      </c>
      <c r="B189">
        <v>18.2044152953493</v>
      </c>
      <c r="C189">
        <v>19135305.823555492</v>
      </c>
      <c r="D189">
        <f t="shared" si="24"/>
        <v>1520000</v>
      </c>
      <c r="F189">
        <f t="shared" si="25"/>
        <v>20655305.823555492</v>
      </c>
      <c r="H189" s="13">
        <f t="shared" si="26"/>
        <v>20.655305823555491</v>
      </c>
      <c r="I189" s="16">
        <f t="shared" si="27"/>
        <v>1.8204415295349299</v>
      </c>
      <c r="J189" s="16">
        <v>8</v>
      </c>
      <c r="K189" s="17">
        <f t="shared" si="28"/>
        <v>50952</v>
      </c>
      <c r="L189" s="17"/>
      <c r="M189" s="4"/>
      <c r="N189" s="4"/>
      <c r="O189" s="4" t="b">
        <f t="shared" si="29"/>
        <v>0</v>
      </c>
    </row>
    <row r="190" spans="1:15" x14ac:dyDescent="0.25">
      <c r="A190" s="2">
        <v>51044</v>
      </c>
      <c r="B190">
        <v>18.449370843369</v>
      </c>
      <c r="C190">
        <v>15341078.421576001</v>
      </c>
      <c r="D190">
        <f t="shared" si="24"/>
        <v>1520000</v>
      </c>
      <c r="F190">
        <f t="shared" si="25"/>
        <v>16861078.421576001</v>
      </c>
      <c r="H190" s="13">
        <f t="shared" si="26"/>
        <v>16.861078421576</v>
      </c>
      <c r="I190" s="13">
        <f t="shared" si="27"/>
        <v>1.8449370843369</v>
      </c>
      <c r="J190" s="13">
        <v>8</v>
      </c>
      <c r="K190" s="14">
        <f t="shared" si="28"/>
        <v>51044</v>
      </c>
      <c r="L190" s="15">
        <f>VLOOKUP(MONTH(K190),$Q$18:$R$25,2,FALSE)</f>
        <v>14500</v>
      </c>
      <c r="M190" s="4"/>
      <c r="N190" s="4"/>
      <c r="O190" s="4" t="b">
        <f t="shared" si="29"/>
        <v>1</v>
      </c>
    </row>
    <row r="191" spans="1:15" x14ac:dyDescent="0.25">
      <c r="A191" s="2">
        <v>51075</v>
      </c>
      <c r="B191">
        <v>17.151050290138201</v>
      </c>
      <c r="C191">
        <v>25869591.107427299</v>
      </c>
      <c r="D191">
        <f t="shared" si="24"/>
        <v>0</v>
      </c>
      <c r="F191">
        <f t="shared" si="25"/>
        <v>25869591.107427299</v>
      </c>
      <c r="H191" s="13">
        <f t="shared" si="26"/>
        <v>25.869591107427301</v>
      </c>
      <c r="I191" s="16">
        <f t="shared" si="27"/>
        <v>1.7151050290138201</v>
      </c>
      <c r="J191" s="16">
        <v>8</v>
      </c>
      <c r="K191" s="17">
        <f t="shared" si="28"/>
        <v>51075</v>
      </c>
      <c r="L191" s="17"/>
      <c r="M191" s="4"/>
      <c r="N191" s="4"/>
      <c r="O191" s="4" t="b">
        <f t="shared" si="29"/>
        <v>0</v>
      </c>
    </row>
    <row r="192" spans="1:15" x14ac:dyDescent="0.25">
      <c r="A192" s="2">
        <v>51105</v>
      </c>
      <c r="B192">
        <v>16.825483720111201</v>
      </c>
      <c r="C192">
        <v>25707612.095343404</v>
      </c>
      <c r="D192">
        <f t="shared" si="24"/>
        <v>0</v>
      </c>
      <c r="F192">
        <f t="shared" si="25"/>
        <v>25707612.095343404</v>
      </c>
      <c r="H192" s="13">
        <f t="shared" si="26"/>
        <v>25.707612095343404</v>
      </c>
      <c r="I192" s="16">
        <f t="shared" si="27"/>
        <v>1.6825483720111201</v>
      </c>
      <c r="J192" s="16">
        <v>8</v>
      </c>
      <c r="K192" s="17">
        <f t="shared" si="28"/>
        <v>51105</v>
      </c>
      <c r="L192" s="17"/>
      <c r="M192" s="4"/>
      <c r="N192" s="4"/>
      <c r="O192" s="4" t="b">
        <f t="shared" si="29"/>
        <v>0</v>
      </c>
    </row>
    <row r="193" spans="1:15" x14ac:dyDescent="0.25">
      <c r="A193" s="2">
        <v>51136</v>
      </c>
      <c r="B193">
        <v>16.6370570706415</v>
      </c>
      <c r="C193">
        <v>25489537.214148402</v>
      </c>
      <c r="D193">
        <f t="shared" si="24"/>
        <v>1520000</v>
      </c>
      <c r="F193">
        <f t="shared" si="25"/>
        <v>27009537.214148402</v>
      </c>
      <c r="H193" s="13">
        <f t="shared" si="26"/>
        <v>27.009537214148402</v>
      </c>
      <c r="I193" s="13">
        <f t="shared" si="27"/>
        <v>1.6637057070641501</v>
      </c>
      <c r="J193" s="13">
        <v>8</v>
      </c>
      <c r="K193" s="14">
        <f t="shared" si="28"/>
        <v>51136</v>
      </c>
      <c r="L193" s="15">
        <f>VLOOKUP(MONTH(K193),$Q$18:$R$25,2,FALSE)</f>
        <v>16500</v>
      </c>
      <c r="M193" s="4"/>
      <c r="N193" s="4"/>
      <c r="O193" s="4" t="b">
        <f t="shared" si="29"/>
        <v>1</v>
      </c>
    </row>
    <row r="194" spans="1:15" x14ac:dyDescent="0.25">
      <c r="A194" s="2">
        <v>51145</v>
      </c>
      <c r="B194">
        <v>16.138367388986602</v>
      </c>
      <c r="C194">
        <v>26097981.535962299</v>
      </c>
      <c r="D194">
        <f t="shared" si="24"/>
        <v>0</v>
      </c>
      <c r="F194">
        <f t="shared" si="25"/>
        <v>26097981.535962299</v>
      </c>
      <c r="H194" s="13">
        <f t="shared" si="26"/>
        <v>26.097981535962298</v>
      </c>
      <c r="I194" s="16">
        <f t="shared" si="27"/>
        <v>1.6138367388986601</v>
      </c>
      <c r="J194" s="16">
        <v>8</v>
      </c>
      <c r="K194" s="17">
        <f t="shared" si="28"/>
        <v>51145</v>
      </c>
      <c r="L194" s="17"/>
      <c r="M194" s="4"/>
      <c r="N194" s="4"/>
      <c r="O194" s="4" t="b">
        <f t="shared" si="29"/>
        <v>0</v>
      </c>
    </row>
    <row r="195" spans="1:15" x14ac:dyDescent="0.25">
      <c r="A195" s="2">
        <v>51227</v>
      </c>
      <c r="B195">
        <v>15.982326156296601</v>
      </c>
      <c r="C195">
        <v>25016934.536035702</v>
      </c>
      <c r="D195">
        <f t="shared" si="24"/>
        <v>1520000</v>
      </c>
      <c r="F195">
        <f t="shared" si="25"/>
        <v>26536934.536035702</v>
      </c>
      <c r="H195" s="13">
        <f t="shared" si="26"/>
        <v>26.536934536035702</v>
      </c>
      <c r="I195" s="13">
        <f t="shared" si="27"/>
        <v>1.59823261562966</v>
      </c>
      <c r="J195" s="13">
        <v>8</v>
      </c>
      <c r="K195" s="14">
        <f t="shared" si="28"/>
        <v>51227</v>
      </c>
      <c r="L195" s="15">
        <f t="shared" ref="L195:L196" si="37">VLOOKUP(MONTH(K195),$Q$18:$R$25,2,FALSE)</f>
        <v>16500</v>
      </c>
      <c r="M195" s="4"/>
      <c r="N195" s="4"/>
      <c r="O195" s="4" t="b">
        <f t="shared" si="29"/>
        <v>1</v>
      </c>
    </row>
    <row r="196" spans="1:15" x14ac:dyDescent="0.25">
      <c r="A196" s="2">
        <v>51288</v>
      </c>
      <c r="B196">
        <v>16.754952622124499</v>
      </c>
      <c r="C196">
        <v>22977911.025777001</v>
      </c>
      <c r="D196">
        <f t="shared" ref="D196:D259" si="38">IFERROR(VLOOKUP(A196,$Z$2:$AA$122,2,FALSE),0)</f>
        <v>0</v>
      </c>
      <c r="F196">
        <f t="shared" ref="F196:F259" si="39">C196+D196</f>
        <v>22977911.025777001</v>
      </c>
      <c r="H196" s="13">
        <f t="shared" ref="H196:H259" si="40">F196/1000000</f>
        <v>22.977911025777001</v>
      </c>
      <c r="I196" s="13">
        <f t="shared" ref="I196:I259" si="41">B196/10</f>
        <v>1.6754952622124499</v>
      </c>
      <c r="J196" s="13">
        <v>8</v>
      </c>
      <c r="K196" s="14">
        <f t="shared" ref="K196:K259" si="42">A196</f>
        <v>51288</v>
      </c>
      <c r="L196" s="15">
        <f t="shared" si="37"/>
        <v>14500</v>
      </c>
      <c r="M196" s="4"/>
      <c r="N196" s="4"/>
      <c r="O196" s="4" t="b">
        <f t="shared" ref="O196:O259" si="43">AND(DAY(K196)=1,OR(MONTH(K196)=6,MONTH(K196)=1,MONTH(K196)=10,MONTH(K196)=4))</f>
        <v>1</v>
      </c>
    </row>
    <row r="197" spans="1:15" x14ac:dyDescent="0.25">
      <c r="A197" s="2">
        <v>51318</v>
      </c>
      <c r="B197">
        <v>16.758295939702499</v>
      </c>
      <c r="C197">
        <v>17388321.602173388</v>
      </c>
      <c r="D197">
        <f t="shared" si="38"/>
        <v>1520000</v>
      </c>
      <c r="F197">
        <f t="shared" si="39"/>
        <v>18908321.602173388</v>
      </c>
      <c r="H197" s="13">
        <f t="shared" si="40"/>
        <v>18.908321602173388</v>
      </c>
      <c r="I197" s="16">
        <f t="shared" si="41"/>
        <v>1.6758295939702499</v>
      </c>
      <c r="J197" s="16">
        <v>8</v>
      </c>
      <c r="K197" s="17">
        <f t="shared" si="42"/>
        <v>51318</v>
      </c>
      <c r="L197" s="17"/>
      <c r="M197" s="4"/>
      <c r="N197" s="4"/>
      <c r="O197" s="4" t="b">
        <f t="shared" si="43"/>
        <v>0</v>
      </c>
    </row>
    <row r="198" spans="1:15" x14ac:dyDescent="0.25">
      <c r="A198" s="2">
        <v>51410</v>
      </c>
      <c r="B198">
        <v>16.982299609683501</v>
      </c>
      <c r="C198">
        <v>13966573.765846811</v>
      </c>
      <c r="D198">
        <f t="shared" si="38"/>
        <v>1520000</v>
      </c>
      <c r="F198">
        <f t="shared" si="39"/>
        <v>15486573.765846811</v>
      </c>
      <c r="H198" s="13">
        <f t="shared" si="40"/>
        <v>15.486573765846812</v>
      </c>
      <c r="I198" s="13">
        <f t="shared" si="41"/>
        <v>1.6982299609683502</v>
      </c>
      <c r="J198" s="13">
        <v>8</v>
      </c>
      <c r="K198" s="14">
        <f t="shared" si="42"/>
        <v>51410</v>
      </c>
      <c r="L198" s="15">
        <f>VLOOKUP(MONTH(K198),$Q$18:$R$25,2,FALSE)</f>
        <v>14500</v>
      </c>
      <c r="M198" s="4"/>
      <c r="N198" s="4"/>
      <c r="O198" s="4" t="b">
        <f t="shared" si="43"/>
        <v>1</v>
      </c>
    </row>
    <row r="199" spans="1:15" x14ac:dyDescent="0.25">
      <c r="A199" s="2">
        <v>51441</v>
      </c>
      <c r="B199">
        <v>15.537501678045501</v>
      </c>
      <c r="C199">
        <v>23992058.3483257</v>
      </c>
      <c r="D199">
        <f t="shared" si="38"/>
        <v>0</v>
      </c>
      <c r="F199">
        <f t="shared" si="39"/>
        <v>23992058.3483257</v>
      </c>
      <c r="H199" s="13">
        <f t="shared" si="40"/>
        <v>23.992058348325699</v>
      </c>
      <c r="I199" s="16">
        <f t="shared" si="41"/>
        <v>1.5537501678045502</v>
      </c>
      <c r="J199" s="16">
        <v>8</v>
      </c>
      <c r="K199" s="17">
        <f t="shared" si="42"/>
        <v>51441</v>
      </c>
      <c r="L199" s="17"/>
      <c r="M199" s="4"/>
      <c r="N199" s="4"/>
      <c r="O199" s="4" t="b">
        <f t="shared" si="43"/>
        <v>0</v>
      </c>
    </row>
    <row r="200" spans="1:15" x14ac:dyDescent="0.25">
      <c r="A200" s="2">
        <v>51471</v>
      </c>
      <c r="B200">
        <v>15.2222390054412</v>
      </c>
      <c r="C200">
        <v>23300439.2788461</v>
      </c>
      <c r="D200">
        <f t="shared" si="38"/>
        <v>0</v>
      </c>
      <c r="F200">
        <f t="shared" si="39"/>
        <v>23300439.2788461</v>
      </c>
      <c r="H200" s="13">
        <f t="shared" si="40"/>
        <v>23.300439278846099</v>
      </c>
      <c r="I200" s="16">
        <f t="shared" si="41"/>
        <v>1.52222390054412</v>
      </c>
      <c r="J200" s="16">
        <v>8</v>
      </c>
      <c r="K200" s="17">
        <f t="shared" si="42"/>
        <v>51471</v>
      </c>
      <c r="L200" s="17"/>
      <c r="M200" s="4"/>
      <c r="N200" s="4"/>
      <c r="O200" s="4" t="b">
        <f t="shared" si="43"/>
        <v>0</v>
      </c>
    </row>
    <row r="201" spans="1:15" x14ac:dyDescent="0.25">
      <c r="A201" s="2">
        <v>51502</v>
      </c>
      <c r="B201">
        <v>15.113912165251801</v>
      </c>
      <c r="C201">
        <v>23053111.2568275</v>
      </c>
      <c r="D201">
        <f t="shared" si="38"/>
        <v>1140000</v>
      </c>
      <c r="F201">
        <f t="shared" si="39"/>
        <v>24193111.2568275</v>
      </c>
      <c r="H201" s="13">
        <f t="shared" si="40"/>
        <v>24.1931112568275</v>
      </c>
      <c r="I201" s="13">
        <f t="shared" si="41"/>
        <v>1.5113912165251802</v>
      </c>
      <c r="J201" s="13">
        <v>8</v>
      </c>
      <c r="K201" s="14">
        <f t="shared" si="42"/>
        <v>51502</v>
      </c>
      <c r="L201" s="15">
        <f>VLOOKUP(MONTH(K201),$Q$18:$R$25,2,FALSE)</f>
        <v>16500</v>
      </c>
      <c r="M201" s="4"/>
      <c r="N201" s="4"/>
      <c r="O201" s="4" t="b">
        <f t="shared" si="43"/>
        <v>1</v>
      </c>
    </row>
    <row r="202" spans="1:15" x14ac:dyDescent="0.25">
      <c r="A202" s="2">
        <v>51511</v>
      </c>
      <c r="B202">
        <v>14.702637573783498</v>
      </c>
      <c r="C202">
        <v>23225237.774338</v>
      </c>
      <c r="D202">
        <f t="shared" si="38"/>
        <v>0</v>
      </c>
      <c r="F202">
        <f t="shared" si="39"/>
        <v>23225237.774338</v>
      </c>
      <c r="H202" s="13">
        <f t="shared" si="40"/>
        <v>23.225237774337998</v>
      </c>
      <c r="I202" s="16">
        <f t="shared" si="41"/>
        <v>1.4702637573783499</v>
      </c>
      <c r="J202" s="16">
        <v>8</v>
      </c>
      <c r="K202" s="17">
        <f t="shared" si="42"/>
        <v>51511</v>
      </c>
      <c r="L202" s="17"/>
      <c r="M202" s="4"/>
      <c r="N202" s="4"/>
      <c r="O202" s="4" t="b">
        <f t="shared" si="43"/>
        <v>0</v>
      </c>
    </row>
    <row r="203" spans="1:15" x14ac:dyDescent="0.25">
      <c r="A203" s="2">
        <v>51592</v>
      </c>
      <c r="B203">
        <v>14.771238584792499</v>
      </c>
      <c r="C203">
        <v>22282125.291087899</v>
      </c>
      <c r="D203">
        <f t="shared" si="38"/>
        <v>1140000</v>
      </c>
      <c r="F203">
        <f t="shared" si="39"/>
        <v>23422125.291087899</v>
      </c>
      <c r="H203" s="13">
        <f t="shared" si="40"/>
        <v>23.422125291087898</v>
      </c>
      <c r="I203" s="13">
        <f t="shared" si="41"/>
        <v>1.4771238584792499</v>
      </c>
      <c r="J203" s="13">
        <v>8</v>
      </c>
      <c r="K203" s="14">
        <f t="shared" si="42"/>
        <v>51592</v>
      </c>
      <c r="L203" s="15">
        <f t="shared" ref="L203:L204" si="44">VLOOKUP(MONTH(K203),$Q$18:$R$25,2,FALSE)</f>
        <v>16500</v>
      </c>
      <c r="M203" s="4"/>
      <c r="N203" s="4"/>
      <c r="O203" s="4" t="b">
        <f t="shared" si="43"/>
        <v>1</v>
      </c>
    </row>
    <row r="204" spans="1:15" x14ac:dyDescent="0.25">
      <c r="A204" s="2">
        <v>51653</v>
      </c>
      <c r="B204">
        <v>15.213421661788999</v>
      </c>
      <c r="C204">
        <v>20836287.327480201</v>
      </c>
      <c r="D204">
        <f t="shared" si="38"/>
        <v>0</v>
      </c>
      <c r="F204">
        <f t="shared" si="39"/>
        <v>20836287.327480201</v>
      </c>
      <c r="H204" s="13">
        <f t="shared" si="40"/>
        <v>20.8362873274802</v>
      </c>
      <c r="I204" s="13">
        <f t="shared" si="41"/>
        <v>1.5213421661788999</v>
      </c>
      <c r="J204" s="13">
        <v>8</v>
      </c>
      <c r="K204" s="14">
        <f t="shared" si="42"/>
        <v>51653</v>
      </c>
      <c r="L204" s="15">
        <f t="shared" si="44"/>
        <v>14500</v>
      </c>
      <c r="M204" s="4"/>
      <c r="N204" s="4"/>
      <c r="O204" s="4" t="b">
        <f t="shared" si="43"/>
        <v>1</v>
      </c>
    </row>
    <row r="205" spans="1:15" x14ac:dyDescent="0.25">
      <c r="A205" s="2">
        <v>51683</v>
      </c>
      <c r="B205">
        <v>15.177980092834201</v>
      </c>
      <c r="C205">
        <v>15504823.578137059</v>
      </c>
      <c r="D205">
        <f t="shared" si="38"/>
        <v>1140000</v>
      </c>
      <c r="F205">
        <f t="shared" si="39"/>
        <v>16644823.578137059</v>
      </c>
      <c r="H205" s="13">
        <f t="shared" si="40"/>
        <v>16.644823578137057</v>
      </c>
      <c r="I205" s="16">
        <f t="shared" si="41"/>
        <v>1.51779800928342</v>
      </c>
      <c r="J205" s="16">
        <v>8</v>
      </c>
      <c r="K205" s="17">
        <f t="shared" si="42"/>
        <v>51683</v>
      </c>
      <c r="L205" s="17"/>
      <c r="M205" s="4"/>
      <c r="N205" s="4"/>
      <c r="O205" s="4" t="b">
        <f t="shared" si="43"/>
        <v>0</v>
      </c>
    </row>
    <row r="206" spans="1:15" x14ac:dyDescent="0.25">
      <c r="A206" s="2">
        <v>51775</v>
      </c>
      <c r="B206">
        <v>15.344359180059701</v>
      </c>
      <c r="C206">
        <v>12367123.34256028</v>
      </c>
      <c r="D206">
        <f t="shared" si="38"/>
        <v>760000</v>
      </c>
      <c r="F206">
        <f t="shared" si="39"/>
        <v>13127123.34256028</v>
      </c>
      <c r="H206" s="13">
        <f t="shared" si="40"/>
        <v>13.12712334256028</v>
      </c>
      <c r="I206" s="13">
        <f t="shared" si="41"/>
        <v>1.5344359180059701</v>
      </c>
      <c r="J206" s="13">
        <v>8</v>
      </c>
      <c r="K206" s="14">
        <f t="shared" si="42"/>
        <v>51775</v>
      </c>
      <c r="L206" s="15">
        <f>VLOOKUP(MONTH(K206),$Q$18:$R$25,2,FALSE)</f>
        <v>14500</v>
      </c>
      <c r="M206" s="4"/>
      <c r="N206" s="4"/>
      <c r="O206" s="4" t="b">
        <f t="shared" si="43"/>
        <v>1</v>
      </c>
    </row>
    <row r="207" spans="1:15" x14ac:dyDescent="0.25">
      <c r="A207" s="2">
        <v>51806</v>
      </c>
      <c r="B207">
        <v>14.319288525503399</v>
      </c>
      <c r="C207">
        <v>21317226.31088097</v>
      </c>
      <c r="D207">
        <f t="shared" si="38"/>
        <v>0</v>
      </c>
      <c r="F207">
        <f t="shared" si="39"/>
        <v>21317226.31088097</v>
      </c>
      <c r="H207" s="13">
        <f t="shared" si="40"/>
        <v>21.317226310880969</v>
      </c>
      <c r="I207" s="16">
        <f t="shared" si="41"/>
        <v>1.43192885255034</v>
      </c>
      <c r="J207" s="16">
        <v>8</v>
      </c>
      <c r="K207" s="17">
        <f t="shared" si="42"/>
        <v>51806</v>
      </c>
      <c r="L207" s="17"/>
      <c r="M207" s="4"/>
      <c r="N207" s="4"/>
      <c r="O207" s="4" t="b">
        <f t="shared" si="43"/>
        <v>0</v>
      </c>
    </row>
    <row r="208" spans="1:15" x14ac:dyDescent="0.25">
      <c r="A208" s="2">
        <v>51836</v>
      </c>
      <c r="B208">
        <v>14.1052067057974</v>
      </c>
      <c r="C208">
        <v>21071618.226420581</v>
      </c>
      <c r="D208">
        <f t="shared" si="38"/>
        <v>0</v>
      </c>
      <c r="F208">
        <f t="shared" si="39"/>
        <v>21071618.226420581</v>
      </c>
      <c r="H208" s="13">
        <f t="shared" si="40"/>
        <v>21.071618226420583</v>
      </c>
      <c r="I208" s="16">
        <f t="shared" si="41"/>
        <v>1.41052067057974</v>
      </c>
      <c r="J208" s="16">
        <v>8</v>
      </c>
      <c r="K208" s="17">
        <f t="shared" si="42"/>
        <v>51836</v>
      </c>
      <c r="L208" s="17"/>
      <c r="M208" s="4"/>
      <c r="N208" s="4"/>
      <c r="O208" s="4" t="b">
        <f t="shared" si="43"/>
        <v>0</v>
      </c>
    </row>
    <row r="209" spans="1:15" x14ac:dyDescent="0.25">
      <c r="A209" s="2">
        <v>51867</v>
      </c>
      <c r="B209">
        <v>14.0104374431859</v>
      </c>
      <c r="C209">
        <v>20819710.927704081</v>
      </c>
      <c r="D209">
        <f t="shared" si="38"/>
        <v>380000</v>
      </c>
      <c r="F209">
        <f t="shared" si="39"/>
        <v>21199710.927704081</v>
      </c>
      <c r="H209" s="13">
        <f t="shared" si="40"/>
        <v>21.199710927704082</v>
      </c>
      <c r="I209" s="13">
        <f t="shared" si="41"/>
        <v>1.4010437443185899</v>
      </c>
      <c r="J209" s="13">
        <v>8</v>
      </c>
      <c r="K209" s="14">
        <f t="shared" si="42"/>
        <v>51867</v>
      </c>
      <c r="L209" s="15">
        <f>VLOOKUP(MONTH(K209),$Q$18:$R$25,2,FALSE)</f>
        <v>16500</v>
      </c>
      <c r="M209" s="4"/>
      <c r="N209" s="4"/>
      <c r="O209" s="4" t="b">
        <f t="shared" si="43"/>
        <v>1</v>
      </c>
    </row>
    <row r="210" spans="1:15" x14ac:dyDescent="0.25">
      <c r="A210" s="2">
        <v>51876</v>
      </c>
      <c r="B210">
        <v>13.6312646311727</v>
      </c>
      <c r="C210">
        <v>21174684.995904401</v>
      </c>
      <c r="D210">
        <f t="shared" si="38"/>
        <v>0</v>
      </c>
      <c r="F210">
        <f t="shared" si="39"/>
        <v>21174684.995904401</v>
      </c>
      <c r="H210" s="13">
        <f t="shared" si="40"/>
        <v>21.1746849959044</v>
      </c>
      <c r="I210" s="16">
        <f t="shared" si="41"/>
        <v>1.3631264631172699</v>
      </c>
      <c r="J210" s="16">
        <v>8</v>
      </c>
      <c r="K210" s="17">
        <f t="shared" si="42"/>
        <v>51876</v>
      </c>
      <c r="L210" s="17"/>
      <c r="M210" s="4"/>
      <c r="N210" s="4"/>
      <c r="O210" s="4" t="b">
        <f t="shared" si="43"/>
        <v>0</v>
      </c>
    </row>
    <row r="211" spans="1:15" x14ac:dyDescent="0.25">
      <c r="A211" s="2">
        <v>51957</v>
      </c>
      <c r="B211">
        <v>13.6510964058841</v>
      </c>
      <c r="C211">
        <v>20257715.811753623</v>
      </c>
      <c r="D211">
        <f t="shared" si="38"/>
        <v>380000</v>
      </c>
      <c r="F211">
        <f t="shared" si="39"/>
        <v>20637715.811753623</v>
      </c>
      <c r="H211" s="13">
        <f t="shared" si="40"/>
        <v>20.637715811753623</v>
      </c>
      <c r="I211" s="13">
        <f t="shared" si="41"/>
        <v>1.36510964058841</v>
      </c>
      <c r="J211" s="13">
        <v>8</v>
      </c>
      <c r="K211" s="14">
        <f t="shared" si="42"/>
        <v>51957</v>
      </c>
      <c r="L211" s="15">
        <f t="shared" ref="L211:L212" si="45">VLOOKUP(MONTH(K211),$Q$18:$R$25,2,FALSE)</f>
        <v>16500</v>
      </c>
      <c r="M211" s="4"/>
      <c r="N211" s="4"/>
      <c r="O211" s="4" t="b">
        <f t="shared" si="43"/>
        <v>1</v>
      </c>
    </row>
    <row r="212" spans="1:15" x14ac:dyDescent="0.25">
      <c r="A212" s="2">
        <v>52018</v>
      </c>
      <c r="B212">
        <v>14.308417057691099</v>
      </c>
      <c r="C212">
        <v>18569892.36459934</v>
      </c>
      <c r="D212">
        <f t="shared" si="38"/>
        <v>0</v>
      </c>
      <c r="F212">
        <f t="shared" si="39"/>
        <v>18569892.36459934</v>
      </c>
      <c r="H212" s="13">
        <f t="shared" si="40"/>
        <v>18.56989236459934</v>
      </c>
      <c r="I212" s="13">
        <f t="shared" si="41"/>
        <v>1.4308417057691099</v>
      </c>
      <c r="J212" s="13">
        <v>8</v>
      </c>
      <c r="K212" s="14">
        <f t="shared" si="42"/>
        <v>52018</v>
      </c>
      <c r="L212" s="15">
        <f t="shared" si="45"/>
        <v>14500</v>
      </c>
      <c r="M212" s="4"/>
      <c r="N212" s="4"/>
      <c r="O212" s="4" t="b">
        <f t="shared" si="43"/>
        <v>1</v>
      </c>
    </row>
    <row r="213" spans="1:15" x14ac:dyDescent="0.25">
      <c r="A213" s="2">
        <v>52048</v>
      </c>
      <c r="B213">
        <v>14.346290682997399</v>
      </c>
      <c r="C213">
        <v>13678480.858505931</v>
      </c>
      <c r="D213">
        <f t="shared" si="38"/>
        <v>380000</v>
      </c>
      <c r="F213">
        <f t="shared" si="39"/>
        <v>14058480.858505931</v>
      </c>
      <c r="H213" s="13">
        <f t="shared" si="40"/>
        <v>14.058480858505931</v>
      </c>
      <c r="I213" s="16">
        <f t="shared" si="41"/>
        <v>1.4346290682997398</v>
      </c>
      <c r="J213" s="16">
        <v>8</v>
      </c>
      <c r="K213" s="17">
        <f t="shared" si="42"/>
        <v>52048</v>
      </c>
      <c r="L213" s="17"/>
      <c r="M213" s="4"/>
      <c r="N213" s="4"/>
      <c r="O213" s="4" t="b">
        <f t="shared" si="43"/>
        <v>0</v>
      </c>
    </row>
    <row r="214" spans="1:15" x14ac:dyDescent="0.25">
      <c r="A214" s="2">
        <v>52140</v>
      </c>
      <c r="B214">
        <v>14.478915059121402</v>
      </c>
      <c r="C214">
        <v>10834868.92850158</v>
      </c>
      <c r="D214">
        <f t="shared" si="38"/>
        <v>380000</v>
      </c>
      <c r="F214">
        <f t="shared" si="39"/>
        <v>11214868.92850158</v>
      </c>
      <c r="H214" s="13">
        <f t="shared" si="40"/>
        <v>11.214868928501581</v>
      </c>
      <c r="I214" s="13">
        <f t="shared" si="41"/>
        <v>1.4478915059121402</v>
      </c>
      <c r="J214" s="13">
        <v>8</v>
      </c>
      <c r="K214" s="14">
        <f t="shared" si="42"/>
        <v>52140</v>
      </c>
      <c r="L214" s="15">
        <f>VLOOKUP(MONTH(K214),$Q$18:$R$25,2,FALSE)</f>
        <v>14500</v>
      </c>
      <c r="M214" s="4"/>
      <c r="N214" s="4"/>
      <c r="O214" s="4" t="b">
        <f t="shared" si="43"/>
        <v>1</v>
      </c>
    </row>
    <row r="215" spans="1:15" x14ac:dyDescent="0.25">
      <c r="A215" s="2">
        <v>52171</v>
      </c>
      <c r="B215">
        <v>13.331105938697901</v>
      </c>
      <c r="C215">
        <v>19441794.93965213</v>
      </c>
      <c r="D215">
        <f t="shared" si="38"/>
        <v>0</v>
      </c>
      <c r="F215">
        <f t="shared" si="39"/>
        <v>19441794.93965213</v>
      </c>
      <c r="H215" s="13">
        <f t="shared" si="40"/>
        <v>19.44179493965213</v>
      </c>
      <c r="I215" s="16">
        <f t="shared" si="41"/>
        <v>1.33311059386979</v>
      </c>
      <c r="J215" s="16">
        <v>8</v>
      </c>
      <c r="K215" s="17">
        <f t="shared" si="42"/>
        <v>52171</v>
      </c>
      <c r="L215" s="17"/>
      <c r="M215" s="4"/>
      <c r="N215" s="4"/>
      <c r="O215" s="4" t="b">
        <f t="shared" si="43"/>
        <v>0</v>
      </c>
    </row>
    <row r="216" spans="1:15" x14ac:dyDescent="0.25">
      <c r="A216" s="2">
        <v>52201</v>
      </c>
      <c r="B216">
        <v>13.170033952822701</v>
      </c>
      <c r="C216">
        <v>19174429.630377941</v>
      </c>
      <c r="D216">
        <f t="shared" si="38"/>
        <v>0</v>
      </c>
      <c r="F216">
        <f t="shared" si="39"/>
        <v>19174429.630377941</v>
      </c>
      <c r="H216" s="13">
        <f t="shared" si="40"/>
        <v>19.17442963037794</v>
      </c>
      <c r="I216" s="16">
        <f t="shared" si="41"/>
        <v>1.3170033952822702</v>
      </c>
      <c r="J216" s="16">
        <v>8</v>
      </c>
      <c r="K216" s="17">
        <f t="shared" si="42"/>
        <v>52201</v>
      </c>
      <c r="L216" s="17"/>
      <c r="M216" s="4"/>
      <c r="N216" s="4"/>
      <c r="O216" s="4" t="b">
        <f t="shared" si="43"/>
        <v>0</v>
      </c>
    </row>
    <row r="217" spans="1:15" x14ac:dyDescent="0.25">
      <c r="A217" s="2">
        <v>52232</v>
      </c>
      <c r="B217">
        <v>13.031000400772299</v>
      </c>
      <c r="C217">
        <v>19017163.075860888</v>
      </c>
      <c r="D217">
        <f t="shared" si="38"/>
        <v>380000</v>
      </c>
      <c r="F217">
        <f t="shared" si="39"/>
        <v>19397163.075860888</v>
      </c>
      <c r="H217" s="13">
        <f t="shared" si="40"/>
        <v>19.397163075860888</v>
      </c>
      <c r="I217" s="13">
        <f t="shared" si="41"/>
        <v>1.3031000400772299</v>
      </c>
      <c r="J217" s="13">
        <v>8</v>
      </c>
      <c r="K217" s="14">
        <f t="shared" si="42"/>
        <v>52232</v>
      </c>
      <c r="L217" s="15">
        <f>VLOOKUP(MONTH(K217),$Q$18:$R$25,2,FALSE)</f>
        <v>16500</v>
      </c>
      <c r="M217" s="4"/>
      <c r="N217" s="4"/>
      <c r="O217" s="4" t="b">
        <f t="shared" si="43"/>
        <v>1</v>
      </c>
    </row>
    <row r="218" spans="1:15" x14ac:dyDescent="0.25">
      <c r="A218" s="2">
        <v>52241</v>
      </c>
      <c r="B218">
        <v>12.722388294376</v>
      </c>
      <c r="C218">
        <v>19288903.25297999</v>
      </c>
      <c r="D218">
        <f t="shared" si="38"/>
        <v>0</v>
      </c>
      <c r="F218">
        <f t="shared" si="39"/>
        <v>19288903.25297999</v>
      </c>
      <c r="H218" s="13">
        <f t="shared" si="40"/>
        <v>19.288903252979988</v>
      </c>
      <c r="I218" s="16">
        <f t="shared" si="41"/>
        <v>1.2722388294375999</v>
      </c>
      <c r="J218" s="16">
        <v>8</v>
      </c>
      <c r="K218" s="17">
        <f t="shared" si="42"/>
        <v>52241</v>
      </c>
      <c r="L218" s="17"/>
      <c r="M218" s="4"/>
      <c r="N218" s="4"/>
      <c r="O218" s="4" t="b">
        <f t="shared" si="43"/>
        <v>0</v>
      </c>
    </row>
    <row r="219" spans="1:15" x14ac:dyDescent="0.25">
      <c r="A219" s="2">
        <v>52322</v>
      </c>
      <c r="B219">
        <v>12.8089788534426</v>
      </c>
      <c r="C219">
        <v>18257066.987837519</v>
      </c>
      <c r="D219">
        <f t="shared" si="38"/>
        <v>380000</v>
      </c>
      <c r="F219">
        <f t="shared" si="39"/>
        <v>18637066.987837519</v>
      </c>
      <c r="H219" s="13">
        <f t="shared" si="40"/>
        <v>18.637066987837521</v>
      </c>
      <c r="I219" s="13">
        <f t="shared" si="41"/>
        <v>1.2808978853442601</v>
      </c>
      <c r="J219" s="13">
        <v>8</v>
      </c>
      <c r="K219" s="14">
        <f t="shared" si="42"/>
        <v>52322</v>
      </c>
      <c r="L219" s="15">
        <f t="shared" ref="L219:L220" si="46">VLOOKUP(MONTH(K219),$Q$18:$R$25,2,FALSE)</f>
        <v>16500</v>
      </c>
      <c r="M219" s="4"/>
      <c r="N219" s="4"/>
      <c r="O219" s="4" t="b">
        <f t="shared" si="43"/>
        <v>1</v>
      </c>
    </row>
    <row r="220" spans="1:15" x14ac:dyDescent="0.25">
      <c r="A220" s="2">
        <v>52383</v>
      </c>
      <c r="B220">
        <v>13.9161711403993</v>
      </c>
      <c r="C220">
        <v>15951831.510638911</v>
      </c>
      <c r="D220">
        <f t="shared" si="38"/>
        <v>0</v>
      </c>
      <c r="F220">
        <f t="shared" si="39"/>
        <v>15951831.510638911</v>
      </c>
      <c r="H220" s="13">
        <f t="shared" si="40"/>
        <v>15.951831510638911</v>
      </c>
      <c r="I220" s="13">
        <f t="shared" si="41"/>
        <v>1.39161711403993</v>
      </c>
      <c r="J220" s="13">
        <v>8</v>
      </c>
      <c r="K220" s="14">
        <f t="shared" si="42"/>
        <v>52383</v>
      </c>
      <c r="L220" s="15">
        <f t="shared" si="46"/>
        <v>14500</v>
      </c>
      <c r="M220" s="4"/>
      <c r="N220" s="4"/>
      <c r="O220" s="4" t="b">
        <f t="shared" si="43"/>
        <v>1</v>
      </c>
    </row>
    <row r="221" spans="1:15" x14ac:dyDescent="0.25">
      <c r="A221" s="2">
        <v>52413</v>
      </c>
      <c r="B221">
        <v>13.9227436516457</v>
      </c>
      <c r="C221">
        <v>11303491.253371071</v>
      </c>
      <c r="D221">
        <f t="shared" si="38"/>
        <v>380000</v>
      </c>
      <c r="F221">
        <f t="shared" si="39"/>
        <v>11683491.253371071</v>
      </c>
      <c r="H221" s="13">
        <f t="shared" si="40"/>
        <v>11.683491253371072</v>
      </c>
      <c r="I221" s="16">
        <f t="shared" si="41"/>
        <v>1.3922743651645699</v>
      </c>
      <c r="J221" s="16">
        <v>8</v>
      </c>
      <c r="K221" s="17">
        <f t="shared" si="42"/>
        <v>52413</v>
      </c>
      <c r="L221" s="17"/>
      <c r="M221" s="4"/>
      <c r="N221" s="4"/>
      <c r="O221" s="4" t="b">
        <f t="shared" si="43"/>
        <v>0</v>
      </c>
    </row>
    <row r="222" spans="1:15" x14ac:dyDescent="0.25">
      <c r="A222" s="2">
        <v>52505</v>
      </c>
      <c r="B222">
        <v>14.049714563277998</v>
      </c>
      <c r="C222">
        <v>8907812.2706188597</v>
      </c>
      <c r="D222">
        <f t="shared" si="38"/>
        <v>380000</v>
      </c>
      <c r="F222">
        <f t="shared" si="39"/>
        <v>9287812.2706188597</v>
      </c>
      <c r="H222" s="13">
        <f t="shared" si="40"/>
        <v>9.2878122706188595</v>
      </c>
      <c r="I222" s="13">
        <f t="shared" si="41"/>
        <v>1.4049714563277997</v>
      </c>
      <c r="J222" s="13">
        <v>8</v>
      </c>
      <c r="K222" s="14">
        <f t="shared" si="42"/>
        <v>52505</v>
      </c>
      <c r="L222" s="15">
        <f>VLOOKUP(MONTH(K222),$Q$18:$R$25,2,FALSE)</f>
        <v>14500</v>
      </c>
      <c r="M222" s="4"/>
      <c r="N222" s="4"/>
      <c r="O222" s="4" t="b">
        <f t="shared" si="43"/>
        <v>1</v>
      </c>
    </row>
    <row r="223" spans="1:15" x14ac:dyDescent="0.25">
      <c r="A223" s="2">
        <v>52536</v>
      </c>
      <c r="B223">
        <v>12.3782414218896</v>
      </c>
      <c r="C223">
        <v>17366431.720725991</v>
      </c>
      <c r="D223">
        <f t="shared" si="38"/>
        <v>0</v>
      </c>
      <c r="F223">
        <f t="shared" si="39"/>
        <v>17366431.720725991</v>
      </c>
      <c r="H223" s="13">
        <f t="shared" si="40"/>
        <v>17.366431720725991</v>
      </c>
      <c r="I223" s="16">
        <f t="shared" si="41"/>
        <v>1.23782414218896</v>
      </c>
      <c r="J223" s="16">
        <v>8</v>
      </c>
      <c r="K223" s="17">
        <f t="shared" si="42"/>
        <v>52536</v>
      </c>
      <c r="L223" s="17"/>
      <c r="M223" s="4"/>
      <c r="N223" s="4"/>
      <c r="O223" s="4" t="b">
        <f t="shared" si="43"/>
        <v>0</v>
      </c>
    </row>
    <row r="224" spans="1:15" x14ac:dyDescent="0.25">
      <c r="A224" s="2">
        <v>52566</v>
      </c>
      <c r="B224">
        <v>12.2026497238261</v>
      </c>
      <c r="C224">
        <v>17056811.165701959</v>
      </c>
      <c r="D224">
        <f t="shared" si="38"/>
        <v>0</v>
      </c>
      <c r="F224">
        <f t="shared" si="39"/>
        <v>17056811.165701959</v>
      </c>
      <c r="H224" s="13">
        <f t="shared" si="40"/>
        <v>17.056811165701959</v>
      </c>
      <c r="I224" s="16">
        <f t="shared" si="41"/>
        <v>1.22026497238261</v>
      </c>
      <c r="J224" s="16">
        <v>8</v>
      </c>
      <c r="K224" s="17">
        <f t="shared" si="42"/>
        <v>52566</v>
      </c>
      <c r="L224" s="17"/>
      <c r="M224" s="4"/>
      <c r="N224" s="4"/>
      <c r="O224" s="4" t="b">
        <f t="shared" si="43"/>
        <v>0</v>
      </c>
    </row>
    <row r="225" spans="1:15" x14ac:dyDescent="0.25">
      <c r="A225" s="2">
        <v>52597</v>
      </c>
      <c r="B225">
        <v>12.0893416878399</v>
      </c>
      <c r="C225">
        <v>16829876.788562901</v>
      </c>
      <c r="D225">
        <f t="shared" si="38"/>
        <v>380000</v>
      </c>
      <c r="F225">
        <f t="shared" si="39"/>
        <v>17209876.788562901</v>
      </c>
      <c r="H225" s="13">
        <f t="shared" si="40"/>
        <v>17.209876788562902</v>
      </c>
      <c r="I225" s="13">
        <f t="shared" si="41"/>
        <v>1.2089341687839901</v>
      </c>
      <c r="J225" s="13">
        <v>8</v>
      </c>
      <c r="K225" s="14">
        <f t="shared" si="42"/>
        <v>52597</v>
      </c>
      <c r="L225" s="15">
        <f>VLOOKUP(MONTH(K225),$Q$18:$R$25,2,FALSE)</f>
        <v>16500</v>
      </c>
      <c r="M225" s="4"/>
      <c r="N225" s="4"/>
      <c r="O225" s="4" t="b">
        <f t="shared" si="43"/>
        <v>1</v>
      </c>
    </row>
    <row r="226" spans="1:15" x14ac:dyDescent="0.25">
      <c r="A226" s="2">
        <v>52606</v>
      </c>
      <c r="B226">
        <v>11.7441985666285</v>
      </c>
      <c r="C226">
        <v>17072629.318585448</v>
      </c>
      <c r="D226">
        <f t="shared" si="38"/>
        <v>0</v>
      </c>
      <c r="F226">
        <f t="shared" si="39"/>
        <v>17072629.318585448</v>
      </c>
      <c r="H226" s="13">
        <f t="shared" si="40"/>
        <v>17.072629318585449</v>
      </c>
      <c r="I226" s="16">
        <f t="shared" si="41"/>
        <v>1.1744198566628499</v>
      </c>
      <c r="J226" s="16">
        <v>8</v>
      </c>
      <c r="K226" s="17">
        <f t="shared" si="42"/>
        <v>52606</v>
      </c>
      <c r="L226" s="17"/>
      <c r="M226" s="4"/>
      <c r="N226" s="4"/>
      <c r="O226" s="4" t="b">
        <f t="shared" si="43"/>
        <v>0</v>
      </c>
    </row>
    <row r="227" spans="1:15" x14ac:dyDescent="0.25">
      <c r="A227" s="2">
        <v>52688</v>
      </c>
      <c r="B227">
        <v>11.7388842031663</v>
      </c>
      <c r="C227">
        <v>16300370.208015841</v>
      </c>
      <c r="D227">
        <f t="shared" si="38"/>
        <v>0</v>
      </c>
      <c r="F227">
        <f t="shared" si="39"/>
        <v>16300370.208015841</v>
      </c>
      <c r="H227" s="13">
        <f t="shared" si="40"/>
        <v>16.300370208015842</v>
      </c>
      <c r="I227" s="13">
        <f t="shared" si="41"/>
        <v>1.17388842031663</v>
      </c>
      <c r="J227" s="13">
        <v>8</v>
      </c>
      <c r="K227" s="14">
        <f t="shared" si="42"/>
        <v>52688</v>
      </c>
      <c r="L227" s="15">
        <f t="shared" ref="L227:L228" si="47">VLOOKUP(MONTH(K227),$Q$18:$R$25,2,FALSE)</f>
        <v>16500</v>
      </c>
      <c r="M227" s="4"/>
      <c r="N227" s="4"/>
      <c r="O227" s="4" t="b">
        <f t="shared" si="43"/>
        <v>1</v>
      </c>
    </row>
    <row r="228" spans="1:15" x14ac:dyDescent="0.25">
      <c r="A228" s="2">
        <v>52749</v>
      </c>
      <c r="B228">
        <v>13.0482660308697</v>
      </c>
      <c r="C228">
        <v>13995098.59912377</v>
      </c>
      <c r="D228">
        <f t="shared" si="38"/>
        <v>0</v>
      </c>
      <c r="F228">
        <f t="shared" si="39"/>
        <v>13995098.59912377</v>
      </c>
      <c r="H228" s="13">
        <f t="shared" si="40"/>
        <v>13.99509859912377</v>
      </c>
      <c r="I228" s="13">
        <f t="shared" si="41"/>
        <v>1.30482660308697</v>
      </c>
      <c r="J228" s="13">
        <v>8</v>
      </c>
      <c r="K228" s="14">
        <f t="shared" si="42"/>
        <v>52749</v>
      </c>
      <c r="L228" s="15">
        <f t="shared" si="47"/>
        <v>14500</v>
      </c>
      <c r="M228" s="4"/>
      <c r="N228" s="4"/>
      <c r="O228" s="4" t="b">
        <f t="shared" si="43"/>
        <v>1</v>
      </c>
    </row>
    <row r="229" spans="1:15" x14ac:dyDescent="0.25">
      <c r="A229" s="2">
        <v>52779</v>
      </c>
      <c r="B229">
        <v>13.1379621808602</v>
      </c>
      <c r="C229">
        <v>9683085.7104854807</v>
      </c>
      <c r="D229">
        <f t="shared" si="38"/>
        <v>0</v>
      </c>
      <c r="F229">
        <f t="shared" si="39"/>
        <v>9683085.7104854807</v>
      </c>
      <c r="H229" s="13">
        <f t="shared" si="40"/>
        <v>9.6830857104854804</v>
      </c>
      <c r="I229" s="16">
        <f t="shared" si="41"/>
        <v>1.3137962180860199</v>
      </c>
      <c r="J229" s="16">
        <v>8</v>
      </c>
      <c r="K229" s="17">
        <f t="shared" si="42"/>
        <v>52779</v>
      </c>
      <c r="L229" s="17"/>
      <c r="M229" s="4"/>
      <c r="N229" s="4"/>
      <c r="O229" s="4" t="b">
        <f t="shared" si="43"/>
        <v>0</v>
      </c>
    </row>
    <row r="230" spans="1:15" x14ac:dyDescent="0.25">
      <c r="A230" s="2">
        <v>52871</v>
      </c>
      <c r="B230">
        <v>13.361520555766999</v>
      </c>
      <c r="C230">
        <v>7416682.9926114194</v>
      </c>
      <c r="D230">
        <f t="shared" si="38"/>
        <v>0</v>
      </c>
      <c r="F230">
        <f t="shared" si="39"/>
        <v>7416682.9926114194</v>
      </c>
      <c r="H230" s="13">
        <f t="shared" si="40"/>
        <v>7.4166829926114195</v>
      </c>
      <c r="I230" s="13">
        <f t="shared" si="41"/>
        <v>1.3361520555766999</v>
      </c>
      <c r="J230" s="13">
        <v>8</v>
      </c>
      <c r="K230" s="14">
        <f t="shared" si="42"/>
        <v>52871</v>
      </c>
      <c r="L230" s="15">
        <f>VLOOKUP(MONTH(K230),$Q$18:$R$25,2,FALSE)</f>
        <v>14500</v>
      </c>
      <c r="M230" s="4"/>
      <c r="N230" s="4"/>
      <c r="O230" s="4" t="b">
        <f t="shared" si="43"/>
        <v>1</v>
      </c>
    </row>
    <row r="231" spans="1:15" x14ac:dyDescent="0.25">
      <c r="A231" s="2">
        <v>52902</v>
      </c>
      <c r="B231">
        <v>11.5936325532635</v>
      </c>
      <c r="C231">
        <v>15700191.518195719</v>
      </c>
      <c r="D231">
        <f t="shared" si="38"/>
        <v>0</v>
      </c>
      <c r="F231">
        <f t="shared" si="39"/>
        <v>15700191.518195719</v>
      </c>
      <c r="H231" s="13">
        <f t="shared" si="40"/>
        <v>15.700191518195718</v>
      </c>
      <c r="I231" s="16">
        <f t="shared" si="41"/>
        <v>1.15936325532635</v>
      </c>
      <c r="J231" s="16">
        <v>8</v>
      </c>
      <c r="K231" s="17">
        <f t="shared" si="42"/>
        <v>52902</v>
      </c>
      <c r="L231" s="17"/>
      <c r="M231" s="4"/>
      <c r="N231" s="4"/>
      <c r="O231" s="4" t="b">
        <f t="shared" si="43"/>
        <v>0</v>
      </c>
    </row>
    <row r="232" spans="1:15" x14ac:dyDescent="0.25">
      <c r="A232" s="2">
        <v>52932</v>
      </c>
      <c r="B232">
        <v>11.4353350282625</v>
      </c>
      <c r="C232">
        <v>15450249.021911211</v>
      </c>
      <c r="D232">
        <f t="shared" si="38"/>
        <v>0</v>
      </c>
      <c r="F232">
        <f t="shared" si="39"/>
        <v>15450249.021911211</v>
      </c>
      <c r="H232" s="13">
        <f t="shared" si="40"/>
        <v>15.450249021911212</v>
      </c>
      <c r="I232" s="16">
        <f t="shared" si="41"/>
        <v>1.1435335028262501</v>
      </c>
      <c r="J232" s="16">
        <v>8</v>
      </c>
      <c r="K232" s="17">
        <f t="shared" si="42"/>
        <v>52932</v>
      </c>
      <c r="L232" s="17"/>
      <c r="M232" s="4"/>
      <c r="N232" s="4"/>
      <c r="O232" s="4" t="b">
        <f t="shared" si="43"/>
        <v>0</v>
      </c>
    </row>
    <row r="233" spans="1:15" x14ac:dyDescent="0.25">
      <c r="A233" s="2">
        <v>52963</v>
      </c>
      <c r="B233">
        <v>11.215772293698301</v>
      </c>
      <c r="C233">
        <v>14995132.517882958</v>
      </c>
      <c r="D233">
        <f t="shared" si="38"/>
        <v>0</v>
      </c>
      <c r="F233">
        <f t="shared" si="39"/>
        <v>14995132.517882958</v>
      </c>
      <c r="H233" s="13">
        <f t="shared" si="40"/>
        <v>14.995132517882958</v>
      </c>
      <c r="I233" s="13">
        <f t="shared" si="41"/>
        <v>1.1215772293698301</v>
      </c>
      <c r="J233" s="13">
        <v>8</v>
      </c>
      <c r="K233" s="14">
        <f t="shared" si="42"/>
        <v>52963</v>
      </c>
      <c r="L233" s="15">
        <f>VLOOKUP(MONTH(K233),$Q$18:$R$25,2,FALSE)</f>
        <v>16500</v>
      </c>
      <c r="M233" s="4"/>
      <c r="N233" s="4"/>
      <c r="O233" s="4" t="b">
        <f t="shared" si="43"/>
        <v>1</v>
      </c>
    </row>
    <row r="234" spans="1:15" x14ac:dyDescent="0.25">
      <c r="A234" s="2">
        <v>52972</v>
      </c>
      <c r="B234">
        <v>10.857048369511601</v>
      </c>
      <c r="C234">
        <v>15322923.19724196</v>
      </c>
      <c r="D234">
        <f t="shared" si="38"/>
        <v>0</v>
      </c>
      <c r="F234">
        <f t="shared" si="39"/>
        <v>15322923.19724196</v>
      </c>
      <c r="H234" s="13">
        <f t="shared" si="40"/>
        <v>15.322923197241961</v>
      </c>
      <c r="I234" s="16">
        <f t="shared" si="41"/>
        <v>1.0857048369511602</v>
      </c>
      <c r="J234" s="16">
        <v>8</v>
      </c>
      <c r="K234" s="17">
        <f t="shared" si="42"/>
        <v>52972</v>
      </c>
      <c r="L234" s="17"/>
      <c r="M234" s="4"/>
      <c r="N234" s="4"/>
      <c r="O234" s="4" t="b">
        <f t="shared" si="43"/>
        <v>0</v>
      </c>
    </row>
    <row r="235" spans="1:15" x14ac:dyDescent="0.25">
      <c r="A235" s="2">
        <v>53053</v>
      </c>
      <c r="B235">
        <v>11.124526209407399</v>
      </c>
      <c r="C235">
        <v>14528861.261794511</v>
      </c>
      <c r="D235">
        <f t="shared" si="38"/>
        <v>0</v>
      </c>
      <c r="F235">
        <f t="shared" si="39"/>
        <v>14528861.261794511</v>
      </c>
      <c r="H235" s="13">
        <f t="shared" si="40"/>
        <v>14.528861261794511</v>
      </c>
      <c r="I235" s="13">
        <f t="shared" si="41"/>
        <v>1.1124526209407399</v>
      </c>
      <c r="J235" s="13">
        <v>8</v>
      </c>
      <c r="K235" s="14">
        <f t="shared" si="42"/>
        <v>53053</v>
      </c>
      <c r="L235" s="15">
        <f t="shared" ref="L235:L236" si="48">VLOOKUP(MONTH(K235),$Q$18:$R$25,2,FALSE)</f>
        <v>16500</v>
      </c>
      <c r="M235" s="4"/>
      <c r="N235" s="4"/>
      <c r="O235" s="4" t="b">
        <f t="shared" si="43"/>
        <v>1</v>
      </c>
    </row>
    <row r="236" spans="1:15" x14ac:dyDescent="0.25">
      <c r="A236" s="2">
        <v>53114</v>
      </c>
      <c r="B236">
        <v>12.1738239641906</v>
      </c>
      <c r="C236">
        <v>12513704.1292032</v>
      </c>
      <c r="D236">
        <f t="shared" si="38"/>
        <v>0</v>
      </c>
      <c r="F236">
        <f t="shared" si="39"/>
        <v>12513704.1292032</v>
      </c>
      <c r="H236" s="13">
        <f t="shared" si="40"/>
        <v>12.5137041292032</v>
      </c>
      <c r="I236" s="13">
        <f t="shared" si="41"/>
        <v>1.21738239641906</v>
      </c>
      <c r="J236" s="13">
        <v>8</v>
      </c>
      <c r="K236" s="14">
        <f t="shared" si="42"/>
        <v>53114</v>
      </c>
      <c r="L236" s="15">
        <f t="shared" si="48"/>
        <v>14500</v>
      </c>
      <c r="M236" s="4"/>
      <c r="N236" s="4"/>
      <c r="O236" s="4" t="b">
        <f t="shared" si="43"/>
        <v>1</v>
      </c>
    </row>
    <row r="237" spans="1:15" x14ac:dyDescent="0.25">
      <c r="A237" s="2">
        <v>53144</v>
      </c>
      <c r="B237">
        <v>12.352223371936001</v>
      </c>
      <c r="C237">
        <v>8578852.2148052398</v>
      </c>
      <c r="D237">
        <f t="shared" si="38"/>
        <v>0</v>
      </c>
      <c r="F237">
        <f t="shared" si="39"/>
        <v>8578852.2148052398</v>
      </c>
      <c r="H237" s="13">
        <f t="shared" si="40"/>
        <v>8.5788522148052397</v>
      </c>
      <c r="I237" s="16">
        <f t="shared" si="41"/>
        <v>1.2352223371936</v>
      </c>
      <c r="J237" s="16">
        <v>8</v>
      </c>
      <c r="K237" s="17">
        <f t="shared" si="42"/>
        <v>53144</v>
      </c>
      <c r="L237" s="17"/>
      <c r="M237" s="4"/>
      <c r="N237" s="4"/>
      <c r="O237" s="4" t="b">
        <f t="shared" si="43"/>
        <v>0</v>
      </c>
    </row>
    <row r="238" spans="1:15" x14ac:dyDescent="0.25">
      <c r="A238" s="2">
        <v>53236</v>
      </c>
      <c r="B238">
        <v>12.5630102343369</v>
      </c>
      <c r="C238">
        <v>6606823.1207999811</v>
      </c>
      <c r="D238">
        <f t="shared" si="38"/>
        <v>0</v>
      </c>
      <c r="F238">
        <f t="shared" si="39"/>
        <v>6606823.1207999811</v>
      </c>
      <c r="H238" s="13">
        <f t="shared" si="40"/>
        <v>6.606823120799981</v>
      </c>
      <c r="I238" s="13">
        <f t="shared" si="41"/>
        <v>1.25630102343369</v>
      </c>
      <c r="J238" s="13">
        <v>8</v>
      </c>
      <c r="K238" s="14">
        <f t="shared" si="42"/>
        <v>53236</v>
      </c>
      <c r="L238" s="15">
        <f>VLOOKUP(MONTH(K238),$Q$18:$R$25,2,FALSE)</f>
        <v>14500</v>
      </c>
      <c r="M238" s="4"/>
      <c r="N238" s="4"/>
      <c r="O238" s="4" t="b">
        <f t="shared" si="43"/>
        <v>1</v>
      </c>
    </row>
    <row r="239" spans="1:15" x14ac:dyDescent="0.25">
      <c r="A239" s="2">
        <v>53267</v>
      </c>
      <c r="B239">
        <v>11.086115644154599</v>
      </c>
      <c r="C239">
        <v>13919506.579489179</v>
      </c>
      <c r="D239">
        <f t="shared" si="38"/>
        <v>0</v>
      </c>
      <c r="F239">
        <f t="shared" si="39"/>
        <v>13919506.579489179</v>
      </c>
      <c r="H239" s="13">
        <f t="shared" si="40"/>
        <v>13.919506579489179</v>
      </c>
      <c r="I239" s="16">
        <f t="shared" si="41"/>
        <v>1.1086115644154599</v>
      </c>
      <c r="J239" s="16">
        <v>8</v>
      </c>
      <c r="K239" s="17">
        <f t="shared" si="42"/>
        <v>53267</v>
      </c>
      <c r="L239" s="17"/>
      <c r="M239" s="4"/>
      <c r="N239" s="4"/>
      <c r="O239" s="4" t="b">
        <f t="shared" si="43"/>
        <v>0</v>
      </c>
    </row>
    <row r="240" spans="1:15" x14ac:dyDescent="0.25">
      <c r="A240" s="2">
        <v>53297</v>
      </c>
      <c r="B240">
        <v>10.9255338661818</v>
      </c>
      <c r="C240">
        <v>13599981.62496602</v>
      </c>
      <c r="D240">
        <f t="shared" si="38"/>
        <v>0</v>
      </c>
      <c r="F240">
        <f t="shared" si="39"/>
        <v>13599981.62496602</v>
      </c>
      <c r="H240" s="13">
        <f t="shared" si="40"/>
        <v>13.59998162496602</v>
      </c>
      <c r="I240" s="16">
        <f t="shared" si="41"/>
        <v>1.09255338661818</v>
      </c>
      <c r="J240" s="16">
        <v>8</v>
      </c>
      <c r="K240" s="17">
        <f t="shared" si="42"/>
        <v>53297</v>
      </c>
      <c r="L240" s="17"/>
      <c r="M240" s="4"/>
      <c r="N240" s="4"/>
      <c r="O240" s="4" t="b">
        <f t="shared" si="43"/>
        <v>0</v>
      </c>
    </row>
    <row r="241" spans="1:15" x14ac:dyDescent="0.25">
      <c r="A241" s="2">
        <v>53328</v>
      </c>
      <c r="B241">
        <v>10.811500917857</v>
      </c>
      <c r="C241">
        <v>13183010.501340941</v>
      </c>
      <c r="D241">
        <f t="shared" si="38"/>
        <v>0</v>
      </c>
      <c r="F241">
        <f t="shared" si="39"/>
        <v>13183010.501340941</v>
      </c>
      <c r="H241" s="13">
        <f t="shared" si="40"/>
        <v>13.18301050134094</v>
      </c>
      <c r="I241" s="13">
        <f t="shared" si="41"/>
        <v>1.0811500917857</v>
      </c>
      <c r="J241" s="13">
        <v>8</v>
      </c>
      <c r="K241" s="14">
        <f t="shared" si="42"/>
        <v>53328</v>
      </c>
      <c r="L241" s="15">
        <f>VLOOKUP(MONTH(K241),$Q$18:$R$25,2,FALSE)</f>
        <v>16500</v>
      </c>
      <c r="M241" s="4"/>
      <c r="N241" s="4"/>
      <c r="O241" s="4" t="b">
        <f t="shared" si="43"/>
        <v>1</v>
      </c>
    </row>
    <row r="242" spans="1:15" x14ac:dyDescent="0.25">
      <c r="A242" s="2">
        <v>53337</v>
      </c>
      <c r="B242">
        <v>10.582931528552599</v>
      </c>
      <c r="C242">
        <v>13759562.965707239</v>
      </c>
      <c r="D242">
        <f t="shared" si="38"/>
        <v>0</v>
      </c>
      <c r="F242">
        <f t="shared" si="39"/>
        <v>13759562.965707239</v>
      </c>
      <c r="H242" s="13">
        <f t="shared" si="40"/>
        <v>13.759562965707239</v>
      </c>
      <c r="I242" s="16">
        <f t="shared" si="41"/>
        <v>1.0582931528552599</v>
      </c>
      <c r="J242" s="16">
        <v>8</v>
      </c>
      <c r="K242" s="17">
        <f t="shared" si="42"/>
        <v>53337</v>
      </c>
      <c r="L242" s="17"/>
      <c r="M242" s="4"/>
      <c r="N242" s="4"/>
      <c r="O242" s="4" t="b">
        <f t="shared" si="43"/>
        <v>0</v>
      </c>
    </row>
    <row r="243" spans="1:15" x14ac:dyDescent="0.25">
      <c r="A243" s="2">
        <v>53418</v>
      </c>
      <c r="B243">
        <v>10.6544558752807</v>
      </c>
      <c r="C243">
        <v>12462478.00384615</v>
      </c>
      <c r="D243">
        <f t="shared" si="38"/>
        <v>0</v>
      </c>
      <c r="F243">
        <f t="shared" si="39"/>
        <v>12462478.00384615</v>
      </c>
      <c r="H243" s="13">
        <f t="shared" si="40"/>
        <v>12.462478003846149</v>
      </c>
      <c r="I243" s="13">
        <f t="shared" si="41"/>
        <v>1.0654455875280699</v>
      </c>
      <c r="J243" s="13">
        <v>8</v>
      </c>
      <c r="K243" s="14">
        <f t="shared" si="42"/>
        <v>53418</v>
      </c>
      <c r="L243" s="15">
        <f t="shared" ref="L243:L244" si="49">VLOOKUP(MONTH(K243),$Q$18:$R$25,2,FALSE)</f>
        <v>16500</v>
      </c>
      <c r="M243" s="4"/>
      <c r="N243" s="4"/>
      <c r="O243" s="4" t="b">
        <f t="shared" si="43"/>
        <v>1</v>
      </c>
    </row>
    <row r="244" spans="1:15" x14ac:dyDescent="0.25">
      <c r="A244" s="2">
        <v>53479</v>
      </c>
      <c r="B244">
        <v>11.373950403654201</v>
      </c>
      <c r="C244">
        <v>11313787.47544715</v>
      </c>
      <c r="D244">
        <f t="shared" si="38"/>
        <v>0</v>
      </c>
      <c r="F244">
        <f t="shared" si="39"/>
        <v>11313787.47544715</v>
      </c>
      <c r="H244" s="13">
        <f t="shared" si="40"/>
        <v>11.31378747544715</v>
      </c>
      <c r="I244" s="13">
        <f t="shared" si="41"/>
        <v>1.1373950403654201</v>
      </c>
      <c r="J244" s="13">
        <v>8</v>
      </c>
      <c r="K244" s="14">
        <f t="shared" si="42"/>
        <v>53479</v>
      </c>
      <c r="L244" s="15">
        <f t="shared" si="49"/>
        <v>14500</v>
      </c>
      <c r="M244" s="4"/>
      <c r="N244" s="4"/>
      <c r="O244" s="4" t="b">
        <f t="shared" si="43"/>
        <v>1</v>
      </c>
    </row>
    <row r="245" spans="1:15" x14ac:dyDescent="0.25">
      <c r="A245" s="2">
        <v>53509</v>
      </c>
      <c r="B245">
        <v>11.573419516550899</v>
      </c>
      <c r="C245">
        <v>6554032.3366802698</v>
      </c>
      <c r="D245">
        <f t="shared" si="38"/>
        <v>0</v>
      </c>
      <c r="F245">
        <f t="shared" si="39"/>
        <v>6554032.3366802698</v>
      </c>
      <c r="H245" s="13">
        <f t="shared" si="40"/>
        <v>6.5540323366802697</v>
      </c>
      <c r="I245" s="16">
        <f t="shared" si="41"/>
        <v>1.15734195165509</v>
      </c>
      <c r="J245" s="16">
        <v>8</v>
      </c>
      <c r="K245" s="17">
        <f t="shared" si="42"/>
        <v>53509</v>
      </c>
      <c r="L245" s="17"/>
      <c r="M245" s="4"/>
      <c r="N245" s="4"/>
      <c r="O245" s="4" t="b">
        <f t="shared" si="43"/>
        <v>0</v>
      </c>
    </row>
    <row r="246" spans="1:15" x14ac:dyDescent="0.25">
      <c r="A246" s="2">
        <v>53601</v>
      </c>
      <c r="B246">
        <v>11.913657044300599</v>
      </c>
      <c r="C246">
        <v>6050314.8861503303</v>
      </c>
      <c r="D246">
        <f t="shared" si="38"/>
        <v>0</v>
      </c>
      <c r="F246">
        <f t="shared" si="39"/>
        <v>6050314.8861503303</v>
      </c>
      <c r="H246" s="13">
        <f t="shared" si="40"/>
        <v>6.0503148861503302</v>
      </c>
      <c r="I246" s="13">
        <f t="shared" si="41"/>
        <v>1.1913657044300598</v>
      </c>
      <c r="J246" s="13">
        <v>8</v>
      </c>
      <c r="K246" s="14">
        <f t="shared" si="42"/>
        <v>53601</v>
      </c>
      <c r="L246" s="15">
        <f>VLOOKUP(MONTH(K246),$Q$18:$R$25,2,FALSE)</f>
        <v>14500</v>
      </c>
      <c r="M246" s="4"/>
      <c r="N246" s="4"/>
      <c r="O246" s="4" t="b">
        <f t="shared" si="43"/>
        <v>1</v>
      </c>
    </row>
    <row r="247" spans="1:15" x14ac:dyDescent="0.25">
      <c r="A247" s="2">
        <v>53632</v>
      </c>
      <c r="B247">
        <v>10.702637460213101</v>
      </c>
      <c r="C247">
        <v>12617001.821816631</v>
      </c>
      <c r="D247">
        <f t="shared" si="38"/>
        <v>0</v>
      </c>
      <c r="F247">
        <f t="shared" si="39"/>
        <v>12617001.821816631</v>
      </c>
      <c r="H247" s="13">
        <f t="shared" si="40"/>
        <v>12.617001821816631</v>
      </c>
      <c r="I247" s="16">
        <f t="shared" si="41"/>
        <v>1.07026374602131</v>
      </c>
      <c r="J247" s="16">
        <v>8</v>
      </c>
      <c r="K247" s="17">
        <f t="shared" si="42"/>
        <v>53632</v>
      </c>
      <c r="L247" s="17"/>
      <c r="M247" s="4"/>
      <c r="N247" s="4"/>
      <c r="O247" s="4" t="b">
        <f t="shared" si="43"/>
        <v>0</v>
      </c>
    </row>
    <row r="248" spans="1:15" x14ac:dyDescent="0.25">
      <c r="A248" s="2">
        <v>53662</v>
      </c>
      <c r="B248">
        <v>10.5647974207324</v>
      </c>
      <c r="C248">
        <v>12037496.7963596</v>
      </c>
      <c r="D248">
        <f t="shared" si="38"/>
        <v>0</v>
      </c>
      <c r="F248">
        <f t="shared" si="39"/>
        <v>12037496.7963596</v>
      </c>
      <c r="H248" s="13">
        <f t="shared" si="40"/>
        <v>12.037496796359601</v>
      </c>
      <c r="I248" s="16">
        <f t="shared" si="41"/>
        <v>1.0564797420732401</v>
      </c>
      <c r="J248" s="16">
        <v>8</v>
      </c>
      <c r="K248" s="17">
        <f t="shared" si="42"/>
        <v>53662</v>
      </c>
      <c r="L248" s="17"/>
      <c r="M248" s="4"/>
      <c r="N248" s="4"/>
      <c r="O248" s="4" t="b">
        <f t="shared" si="43"/>
        <v>0</v>
      </c>
    </row>
    <row r="249" spans="1:15" x14ac:dyDescent="0.25">
      <c r="A249" s="2">
        <v>53693</v>
      </c>
      <c r="B249">
        <v>10.467271740433</v>
      </c>
      <c r="C249">
        <v>11692913.916496769</v>
      </c>
      <c r="D249">
        <f t="shared" si="38"/>
        <v>0</v>
      </c>
      <c r="F249">
        <f t="shared" si="39"/>
        <v>11692913.916496769</v>
      </c>
      <c r="H249" s="13">
        <f t="shared" si="40"/>
        <v>11.692913916496769</v>
      </c>
      <c r="I249" s="13">
        <f t="shared" si="41"/>
        <v>1.0467271740433</v>
      </c>
      <c r="J249" s="13">
        <v>8</v>
      </c>
      <c r="K249" s="14">
        <f t="shared" si="42"/>
        <v>53693</v>
      </c>
      <c r="L249" s="15">
        <f>VLOOKUP(MONTH(K249),$Q$18:$R$25,2,FALSE)</f>
        <v>16500</v>
      </c>
      <c r="M249" s="4"/>
      <c r="N249" s="4"/>
      <c r="O249" s="4" t="b">
        <f t="shared" si="43"/>
        <v>1</v>
      </c>
    </row>
    <row r="250" spans="1:15" x14ac:dyDescent="0.25">
      <c r="A250" s="2">
        <v>53702</v>
      </c>
      <c r="B250">
        <v>10.024371851899099</v>
      </c>
      <c r="C250">
        <v>12304875.307624221</v>
      </c>
      <c r="D250">
        <f t="shared" si="38"/>
        <v>0</v>
      </c>
      <c r="F250">
        <f t="shared" si="39"/>
        <v>12304875.307624221</v>
      </c>
      <c r="H250" s="13">
        <f t="shared" si="40"/>
        <v>12.30487530762422</v>
      </c>
      <c r="I250" s="16">
        <f t="shared" si="41"/>
        <v>1.0024371851899099</v>
      </c>
      <c r="J250" s="16">
        <v>8</v>
      </c>
      <c r="K250" s="17">
        <f t="shared" si="42"/>
        <v>53702</v>
      </c>
      <c r="L250" s="17"/>
      <c r="M250" s="4"/>
      <c r="N250" s="4"/>
      <c r="O250" s="4" t="b">
        <f t="shared" si="43"/>
        <v>0</v>
      </c>
    </row>
    <row r="251" spans="1:15" x14ac:dyDescent="0.25">
      <c r="A251" s="2">
        <v>53783</v>
      </c>
      <c r="B251">
        <v>10.3852591536752</v>
      </c>
      <c r="C251">
        <v>11223522.27555733</v>
      </c>
      <c r="D251">
        <f t="shared" si="38"/>
        <v>0</v>
      </c>
      <c r="F251">
        <f t="shared" si="39"/>
        <v>11223522.27555733</v>
      </c>
      <c r="H251" s="13">
        <f t="shared" si="40"/>
        <v>11.223522275557331</v>
      </c>
      <c r="I251" s="13">
        <f t="shared" si="41"/>
        <v>1.0385259153675199</v>
      </c>
      <c r="J251" s="13">
        <v>8</v>
      </c>
      <c r="K251" s="14">
        <f t="shared" si="42"/>
        <v>53783</v>
      </c>
      <c r="L251" s="15">
        <f t="shared" ref="L251:L252" si="50">VLOOKUP(MONTH(K251),$Q$18:$R$25,2,FALSE)</f>
        <v>16500</v>
      </c>
      <c r="M251" s="4"/>
      <c r="N251" s="4"/>
      <c r="O251" s="4" t="b">
        <f t="shared" si="43"/>
        <v>1</v>
      </c>
    </row>
    <row r="252" spans="1:15" x14ac:dyDescent="0.25">
      <c r="A252" s="2">
        <v>53844</v>
      </c>
      <c r="B252">
        <v>10.5848518838509</v>
      </c>
      <c r="C252">
        <v>10274904.3488888</v>
      </c>
      <c r="D252">
        <f t="shared" si="38"/>
        <v>0</v>
      </c>
      <c r="F252">
        <f t="shared" si="39"/>
        <v>10274904.3488888</v>
      </c>
      <c r="H252" s="13">
        <f t="shared" si="40"/>
        <v>10.2749043488888</v>
      </c>
      <c r="I252" s="13">
        <f t="shared" si="41"/>
        <v>1.0584851883850901</v>
      </c>
      <c r="J252" s="13">
        <v>8</v>
      </c>
      <c r="K252" s="14">
        <f t="shared" si="42"/>
        <v>53844</v>
      </c>
      <c r="L252" s="15">
        <f t="shared" si="50"/>
        <v>14500</v>
      </c>
      <c r="M252" s="4"/>
      <c r="N252" s="4"/>
      <c r="O252" s="4" t="b">
        <f t="shared" si="43"/>
        <v>1</v>
      </c>
    </row>
    <row r="253" spans="1:15" x14ac:dyDescent="0.25">
      <c r="A253" s="2">
        <v>53874</v>
      </c>
      <c r="B253">
        <v>11.003686620599099</v>
      </c>
      <c r="C253">
        <v>5970582.9641188793</v>
      </c>
      <c r="D253">
        <f t="shared" si="38"/>
        <v>0</v>
      </c>
      <c r="F253">
        <f t="shared" si="39"/>
        <v>5970582.9641188793</v>
      </c>
      <c r="H253" s="13">
        <f t="shared" si="40"/>
        <v>5.9705829641188792</v>
      </c>
      <c r="I253" s="16">
        <f t="shared" si="41"/>
        <v>1.10036866205991</v>
      </c>
      <c r="J253" s="16">
        <v>8</v>
      </c>
      <c r="K253" s="17">
        <f t="shared" si="42"/>
        <v>53874</v>
      </c>
      <c r="L253" s="17"/>
      <c r="M253" s="4"/>
      <c r="N253" s="4"/>
      <c r="O253" s="4" t="b">
        <f t="shared" si="43"/>
        <v>0</v>
      </c>
    </row>
    <row r="254" spans="1:15" x14ac:dyDescent="0.25">
      <c r="A254" s="2">
        <v>53966</v>
      </c>
      <c r="B254">
        <v>11.156666579279801</v>
      </c>
      <c r="C254">
        <v>5425647.1603260702</v>
      </c>
      <c r="D254">
        <f t="shared" si="38"/>
        <v>0</v>
      </c>
      <c r="F254">
        <f t="shared" si="39"/>
        <v>5425647.1603260702</v>
      </c>
      <c r="H254" s="13">
        <f t="shared" si="40"/>
        <v>5.4256471603260703</v>
      </c>
      <c r="I254" s="13">
        <f t="shared" si="41"/>
        <v>1.1156666579279801</v>
      </c>
      <c r="J254" s="13">
        <v>8</v>
      </c>
      <c r="K254" s="14">
        <f t="shared" si="42"/>
        <v>53966</v>
      </c>
      <c r="L254" s="15">
        <f>VLOOKUP(MONTH(K254),$Q$18:$R$25,2,FALSE)</f>
        <v>14500</v>
      </c>
      <c r="M254" s="4"/>
      <c r="N254" s="4"/>
      <c r="O254" s="4" t="b">
        <f t="shared" si="43"/>
        <v>1</v>
      </c>
    </row>
    <row r="255" spans="1:15" x14ac:dyDescent="0.25">
      <c r="A255" s="2">
        <v>53997</v>
      </c>
      <c r="B255">
        <v>10.255341754022799</v>
      </c>
      <c r="C255">
        <v>10820480.091413129</v>
      </c>
      <c r="D255">
        <f t="shared" si="38"/>
        <v>0</v>
      </c>
      <c r="F255">
        <f t="shared" si="39"/>
        <v>10820480.091413129</v>
      </c>
      <c r="H255" s="13">
        <f t="shared" si="40"/>
        <v>10.820480091413129</v>
      </c>
      <c r="I255" s="16">
        <f t="shared" si="41"/>
        <v>1.02553417540228</v>
      </c>
      <c r="J255" s="16">
        <v>8</v>
      </c>
      <c r="K255" s="17">
        <f t="shared" si="42"/>
        <v>53997</v>
      </c>
      <c r="L255" s="17"/>
      <c r="M255" s="4"/>
      <c r="N255" s="4"/>
      <c r="O255" s="4" t="b">
        <f t="shared" si="43"/>
        <v>0</v>
      </c>
    </row>
    <row r="256" spans="1:15" x14ac:dyDescent="0.25">
      <c r="A256" s="2">
        <v>54027</v>
      </c>
      <c r="B256">
        <v>10.161915659221</v>
      </c>
      <c r="C256">
        <v>10428939.97863397</v>
      </c>
      <c r="D256">
        <f t="shared" si="38"/>
        <v>0</v>
      </c>
      <c r="F256">
        <f t="shared" si="39"/>
        <v>10428939.97863397</v>
      </c>
      <c r="H256" s="13">
        <f t="shared" si="40"/>
        <v>10.42893997863397</v>
      </c>
      <c r="I256" s="16">
        <f t="shared" si="41"/>
        <v>1.0161915659220999</v>
      </c>
      <c r="J256" s="16">
        <v>8</v>
      </c>
      <c r="K256" s="17">
        <f t="shared" si="42"/>
        <v>54027</v>
      </c>
      <c r="L256" s="17"/>
      <c r="M256" s="4"/>
      <c r="N256" s="4"/>
      <c r="O256" s="4" t="b">
        <f t="shared" si="43"/>
        <v>0</v>
      </c>
    </row>
    <row r="257" spans="1:15" x14ac:dyDescent="0.25">
      <c r="A257" s="2">
        <v>54058</v>
      </c>
      <c r="B257">
        <v>10.1760370424798</v>
      </c>
      <c r="C257">
        <v>10405262.32025413</v>
      </c>
      <c r="D257">
        <f t="shared" si="38"/>
        <v>0</v>
      </c>
      <c r="F257">
        <f t="shared" si="39"/>
        <v>10405262.32025413</v>
      </c>
      <c r="H257" s="13">
        <f t="shared" si="40"/>
        <v>10.405262320254129</v>
      </c>
      <c r="I257" s="13">
        <f t="shared" si="41"/>
        <v>1.01760370424798</v>
      </c>
      <c r="J257" s="13">
        <v>8</v>
      </c>
      <c r="K257" s="14">
        <f t="shared" si="42"/>
        <v>54058</v>
      </c>
      <c r="L257" s="15">
        <f>VLOOKUP(MONTH(K257),$Q$18:$R$25,2,FALSE)</f>
        <v>16500</v>
      </c>
      <c r="M257" s="4"/>
      <c r="N257" s="4"/>
      <c r="O257" s="4" t="b">
        <f t="shared" si="43"/>
        <v>1</v>
      </c>
    </row>
    <row r="258" spans="1:15" x14ac:dyDescent="0.25">
      <c r="A258" s="2">
        <v>54067</v>
      </c>
      <c r="B258">
        <v>9.6388558818432006</v>
      </c>
      <c r="C258">
        <v>10990676.068320241</v>
      </c>
      <c r="D258">
        <f t="shared" si="38"/>
        <v>0</v>
      </c>
      <c r="F258">
        <f t="shared" si="39"/>
        <v>10990676.068320241</v>
      </c>
      <c r="H258" s="13">
        <f t="shared" si="40"/>
        <v>10.990676068320241</v>
      </c>
      <c r="I258" s="16">
        <f t="shared" si="41"/>
        <v>0.96388558818432002</v>
      </c>
      <c r="J258" s="16">
        <v>8</v>
      </c>
      <c r="K258" s="17">
        <f t="shared" si="42"/>
        <v>54067</v>
      </c>
      <c r="L258" s="17"/>
      <c r="M258" s="4"/>
      <c r="N258" s="4"/>
      <c r="O258" s="4" t="b">
        <f t="shared" si="43"/>
        <v>0</v>
      </c>
    </row>
    <row r="259" spans="1:15" x14ac:dyDescent="0.25">
      <c r="A259" s="2">
        <v>54149</v>
      </c>
      <c r="B259">
        <v>9.9526996003188</v>
      </c>
      <c r="C259">
        <v>9866600.5407319497</v>
      </c>
      <c r="D259">
        <f t="shared" si="38"/>
        <v>0</v>
      </c>
      <c r="F259">
        <f t="shared" si="39"/>
        <v>9866600.5407319497</v>
      </c>
      <c r="H259" s="13">
        <f t="shared" si="40"/>
        <v>9.8666005407319499</v>
      </c>
      <c r="I259" s="13">
        <f t="shared" si="41"/>
        <v>0.99526996003187995</v>
      </c>
      <c r="J259" s="13">
        <v>8</v>
      </c>
      <c r="K259" s="14">
        <f t="shared" si="42"/>
        <v>54149</v>
      </c>
      <c r="L259" s="15">
        <f t="shared" ref="L259:L260" si="51">VLOOKUP(MONTH(K259),$Q$18:$R$25,2,FALSE)</f>
        <v>16500</v>
      </c>
      <c r="M259" s="4"/>
      <c r="N259" s="4"/>
      <c r="O259" s="4" t="b">
        <f t="shared" si="43"/>
        <v>1</v>
      </c>
    </row>
    <row r="260" spans="1:15" x14ac:dyDescent="0.25">
      <c r="A260" s="2">
        <v>54210</v>
      </c>
      <c r="B260">
        <v>10.0015288767343</v>
      </c>
      <c r="C260">
        <v>9338482.9730531592</v>
      </c>
      <c r="D260">
        <f t="shared" ref="D260:D281" si="52">IFERROR(VLOOKUP(A260,$Z$2:$AA$122,2,FALSE),0)</f>
        <v>0</v>
      </c>
      <c r="F260">
        <f t="shared" ref="F260:F281" si="53">C260+D260</f>
        <v>9338482.9730531592</v>
      </c>
      <c r="H260" s="13">
        <f t="shared" ref="H260:H281" si="54">F260/1000000</f>
        <v>9.3384829730531589</v>
      </c>
      <c r="I260" s="13">
        <f t="shared" ref="I260:I281" si="55">B260/10</f>
        <v>1.00015288767343</v>
      </c>
      <c r="J260" s="13">
        <v>8</v>
      </c>
      <c r="K260" s="14">
        <f t="shared" ref="K260:K281" si="56">A260</f>
        <v>54210</v>
      </c>
      <c r="L260" s="15">
        <f t="shared" si="51"/>
        <v>14500</v>
      </c>
      <c r="M260" s="4"/>
      <c r="N260" s="4"/>
      <c r="O260" s="4" t="b">
        <f t="shared" ref="O260:O281" si="57">AND(DAY(K260)=1,OR(MONTH(K260)=6,MONTH(K260)=1,MONTH(K260)=10,MONTH(K260)=4))</f>
        <v>1</v>
      </c>
    </row>
    <row r="261" spans="1:15" x14ac:dyDescent="0.25">
      <c r="A261" s="2">
        <v>54240</v>
      </c>
      <c r="B261">
        <v>10.126188353136101</v>
      </c>
      <c r="C261">
        <v>5276679.7341240002</v>
      </c>
      <c r="D261">
        <f t="shared" si="52"/>
        <v>0</v>
      </c>
      <c r="F261">
        <f t="shared" si="53"/>
        <v>5276679.7341240002</v>
      </c>
      <c r="H261" s="13">
        <f t="shared" si="54"/>
        <v>5.2766797341240004</v>
      </c>
      <c r="I261" s="16">
        <f t="shared" si="55"/>
        <v>1.0126188353136101</v>
      </c>
      <c r="J261" s="16">
        <v>8</v>
      </c>
      <c r="K261" s="17">
        <f t="shared" si="56"/>
        <v>54240</v>
      </c>
      <c r="L261" s="17"/>
      <c r="M261" s="4"/>
      <c r="N261" s="4"/>
      <c r="O261" s="4" t="b">
        <f t="shared" si="57"/>
        <v>0</v>
      </c>
    </row>
    <row r="262" spans="1:15" x14ac:dyDescent="0.25">
      <c r="A262" s="2">
        <v>54332</v>
      </c>
      <c r="B262">
        <v>10.322436816434299</v>
      </c>
      <c r="C262">
        <v>5081507.5463248203</v>
      </c>
      <c r="D262">
        <f t="shared" si="52"/>
        <v>0</v>
      </c>
      <c r="F262">
        <f t="shared" si="53"/>
        <v>5081507.5463248203</v>
      </c>
      <c r="H262" s="13">
        <f t="shared" si="54"/>
        <v>5.0815075463248203</v>
      </c>
      <c r="I262" s="13">
        <f t="shared" si="55"/>
        <v>1.0322436816434299</v>
      </c>
      <c r="J262" s="13">
        <v>8</v>
      </c>
      <c r="K262" s="14">
        <f t="shared" si="56"/>
        <v>54332</v>
      </c>
      <c r="L262" s="15">
        <f>VLOOKUP(MONTH(K262),$Q$18:$R$25,2,FALSE)</f>
        <v>14500</v>
      </c>
      <c r="M262" s="4"/>
      <c r="N262" s="4"/>
      <c r="O262" s="4" t="b">
        <f t="shared" si="57"/>
        <v>1</v>
      </c>
    </row>
    <row r="263" spans="1:15" x14ac:dyDescent="0.25">
      <c r="A263" s="2">
        <v>54363</v>
      </c>
      <c r="B263">
        <v>9.8457613108991993</v>
      </c>
      <c r="C263">
        <v>9680601.9447178002</v>
      </c>
      <c r="D263">
        <f t="shared" si="52"/>
        <v>0</v>
      </c>
      <c r="F263">
        <f t="shared" si="53"/>
        <v>9680601.9447178002</v>
      </c>
      <c r="H263" s="13">
        <f t="shared" si="54"/>
        <v>9.6806019447178002</v>
      </c>
      <c r="I263" s="16">
        <f t="shared" si="55"/>
        <v>0.98457613108991993</v>
      </c>
      <c r="J263" s="16">
        <v>8</v>
      </c>
      <c r="K263" s="17">
        <f t="shared" si="56"/>
        <v>54363</v>
      </c>
      <c r="L263" s="17"/>
      <c r="M263" s="4"/>
      <c r="N263" s="4"/>
      <c r="O263" s="4" t="b">
        <f t="shared" si="57"/>
        <v>0</v>
      </c>
    </row>
    <row r="264" spans="1:15" x14ac:dyDescent="0.25">
      <c r="A264" s="2">
        <v>54393</v>
      </c>
      <c r="B264">
        <v>9.7515358450354004</v>
      </c>
      <c r="C264">
        <v>9472736.5439901501</v>
      </c>
      <c r="D264">
        <f t="shared" si="52"/>
        <v>0</v>
      </c>
      <c r="F264">
        <f t="shared" si="53"/>
        <v>9472736.5439901501</v>
      </c>
      <c r="H264" s="13">
        <f t="shared" si="54"/>
        <v>9.4727365439901501</v>
      </c>
      <c r="I264" s="16">
        <f t="shared" si="55"/>
        <v>0.97515358450354006</v>
      </c>
      <c r="J264" s="16">
        <v>8</v>
      </c>
      <c r="K264" s="17">
        <f t="shared" si="56"/>
        <v>54393</v>
      </c>
      <c r="L264" s="17"/>
      <c r="M264" s="4"/>
      <c r="N264" s="4"/>
      <c r="O264" s="4" t="b">
        <f t="shared" si="57"/>
        <v>0</v>
      </c>
    </row>
    <row r="265" spans="1:15" x14ac:dyDescent="0.25">
      <c r="A265" s="2">
        <v>54424</v>
      </c>
      <c r="B265">
        <v>9.6816091639798998</v>
      </c>
      <c r="C265">
        <v>9329658.9284185506</v>
      </c>
      <c r="D265">
        <f t="shared" si="52"/>
        <v>0</v>
      </c>
      <c r="F265">
        <f t="shared" si="53"/>
        <v>9329658.9284185506</v>
      </c>
      <c r="H265" s="13">
        <f t="shared" si="54"/>
        <v>9.3296589284185512</v>
      </c>
      <c r="I265" s="13">
        <f t="shared" si="55"/>
        <v>0.96816091639798996</v>
      </c>
      <c r="J265" s="13">
        <v>8</v>
      </c>
      <c r="K265" s="14">
        <f t="shared" si="56"/>
        <v>54424</v>
      </c>
      <c r="L265" s="15">
        <f>VLOOKUP(MONTH(K265),$Q$18:$R$25,2,FALSE)</f>
        <v>16500</v>
      </c>
      <c r="M265" s="4"/>
      <c r="N265" s="4"/>
      <c r="O265" s="4" t="b">
        <f t="shared" si="57"/>
        <v>1</v>
      </c>
    </row>
    <row r="266" spans="1:15" x14ac:dyDescent="0.25">
      <c r="A266" s="2">
        <v>54433</v>
      </c>
      <c r="B266">
        <v>9.1575504437322</v>
      </c>
      <c r="C266">
        <v>9712323.2263187505</v>
      </c>
      <c r="D266">
        <f t="shared" si="52"/>
        <v>0</v>
      </c>
      <c r="F266">
        <f t="shared" si="53"/>
        <v>9712323.2263187505</v>
      </c>
      <c r="H266" s="13">
        <f t="shared" si="54"/>
        <v>9.71232322631875</v>
      </c>
      <c r="I266" s="16">
        <f t="shared" si="55"/>
        <v>0.91575504437321997</v>
      </c>
      <c r="J266" s="16">
        <v>8</v>
      </c>
      <c r="K266" s="17">
        <f t="shared" si="56"/>
        <v>54433</v>
      </c>
      <c r="L266" s="17"/>
      <c r="M266" s="4"/>
      <c r="N266" s="4"/>
      <c r="O266" s="4" t="b">
        <f t="shared" si="57"/>
        <v>0</v>
      </c>
    </row>
    <row r="267" spans="1:15" x14ac:dyDescent="0.25">
      <c r="A267" s="2">
        <v>54514</v>
      </c>
      <c r="B267">
        <v>9.4756340161015995</v>
      </c>
      <c r="C267">
        <v>8903195.6466622595</v>
      </c>
      <c r="D267">
        <f t="shared" si="52"/>
        <v>0</v>
      </c>
      <c r="F267">
        <f t="shared" si="53"/>
        <v>8903195.6466622595</v>
      </c>
      <c r="H267" s="13">
        <f t="shared" si="54"/>
        <v>8.9031956466622599</v>
      </c>
      <c r="I267" s="13">
        <f t="shared" si="55"/>
        <v>0.94756340161015995</v>
      </c>
      <c r="J267" s="13">
        <v>8</v>
      </c>
      <c r="K267" s="14">
        <f t="shared" si="56"/>
        <v>54514</v>
      </c>
      <c r="L267" s="15">
        <f t="shared" ref="L267:L268" si="58">VLOOKUP(MONTH(K267),$Q$18:$R$25,2,FALSE)</f>
        <v>16500</v>
      </c>
      <c r="M267" s="4"/>
      <c r="N267" s="4"/>
      <c r="O267" s="4" t="b">
        <f t="shared" si="57"/>
        <v>1</v>
      </c>
    </row>
    <row r="268" spans="1:15" x14ac:dyDescent="0.25">
      <c r="A268" s="2">
        <v>54575</v>
      </c>
      <c r="B268">
        <v>9.5940665112425005</v>
      </c>
      <c r="C268">
        <v>8872192.804967571</v>
      </c>
      <c r="D268">
        <f t="shared" si="52"/>
        <v>0</v>
      </c>
      <c r="F268">
        <f t="shared" si="53"/>
        <v>8872192.804967571</v>
      </c>
      <c r="H268" s="13">
        <f t="shared" si="54"/>
        <v>8.8721928049675718</v>
      </c>
      <c r="I268" s="13">
        <f t="shared" si="55"/>
        <v>0.95940665112425005</v>
      </c>
      <c r="J268" s="13">
        <v>8</v>
      </c>
      <c r="K268" s="14">
        <f t="shared" si="56"/>
        <v>54575</v>
      </c>
      <c r="L268" s="15">
        <f t="shared" si="58"/>
        <v>14500</v>
      </c>
      <c r="M268" s="4"/>
      <c r="N268" s="4"/>
      <c r="O268" s="4" t="b">
        <f t="shared" si="57"/>
        <v>1</v>
      </c>
    </row>
    <row r="269" spans="1:15" x14ac:dyDescent="0.25">
      <c r="A269" s="2">
        <v>54605</v>
      </c>
      <c r="B269">
        <v>9.8045318082607</v>
      </c>
      <c r="C269">
        <v>5147293.7267041504</v>
      </c>
      <c r="D269">
        <f t="shared" si="52"/>
        <v>0</v>
      </c>
      <c r="F269">
        <f t="shared" si="53"/>
        <v>5147293.7267041504</v>
      </c>
      <c r="H269" s="13">
        <f t="shared" si="54"/>
        <v>5.1472937267041505</v>
      </c>
      <c r="I269" s="16">
        <f t="shared" si="55"/>
        <v>0.98045318082607003</v>
      </c>
      <c r="J269" s="16">
        <v>8</v>
      </c>
      <c r="K269" s="17">
        <f t="shared" si="56"/>
        <v>54605</v>
      </c>
      <c r="L269" s="17"/>
      <c r="M269" s="4"/>
      <c r="N269" s="4"/>
      <c r="O269" s="4" t="b">
        <f t="shared" si="57"/>
        <v>0</v>
      </c>
    </row>
    <row r="270" spans="1:15" x14ac:dyDescent="0.25">
      <c r="A270" s="2">
        <v>54697</v>
      </c>
      <c r="B270">
        <v>9.9624767148151996</v>
      </c>
      <c r="C270">
        <v>4987419.6220593201</v>
      </c>
      <c r="D270">
        <f t="shared" si="52"/>
        <v>0</v>
      </c>
      <c r="F270">
        <f t="shared" si="53"/>
        <v>4987419.6220593201</v>
      </c>
      <c r="H270" s="13">
        <f t="shared" si="54"/>
        <v>4.9874196220593197</v>
      </c>
      <c r="I270" s="13">
        <f t="shared" si="55"/>
        <v>0.99624767148151994</v>
      </c>
      <c r="J270" s="13">
        <v>8</v>
      </c>
      <c r="K270" s="14">
        <f t="shared" si="56"/>
        <v>54697</v>
      </c>
      <c r="L270" s="15">
        <f>VLOOKUP(MONTH(K270),$Q$18:$R$25,2,FALSE)</f>
        <v>14500</v>
      </c>
      <c r="M270" s="4"/>
      <c r="N270" s="4"/>
      <c r="O270" s="4" t="b">
        <f t="shared" si="57"/>
        <v>1</v>
      </c>
    </row>
    <row r="271" spans="1:15" x14ac:dyDescent="0.25">
      <c r="A271" s="2">
        <v>54728</v>
      </c>
      <c r="B271">
        <v>9.4422173801092999</v>
      </c>
      <c r="C271">
        <v>8974350.3901752606</v>
      </c>
      <c r="D271">
        <f t="shared" si="52"/>
        <v>0</v>
      </c>
      <c r="F271">
        <f t="shared" si="53"/>
        <v>8974350.3901752606</v>
      </c>
      <c r="H271" s="13">
        <f t="shared" si="54"/>
        <v>8.9743503901752604</v>
      </c>
      <c r="I271" s="16">
        <f t="shared" si="55"/>
        <v>0.94422173801093001</v>
      </c>
      <c r="J271" s="16">
        <v>8</v>
      </c>
      <c r="K271" s="17">
        <f t="shared" si="56"/>
        <v>54728</v>
      </c>
      <c r="L271" s="17"/>
      <c r="M271" s="4"/>
      <c r="N271" s="4"/>
      <c r="O271" s="4" t="b">
        <f t="shared" si="57"/>
        <v>0</v>
      </c>
    </row>
    <row r="272" spans="1:15" x14ac:dyDescent="0.25">
      <c r="A272" s="2">
        <v>54758</v>
      </c>
      <c r="B272">
        <v>9.2498767291326995</v>
      </c>
      <c r="C272">
        <v>8720243.4311920609</v>
      </c>
      <c r="D272">
        <f t="shared" si="52"/>
        <v>0</v>
      </c>
      <c r="F272">
        <f t="shared" si="53"/>
        <v>8720243.4311920609</v>
      </c>
      <c r="H272" s="13">
        <f t="shared" si="54"/>
        <v>8.7202434311920616</v>
      </c>
      <c r="I272" s="16">
        <f t="shared" si="55"/>
        <v>0.92498767291327</v>
      </c>
      <c r="J272" s="16">
        <v>8</v>
      </c>
      <c r="K272" s="17">
        <f t="shared" si="56"/>
        <v>54758</v>
      </c>
      <c r="L272" s="17"/>
      <c r="M272" s="4"/>
      <c r="N272" s="4"/>
      <c r="O272" s="4" t="b">
        <f t="shared" si="57"/>
        <v>0</v>
      </c>
    </row>
    <row r="273" spans="1:15" x14ac:dyDescent="0.25">
      <c r="A273" s="2">
        <v>54789</v>
      </c>
      <c r="B273">
        <v>9.2026751168512995</v>
      </c>
      <c r="C273">
        <v>8529935.2946466394</v>
      </c>
      <c r="D273">
        <f t="shared" si="52"/>
        <v>0</v>
      </c>
      <c r="F273">
        <f t="shared" si="53"/>
        <v>8529935.2946466394</v>
      </c>
      <c r="H273" s="13">
        <f t="shared" si="54"/>
        <v>8.5299352946466396</v>
      </c>
      <c r="I273" s="13">
        <f t="shared" si="55"/>
        <v>0.92026751168512999</v>
      </c>
      <c r="J273" s="13">
        <v>8</v>
      </c>
      <c r="K273" s="14">
        <f t="shared" si="56"/>
        <v>54789</v>
      </c>
      <c r="L273" s="15">
        <f>VLOOKUP(MONTH(K273),$Q$18:$R$25,2,FALSE)</f>
        <v>16500</v>
      </c>
      <c r="M273" s="4"/>
      <c r="N273" s="4"/>
      <c r="O273" s="4" t="b">
        <f t="shared" si="57"/>
        <v>1</v>
      </c>
    </row>
    <row r="274" spans="1:15" x14ac:dyDescent="0.25">
      <c r="A274" s="2">
        <v>54798</v>
      </c>
      <c r="B274">
        <v>8.7066251835830997</v>
      </c>
      <c r="C274">
        <v>9017464.5523351803</v>
      </c>
      <c r="D274">
        <f t="shared" si="52"/>
        <v>0</v>
      </c>
      <c r="F274">
        <f t="shared" si="53"/>
        <v>9017464.5523351803</v>
      </c>
      <c r="H274" s="13">
        <f t="shared" si="54"/>
        <v>9.0174645523351806</v>
      </c>
      <c r="I274" s="16">
        <f t="shared" si="55"/>
        <v>0.87066251835830999</v>
      </c>
      <c r="J274" s="16">
        <v>8</v>
      </c>
      <c r="K274" s="17">
        <f t="shared" si="56"/>
        <v>54798</v>
      </c>
      <c r="L274" s="17"/>
      <c r="M274" s="4"/>
      <c r="N274" s="4"/>
      <c r="O274" s="4" t="b">
        <f t="shared" si="57"/>
        <v>0</v>
      </c>
    </row>
    <row r="275" spans="1:15" x14ac:dyDescent="0.25">
      <c r="A275" s="2">
        <v>54879</v>
      </c>
      <c r="B275">
        <v>9.0186113722567001</v>
      </c>
      <c r="C275">
        <v>8222545.2512110099</v>
      </c>
      <c r="D275">
        <f t="shared" si="52"/>
        <v>0</v>
      </c>
      <c r="F275">
        <f t="shared" si="53"/>
        <v>8222545.2512110099</v>
      </c>
      <c r="H275" s="13">
        <f t="shared" si="54"/>
        <v>8.2225452512110095</v>
      </c>
      <c r="I275" s="13">
        <f t="shared" si="55"/>
        <v>0.90186113722566996</v>
      </c>
      <c r="J275" s="13">
        <v>8</v>
      </c>
      <c r="K275" s="14">
        <f t="shared" si="56"/>
        <v>54879</v>
      </c>
      <c r="L275" s="15">
        <f t="shared" ref="L275:L276" si="59">VLOOKUP(MONTH(K275),$Q$18:$R$25,2,FALSE)</f>
        <v>16500</v>
      </c>
      <c r="M275" s="4"/>
      <c r="N275" s="4"/>
      <c r="O275" s="4" t="b">
        <f t="shared" si="57"/>
        <v>1</v>
      </c>
    </row>
    <row r="276" spans="1:15" x14ac:dyDescent="0.25">
      <c r="A276" s="2">
        <v>54940</v>
      </c>
      <c r="B276">
        <v>9.4901889236922994</v>
      </c>
      <c r="C276">
        <v>9015342.8446867689</v>
      </c>
      <c r="D276">
        <f t="shared" si="52"/>
        <v>0</v>
      </c>
      <c r="F276">
        <f t="shared" si="53"/>
        <v>9015342.8446867689</v>
      </c>
      <c r="H276" s="13">
        <f t="shared" si="54"/>
        <v>9.0153428446867689</v>
      </c>
      <c r="I276" s="13">
        <f t="shared" si="55"/>
        <v>0.94901889236922998</v>
      </c>
      <c r="J276" s="13">
        <v>8</v>
      </c>
      <c r="K276" s="14">
        <f t="shared" si="56"/>
        <v>54940</v>
      </c>
      <c r="L276" s="15">
        <f t="shared" si="59"/>
        <v>14500</v>
      </c>
      <c r="M276" s="4"/>
      <c r="N276" s="4"/>
      <c r="O276" s="4" t="b">
        <f t="shared" si="57"/>
        <v>1</v>
      </c>
    </row>
    <row r="277" spans="1:15" x14ac:dyDescent="0.25">
      <c r="A277" s="2">
        <v>54970</v>
      </c>
      <c r="B277">
        <v>9.5533014945907997</v>
      </c>
      <c r="C277">
        <v>5463775.5627115499</v>
      </c>
      <c r="D277">
        <f t="shared" si="52"/>
        <v>0</v>
      </c>
      <c r="F277">
        <f t="shared" si="53"/>
        <v>5463775.5627115499</v>
      </c>
      <c r="H277" s="13">
        <f t="shared" si="54"/>
        <v>5.4637755627115503</v>
      </c>
      <c r="I277" s="16">
        <f t="shared" si="55"/>
        <v>0.95533014945908001</v>
      </c>
      <c r="J277" s="16">
        <v>8</v>
      </c>
      <c r="K277" s="17">
        <f t="shared" si="56"/>
        <v>54970</v>
      </c>
      <c r="L277" s="17"/>
      <c r="M277" s="4"/>
      <c r="N277" s="4"/>
      <c r="O277" s="4" t="b">
        <f t="shared" si="57"/>
        <v>0</v>
      </c>
    </row>
    <row r="278" spans="1:15" x14ac:dyDescent="0.25">
      <c r="A278" s="2">
        <v>55062</v>
      </c>
      <c r="B278">
        <v>9.7107176258035999</v>
      </c>
      <c r="C278">
        <v>5428426.5884762704</v>
      </c>
      <c r="D278">
        <f t="shared" si="52"/>
        <v>0</v>
      </c>
      <c r="F278">
        <f t="shared" si="53"/>
        <v>5428426.5884762704</v>
      </c>
      <c r="H278" s="13">
        <f t="shared" si="54"/>
        <v>5.4284265884762704</v>
      </c>
      <c r="I278" s="13">
        <f t="shared" si="55"/>
        <v>0.97107176258035999</v>
      </c>
      <c r="J278" s="13">
        <v>8</v>
      </c>
      <c r="K278" s="14">
        <f t="shared" si="56"/>
        <v>55062</v>
      </c>
      <c r="L278" s="15">
        <f>VLOOKUP(MONTH(K278),$Q$18:$R$25,2,FALSE)</f>
        <v>14500</v>
      </c>
      <c r="M278" s="4"/>
      <c r="N278" s="4"/>
      <c r="O278" s="4" t="b">
        <f t="shared" si="57"/>
        <v>1</v>
      </c>
    </row>
    <row r="279" spans="1:15" x14ac:dyDescent="0.25">
      <c r="A279" s="2">
        <v>55093</v>
      </c>
      <c r="B279">
        <v>9.2675701057656994</v>
      </c>
      <c r="C279">
        <v>9149993.3253666312</v>
      </c>
      <c r="D279">
        <f t="shared" si="52"/>
        <v>0</v>
      </c>
      <c r="F279">
        <f t="shared" si="53"/>
        <v>9149993.3253666312</v>
      </c>
      <c r="H279" s="13">
        <f t="shared" si="54"/>
        <v>9.1499933253666317</v>
      </c>
      <c r="I279" s="16">
        <f t="shared" si="55"/>
        <v>0.9267570105765699</v>
      </c>
      <c r="J279" s="16">
        <v>8</v>
      </c>
      <c r="K279" s="17">
        <f t="shared" si="56"/>
        <v>55093</v>
      </c>
      <c r="L279" s="17"/>
      <c r="M279" s="4"/>
      <c r="N279" s="4"/>
      <c r="O279" s="4" t="b">
        <f t="shared" si="57"/>
        <v>0</v>
      </c>
    </row>
    <row r="280" spans="1:15" x14ac:dyDescent="0.25">
      <c r="A280" s="2">
        <v>55123</v>
      </c>
      <c r="B280">
        <v>8.9963579058305001</v>
      </c>
      <c r="C280">
        <v>8774544.4929231703</v>
      </c>
      <c r="D280">
        <f t="shared" si="52"/>
        <v>0</v>
      </c>
      <c r="F280">
        <f t="shared" si="53"/>
        <v>8774544.4929231703</v>
      </c>
      <c r="H280" s="13">
        <f t="shared" si="54"/>
        <v>8.7745444929231695</v>
      </c>
      <c r="I280" s="16">
        <f t="shared" si="55"/>
        <v>0.89963579058304999</v>
      </c>
      <c r="J280" s="16">
        <v>8</v>
      </c>
      <c r="K280" s="17">
        <f t="shared" si="56"/>
        <v>55123</v>
      </c>
      <c r="L280" s="17"/>
      <c r="M280" s="4"/>
      <c r="N280" s="4"/>
      <c r="O280" s="4" t="b">
        <f t="shared" si="57"/>
        <v>0</v>
      </c>
    </row>
    <row r="281" spans="1:15" x14ac:dyDescent="0.25">
      <c r="A281" s="2">
        <v>55154</v>
      </c>
      <c r="B281">
        <v>8.9771691692202999</v>
      </c>
      <c r="C281">
        <v>8675146.3064664714</v>
      </c>
      <c r="D281">
        <f t="shared" si="52"/>
        <v>0</v>
      </c>
      <c r="F281">
        <f t="shared" si="53"/>
        <v>8675146.3064664714</v>
      </c>
      <c r="H281" s="13">
        <f t="shared" si="54"/>
        <v>8.6751463064664716</v>
      </c>
      <c r="I281" s="13">
        <f t="shared" si="55"/>
        <v>0.89771691692203004</v>
      </c>
      <c r="J281" s="13">
        <v>8</v>
      </c>
      <c r="K281" s="14">
        <f t="shared" si="56"/>
        <v>55154</v>
      </c>
      <c r="L281" s="15">
        <f>VLOOKUP(MONTH(K281),$Q$18:$R$25,2,FALSE)</f>
        <v>16500</v>
      </c>
      <c r="M281" s="4"/>
      <c r="N281" s="4"/>
      <c r="O281" s="4" t="b">
        <f t="shared" si="57"/>
        <v>1</v>
      </c>
    </row>
  </sheetData>
  <autoFilter ref="O3:Q28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workbookViewId="0">
      <selection activeCell="K14" sqref="K14"/>
    </sheetView>
  </sheetViews>
  <sheetFormatPr defaultRowHeight="15" x14ac:dyDescent="0.25"/>
  <cols>
    <col min="1" max="1" width="10.140625" bestFit="1" customWidth="1"/>
  </cols>
  <sheetData>
    <row r="1" spans="1:18" s="10" customFormat="1" x14ac:dyDescent="0.25">
      <c r="A1" s="9"/>
      <c r="B1" s="9" t="s">
        <v>1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9" t="s">
        <v>20</v>
      </c>
      <c r="Q1" s="9" t="s">
        <v>317</v>
      </c>
      <c r="R1" s="9" t="s">
        <v>318</v>
      </c>
    </row>
    <row r="2" spans="1:18" x14ac:dyDescent="0.25">
      <c r="A2" s="11">
        <v>44198</v>
      </c>
      <c r="B2" s="12">
        <v>68.7</v>
      </c>
      <c r="C2" s="12">
        <v>4.5</v>
      </c>
      <c r="D2" s="12">
        <v>8</v>
      </c>
      <c r="E2" s="12" t="s">
        <v>21</v>
      </c>
      <c r="F2" s="12">
        <v>4520</v>
      </c>
      <c r="G2" s="12">
        <v>13908</v>
      </c>
      <c r="H2" s="12" t="s">
        <v>22</v>
      </c>
      <c r="I2" s="12">
        <v>4.5</v>
      </c>
      <c r="J2" s="12">
        <v>8</v>
      </c>
      <c r="K2" s="12">
        <v>1.78</v>
      </c>
      <c r="L2" s="12">
        <v>4</v>
      </c>
      <c r="M2" s="12">
        <v>424</v>
      </c>
      <c r="N2" s="12">
        <v>62</v>
      </c>
      <c r="O2" s="12">
        <v>74</v>
      </c>
      <c r="P2" s="12">
        <v>241</v>
      </c>
      <c r="Q2">
        <f>P2</f>
        <v>241</v>
      </c>
      <c r="R2">
        <f>K2</f>
        <v>1.78</v>
      </c>
    </row>
    <row r="3" spans="1:18" x14ac:dyDescent="0.25">
      <c r="A3" s="11">
        <v>44287</v>
      </c>
      <c r="B3" s="12">
        <v>64.2</v>
      </c>
      <c r="C3" s="12">
        <v>4.7</v>
      </c>
      <c r="D3" s="12">
        <v>8</v>
      </c>
      <c r="E3" s="12"/>
      <c r="F3" s="12">
        <v>4250</v>
      </c>
      <c r="G3" s="12">
        <v>11859</v>
      </c>
      <c r="H3" s="12" t="s">
        <v>22</v>
      </c>
      <c r="I3" s="12">
        <v>4.7</v>
      </c>
      <c r="J3" s="12">
        <v>8</v>
      </c>
      <c r="K3" s="12">
        <v>1.7</v>
      </c>
      <c r="L3" s="12">
        <v>4</v>
      </c>
      <c r="M3" s="12">
        <v>379</v>
      </c>
      <c r="N3" s="12">
        <v>58</v>
      </c>
      <c r="O3" s="12">
        <v>65</v>
      </c>
      <c r="P3" s="12">
        <v>215</v>
      </c>
      <c r="Q3">
        <f t="shared" ref="Q3:Q66" si="0">P3</f>
        <v>215</v>
      </c>
      <c r="R3">
        <f t="shared" ref="R3:R66" si="1">K3</f>
        <v>1.7</v>
      </c>
    </row>
    <row r="4" spans="1:18" x14ac:dyDescent="0.25">
      <c r="A4" s="11">
        <v>44348</v>
      </c>
      <c r="B4" s="12">
        <v>49.9</v>
      </c>
      <c r="C4" s="12">
        <v>5.0999999999999996</v>
      </c>
      <c r="D4" s="12">
        <v>8</v>
      </c>
      <c r="E4" s="12"/>
      <c r="F4" s="12">
        <v>3905</v>
      </c>
      <c r="G4" s="12">
        <v>10199</v>
      </c>
      <c r="H4" s="12" t="s">
        <v>22</v>
      </c>
      <c r="I4" s="12">
        <v>5.0999999999999996</v>
      </c>
      <c r="J4" s="12">
        <v>7.99</v>
      </c>
      <c r="K4" s="12">
        <v>1.57</v>
      </c>
      <c r="L4" s="12">
        <v>3</v>
      </c>
      <c r="M4" s="12">
        <v>257</v>
      </c>
      <c r="N4" s="12">
        <v>50</v>
      </c>
      <c r="O4" s="12">
        <v>70</v>
      </c>
      <c r="P4" s="12">
        <v>203</v>
      </c>
      <c r="Q4">
        <f t="shared" si="0"/>
        <v>203</v>
      </c>
      <c r="R4">
        <f t="shared" si="1"/>
        <v>1.57</v>
      </c>
    </row>
    <row r="5" spans="1:18" x14ac:dyDescent="0.25">
      <c r="A5" s="11">
        <v>44470</v>
      </c>
      <c r="B5" s="12">
        <v>48.9</v>
      </c>
      <c r="C5" s="12">
        <v>5</v>
      </c>
      <c r="D5" s="12">
        <v>8</v>
      </c>
      <c r="E5" s="12"/>
      <c r="F5" s="12">
        <v>3980</v>
      </c>
      <c r="G5" s="12">
        <v>10487</v>
      </c>
      <c r="H5" s="12" t="s">
        <v>22</v>
      </c>
      <c r="I5" s="12">
        <v>5</v>
      </c>
      <c r="J5" s="12">
        <v>8</v>
      </c>
      <c r="K5" s="12">
        <v>1.6</v>
      </c>
      <c r="L5" s="12">
        <v>3</v>
      </c>
      <c r="M5" s="12">
        <v>261</v>
      </c>
      <c r="N5" s="12">
        <v>52</v>
      </c>
      <c r="O5" s="12">
        <v>67</v>
      </c>
      <c r="P5" s="12">
        <v>204</v>
      </c>
      <c r="Q5">
        <f t="shared" si="0"/>
        <v>204</v>
      </c>
      <c r="R5">
        <f t="shared" si="1"/>
        <v>1.6</v>
      </c>
    </row>
    <row r="6" spans="1:18" x14ac:dyDescent="0.25">
      <c r="A6" s="11">
        <v>44562</v>
      </c>
      <c r="B6" s="12">
        <v>59.3</v>
      </c>
      <c r="C6" s="12">
        <v>4.8</v>
      </c>
      <c r="D6" s="12">
        <v>8</v>
      </c>
      <c r="E6" s="12"/>
      <c r="F6" s="12">
        <v>4415</v>
      </c>
      <c r="G6" s="12">
        <v>14261</v>
      </c>
      <c r="H6" s="12" t="s">
        <v>22</v>
      </c>
      <c r="I6" s="12">
        <v>4.8</v>
      </c>
      <c r="J6" s="12">
        <v>8.01</v>
      </c>
      <c r="K6" s="12">
        <v>1.67</v>
      </c>
      <c r="L6" s="12">
        <v>3</v>
      </c>
      <c r="M6" s="12">
        <v>324</v>
      </c>
      <c r="N6" s="12">
        <v>57</v>
      </c>
      <c r="O6" s="12">
        <v>91</v>
      </c>
      <c r="P6" s="12">
        <v>258</v>
      </c>
      <c r="Q6">
        <f t="shared" si="0"/>
        <v>258</v>
      </c>
      <c r="R6">
        <f t="shared" si="1"/>
        <v>1.67</v>
      </c>
    </row>
    <row r="7" spans="1:18" x14ac:dyDescent="0.25">
      <c r="A7" s="11">
        <v>44652</v>
      </c>
      <c r="B7" s="12">
        <v>51.5</v>
      </c>
      <c r="C7" s="12">
        <v>4.9000000000000004</v>
      </c>
      <c r="D7" s="12">
        <v>8</v>
      </c>
      <c r="E7" s="12"/>
      <c r="F7" s="12">
        <v>4130</v>
      </c>
      <c r="G7" s="12">
        <v>11635</v>
      </c>
      <c r="H7" s="12" t="s">
        <v>22</v>
      </c>
      <c r="I7" s="12">
        <v>4.9000000000000004</v>
      </c>
      <c r="J7" s="12">
        <v>8.01</v>
      </c>
      <c r="K7" s="12">
        <v>1.63</v>
      </c>
      <c r="L7" s="12">
        <v>3</v>
      </c>
      <c r="M7" s="12">
        <v>280</v>
      </c>
      <c r="N7" s="12">
        <v>54</v>
      </c>
      <c r="O7" s="12">
        <v>73</v>
      </c>
      <c r="P7" s="12">
        <v>219</v>
      </c>
      <c r="Q7">
        <f t="shared" si="0"/>
        <v>219</v>
      </c>
      <c r="R7">
        <f t="shared" si="1"/>
        <v>1.63</v>
      </c>
    </row>
    <row r="8" spans="1:18" x14ac:dyDescent="0.25">
      <c r="A8" s="11">
        <v>44713</v>
      </c>
      <c r="B8" s="12">
        <v>45.1</v>
      </c>
      <c r="C8" s="12">
        <v>4.9000000000000004</v>
      </c>
      <c r="D8" s="12">
        <v>8</v>
      </c>
      <c r="E8" s="12"/>
      <c r="F8" s="12">
        <v>4010</v>
      </c>
      <c r="G8" s="12">
        <v>10165</v>
      </c>
      <c r="H8" s="12" t="s">
        <v>22</v>
      </c>
      <c r="I8" s="12">
        <v>4.9000000000000004</v>
      </c>
      <c r="J8" s="12">
        <v>8.01</v>
      </c>
      <c r="K8" s="12">
        <v>1.63</v>
      </c>
      <c r="L8" s="12">
        <v>3</v>
      </c>
      <c r="M8" s="12">
        <v>256</v>
      </c>
      <c r="N8" s="12">
        <v>54</v>
      </c>
      <c r="O8" s="12">
        <v>57</v>
      </c>
      <c r="P8" s="12">
        <v>192</v>
      </c>
      <c r="Q8">
        <f t="shared" si="0"/>
        <v>192</v>
      </c>
      <c r="R8">
        <f t="shared" si="1"/>
        <v>1.63</v>
      </c>
    </row>
    <row r="9" spans="1:18" x14ac:dyDescent="0.25">
      <c r="A9" s="11">
        <v>44835</v>
      </c>
      <c r="B9" s="12">
        <v>44.8</v>
      </c>
      <c r="C9" s="12">
        <v>5</v>
      </c>
      <c r="D9" s="12">
        <v>8</v>
      </c>
      <c r="E9" s="12"/>
      <c r="F9" s="12">
        <v>3905</v>
      </c>
      <c r="G9" s="12">
        <v>9587</v>
      </c>
      <c r="H9" s="12" t="s">
        <v>22</v>
      </c>
      <c r="I9" s="12">
        <v>5</v>
      </c>
      <c r="J9" s="12">
        <v>7.99</v>
      </c>
      <c r="K9" s="12">
        <v>1.6</v>
      </c>
      <c r="L9" s="12">
        <v>3</v>
      </c>
      <c r="M9" s="12">
        <v>247</v>
      </c>
      <c r="N9" s="12">
        <v>51</v>
      </c>
      <c r="O9" s="12">
        <v>56</v>
      </c>
      <c r="P9" s="12">
        <v>187</v>
      </c>
      <c r="Q9">
        <f t="shared" si="0"/>
        <v>187</v>
      </c>
      <c r="R9">
        <f t="shared" si="1"/>
        <v>1.6</v>
      </c>
    </row>
    <row r="10" spans="1:18" x14ac:dyDescent="0.25">
      <c r="A10" s="11">
        <v>44927</v>
      </c>
      <c r="B10" s="12">
        <v>56.5</v>
      </c>
      <c r="C10" s="12">
        <v>4.9000000000000004</v>
      </c>
      <c r="D10" s="12">
        <v>8</v>
      </c>
      <c r="E10" s="12"/>
      <c r="F10" s="12">
        <v>4250</v>
      </c>
      <c r="G10" s="12">
        <v>12936</v>
      </c>
      <c r="H10" s="12" t="s">
        <v>22</v>
      </c>
      <c r="I10" s="12">
        <v>4.9000000000000004</v>
      </c>
      <c r="J10" s="12">
        <v>8.02</v>
      </c>
      <c r="K10" s="12">
        <v>1.64</v>
      </c>
      <c r="L10" s="12">
        <v>3</v>
      </c>
      <c r="M10" s="12">
        <v>302</v>
      </c>
      <c r="N10" s="12">
        <v>54</v>
      </c>
      <c r="O10" s="12">
        <v>85</v>
      </c>
      <c r="P10" s="12">
        <v>241</v>
      </c>
      <c r="Q10">
        <f t="shared" si="0"/>
        <v>241</v>
      </c>
      <c r="R10">
        <f t="shared" si="1"/>
        <v>1.64</v>
      </c>
    </row>
    <row r="11" spans="1:18" x14ac:dyDescent="0.25">
      <c r="A11" s="11">
        <v>45017</v>
      </c>
      <c r="B11" s="12">
        <v>51.2</v>
      </c>
      <c r="C11" s="12">
        <v>4.5999999999999996</v>
      </c>
      <c r="D11" s="12">
        <v>8</v>
      </c>
      <c r="E11" s="12"/>
      <c r="F11" s="12">
        <v>4415</v>
      </c>
      <c r="G11" s="12">
        <v>13243</v>
      </c>
      <c r="H11" s="12" t="s">
        <v>22</v>
      </c>
      <c r="I11" s="12">
        <v>4.5999999999999996</v>
      </c>
      <c r="J11" s="12">
        <v>8.01</v>
      </c>
      <c r="K11" s="12">
        <v>1.74</v>
      </c>
      <c r="L11" s="12">
        <v>3</v>
      </c>
      <c r="M11" s="12">
        <v>307</v>
      </c>
      <c r="N11" s="12">
        <v>60</v>
      </c>
      <c r="O11" s="12">
        <v>73</v>
      </c>
      <c r="P11" s="12">
        <v>234</v>
      </c>
      <c r="Q11">
        <f t="shared" si="0"/>
        <v>234</v>
      </c>
      <c r="R11">
        <f t="shared" si="1"/>
        <v>1.74</v>
      </c>
    </row>
    <row r="12" spans="1:18" x14ac:dyDescent="0.25">
      <c r="A12" s="11">
        <v>45078</v>
      </c>
      <c r="B12" s="12">
        <v>44.4</v>
      </c>
      <c r="C12" s="12">
        <v>4.9000000000000004</v>
      </c>
      <c r="D12" s="12">
        <v>8</v>
      </c>
      <c r="E12" s="12"/>
      <c r="F12" s="12">
        <v>3995</v>
      </c>
      <c r="G12" s="12">
        <v>9990</v>
      </c>
      <c r="H12" s="12" t="s">
        <v>22</v>
      </c>
      <c r="I12" s="12">
        <v>4.9000000000000004</v>
      </c>
      <c r="J12" s="12">
        <v>8</v>
      </c>
      <c r="K12" s="12">
        <v>1.63</v>
      </c>
      <c r="L12" s="12">
        <v>3</v>
      </c>
      <c r="M12" s="12">
        <v>253</v>
      </c>
      <c r="N12" s="12">
        <v>54</v>
      </c>
      <c r="O12" s="12">
        <v>55</v>
      </c>
      <c r="P12" s="12">
        <v>189</v>
      </c>
      <c r="Q12">
        <f t="shared" si="0"/>
        <v>189</v>
      </c>
      <c r="R12">
        <f t="shared" si="1"/>
        <v>1.63</v>
      </c>
    </row>
    <row r="13" spans="1:18" x14ac:dyDescent="0.25">
      <c r="A13" s="11">
        <v>45200</v>
      </c>
      <c r="B13" s="12">
        <v>43.4</v>
      </c>
      <c r="C13" s="12">
        <v>5</v>
      </c>
      <c r="D13" s="12">
        <v>8</v>
      </c>
      <c r="E13" s="12"/>
      <c r="F13" s="12">
        <v>3890</v>
      </c>
      <c r="G13" s="12">
        <v>9339</v>
      </c>
      <c r="H13" s="12" t="s">
        <v>22</v>
      </c>
      <c r="I13" s="12">
        <v>5</v>
      </c>
      <c r="J13" s="12">
        <v>8.01</v>
      </c>
      <c r="K13" s="12">
        <v>1.6</v>
      </c>
      <c r="L13" s="12">
        <v>3</v>
      </c>
      <c r="M13" s="12">
        <v>243</v>
      </c>
      <c r="N13" s="12">
        <v>52</v>
      </c>
      <c r="O13" s="12">
        <v>52</v>
      </c>
      <c r="P13" s="12">
        <v>181</v>
      </c>
      <c r="Q13">
        <f t="shared" si="0"/>
        <v>181</v>
      </c>
      <c r="R13">
        <f t="shared" si="1"/>
        <v>1.6</v>
      </c>
    </row>
    <row r="14" spans="1:18" x14ac:dyDescent="0.25">
      <c r="A14" s="11">
        <v>45292</v>
      </c>
      <c r="B14" s="12">
        <v>59.8</v>
      </c>
      <c r="C14" s="12">
        <v>4</v>
      </c>
      <c r="D14" s="12">
        <v>8</v>
      </c>
      <c r="E14" s="12"/>
      <c r="F14" s="12">
        <v>4895</v>
      </c>
      <c r="G14" s="12">
        <v>14934</v>
      </c>
      <c r="H14" s="12" t="s">
        <v>22</v>
      </c>
      <c r="I14" s="12">
        <v>4</v>
      </c>
      <c r="J14" s="12">
        <v>8.02</v>
      </c>
      <c r="K14" s="12">
        <v>2</v>
      </c>
      <c r="L14" s="12">
        <v>4</v>
      </c>
      <c r="M14" s="12">
        <v>447</v>
      </c>
      <c r="N14" s="12">
        <v>74</v>
      </c>
      <c r="O14" s="12">
        <v>59</v>
      </c>
      <c r="P14" s="12">
        <v>239</v>
      </c>
      <c r="Q14">
        <f t="shared" si="0"/>
        <v>239</v>
      </c>
      <c r="R14">
        <f t="shared" si="1"/>
        <v>2</v>
      </c>
    </row>
    <row r="15" spans="1:18" x14ac:dyDescent="0.25">
      <c r="A15" s="11">
        <v>45383</v>
      </c>
      <c r="B15" s="12">
        <v>50.9</v>
      </c>
      <c r="C15" s="12">
        <v>4.5</v>
      </c>
      <c r="D15" s="12">
        <v>8</v>
      </c>
      <c r="E15" s="12"/>
      <c r="F15" s="12">
        <v>4505</v>
      </c>
      <c r="G15" s="12">
        <v>13724</v>
      </c>
      <c r="H15" s="12" t="s">
        <v>22</v>
      </c>
      <c r="I15" s="12">
        <v>4.5</v>
      </c>
      <c r="J15" s="12">
        <v>8</v>
      </c>
      <c r="K15" s="12">
        <v>1.78</v>
      </c>
      <c r="L15" s="12">
        <v>3</v>
      </c>
      <c r="M15" s="12">
        <v>315</v>
      </c>
      <c r="N15" s="12">
        <v>62</v>
      </c>
      <c r="O15" s="12">
        <v>72</v>
      </c>
      <c r="P15" s="12">
        <v>238</v>
      </c>
      <c r="Q15">
        <f t="shared" si="0"/>
        <v>238</v>
      </c>
      <c r="R15">
        <f t="shared" si="1"/>
        <v>1.78</v>
      </c>
    </row>
    <row r="16" spans="1:18" x14ac:dyDescent="0.25">
      <c r="A16" s="11">
        <v>45444</v>
      </c>
      <c r="B16" s="12">
        <v>44.2</v>
      </c>
      <c r="C16" s="12">
        <v>4.9000000000000004</v>
      </c>
      <c r="D16" s="12">
        <v>8</v>
      </c>
      <c r="E16" s="12"/>
      <c r="F16" s="12">
        <v>3995</v>
      </c>
      <c r="G16" s="12">
        <v>9966</v>
      </c>
      <c r="H16" s="12" t="s">
        <v>22</v>
      </c>
      <c r="I16" s="12">
        <v>4.9000000000000004</v>
      </c>
      <c r="J16" s="12">
        <v>8.01</v>
      </c>
      <c r="K16" s="12">
        <v>1.63</v>
      </c>
      <c r="L16" s="12">
        <v>3</v>
      </c>
      <c r="M16" s="12">
        <v>253</v>
      </c>
      <c r="N16" s="12">
        <v>54</v>
      </c>
      <c r="O16" s="12">
        <v>54</v>
      </c>
      <c r="P16" s="12">
        <v>188</v>
      </c>
      <c r="Q16">
        <f t="shared" si="0"/>
        <v>188</v>
      </c>
      <c r="R16">
        <f t="shared" si="1"/>
        <v>1.63</v>
      </c>
    </row>
    <row r="17" spans="1:18" x14ac:dyDescent="0.25">
      <c r="A17" s="11">
        <v>45566</v>
      </c>
      <c r="B17" s="12">
        <v>45.2</v>
      </c>
      <c r="C17" s="12">
        <v>4.9000000000000004</v>
      </c>
      <c r="D17" s="12">
        <v>8</v>
      </c>
      <c r="E17" s="12"/>
      <c r="F17" s="12">
        <v>4010</v>
      </c>
      <c r="G17" s="12">
        <v>10176</v>
      </c>
      <c r="H17" s="12" t="s">
        <v>22</v>
      </c>
      <c r="I17" s="12">
        <v>4.9000000000000004</v>
      </c>
      <c r="J17" s="12">
        <v>8.01</v>
      </c>
      <c r="K17" s="12">
        <v>1.63</v>
      </c>
      <c r="L17" s="12">
        <v>3</v>
      </c>
      <c r="M17" s="12">
        <v>256</v>
      </c>
      <c r="N17" s="12">
        <v>54</v>
      </c>
      <c r="O17" s="12">
        <v>57</v>
      </c>
      <c r="P17" s="12">
        <v>193</v>
      </c>
      <c r="Q17">
        <f t="shared" si="0"/>
        <v>193</v>
      </c>
      <c r="R17">
        <f t="shared" si="1"/>
        <v>1.63</v>
      </c>
    </row>
    <row r="18" spans="1:18" x14ac:dyDescent="0.25">
      <c r="A18" s="11">
        <v>45658</v>
      </c>
      <c r="B18" s="12">
        <v>61.6</v>
      </c>
      <c r="C18" s="12">
        <v>3.8</v>
      </c>
      <c r="D18" s="12">
        <v>8</v>
      </c>
      <c r="E18" s="12"/>
      <c r="F18" s="12">
        <v>4955</v>
      </c>
      <c r="G18" s="12">
        <v>13487</v>
      </c>
      <c r="H18" s="12" t="s">
        <v>22</v>
      </c>
      <c r="I18" s="12">
        <v>3.8</v>
      </c>
      <c r="J18" s="12">
        <v>8.01</v>
      </c>
      <c r="K18" s="12">
        <v>2.11</v>
      </c>
      <c r="L18" s="12">
        <v>5</v>
      </c>
      <c r="M18" s="12">
        <v>518</v>
      </c>
      <c r="N18" s="12">
        <v>80</v>
      </c>
      <c r="O18" s="12">
        <v>38</v>
      </c>
      <c r="P18" s="12">
        <v>208</v>
      </c>
      <c r="Q18">
        <f t="shared" si="0"/>
        <v>208</v>
      </c>
      <c r="R18">
        <f t="shared" si="1"/>
        <v>2.11</v>
      </c>
    </row>
    <row r="19" spans="1:18" x14ac:dyDescent="0.25">
      <c r="A19" s="11">
        <v>45748</v>
      </c>
      <c r="B19" s="12">
        <v>67.2</v>
      </c>
      <c r="C19" s="12">
        <v>3.8</v>
      </c>
      <c r="D19" s="12">
        <v>8</v>
      </c>
      <c r="E19" s="12"/>
      <c r="F19" s="12">
        <v>5015</v>
      </c>
      <c r="G19" s="12">
        <v>14602</v>
      </c>
      <c r="H19" s="12" t="s">
        <v>22</v>
      </c>
      <c r="I19" s="12">
        <v>3.8</v>
      </c>
      <c r="J19" s="12">
        <v>8.01</v>
      </c>
      <c r="K19" s="12">
        <v>2.11</v>
      </c>
      <c r="L19" s="12">
        <v>5</v>
      </c>
      <c r="M19" s="12">
        <v>549</v>
      </c>
      <c r="N19" s="12">
        <v>79</v>
      </c>
      <c r="O19" s="12">
        <v>48</v>
      </c>
      <c r="P19" s="12">
        <v>227</v>
      </c>
      <c r="Q19">
        <f t="shared" si="0"/>
        <v>227</v>
      </c>
      <c r="R19">
        <f t="shared" si="1"/>
        <v>2.11</v>
      </c>
    </row>
    <row r="20" spans="1:18" x14ac:dyDescent="0.25">
      <c r="A20" s="11">
        <v>45809</v>
      </c>
      <c r="B20" s="12">
        <v>54.3</v>
      </c>
      <c r="C20" s="12">
        <v>4</v>
      </c>
      <c r="D20" s="12">
        <v>8</v>
      </c>
      <c r="E20" s="12"/>
      <c r="F20" s="12">
        <v>4805</v>
      </c>
      <c r="G20" s="12">
        <v>13557</v>
      </c>
      <c r="H20" s="12" t="s">
        <v>22</v>
      </c>
      <c r="I20" s="12">
        <v>4</v>
      </c>
      <c r="J20" s="12">
        <v>8</v>
      </c>
      <c r="K20" s="12">
        <v>2</v>
      </c>
      <c r="L20" s="12">
        <v>4</v>
      </c>
      <c r="M20" s="12">
        <v>416</v>
      </c>
      <c r="N20" s="12">
        <v>74</v>
      </c>
      <c r="O20" s="12">
        <v>48</v>
      </c>
      <c r="P20" s="12">
        <v>217</v>
      </c>
      <c r="Q20">
        <f t="shared" si="0"/>
        <v>217</v>
      </c>
      <c r="R20">
        <f t="shared" si="1"/>
        <v>2</v>
      </c>
    </row>
    <row r="21" spans="1:18" x14ac:dyDescent="0.25">
      <c r="A21" s="11">
        <v>45931</v>
      </c>
      <c r="B21" s="12">
        <v>40.700000000000003</v>
      </c>
      <c r="C21" s="12">
        <v>4.0999999999999996</v>
      </c>
      <c r="D21" s="12">
        <v>8</v>
      </c>
      <c r="E21" s="12"/>
      <c r="F21" s="12">
        <v>4700</v>
      </c>
      <c r="G21" s="12">
        <v>12994</v>
      </c>
      <c r="H21" s="12" t="s">
        <v>22</v>
      </c>
      <c r="I21" s="12">
        <v>4.0999999999999996</v>
      </c>
      <c r="J21" s="12">
        <v>8</v>
      </c>
      <c r="K21" s="12">
        <v>1.95</v>
      </c>
      <c r="L21" s="12">
        <v>3</v>
      </c>
      <c r="M21" s="12">
        <v>303</v>
      </c>
      <c r="N21" s="12">
        <v>71</v>
      </c>
      <c r="O21" s="12">
        <v>47</v>
      </c>
      <c r="P21" s="12">
        <v>211</v>
      </c>
      <c r="Q21">
        <f t="shared" si="0"/>
        <v>211</v>
      </c>
      <c r="R21">
        <f t="shared" si="1"/>
        <v>1.95</v>
      </c>
    </row>
    <row r="22" spans="1:18" x14ac:dyDescent="0.25">
      <c r="A22" s="11">
        <v>46023</v>
      </c>
      <c r="B22" s="12">
        <v>66.599999999999994</v>
      </c>
      <c r="C22" s="12">
        <v>3.8</v>
      </c>
      <c r="D22" s="12">
        <v>8</v>
      </c>
      <c r="E22" s="12"/>
      <c r="F22" s="12">
        <v>5000</v>
      </c>
      <c r="G22" s="12">
        <v>14424</v>
      </c>
      <c r="H22" s="12" t="s">
        <v>22</v>
      </c>
      <c r="I22" s="12">
        <v>3.8</v>
      </c>
      <c r="J22" s="12">
        <v>7.99</v>
      </c>
      <c r="K22" s="12">
        <v>2.1</v>
      </c>
      <c r="L22" s="12">
        <v>5</v>
      </c>
      <c r="M22" s="12">
        <v>544</v>
      </c>
      <c r="N22" s="12">
        <v>79</v>
      </c>
      <c r="O22" s="12">
        <v>47</v>
      </c>
      <c r="P22" s="12">
        <v>225</v>
      </c>
      <c r="Q22">
        <f t="shared" si="0"/>
        <v>225</v>
      </c>
      <c r="R22">
        <f t="shared" si="1"/>
        <v>2.1</v>
      </c>
    </row>
    <row r="23" spans="1:18" x14ac:dyDescent="0.25">
      <c r="A23" s="11">
        <v>46113</v>
      </c>
      <c r="B23" s="12">
        <v>66.5</v>
      </c>
      <c r="C23" s="12">
        <v>3.7</v>
      </c>
      <c r="D23" s="12">
        <v>8</v>
      </c>
      <c r="E23" s="12"/>
      <c r="F23" s="12">
        <v>5120</v>
      </c>
      <c r="G23" s="12">
        <v>15077</v>
      </c>
      <c r="H23" s="12" t="s">
        <v>22</v>
      </c>
      <c r="I23" s="12">
        <v>3.7</v>
      </c>
      <c r="J23" s="12">
        <v>8.02</v>
      </c>
      <c r="K23" s="12">
        <v>2.17</v>
      </c>
      <c r="L23" s="12">
        <v>5</v>
      </c>
      <c r="M23" s="12">
        <v>562</v>
      </c>
      <c r="N23" s="12">
        <v>82</v>
      </c>
      <c r="O23" s="12">
        <v>48</v>
      </c>
      <c r="P23" s="12">
        <v>231</v>
      </c>
      <c r="Q23">
        <f t="shared" si="0"/>
        <v>231</v>
      </c>
      <c r="R23">
        <f t="shared" si="1"/>
        <v>2.17</v>
      </c>
    </row>
    <row r="24" spans="1:18" x14ac:dyDescent="0.25">
      <c r="A24" s="11">
        <v>46174</v>
      </c>
      <c r="B24" s="12">
        <v>53.9</v>
      </c>
      <c r="C24" s="12">
        <v>3.7</v>
      </c>
      <c r="D24" s="12">
        <v>8</v>
      </c>
      <c r="E24" s="12"/>
      <c r="F24" s="12">
        <v>5000</v>
      </c>
      <c r="G24" s="12">
        <v>12538</v>
      </c>
      <c r="H24" s="12" t="s">
        <v>22</v>
      </c>
      <c r="I24" s="12">
        <v>3.7</v>
      </c>
      <c r="J24" s="12">
        <v>8.0299999999999994</v>
      </c>
      <c r="K24" s="12">
        <v>2.17</v>
      </c>
      <c r="L24" s="12">
        <v>5</v>
      </c>
      <c r="M24" s="12">
        <v>492</v>
      </c>
      <c r="N24" s="12">
        <v>84</v>
      </c>
      <c r="O24" s="12">
        <v>23</v>
      </c>
      <c r="P24" s="12">
        <v>187</v>
      </c>
      <c r="Q24">
        <f t="shared" si="0"/>
        <v>187</v>
      </c>
      <c r="R24">
        <f t="shared" si="1"/>
        <v>2.17</v>
      </c>
    </row>
    <row r="25" spans="1:18" x14ac:dyDescent="0.25">
      <c r="A25" s="11">
        <v>46296</v>
      </c>
      <c r="B25" s="12">
        <v>40.700000000000003</v>
      </c>
      <c r="C25" s="12">
        <v>3.8</v>
      </c>
      <c r="D25" s="12">
        <v>8</v>
      </c>
      <c r="E25" s="12"/>
      <c r="F25" s="12">
        <v>4880</v>
      </c>
      <c r="G25" s="12">
        <v>11512</v>
      </c>
      <c r="H25" s="12" t="s">
        <v>22</v>
      </c>
      <c r="I25" s="12">
        <v>3.8</v>
      </c>
      <c r="J25" s="12">
        <v>8.02</v>
      </c>
      <c r="K25" s="12">
        <v>2.11</v>
      </c>
      <c r="L25" s="12">
        <v>4</v>
      </c>
      <c r="M25" s="12">
        <v>371</v>
      </c>
      <c r="N25" s="12">
        <v>82</v>
      </c>
      <c r="O25" s="12">
        <v>16</v>
      </c>
      <c r="P25" s="12">
        <v>172</v>
      </c>
      <c r="Q25">
        <f t="shared" si="0"/>
        <v>172</v>
      </c>
      <c r="R25">
        <f t="shared" si="1"/>
        <v>2.11</v>
      </c>
    </row>
    <row r="26" spans="1:18" x14ac:dyDescent="0.25">
      <c r="A26" s="11">
        <v>46388</v>
      </c>
      <c r="B26" s="12">
        <v>65.5</v>
      </c>
      <c r="C26" s="12">
        <v>3.7</v>
      </c>
      <c r="D26" s="12">
        <v>8</v>
      </c>
      <c r="E26" s="12"/>
      <c r="F26" s="12">
        <v>5105</v>
      </c>
      <c r="G26" s="12">
        <v>14843</v>
      </c>
      <c r="H26" s="12" t="s">
        <v>22</v>
      </c>
      <c r="I26" s="12">
        <v>3.7</v>
      </c>
      <c r="J26" s="12">
        <v>8.01</v>
      </c>
      <c r="K26" s="12">
        <v>2.17</v>
      </c>
      <c r="L26" s="12">
        <v>5</v>
      </c>
      <c r="M26" s="12">
        <v>556</v>
      </c>
      <c r="N26" s="12">
        <v>82</v>
      </c>
      <c r="O26" s="12">
        <v>46</v>
      </c>
      <c r="P26" s="12">
        <v>228</v>
      </c>
      <c r="Q26">
        <f t="shared" si="0"/>
        <v>228</v>
      </c>
      <c r="R26">
        <f t="shared" si="1"/>
        <v>2.17</v>
      </c>
    </row>
    <row r="27" spans="1:18" x14ac:dyDescent="0.25">
      <c r="A27" s="11">
        <v>46478</v>
      </c>
      <c r="B27" s="12">
        <v>65.3</v>
      </c>
      <c r="C27" s="12">
        <v>3.7</v>
      </c>
      <c r="D27" s="12">
        <v>8</v>
      </c>
      <c r="E27" s="12"/>
      <c r="F27" s="12">
        <v>5105</v>
      </c>
      <c r="G27" s="12">
        <v>14818</v>
      </c>
      <c r="H27" s="12" t="s">
        <v>22</v>
      </c>
      <c r="I27" s="12">
        <v>3.7</v>
      </c>
      <c r="J27" s="12">
        <v>8.02</v>
      </c>
      <c r="K27" s="12">
        <v>2.17</v>
      </c>
      <c r="L27" s="12">
        <v>5</v>
      </c>
      <c r="M27" s="12">
        <v>555</v>
      </c>
      <c r="N27" s="12">
        <v>82</v>
      </c>
      <c r="O27" s="12">
        <v>45</v>
      </c>
      <c r="P27" s="12">
        <v>227</v>
      </c>
      <c r="Q27">
        <f t="shared" si="0"/>
        <v>227</v>
      </c>
      <c r="R27">
        <f t="shared" si="1"/>
        <v>2.17</v>
      </c>
    </row>
    <row r="28" spans="1:18" x14ac:dyDescent="0.25">
      <c r="A28" s="11">
        <v>46539</v>
      </c>
      <c r="B28" s="12">
        <v>53.1</v>
      </c>
      <c r="C28" s="12">
        <v>3.7</v>
      </c>
      <c r="D28" s="12">
        <v>8</v>
      </c>
      <c r="E28" s="12"/>
      <c r="F28" s="12">
        <v>4985</v>
      </c>
      <c r="G28" s="12">
        <v>12329</v>
      </c>
      <c r="H28" s="12" t="s">
        <v>22</v>
      </c>
      <c r="I28" s="12">
        <v>3.7</v>
      </c>
      <c r="J28" s="12">
        <v>8</v>
      </c>
      <c r="K28" s="12">
        <v>2.16</v>
      </c>
      <c r="L28" s="12">
        <v>5</v>
      </c>
      <c r="M28" s="12">
        <v>487</v>
      </c>
      <c r="N28" s="12">
        <v>84</v>
      </c>
      <c r="O28" s="12">
        <v>22</v>
      </c>
      <c r="P28" s="12">
        <v>184</v>
      </c>
      <c r="Q28">
        <f t="shared" si="0"/>
        <v>184</v>
      </c>
      <c r="R28">
        <f t="shared" si="1"/>
        <v>2.16</v>
      </c>
    </row>
    <row r="29" spans="1:18" x14ac:dyDescent="0.25">
      <c r="A29" s="11">
        <v>46661</v>
      </c>
      <c r="B29" s="12">
        <v>40.200000000000003</v>
      </c>
      <c r="C29" s="12">
        <v>3.3</v>
      </c>
      <c r="D29" s="12">
        <v>8</v>
      </c>
      <c r="E29" s="12"/>
      <c r="F29" s="12">
        <v>5405</v>
      </c>
      <c r="G29" s="12">
        <v>13777</v>
      </c>
      <c r="H29" s="12" t="s">
        <v>22</v>
      </c>
      <c r="I29" s="12">
        <v>3.3</v>
      </c>
      <c r="J29" s="12">
        <v>8.02</v>
      </c>
      <c r="K29" s="12">
        <v>2.4300000000000002</v>
      </c>
      <c r="L29" s="12">
        <v>4</v>
      </c>
      <c r="M29" s="12">
        <v>421</v>
      </c>
      <c r="N29" s="12">
        <v>97</v>
      </c>
      <c r="O29" s="12">
        <v>20</v>
      </c>
      <c r="P29" s="12">
        <v>197</v>
      </c>
      <c r="Q29">
        <f t="shared" si="0"/>
        <v>197</v>
      </c>
      <c r="R29">
        <f t="shared" si="1"/>
        <v>2.4300000000000002</v>
      </c>
    </row>
    <row r="30" spans="1:18" x14ac:dyDescent="0.25">
      <c r="A30" s="11">
        <v>46753</v>
      </c>
      <c r="B30" s="12">
        <v>66.3</v>
      </c>
      <c r="C30" s="12">
        <v>3.7</v>
      </c>
      <c r="D30" s="12">
        <v>8</v>
      </c>
      <c r="E30" s="12"/>
      <c r="F30" s="12">
        <v>5120</v>
      </c>
      <c r="G30" s="12">
        <v>15052</v>
      </c>
      <c r="H30" s="12" t="s">
        <v>22</v>
      </c>
      <c r="I30" s="12">
        <v>3.7</v>
      </c>
      <c r="J30" s="12">
        <v>8.0299999999999994</v>
      </c>
      <c r="K30" s="12">
        <v>2.17</v>
      </c>
      <c r="L30" s="12">
        <v>5</v>
      </c>
      <c r="M30" s="12">
        <v>562</v>
      </c>
      <c r="N30" s="12">
        <v>82</v>
      </c>
      <c r="O30" s="12">
        <v>47</v>
      </c>
      <c r="P30" s="12">
        <v>230</v>
      </c>
      <c r="Q30">
        <f t="shared" si="0"/>
        <v>230</v>
      </c>
      <c r="R30">
        <f t="shared" si="1"/>
        <v>2.17</v>
      </c>
    </row>
    <row r="31" spans="1:18" x14ac:dyDescent="0.25">
      <c r="A31" s="11">
        <v>46844</v>
      </c>
      <c r="B31" s="12">
        <v>65.900000000000006</v>
      </c>
      <c r="C31" s="12">
        <v>3.6</v>
      </c>
      <c r="D31" s="12">
        <v>8</v>
      </c>
      <c r="E31" s="12"/>
      <c r="F31" s="12">
        <v>5225</v>
      </c>
      <c r="G31" s="12">
        <v>15559</v>
      </c>
      <c r="H31" s="12" t="s">
        <v>22</v>
      </c>
      <c r="I31" s="12">
        <v>3.6</v>
      </c>
      <c r="J31" s="12">
        <v>8.02</v>
      </c>
      <c r="K31" s="12">
        <v>2.23</v>
      </c>
      <c r="L31" s="12">
        <v>5</v>
      </c>
      <c r="M31" s="12">
        <v>576</v>
      </c>
      <c r="N31" s="12">
        <v>85</v>
      </c>
      <c r="O31" s="12">
        <v>48</v>
      </c>
      <c r="P31" s="12">
        <v>236</v>
      </c>
      <c r="Q31">
        <f t="shared" si="0"/>
        <v>236</v>
      </c>
      <c r="R31">
        <f t="shared" si="1"/>
        <v>2.23</v>
      </c>
    </row>
    <row r="32" spans="1:18" x14ac:dyDescent="0.25">
      <c r="A32" s="11">
        <v>46905</v>
      </c>
      <c r="B32" s="12">
        <v>51.8</v>
      </c>
      <c r="C32" s="12">
        <v>3.6</v>
      </c>
      <c r="D32" s="12">
        <v>8</v>
      </c>
      <c r="E32" s="12"/>
      <c r="F32" s="12">
        <v>5090</v>
      </c>
      <c r="G32" s="12">
        <v>12608</v>
      </c>
      <c r="H32" s="12" t="s">
        <v>22</v>
      </c>
      <c r="I32" s="12">
        <v>3.6</v>
      </c>
      <c r="J32" s="12">
        <v>8.02</v>
      </c>
      <c r="K32" s="12">
        <v>2.23</v>
      </c>
      <c r="L32" s="12">
        <v>5</v>
      </c>
      <c r="M32" s="12">
        <v>494</v>
      </c>
      <c r="N32" s="12">
        <v>87</v>
      </c>
      <c r="O32" s="12">
        <v>20</v>
      </c>
      <c r="P32" s="12">
        <v>185</v>
      </c>
      <c r="Q32">
        <f t="shared" si="0"/>
        <v>185</v>
      </c>
      <c r="R32">
        <f t="shared" si="1"/>
        <v>2.23</v>
      </c>
    </row>
    <row r="33" spans="1:18" x14ac:dyDescent="0.25">
      <c r="A33" s="11">
        <v>47027</v>
      </c>
      <c r="B33" s="12">
        <v>41.1</v>
      </c>
      <c r="C33" s="12">
        <v>3.7</v>
      </c>
      <c r="D33" s="12">
        <v>8</v>
      </c>
      <c r="E33" s="12"/>
      <c r="F33" s="12">
        <v>4985</v>
      </c>
      <c r="G33" s="12">
        <v>12063</v>
      </c>
      <c r="H33" s="12" t="s">
        <v>22</v>
      </c>
      <c r="I33" s="12">
        <v>3.7</v>
      </c>
      <c r="J33" s="12">
        <v>8.0299999999999994</v>
      </c>
      <c r="K33" s="12">
        <v>2.17</v>
      </c>
      <c r="L33" s="12">
        <v>4</v>
      </c>
      <c r="M33" s="12">
        <v>383</v>
      </c>
      <c r="N33" s="12">
        <v>85</v>
      </c>
      <c r="O33" s="12">
        <v>18</v>
      </c>
      <c r="P33" s="12">
        <v>178</v>
      </c>
      <c r="Q33">
        <f t="shared" si="0"/>
        <v>178</v>
      </c>
      <c r="R33">
        <f t="shared" si="1"/>
        <v>2.17</v>
      </c>
    </row>
    <row r="34" spans="1:18" x14ac:dyDescent="0.25">
      <c r="A34" s="11">
        <v>47119</v>
      </c>
      <c r="B34" s="12">
        <v>65.8</v>
      </c>
      <c r="C34" s="12">
        <v>3.6</v>
      </c>
      <c r="D34" s="12">
        <v>8</v>
      </c>
      <c r="E34" s="12"/>
      <c r="F34" s="12">
        <v>5225</v>
      </c>
      <c r="G34" s="12">
        <v>15546</v>
      </c>
      <c r="H34" s="12" t="s">
        <v>22</v>
      </c>
      <c r="I34" s="12">
        <v>3.6</v>
      </c>
      <c r="J34" s="12">
        <v>8.0299999999999994</v>
      </c>
      <c r="K34" s="12">
        <v>2.23</v>
      </c>
      <c r="L34" s="12">
        <v>5</v>
      </c>
      <c r="M34" s="12">
        <v>575</v>
      </c>
      <c r="N34" s="12">
        <v>85</v>
      </c>
      <c r="O34" s="12">
        <v>47</v>
      </c>
      <c r="P34" s="12">
        <v>235</v>
      </c>
      <c r="Q34">
        <f t="shared" si="0"/>
        <v>235</v>
      </c>
      <c r="R34">
        <f t="shared" si="1"/>
        <v>2.23</v>
      </c>
    </row>
    <row r="35" spans="1:18" x14ac:dyDescent="0.25">
      <c r="A35" s="11">
        <v>47209</v>
      </c>
      <c r="B35" s="12">
        <v>65.2</v>
      </c>
      <c r="C35" s="12">
        <v>3.6</v>
      </c>
      <c r="D35" s="12">
        <v>8</v>
      </c>
      <c r="E35" s="12"/>
      <c r="F35" s="12">
        <v>5210</v>
      </c>
      <c r="G35" s="12">
        <v>15358</v>
      </c>
      <c r="H35" s="12" t="s">
        <v>22</v>
      </c>
      <c r="I35" s="12">
        <v>3.6</v>
      </c>
      <c r="J35" s="12">
        <v>8.01</v>
      </c>
      <c r="K35" s="12">
        <v>2.2200000000000002</v>
      </c>
      <c r="L35" s="12">
        <v>5</v>
      </c>
      <c r="M35" s="12">
        <v>570</v>
      </c>
      <c r="N35" s="12">
        <v>85</v>
      </c>
      <c r="O35" s="12">
        <v>47</v>
      </c>
      <c r="P35" s="12">
        <v>233</v>
      </c>
      <c r="Q35">
        <f t="shared" si="0"/>
        <v>233</v>
      </c>
      <c r="R35">
        <f t="shared" si="1"/>
        <v>2.2200000000000002</v>
      </c>
    </row>
    <row r="36" spans="1:18" x14ac:dyDescent="0.25">
      <c r="A36" s="11">
        <v>47270</v>
      </c>
      <c r="B36" s="12">
        <v>51.6</v>
      </c>
      <c r="C36" s="12">
        <v>3.6</v>
      </c>
      <c r="D36" s="12">
        <v>8</v>
      </c>
      <c r="E36" s="12"/>
      <c r="F36" s="12">
        <v>5090</v>
      </c>
      <c r="G36" s="12">
        <v>12576</v>
      </c>
      <c r="H36" s="12" t="s">
        <v>22</v>
      </c>
      <c r="I36" s="12">
        <v>3.6</v>
      </c>
      <c r="J36" s="12">
        <v>8.0299999999999994</v>
      </c>
      <c r="K36" s="12">
        <v>2.23</v>
      </c>
      <c r="L36" s="12">
        <v>5</v>
      </c>
      <c r="M36" s="12">
        <v>493</v>
      </c>
      <c r="N36" s="12">
        <v>87</v>
      </c>
      <c r="O36" s="12">
        <v>19</v>
      </c>
      <c r="P36" s="12">
        <v>185</v>
      </c>
      <c r="Q36">
        <f t="shared" si="0"/>
        <v>185</v>
      </c>
      <c r="R36">
        <f t="shared" si="1"/>
        <v>2.23</v>
      </c>
    </row>
    <row r="37" spans="1:18" x14ac:dyDescent="0.25">
      <c r="A37" s="11">
        <v>47392</v>
      </c>
      <c r="B37" s="12">
        <v>41.2</v>
      </c>
      <c r="C37" s="12">
        <v>3.6</v>
      </c>
      <c r="D37" s="12">
        <v>8</v>
      </c>
      <c r="E37" s="12"/>
      <c r="F37" s="12">
        <v>5090</v>
      </c>
      <c r="G37" s="12">
        <v>12560</v>
      </c>
      <c r="H37" s="12" t="s">
        <v>22</v>
      </c>
      <c r="I37" s="12">
        <v>3.6</v>
      </c>
      <c r="J37" s="12">
        <v>8.0299999999999994</v>
      </c>
      <c r="K37" s="12">
        <v>2.23</v>
      </c>
      <c r="L37" s="12">
        <v>4</v>
      </c>
      <c r="M37" s="12">
        <v>394</v>
      </c>
      <c r="N37" s="12">
        <v>88</v>
      </c>
      <c r="O37" s="12">
        <v>19</v>
      </c>
      <c r="P37" s="12">
        <v>184</v>
      </c>
      <c r="Q37">
        <f t="shared" si="0"/>
        <v>184</v>
      </c>
      <c r="R37">
        <f t="shared" si="1"/>
        <v>2.23</v>
      </c>
    </row>
    <row r="38" spans="1:18" x14ac:dyDescent="0.25">
      <c r="A38" s="11">
        <v>47484</v>
      </c>
      <c r="B38" s="12">
        <v>62.8</v>
      </c>
      <c r="C38" s="12">
        <v>3.4</v>
      </c>
      <c r="D38" s="12">
        <v>8</v>
      </c>
      <c r="E38" s="12"/>
      <c r="F38" s="12">
        <v>5405</v>
      </c>
      <c r="G38" s="12">
        <v>16009</v>
      </c>
      <c r="H38" s="12" t="s">
        <v>22</v>
      </c>
      <c r="I38" s="12">
        <v>3.4</v>
      </c>
      <c r="J38" s="12">
        <v>7.99</v>
      </c>
      <c r="K38" s="12">
        <v>2.35</v>
      </c>
      <c r="L38" s="12">
        <v>5</v>
      </c>
      <c r="M38" s="12">
        <v>588</v>
      </c>
      <c r="N38" s="12">
        <v>91</v>
      </c>
      <c r="O38" s="12">
        <v>45</v>
      </c>
      <c r="P38" s="12">
        <v>239</v>
      </c>
      <c r="Q38">
        <f t="shared" si="0"/>
        <v>239</v>
      </c>
      <c r="R38">
        <f t="shared" si="1"/>
        <v>2.35</v>
      </c>
    </row>
    <row r="39" spans="1:18" x14ac:dyDescent="0.25">
      <c r="A39" s="11">
        <v>47574</v>
      </c>
      <c r="B39" s="12">
        <v>60.6</v>
      </c>
      <c r="C39" s="12">
        <v>3.3</v>
      </c>
      <c r="D39" s="12">
        <v>8</v>
      </c>
      <c r="E39" s="12"/>
      <c r="F39" s="12">
        <v>5510</v>
      </c>
      <c r="G39" s="12">
        <v>16211</v>
      </c>
      <c r="H39" s="12" t="s">
        <v>22</v>
      </c>
      <c r="I39" s="12">
        <v>3.3</v>
      </c>
      <c r="J39" s="12">
        <v>8.0299999999999994</v>
      </c>
      <c r="K39" s="12">
        <v>2.4300000000000002</v>
      </c>
      <c r="L39" s="12">
        <v>5</v>
      </c>
      <c r="M39" s="12">
        <v>593</v>
      </c>
      <c r="N39" s="12">
        <v>94</v>
      </c>
      <c r="O39" s="12">
        <v>42</v>
      </c>
      <c r="P39" s="12">
        <v>238</v>
      </c>
      <c r="Q39">
        <f t="shared" si="0"/>
        <v>238</v>
      </c>
      <c r="R39">
        <f t="shared" si="1"/>
        <v>2.4300000000000002</v>
      </c>
    </row>
    <row r="40" spans="1:18" x14ac:dyDescent="0.25">
      <c r="A40" s="11">
        <v>47635</v>
      </c>
      <c r="B40" s="12">
        <v>50.3</v>
      </c>
      <c r="C40" s="12">
        <v>3.5</v>
      </c>
      <c r="D40" s="12">
        <v>8</v>
      </c>
      <c r="E40" s="12"/>
      <c r="F40" s="12">
        <v>5180</v>
      </c>
      <c r="G40" s="12">
        <v>12750</v>
      </c>
      <c r="H40" s="12" t="s">
        <v>22</v>
      </c>
      <c r="I40" s="12">
        <v>3.5</v>
      </c>
      <c r="J40" s="12">
        <v>8</v>
      </c>
      <c r="K40" s="12">
        <v>2.29</v>
      </c>
      <c r="L40" s="12">
        <v>5</v>
      </c>
      <c r="M40" s="12">
        <v>498</v>
      </c>
      <c r="N40" s="12">
        <v>91</v>
      </c>
      <c r="O40" s="12">
        <v>18</v>
      </c>
      <c r="P40" s="12">
        <v>186</v>
      </c>
      <c r="Q40">
        <f t="shared" si="0"/>
        <v>186</v>
      </c>
      <c r="R40">
        <f t="shared" si="1"/>
        <v>2.29</v>
      </c>
    </row>
    <row r="41" spans="1:18" x14ac:dyDescent="0.25">
      <c r="A41" s="11">
        <v>47757</v>
      </c>
      <c r="B41" s="12">
        <v>39.4</v>
      </c>
      <c r="C41" s="12">
        <v>3.5</v>
      </c>
      <c r="D41" s="12">
        <v>8</v>
      </c>
      <c r="E41" s="12"/>
      <c r="F41" s="12">
        <v>5180</v>
      </c>
      <c r="G41" s="12">
        <v>12571</v>
      </c>
      <c r="H41" s="12" t="s">
        <v>22</v>
      </c>
      <c r="I41" s="12">
        <v>3.5</v>
      </c>
      <c r="J41" s="12">
        <v>8.02</v>
      </c>
      <c r="K41" s="12">
        <v>2.29</v>
      </c>
      <c r="L41" s="12">
        <v>4</v>
      </c>
      <c r="M41" s="12">
        <v>395</v>
      </c>
      <c r="N41" s="12">
        <v>91</v>
      </c>
      <c r="O41" s="12">
        <v>15</v>
      </c>
      <c r="P41" s="12">
        <v>182</v>
      </c>
      <c r="Q41">
        <f t="shared" si="0"/>
        <v>182</v>
      </c>
      <c r="R41">
        <f t="shared" si="1"/>
        <v>2.29</v>
      </c>
    </row>
    <row r="42" spans="1:18" x14ac:dyDescent="0.25">
      <c r="A42" s="11">
        <v>47849</v>
      </c>
      <c r="B42" s="12">
        <v>57.9</v>
      </c>
      <c r="C42" s="12">
        <v>3.2</v>
      </c>
      <c r="D42" s="12">
        <v>8.08</v>
      </c>
      <c r="E42" s="12"/>
      <c r="F42" s="12" t="s">
        <v>279</v>
      </c>
      <c r="G42" s="12" t="s">
        <v>280</v>
      </c>
      <c r="H42" s="12" t="s">
        <v>26</v>
      </c>
      <c r="I42" s="12" t="s">
        <v>281</v>
      </c>
      <c r="J42" s="12" t="s">
        <v>282</v>
      </c>
      <c r="K42" s="12" t="s">
        <v>283</v>
      </c>
      <c r="L42" s="12" t="s">
        <v>284</v>
      </c>
      <c r="M42" s="12" t="s">
        <v>285</v>
      </c>
      <c r="N42" s="12" t="s">
        <v>286</v>
      </c>
      <c r="O42" s="12" t="s">
        <v>287</v>
      </c>
      <c r="P42" s="12" t="s">
        <v>288</v>
      </c>
      <c r="Q42" t="str">
        <f t="shared" si="0"/>
        <v>392+176</v>
      </c>
      <c r="R42" t="str">
        <f t="shared" si="1"/>
        <v>1.41+1.81</v>
      </c>
    </row>
    <row r="43" spans="1:18" x14ac:dyDescent="0.25">
      <c r="A43" s="11">
        <v>47939</v>
      </c>
      <c r="B43" s="12">
        <v>56.6</v>
      </c>
      <c r="C43" s="12">
        <v>3.1</v>
      </c>
      <c r="D43" s="12">
        <v>8.0299999999999994</v>
      </c>
      <c r="E43" s="12"/>
      <c r="F43" s="12" t="s">
        <v>289</v>
      </c>
      <c r="G43" s="12" t="s">
        <v>290</v>
      </c>
      <c r="H43" s="12" t="s">
        <v>26</v>
      </c>
      <c r="I43" s="12" t="s">
        <v>291</v>
      </c>
      <c r="J43" s="12" t="s">
        <v>292</v>
      </c>
      <c r="K43" s="12" t="s">
        <v>293</v>
      </c>
      <c r="L43" s="12" t="s">
        <v>284</v>
      </c>
      <c r="M43" s="12" t="s">
        <v>294</v>
      </c>
      <c r="N43" s="12" t="s">
        <v>295</v>
      </c>
      <c r="O43" s="12" t="s">
        <v>296</v>
      </c>
      <c r="P43" s="12" t="s">
        <v>297</v>
      </c>
      <c r="Q43" t="str">
        <f t="shared" si="0"/>
        <v>396+173</v>
      </c>
      <c r="R43" t="str">
        <f t="shared" si="1"/>
        <v>1.45+1.81</v>
      </c>
    </row>
    <row r="44" spans="1:18" x14ac:dyDescent="0.25">
      <c r="A44" s="11">
        <v>48000</v>
      </c>
      <c r="B44" s="12">
        <v>46.7</v>
      </c>
      <c r="C44" s="12">
        <v>3.3</v>
      </c>
      <c r="D44" s="12">
        <v>8.14</v>
      </c>
      <c r="E44" s="12"/>
      <c r="F44" s="12" t="s">
        <v>298</v>
      </c>
      <c r="G44" s="12" t="s">
        <v>299</v>
      </c>
      <c r="H44" s="12" t="s">
        <v>26</v>
      </c>
      <c r="I44" s="12" t="s">
        <v>300</v>
      </c>
      <c r="J44" s="12" t="s">
        <v>301</v>
      </c>
      <c r="K44" s="12" t="s">
        <v>302</v>
      </c>
      <c r="L44" s="12" t="s">
        <v>303</v>
      </c>
      <c r="M44" s="12" t="s">
        <v>304</v>
      </c>
      <c r="N44" s="12" t="s">
        <v>305</v>
      </c>
      <c r="O44" s="12" t="s">
        <v>306</v>
      </c>
      <c r="P44" s="12" t="s">
        <v>307</v>
      </c>
      <c r="Q44" t="str">
        <f t="shared" si="0"/>
        <v>459+167</v>
      </c>
      <c r="R44" t="str">
        <f t="shared" si="1"/>
        <v>1.45+1.73</v>
      </c>
    </row>
    <row r="45" spans="1:18" x14ac:dyDescent="0.25">
      <c r="A45" s="11">
        <v>48122</v>
      </c>
      <c r="B45" s="12">
        <v>35.799999999999997</v>
      </c>
      <c r="C45" s="12">
        <v>3.3</v>
      </c>
      <c r="D45" s="12">
        <v>8.1199999999999992</v>
      </c>
      <c r="E45" s="12"/>
      <c r="F45" s="12" t="s">
        <v>308</v>
      </c>
      <c r="G45" s="12" t="s">
        <v>309</v>
      </c>
      <c r="H45" s="12" t="s">
        <v>26</v>
      </c>
      <c r="I45" s="12" t="s">
        <v>310</v>
      </c>
      <c r="J45" s="12" t="s">
        <v>311</v>
      </c>
      <c r="K45" s="12" t="s">
        <v>312</v>
      </c>
      <c r="L45" s="12" t="s">
        <v>49</v>
      </c>
      <c r="M45" s="12" t="s">
        <v>313</v>
      </c>
      <c r="N45" s="12" t="s">
        <v>314</v>
      </c>
      <c r="O45" s="12" t="s">
        <v>315</v>
      </c>
      <c r="P45" s="12" t="s">
        <v>316</v>
      </c>
      <c r="Q45" t="str">
        <f t="shared" si="0"/>
        <v>352+180</v>
      </c>
      <c r="R45" t="str">
        <f t="shared" si="1"/>
        <v>1.38+1.81</v>
      </c>
    </row>
    <row r="46" spans="1:18" x14ac:dyDescent="0.25">
      <c r="A46" s="11">
        <v>48214</v>
      </c>
      <c r="B46" s="12">
        <v>53.3</v>
      </c>
      <c r="C46" s="12">
        <v>2.9</v>
      </c>
      <c r="D46" s="12">
        <v>8</v>
      </c>
      <c r="E46" s="12" t="s">
        <v>23</v>
      </c>
      <c r="F46" s="12" t="s">
        <v>24</v>
      </c>
      <c r="G46" s="12" t="s">
        <v>25</v>
      </c>
      <c r="H46" s="12" t="s">
        <v>26</v>
      </c>
      <c r="I46" s="12" t="s">
        <v>27</v>
      </c>
      <c r="J46" s="12" t="s">
        <v>28</v>
      </c>
      <c r="K46" s="12" t="s">
        <v>29</v>
      </c>
      <c r="L46" s="12" t="s">
        <v>30</v>
      </c>
      <c r="M46" s="12" t="s">
        <v>31</v>
      </c>
      <c r="N46" s="12" t="s">
        <v>32</v>
      </c>
      <c r="O46" s="12" t="s">
        <v>33</v>
      </c>
      <c r="P46" s="12" t="s">
        <v>34</v>
      </c>
      <c r="Q46" t="str">
        <f t="shared" si="0"/>
        <v>401+270</v>
      </c>
      <c r="R46" t="str">
        <f t="shared" si="1"/>
        <v>1.56+1.8</v>
      </c>
    </row>
    <row r="47" spans="1:18" x14ac:dyDescent="0.25">
      <c r="A47" s="11">
        <v>48305</v>
      </c>
      <c r="B47" s="12">
        <v>51.7</v>
      </c>
      <c r="C47" s="12">
        <v>2.9</v>
      </c>
      <c r="D47" s="12">
        <v>8</v>
      </c>
      <c r="E47" s="12"/>
      <c r="F47" s="12" t="s">
        <v>35</v>
      </c>
      <c r="G47" s="12" t="s">
        <v>36</v>
      </c>
      <c r="H47" s="12" t="s">
        <v>26</v>
      </c>
      <c r="I47" s="12" t="s">
        <v>37</v>
      </c>
      <c r="J47" s="12" t="s">
        <v>38</v>
      </c>
      <c r="K47" s="12" t="s">
        <v>39</v>
      </c>
      <c r="L47" s="12" t="s">
        <v>30</v>
      </c>
      <c r="M47" s="12" t="s">
        <v>40</v>
      </c>
      <c r="N47" s="12" t="s">
        <v>41</v>
      </c>
      <c r="O47" s="12" t="s">
        <v>42</v>
      </c>
      <c r="P47" s="12" t="s">
        <v>43</v>
      </c>
      <c r="Q47" t="str">
        <f t="shared" si="0"/>
        <v>389+265</v>
      </c>
      <c r="R47" t="str">
        <f t="shared" si="1"/>
        <v>1.54+1.81</v>
      </c>
    </row>
    <row r="48" spans="1:18" x14ac:dyDescent="0.25">
      <c r="A48" s="11">
        <v>48366</v>
      </c>
      <c r="B48" s="12">
        <v>42.6</v>
      </c>
      <c r="C48" s="12">
        <v>3.1</v>
      </c>
      <c r="D48" s="12">
        <v>8</v>
      </c>
      <c r="E48" s="12"/>
      <c r="F48" s="12" t="s">
        <v>44</v>
      </c>
      <c r="G48" s="12" t="s">
        <v>45</v>
      </c>
      <c r="H48" s="12" t="s">
        <v>26</v>
      </c>
      <c r="I48" s="12" t="s">
        <v>46</v>
      </c>
      <c r="J48" s="12" t="s">
        <v>47</v>
      </c>
      <c r="K48" s="12" t="s">
        <v>48</v>
      </c>
      <c r="L48" s="12" t="s">
        <v>49</v>
      </c>
      <c r="M48" s="12" t="s">
        <v>50</v>
      </c>
      <c r="N48" s="12" t="s">
        <v>51</v>
      </c>
      <c r="O48" s="12" t="s">
        <v>52</v>
      </c>
      <c r="P48" s="12" t="s">
        <v>53</v>
      </c>
      <c r="Q48" t="str">
        <f t="shared" si="0"/>
        <v>447+215</v>
      </c>
      <c r="R48" t="str">
        <f t="shared" si="1"/>
        <v>1.46+1.79</v>
      </c>
    </row>
    <row r="49" spans="1:18" x14ac:dyDescent="0.25">
      <c r="A49" s="11">
        <v>48488</v>
      </c>
      <c r="B49" s="12">
        <v>32</v>
      </c>
      <c r="C49" s="12">
        <v>3.1</v>
      </c>
      <c r="D49" s="12">
        <v>8</v>
      </c>
      <c r="E49" s="12"/>
      <c r="F49" s="12" t="s">
        <v>54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>
        <f t="shared" si="0"/>
        <v>0</v>
      </c>
      <c r="R49">
        <f t="shared" si="1"/>
        <v>0</v>
      </c>
    </row>
    <row r="50" spans="1:18" x14ac:dyDescent="0.25">
      <c r="A50" s="11">
        <v>48580</v>
      </c>
      <c r="B50" s="12">
        <v>49.1</v>
      </c>
      <c r="C50" s="12">
        <v>2.8</v>
      </c>
      <c r="D50" s="12">
        <v>8</v>
      </c>
      <c r="E50" s="12"/>
      <c r="F50" s="12" t="s">
        <v>55</v>
      </c>
      <c r="G50" s="12" t="s">
        <v>56</v>
      </c>
      <c r="H50" s="12" t="s">
        <v>26</v>
      </c>
      <c r="I50" s="12" t="s">
        <v>57</v>
      </c>
      <c r="J50" s="12" t="s">
        <v>58</v>
      </c>
      <c r="K50" s="12" t="s">
        <v>59</v>
      </c>
      <c r="L50" s="12" t="s">
        <v>30</v>
      </c>
      <c r="M50" s="12" t="s">
        <v>60</v>
      </c>
      <c r="N50" s="12" t="s">
        <v>61</v>
      </c>
      <c r="O50" s="12" t="s">
        <v>62</v>
      </c>
      <c r="P50" s="12" t="s">
        <v>63</v>
      </c>
      <c r="Q50" t="str">
        <f t="shared" si="0"/>
        <v>383+252</v>
      </c>
      <c r="R50" t="str">
        <f t="shared" si="1"/>
        <v>1.6+1.82</v>
      </c>
    </row>
    <row r="51" spans="1:18" x14ac:dyDescent="0.25">
      <c r="A51" s="11">
        <v>48670</v>
      </c>
      <c r="B51" s="12">
        <v>48.1</v>
      </c>
      <c r="C51" s="12">
        <v>2.7</v>
      </c>
      <c r="D51" s="12">
        <v>8</v>
      </c>
      <c r="E51" s="12"/>
      <c r="F51" s="12" t="s">
        <v>64</v>
      </c>
      <c r="G51" s="12" t="s">
        <v>65</v>
      </c>
      <c r="H51" s="12" t="s">
        <v>26</v>
      </c>
      <c r="I51" s="12" t="s">
        <v>66</v>
      </c>
      <c r="J51" s="12" t="s">
        <v>67</v>
      </c>
      <c r="K51" s="12" t="s">
        <v>68</v>
      </c>
      <c r="L51" s="12" t="s">
        <v>30</v>
      </c>
      <c r="M51" s="12" t="s">
        <v>69</v>
      </c>
      <c r="N51" s="12" t="s">
        <v>70</v>
      </c>
      <c r="O51" s="12" t="s">
        <v>71</v>
      </c>
      <c r="P51" s="12" t="s">
        <v>72</v>
      </c>
      <c r="Q51" t="str">
        <f t="shared" si="0"/>
        <v>390+245</v>
      </c>
      <c r="R51" t="str">
        <f t="shared" si="1"/>
        <v>1.67+1.8</v>
      </c>
    </row>
    <row r="52" spans="1:18" x14ac:dyDescent="0.25">
      <c r="A52" s="11">
        <v>48731</v>
      </c>
      <c r="B52" s="12">
        <v>38.200000000000003</v>
      </c>
      <c r="C52" s="12">
        <v>3</v>
      </c>
      <c r="D52" s="12">
        <v>8</v>
      </c>
      <c r="E52" s="12"/>
      <c r="F52" s="12" t="s">
        <v>73</v>
      </c>
      <c r="G52" s="12" t="s">
        <v>74</v>
      </c>
      <c r="H52" s="12" t="s">
        <v>26</v>
      </c>
      <c r="I52" s="12" t="s">
        <v>75</v>
      </c>
      <c r="J52" s="12" t="s">
        <v>76</v>
      </c>
      <c r="K52" s="12" t="s">
        <v>77</v>
      </c>
      <c r="L52" s="12" t="s">
        <v>49</v>
      </c>
      <c r="M52" s="12" t="s">
        <v>78</v>
      </c>
      <c r="N52" s="12" t="s">
        <v>79</v>
      </c>
      <c r="O52" s="12" t="s">
        <v>80</v>
      </c>
      <c r="P52" s="12" t="s">
        <v>81</v>
      </c>
      <c r="Q52" t="str">
        <f t="shared" si="0"/>
        <v>415+195</v>
      </c>
      <c r="R52" t="str">
        <f t="shared" si="1"/>
        <v>1.49+1.81</v>
      </c>
    </row>
    <row r="53" spans="1:18" x14ac:dyDescent="0.25">
      <c r="A53" s="11">
        <v>48853</v>
      </c>
      <c r="B53" s="12">
        <v>28.1</v>
      </c>
      <c r="C53" s="12">
        <v>3</v>
      </c>
      <c r="D53" s="12">
        <v>8</v>
      </c>
      <c r="E53" s="12"/>
      <c r="F53" s="12" t="s">
        <v>54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>
        <f t="shared" si="0"/>
        <v>0</v>
      </c>
      <c r="R53">
        <f t="shared" si="1"/>
        <v>0</v>
      </c>
    </row>
    <row r="54" spans="1:18" x14ac:dyDescent="0.25">
      <c r="A54" s="11">
        <v>48945</v>
      </c>
      <c r="B54" s="12">
        <v>45.7</v>
      </c>
      <c r="C54" s="12">
        <v>2.6</v>
      </c>
      <c r="D54" s="12">
        <v>8</v>
      </c>
      <c r="E54" s="12"/>
      <c r="F54" s="12" t="s">
        <v>82</v>
      </c>
      <c r="G54" s="12" t="s">
        <v>83</v>
      </c>
      <c r="H54" s="12" t="s">
        <v>26</v>
      </c>
      <c r="I54" s="12" t="s">
        <v>84</v>
      </c>
      <c r="J54" s="12" t="s">
        <v>85</v>
      </c>
      <c r="K54" s="12" t="s">
        <v>86</v>
      </c>
      <c r="L54" s="12" t="s">
        <v>30</v>
      </c>
      <c r="M54" s="12" t="s">
        <v>87</v>
      </c>
      <c r="N54" s="12" t="s">
        <v>88</v>
      </c>
      <c r="O54" s="12" t="s">
        <v>89</v>
      </c>
      <c r="P54" s="12" t="s">
        <v>90</v>
      </c>
      <c r="Q54" t="str">
        <f t="shared" si="0"/>
        <v>386+234</v>
      </c>
      <c r="R54" t="str">
        <f t="shared" si="1"/>
        <v>1.72+1.81</v>
      </c>
    </row>
    <row r="55" spans="1:18" x14ac:dyDescent="0.25">
      <c r="A55" s="11">
        <v>49035</v>
      </c>
      <c r="B55" s="12">
        <v>44.3</v>
      </c>
      <c r="C55" s="12">
        <v>2.5</v>
      </c>
      <c r="D55" s="12">
        <v>8</v>
      </c>
      <c r="E55" s="12"/>
      <c r="F55" s="12" t="s">
        <v>91</v>
      </c>
      <c r="G55" s="12" t="s">
        <v>92</v>
      </c>
      <c r="H55" s="12" t="s">
        <v>26</v>
      </c>
      <c r="I55" s="12" t="s">
        <v>93</v>
      </c>
      <c r="J55" s="12" t="s">
        <v>67</v>
      </c>
      <c r="K55" s="12" t="s">
        <v>94</v>
      </c>
      <c r="L55" s="12" t="s">
        <v>30</v>
      </c>
      <c r="M55" s="12" t="s">
        <v>95</v>
      </c>
      <c r="N55" s="12" t="s">
        <v>96</v>
      </c>
      <c r="O55" s="12" t="s">
        <v>97</v>
      </c>
      <c r="P55" s="12" t="s">
        <v>98</v>
      </c>
      <c r="Q55" t="str">
        <f t="shared" si="0"/>
        <v>390+225</v>
      </c>
      <c r="R55" t="str">
        <f t="shared" si="1"/>
        <v>1.8+1.8</v>
      </c>
    </row>
    <row r="56" spans="1:18" x14ac:dyDescent="0.25">
      <c r="A56" s="11">
        <v>49096</v>
      </c>
      <c r="B56" s="12">
        <v>35.200000000000003</v>
      </c>
      <c r="C56" s="12">
        <v>2.7</v>
      </c>
      <c r="D56" s="12">
        <v>8</v>
      </c>
      <c r="E56" s="12"/>
      <c r="F56" s="12" t="s">
        <v>99</v>
      </c>
      <c r="G56" s="12" t="s">
        <v>100</v>
      </c>
      <c r="H56" s="12" t="s">
        <v>26</v>
      </c>
      <c r="I56" s="12" t="s">
        <v>101</v>
      </c>
      <c r="J56" s="12" t="s">
        <v>102</v>
      </c>
      <c r="K56" s="12" t="s">
        <v>103</v>
      </c>
      <c r="L56" s="12" t="s">
        <v>49</v>
      </c>
      <c r="M56" s="12" t="s">
        <v>104</v>
      </c>
      <c r="N56" s="12" t="s">
        <v>105</v>
      </c>
      <c r="O56" s="12" t="s">
        <v>106</v>
      </c>
      <c r="P56" s="12" t="s">
        <v>107</v>
      </c>
      <c r="Q56" t="str">
        <f t="shared" si="0"/>
        <v>428+179</v>
      </c>
      <c r="R56" t="str">
        <f t="shared" si="1"/>
        <v>1.66+1.8</v>
      </c>
    </row>
    <row r="57" spans="1:18" x14ac:dyDescent="0.25">
      <c r="A57" s="11">
        <v>49218</v>
      </c>
      <c r="B57" s="12">
        <v>25.7</v>
      </c>
      <c r="C57" s="12">
        <v>2.7</v>
      </c>
      <c r="D57" s="12">
        <v>8</v>
      </c>
      <c r="E57" s="12"/>
      <c r="F57" s="12" t="s">
        <v>108</v>
      </c>
      <c r="G57" s="12" t="s">
        <v>109</v>
      </c>
      <c r="H57" s="12" t="s">
        <v>26</v>
      </c>
      <c r="I57" s="12" t="s">
        <v>110</v>
      </c>
      <c r="J57" s="12" t="s">
        <v>111</v>
      </c>
      <c r="K57" s="12" t="s">
        <v>112</v>
      </c>
      <c r="L57" s="12" t="s">
        <v>113</v>
      </c>
      <c r="M57" s="12" t="s">
        <v>114</v>
      </c>
      <c r="N57" s="12" t="s">
        <v>115</v>
      </c>
      <c r="O57" s="12" t="s">
        <v>116</v>
      </c>
      <c r="P57" s="12" t="s">
        <v>117</v>
      </c>
      <c r="Q57" t="str">
        <f t="shared" si="0"/>
        <v>313+195</v>
      </c>
      <c r="R57" t="str">
        <f t="shared" si="1"/>
        <v>1.67+1.79</v>
      </c>
    </row>
    <row r="58" spans="1:18" x14ac:dyDescent="0.25">
      <c r="A58" s="11">
        <v>49310</v>
      </c>
      <c r="B58" s="12">
        <v>41.6</v>
      </c>
      <c r="C58" s="12">
        <v>2.4</v>
      </c>
      <c r="D58" s="12">
        <v>8</v>
      </c>
      <c r="E58" s="12"/>
      <c r="F58" s="12" t="s">
        <v>118</v>
      </c>
      <c r="G58" s="12" t="s">
        <v>119</v>
      </c>
      <c r="H58" s="12" t="s">
        <v>26</v>
      </c>
      <c r="I58" s="12" t="s">
        <v>120</v>
      </c>
      <c r="J58" s="12" t="s">
        <v>121</v>
      </c>
      <c r="K58" s="12" t="s">
        <v>122</v>
      </c>
      <c r="L58" s="12" t="s">
        <v>30</v>
      </c>
      <c r="M58" s="12" t="s">
        <v>123</v>
      </c>
      <c r="N58" s="12" t="s">
        <v>124</v>
      </c>
      <c r="O58" s="12" t="s">
        <v>125</v>
      </c>
      <c r="P58" s="12" t="s">
        <v>126</v>
      </c>
      <c r="Q58" t="str">
        <f t="shared" si="0"/>
        <v>382+219</v>
      </c>
      <c r="R58" t="str">
        <f t="shared" si="1"/>
        <v>1.82+1.86</v>
      </c>
    </row>
    <row r="59" spans="1:18" x14ac:dyDescent="0.25">
      <c r="A59" s="11">
        <v>49400</v>
      </c>
      <c r="B59" s="12">
        <v>39.9</v>
      </c>
      <c r="C59" s="12">
        <v>2.4</v>
      </c>
      <c r="D59" s="12">
        <v>8</v>
      </c>
      <c r="E59" s="12"/>
      <c r="F59" s="12" t="s">
        <v>127</v>
      </c>
      <c r="G59" s="12" t="s">
        <v>128</v>
      </c>
      <c r="H59" s="12" t="s">
        <v>26</v>
      </c>
      <c r="I59" s="12" t="s">
        <v>129</v>
      </c>
      <c r="J59" s="12" t="s">
        <v>130</v>
      </c>
      <c r="K59" s="12" t="s">
        <v>131</v>
      </c>
      <c r="L59" s="12" t="s">
        <v>49</v>
      </c>
      <c r="M59" s="12" t="s">
        <v>132</v>
      </c>
      <c r="N59" s="12" t="s">
        <v>133</v>
      </c>
      <c r="O59" s="12" t="s">
        <v>134</v>
      </c>
      <c r="P59" s="12" t="s">
        <v>135</v>
      </c>
      <c r="Q59" t="str">
        <f t="shared" si="0"/>
        <v>550+236</v>
      </c>
      <c r="R59" t="str">
        <f t="shared" si="1"/>
        <v>1.63+2.08</v>
      </c>
    </row>
    <row r="60" spans="1:18" x14ac:dyDescent="0.25">
      <c r="A60" s="11">
        <v>49461</v>
      </c>
      <c r="B60" s="12">
        <v>30.2</v>
      </c>
      <c r="C60" s="12">
        <v>2.6</v>
      </c>
      <c r="D60" s="12">
        <v>8</v>
      </c>
      <c r="E60" s="12"/>
      <c r="F60" s="12" t="s">
        <v>136</v>
      </c>
      <c r="G60" s="12" t="s">
        <v>137</v>
      </c>
      <c r="H60" s="12" t="s">
        <v>26</v>
      </c>
      <c r="I60" s="12" t="s">
        <v>138</v>
      </c>
      <c r="J60" s="12" t="s">
        <v>139</v>
      </c>
      <c r="K60" s="12" t="s">
        <v>140</v>
      </c>
      <c r="L60" s="12" t="s">
        <v>113</v>
      </c>
      <c r="M60" s="12" t="s">
        <v>141</v>
      </c>
      <c r="N60" s="12" t="s">
        <v>142</v>
      </c>
      <c r="O60" s="12" t="s">
        <v>143</v>
      </c>
      <c r="P60" s="12" t="s">
        <v>144</v>
      </c>
      <c r="Q60" t="str">
        <f t="shared" si="0"/>
        <v>382+236</v>
      </c>
      <c r="R60" t="str">
        <f t="shared" si="1"/>
        <v>1.7+1.84</v>
      </c>
    </row>
    <row r="61" spans="1:18" x14ac:dyDescent="0.25">
      <c r="A61" s="11">
        <v>49583</v>
      </c>
      <c r="B61" s="12">
        <v>21.1</v>
      </c>
      <c r="C61" s="12">
        <v>2.7</v>
      </c>
      <c r="D61" s="12">
        <v>8</v>
      </c>
      <c r="E61" s="12"/>
      <c r="F61" s="12" t="s">
        <v>145</v>
      </c>
      <c r="G61" s="12" t="s">
        <v>146</v>
      </c>
      <c r="H61" s="12" t="s">
        <v>26</v>
      </c>
      <c r="I61" s="12" t="s">
        <v>147</v>
      </c>
      <c r="J61" s="12" t="s">
        <v>148</v>
      </c>
      <c r="K61" s="12" t="s">
        <v>149</v>
      </c>
      <c r="L61" s="12" t="s">
        <v>113</v>
      </c>
      <c r="M61" s="12" t="s">
        <v>150</v>
      </c>
      <c r="N61" s="12" t="s">
        <v>151</v>
      </c>
      <c r="O61" s="12" t="s">
        <v>152</v>
      </c>
      <c r="P61" s="12" t="s">
        <v>153</v>
      </c>
      <c r="Q61" t="str">
        <f t="shared" si="0"/>
        <v>257+166</v>
      </c>
      <c r="R61" t="str">
        <f t="shared" si="1"/>
        <v>1.62+1.86</v>
      </c>
    </row>
    <row r="62" spans="1:18" x14ac:dyDescent="0.25">
      <c r="A62" s="11">
        <v>49675</v>
      </c>
      <c r="B62" s="12">
        <v>37.200000000000003</v>
      </c>
      <c r="C62" s="12">
        <v>2.2999999999999998</v>
      </c>
      <c r="D62" s="12">
        <v>8</v>
      </c>
      <c r="E62" s="12"/>
      <c r="F62" s="12" t="s">
        <v>154</v>
      </c>
      <c r="G62" s="12" t="s">
        <v>155</v>
      </c>
      <c r="H62" s="12" t="s">
        <v>26</v>
      </c>
      <c r="I62" s="12" t="s">
        <v>156</v>
      </c>
      <c r="J62" s="12" t="s">
        <v>157</v>
      </c>
      <c r="K62" s="12" t="s">
        <v>158</v>
      </c>
      <c r="L62" s="12" t="s">
        <v>49</v>
      </c>
      <c r="M62" s="12" t="s">
        <v>159</v>
      </c>
      <c r="N62" s="12" t="s">
        <v>160</v>
      </c>
      <c r="O62" s="12" t="s">
        <v>161</v>
      </c>
      <c r="P62" s="12" t="s">
        <v>162</v>
      </c>
      <c r="Q62" t="str">
        <f t="shared" si="0"/>
        <v>536+217</v>
      </c>
      <c r="R62" t="str">
        <f t="shared" si="1"/>
        <v>1.72+2.05</v>
      </c>
    </row>
    <row r="63" spans="1:18" x14ac:dyDescent="0.25">
      <c r="A63" s="11">
        <v>49766</v>
      </c>
      <c r="B63" s="12">
        <v>35.5</v>
      </c>
      <c r="C63" s="12">
        <v>2.2999999999999998</v>
      </c>
      <c r="D63" s="12">
        <v>8</v>
      </c>
      <c r="E63" s="12"/>
      <c r="F63" s="12" t="s">
        <v>163</v>
      </c>
      <c r="G63" s="12" t="s">
        <v>164</v>
      </c>
      <c r="H63" s="12" t="s">
        <v>26</v>
      </c>
      <c r="I63" s="12" t="s">
        <v>165</v>
      </c>
      <c r="J63" s="12" t="s">
        <v>28</v>
      </c>
      <c r="K63" s="12" t="s">
        <v>166</v>
      </c>
      <c r="L63" s="12" t="s">
        <v>167</v>
      </c>
      <c r="M63" s="12" t="s">
        <v>168</v>
      </c>
      <c r="N63" s="12" t="s">
        <v>169</v>
      </c>
      <c r="O63" s="12" t="s">
        <v>170</v>
      </c>
      <c r="P63" s="12" t="s">
        <v>171</v>
      </c>
      <c r="Q63" t="str">
        <f t="shared" si="0"/>
        <v>341+270</v>
      </c>
      <c r="R63" t="str">
        <f t="shared" si="1"/>
        <v>1.96+1.8</v>
      </c>
    </row>
    <row r="64" spans="1:18" x14ac:dyDescent="0.25">
      <c r="A64" s="11">
        <v>49827</v>
      </c>
      <c r="B64" s="12">
        <v>27.6</v>
      </c>
      <c r="C64" s="12">
        <v>2.5</v>
      </c>
      <c r="D64" s="12">
        <v>8</v>
      </c>
      <c r="E64" s="12"/>
      <c r="F64" s="12" t="s">
        <v>172</v>
      </c>
      <c r="G64" s="12" t="s">
        <v>173</v>
      </c>
      <c r="H64" s="12" t="s">
        <v>26</v>
      </c>
      <c r="I64" s="12" t="s">
        <v>174</v>
      </c>
      <c r="J64" s="12" t="s">
        <v>121</v>
      </c>
      <c r="K64" s="12" t="s">
        <v>175</v>
      </c>
      <c r="L64" s="12" t="s">
        <v>113</v>
      </c>
      <c r="M64" s="12" t="s">
        <v>176</v>
      </c>
      <c r="N64" s="12" t="s">
        <v>177</v>
      </c>
      <c r="O64" s="12" t="s">
        <v>178</v>
      </c>
      <c r="P64" s="12" t="s">
        <v>179</v>
      </c>
      <c r="Q64" t="str">
        <f t="shared" si="0"/>
        <v>364+218</v>
      </c>
      <c r="R64" t="str">
        <f t="shared" si="1"/>
        <v>1.74+1.86</v>
      </c>
    </row>
    <row r="65" spans="1:18" x14ac:dyDescent="0.25">
      <c r="A65" s="11">
        <v>49949</v>
      </c>
      <c r="B65" s="12">
        <v>19.100000000000001</v>
      </c>
      <c r="C65" s="12">
        <v>2.5</v>
      </c>
      <c r="D65" s="12">
        <v>8</v>
      </c>
      <c r="E65" s="12"/>
      <c r="F65" s="12" t="s">
        <v>180</v>
      </c>
      <c r="G65" s="12" t="s">
        <v>181</v>
      </c>
      <c r="H65" s="12" t="s">
        <v>26</v>
      </c>
      <c r="I65" s="12" t="s">
        <v>182</v>
      </c>
      <c r="J65" s="12" t="s">
        <v>183</v>
      </c>
      <c r="K65" s="12" t="s">
        <v>184</v>
      </c>
      <c r="L65" s="12" t="s">
        <v>185</v>
      </c>
      <c r="M65" s="12" t="s">
        <v>186</v>
      </c>
      <c r="N65" s="12" t="s">
        <v>187</v>
      </c>
      <c r="O65" s="12" t="s">
        <v>188</v>
      </c>
      <c r="P65" s="12" t="s">
        <v>189</v>
      </c>
      <c r="Q65" t="str">
        <f t="shared" si="0"/>
        <v>504+168</v>
      </c>
      <c r="R65" t="str">
        <f t="shared" si="1"/>
        <v>1.58+2.06</v>
      </c>
    </row>
    <row r="66" spans="1:18" x14ac:dyDescent="0.25">
      <c r="A66" s="11">
        <v>50041</v>
      </c>
      <c r="B66" s="12">
        <v>32.700000000000003</v>
      </c>
      <c r="C66" s="12">
        <v>2.2000000000000002</v>
      </c>
      <c r="D66" s="12">
        <v>8</v>
      </c>
      <c r="E66" s="12"/>
      <c r="F66" s="12" t="s">
        <v>190</v>
      </c>
      <c r="G66" s="12" t="s">
        <v>191</v>
      </c>
      <c r="H66" s="12" t="s">
        <v>26</v>
      </c>
      <c r="I66" s="12" t="s">
        <v>192</v>
      </c>
      <c r="J66" s="12" t="s">
        <v>193</v>
      </c>
      <c r="K66" s="12" t="s">
        <v>194</v>
      </c>
      <c r="L66" s="12" t="s">
        <v>113</v>
      </c>
      <c r="M66" s="12" t="s">
        <v>195</v>
      </c>
      <c r="N66" s="12" t="s">
        <v>196</v>
      </c>
      <c r="O66" s="12" t="s">
        <v>197</v>
      </c>
      <c r="P66" s="12" t="s">
        <v>198</v>
      </c>
      <c r="Q66" t="str">
        <f t="shared" si="0"/>
        <v>493+268</v>
      </c>
      <c r="R66" t="str">
        <f t="shared" si="1"/>
        <v>1.92+1.93</v>
      </c>
    </row>
    <row r="67" spans="1:18" x14ac:dyDescent="0.25">
      <c r="A67" s="11">
        <v>50131</v>
      </c>
      <c r="B67" s="12">
        <v>30.7</v>
      </c>
      <c r="C67" s="12">
        <v>2.2000000000000002</v>
      </c>
      <c r="D67" s="12">
        <v>8</v>
      </c>
      <c r="E67" s="12"/>
      <c r="F67" s="12" t="s">
        <v>199</v>
      </c>
      <c r="G67" s="12" t="s">
        <v>200</v>
      </c>
      <c r="H67" s="12" t="s">
        <v>26</v>
      </c>
      <c r="I67" s="12" t="s">
        <v>201</v>
      </c>
      <c r="J67" s="12" t="s">
        <v>202</v>
      </c>
      <c r="K67" s="12" t="s">
        <v>203</v>
      </c>
      <c r="L67" s="12" t="s">
        <v>113</v>
      </c>
      <c r="M67" s="12" t="s">
        <v>204</v>
      </c>
      <c r="N67" s="12" t="s">
        <v>205</v>
      </c>
      <c r="O67" s="12" t="s">
        <v>206</v>
      </c>
      <c r="P67" s="12" t="s">
        <v>207</v>
      </c>
      <c r="Q67" t="str">
        <f t="shared" ref="Q67:Q75" si="2">P67</f>
        <v>463+242</v>
      </c>
      <c r="R67" t="str">
        <f t="shared" ref="R67:R75" si="3">K67</f>
        <v>1.99+1.86</v>
      </c>
    </row>
    <row r="68" spans="1:18" x14ac:dyDescent="0.25">
      <c r="A68" s="11">
        <v>50192</v>
      </c>
      <c r="B68" s="12">
        <v>26.2</v>
      </c>
      <c r="C68" s="12">
        <v>2.2999999999999998</v>
      </c>
      <c r="D68" s="12">
        <v>8</v>
      </c>
      <c r="E68" s="12"/>
      <c r="F68" s="12" t="s">
        <v>208</v>
      </c>
      <c r="G68" s="12" t="s">
        <v>209</v>
      </c>
      <c r="H68" s="12" t="s">
        <v>26</v>
      </c>
      <c r="I68" s="12" t="s">
        <v>210</v>
      </c>
      <c r="J68" s="12" t="s">
        <v>211</v>
      </c>
      <c r="K68" s="12" t="s">
        <v>212</v>
      </c>
      <c r="L68" s="12" t="s">
        <v>113</v>
      </c>
      <c r="M68" s="12" t="s">
        <v>213</v>
      </c>
      <c r="N68" s="12" t="s">
        <v>214</v>
      </c>
      <c r="O68" s="12" t="s">
        <v>215</v>
      </c>
      <c r="P68" s="12" t="s">
        <v>216</v>
      </c>
      <c r="Q68" t="str">
        <f t="shared" si="2"/>
        <v>377+209</v>
      </c>
      <c r="R68" t="str">
        <f t="shared" si="3"/>
        <v>1.88+1.88</v>
      </c>
    </row>
    <row r="69" spans="1:18" x14ac:dyDescent="0.25">
      <c r="A69" s="11">
        <v>50314</v>
      </c>
      <c r="B69" s="12">
        <v>17.899999999999999</v>
      </c>
      <c r="C69" s="12">
        <v>2.2999999999999998</v>
      </c>
      <c r="D69" s="12">
        <v>8</v>
      </c>
      <c r="E69" s="12"/>
      <c r="F69" s="12" t="s">
        <v>217</v>
      </c>
      <c r="G69" s="12" t="s">
        <v>218</v>
      </c>
      <c r="H69" s="12" t="s">
        <v>26</v>
      </c>
      <c r="I69" s="12" t="s">
        <v>219</v>
      </c>
      <c r="J69" s="12" t="s">
        <v>220</v>
      </c>
      <c r="K69" s="12" t="s">
        <v>221</v>
      </c>
      <c r="L69" s="12" t="s">
        <v>185</v>
      </c>
      <c r="M69" s="12" t="s">
        <v>222</v>
      </c>
      <c r="N69" s="12" t="s">
        <v>223</v>
      </c>
      <c r="O69" s="12" t="s">
        <v>224</v>
      </c>
      <c r="P69" s="12" t="s">
        <v>225</v>
      </c>
      <c r="Q69" t="str">
        <f t="shared" si="2"/>
        <v>516+166</v>
      </c>
      <c r="R69" t="str">
        <f t="shared" si="3"/>
        <v>1.64+2.16</v>
      </c>
    </row>
    <row r="70" spans="1:18" x14ac:dyDescent="0.25">
      <c r="A70" s="11">
        <v>50406</v>
      </c>
      <c r="B70" s="12">
        <v>30.2</v>
      </c>
      <c r="C70" s="12">
        <v>2</v>
      </c>
      <c r="D70" s="12">
        <v>8</v>
      </c>
      <c r="E70" s="12"/>
      <c r="F70" s="12" t="s">
        <v>226</v>
      </c>
      <c r="G70" s="12" t="s">
        <v>227</v>
      </c>
      <c r="H70" s="12" t="s">
        <v>26</v>
      </c>
      <c r="I70" s="12" t="s">
        <v>228</v>
      </c>
      <c r="J70" s="12" t="s">
        <v>229</v>
      </c>
      <c r="K70" s="12" t="s">
        <v>230</v>
      </c>
      <c r="L70" s="12" t="s">
        <v>113</v>
      </c>
      <c r="M70" s="12" t="s">
        <v>231</v>
      </c>
      <c r="N70" s="12" t="s">
        <v>232</v>
      </c>
      <c r="O70" s="12" t="s">
        <v>233</v>
      </c>
      <c r="P70" s="12" t="s">
        <v>234</v>
      </c>
      <c r="Q70" t="str">
        <f t="shared" si="2"/>
        <v>504+260</v>
      </c>
      <c r="R70" t="str">
        <f t="shared" si="3"/>
        <v>2.01+2.02</v>
      </c>
    </row>
    <row r="71" spans="1:18" x14ac:dyDescent="0.25">
      <c r="A71" s="11">
        <v>50496</v>
      </c>
      <c r="B71" s="12">
        <v>29.8</v>
      </c>
      <c r="C71" s="12">
        <v>2</v>
      </c>
      <c r="D71" s="12">
        <v>8</v>
      </c>
      <c r="E71" s="12"/>
      <c r="F71" s="12" t="s">
        <v>235</v>
      </c>
      <c r="G71" s="12" t="s">
        <v>236</v>
      </c>
      <c r="H71" s="12" t="s">
        <v>26</v>
      </c>
      <c r="I71" s="12" t="s">
        <v>237</v>
      </c>
      <c r="J71" s="12" t="s">
        <v>238</v>
      </c>
      <c r="K71" s="12" t="s">
        <v>239</v>
      </c>
      <c r="L71" s="12" t="s">
        <v>113</v>
      </c>
      <c r="M71" s="12" t="s">
        <v>240</v>
      </c>
      <c r="N71" s="12" t="s">
        <v>232</v>
      </c>
      <c r="O71" s="12" t="s">
        <v>241</v>
      </c>
      <c r="P71" s="12" t="s">
        <v>242</v>
      </c>
      <c r="Q71" t="str">
        <f t="shared" si="2"/>
        <v>497+256</v>
      </c>
      <c r="R71" t="str">
        <f t="shared" si="3"/>
        <v>2.02+2.02</v>
      </c>
    </row>
    <row r="72" spans="1:18" x14ac:dyDescent="0.25">
      <c r="A72" s="11">
        <v>50557</v>
      </c>
      <c r="B72" s="12">
        <v>26.3</v>
      </c>
      <c r="C72" s="12">
        <v>2</v>
      </c>
      <c r="D72" s="12">
        <v>8</v>
      </c>
      <c r="E72" s="12"/>
      <c r="F72" s="12" t="s">
        <v>243</v>
      </c>
      <c r="G72" s="12" t="s">
        <v>244</v>
      </c>
      <c r="H72" s="12" t="s">
        <v>26</v>
      </c>
      <c r="I72" s="12" t="s">
        <v>245</v>
      </c>
      <c r="J72" s="12" t="s">
        <v>246</v>
      </c>
      <c r="K72" s="12" t="s">
        <v>247</v>
      </c>
      <c r="L72" s="12" t="s">
        <v>113</v>
      </c>
      <c r="M72" s="12" t="s">
        <v>248</v>
      </c>
      <c r="N72" s="12" t="s">
        <v>249</v>
      </c>
      <c r="O72" s="12" t="s">
        <v>250</v>
      </c>
      <c r="P72" s="12" t="s">
        <v>251</v>
      </c>
      <c r="Q72" t="str">
        <f t="shared" si="2"/>
        <v>438+226</v>
      </c>
      <c r="R72" t="str">
        <f t="shared" si="3"/>
        <v>2.02+2.01</v>
      </c>
    </row>
    <row r="73" spans="1:18" x14ac:dyDescent="0.25">
      <c r="A73" s="11">
        <v>50679</v>
      </c>
      <c r="B73" s="12">
        <v>17.8</v>
      </c>
      <c r="C73" s="12">
        <v>2</v>
      </c>
      <c r="D73" s="12">
        <v>8</v>
      </c>
      <c r="E73" s="12"/>
      <c r="F73" s="12" t="s">
        <v>252</v>
      </c>
      <c r="G73" s="12" t="s">
        <v>253</v>
      </c>
      <c r="H73" s="12" t="s">
        <v>26</v>
      </c>
      <c r="I73" s="12" t="s">
        <v>254</v>
      </c>
      <c r="J73" s="12" t="s">
        <v>255</v>
      </c>
      <c r="K73" s="12" t="s">
        <v>256</v>
      </c>
      <c r="L73" s="12" t="s">
        <v>113</v>
      </c>
      <c r="M73" s="12" t="s">
        <v>257</v>
      </c>
      <c r="N73" s="12" t="s">
        <v>258</v>
      </c>
      <c r="O73" s="12" t="s">
        <v>259</v>
      </c>
      <c r="P73" s="12" t="s">
        <v>260</v>
      </c>
      <c r="Q73" t="str">
        <f t="shared" si="2"/>
        <v>297+183</v>
      </c>
      <c r="R73" t="str">
        <f t="shared" si="3"/>
        <v>1.71+2.38</v>
      </c>
    </row>
    <row r="74" spans="1:18" x14ac:dyDescent="0.25">
      <c r="A74" s="11">
        <v>50771</v>
      </c>
      <c r="B74" s="12">
        <v>28.6</v>
      </c>
      <c r="C74" s="12">
        <v>1.9</v>
      </c>
      <c r="D74" s="12">
        <v>8</v>
      </c>
      <c r="E74" s="12"/>
      <c r="F74" s="12" t="s">
        <v>261</v>
      </c>
      <c r="G74" s="12" t="s">
        <v>262</v>
      </c>
      <c r="H74" s="12" t="s">
        <v>26</v>
      </c>
      <c r="I74" s="12" t="s">
        <v>263</v>
      </c>
      <c r="J74" s="12" t="s">
        <v>264</v>
      </c>
      <c r="K74" s="12" t="s">
        <v>265</v>
      </c>
      <c r="L74" s="12" t="s">
        <v>113</v>
      </c>
      <c r="M74" s="12" t="s">
        <v>266</v>
      </c>
      <c r="N74" s="12" t="s">
        <v>267</v>
      </c>
      <c r="O74" s="12" t="s">
        <v>268</v>
      </c>
      <c r="P74" s="12" t="s">
        <v>269</v>
      </c>
      <c r="Q74" t="str">
        <f t="shared" si="2"/>
        <v>503+251</v>
      </c>
      <c r="R74" t="str">
        <f t="shared" si="3"/>
        <v>2.09+2.05</v>
      </c>
    </row>
    <row r="75" spans="1:18" x14ac:dyDescent="0.25">
      <c r="A75" s="11">
        <v>50861</v>
      </c>
      <c r="B75" s="12">
        <v>28.1</v>
      </c>
      <c r="C75" s="12">
        <v>1.8</v>
      </c>
      <c r="D75" s="12">
        <v>8</v>
      </c>
      <c r="E75" s="12"/>
      <c r="F75" s="12" t="s">
        <v>270</v>
      </c>
      <c r="G75" s="12" t="s">
        <v>271</v>
      </c>
      <c r="H75" s="12" t="s">
        <v>26</v>
      </c>
      <c r="I75" s="12" t="s">
        <v>272</v>
      </c>
      <c r="J75" s="12" t="s">
        <v>273</v>
      </c>
      <c r="K75" s="12" t="s">
        <v>274</v>
      </c>
      <c r="L75" s="12" t="s">
        <v>167</v>
      </c>
      <c r="M75" s="12" t="s">
        <v>275</v>
      </c>
      <c r="N75" s="12" t="s">
        <v>276</v>
      </c>
      <c r="O75" s="12" t="s">
        <v>277</v>
      </c>
      <c r="P75" s="12" t="s">
        <v>278</v>
      </c>
      <c r="Q75" t="str">
        <f t="shared" si="2"/>
        <v>349+253</v>
      </c>
      <c r="R75" t="str">
        <f t="shared" si="3"/>
        <v>2.15+2.1</v>
      </c>
    </row>
    <row r="76" spans="1:18" x14ac:dyDescent="0.25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</sheetData>
  <conditionalFormatting sqref="H1:H41 H46:H1048576">
    <cfRule type="containsText" dxfId="0" priority="1" operator="containsText" text="false">
      <formula>NOT(ISERROR(SEARCH("false",H1)))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ООО "Газпром геологоразведка"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Лысов Андрей Олегович</dc:creator>
  <cp:lastModifiedBy>A_Korobeynikov</cp:lastModifiedBy>
  <dcterms:created xsi:type="dcterms:W3CDTF">2021-04-12T06:21:30Z</dcterms:created>
  <dcterms:modified xsi:type="dcterms:W3CDTF">2021-09-17T07:20:18Z</dcterms:modified>
</cp:coreProperties>
</file>