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L\Segundo Ciclo 2023\"/>
    </mc:Choice>
  </mc:AlternateContent>
  <xr:revisionPtr revIDLastSave="0" documentId="8_{23D1137E-71C1-4E8D-A098-9E2905ABD6A3}" xr6:coauthVersionLast="47" xr6:coauthVersionMax="47" xr10:uidLastSave="{00000000-0000-0000-0000-000000000000}"/>
  <bookViews>
    <workbookView xWindow="-120" yWindow="-120" windowWidth="29040" windowHeight="15840" xr2:uid="{C0F31DB7-2C26-4823-BAC7-1F4F61C06A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6" i="1" l="1"/>
  <c r="D86" i="1"/>
  <c r="C86" i="1"/>
  <c r="E84" i="1"/>
  <c r="E87" i="1" s="1"/>
  <c r="E90" i="1" s="1"/>
  <c r="D84" i="1"/>
  <c r="D87" i="1" s="1"/>
  <c r="D90" i="1" s="1"/>
  <c r="C84" i="1"/>
  <c r="C87" i="1" s="1"/>
  <c r="C90" i="1" s="1"/>
  <c r="E81" i="1"/>
  <c r="D81" i="1"/>
  <c r="C81" i="1"/>
  <c r="E80" i="1"/>
  <c r="E82" i="1" s="1"/>
  <c r="E89" i="1" s="1"/>
  <c r="D80" i="1"/>
  <c r="D82" i="1" s="1"/>
  <c r="D89" i="1" s="1"/>
  <c r="C80" i="1"/>
  <c r="C82" i="1" s="1"/>
  <c r="C89" i="1" s="1"/>
  <c r="E61" i="1"/>
  <c r="D61" i="1"/>
  <c r="C61" i="1"/>
  <c r="E59" i="1"/>
  <c r="E62" i="1" s="1"/>
  <c r="E65" i="1" s="1"/>
  <c r="D59" i="1"/>
  <c r="D62" i="1" s="1"/>
  <c r="D65" i="1" s="1"/>
  <c r="C59" i="1"/>
  <c r="C62" i="1" s="1"/>
  <c r="C65" i="1" s="1"/>
  <c r="E56" i="1"/>
  <c r="D56" i="1"/>
  <c r="C56" i="1"/>
  <c r="E55" i="1"/>
  <c r="D55" i="1"/>
  <c r="C55" i="1"/>
  <c r="C57" i="1" s="1"/>
  <c r="C64" i="1" s="1"/>
  <c r="E36" i="1"/>
  <c r="D36" i="1"/>
  <c r="C36" i="1"/>
  <c r="E34" i="1"/>
  <c r="D34" i="1"/>
  <c r="C34" i="1"/>
  <c r="C37" i="1" s="1"/>
  <c r="E31" i="1"/>
  <c r="D31" i="1"/>
  <c r="C31" i="1"/>
  <c r="E30" i="1"/>
  <c r="E32" i="1" s="1"/>
  <c r="E39" i="1" s="1"/>
  <c r="D30" i="1"/>
  <c r="C30" i="1"/>
  <c r="C32" i="1" s="1"/>
  <c r="C91" i="1" l="1"/>
  <c r="E91" i="1"/>
  <c r="D91" i="1"/>
  <c r="E57" i="1"/>
  <c r="E64" i="1" s="1"/>
  <c r="D57" i="1"/>
  <c r="D64" i="1" s="1"/>
  <c r="D66" i="1" s="1"/>
  <c r="E66" i="1"/>
  <c r="C66" i="1"/>
  <c r="C40" i="1"/>
  <c r="D37" i="1"/>
  <c r="D40" i="1" s="1"/>
  <c r="D32" i="1"/>
  <c r="D39" i="1" s="1"/>
  <c r="D41" i="1" s="1"/>
  <c r="E37" i="1"/>
  <c r="E40" i="1" s="1"/>
  <c r="E41" i="1" s="1"/>
  <c r="C39" i="1"/>
  <c r="C41" i="1" s="1"/>
</calcChain>
</file>

<file path=xl/sharedStrings.xml><?xml version="1.0" encoding="utf-8"?>
<sst xmlns="http://schemas.openxmlformats.org/spreadsheetml/2006/main" count="82" uniqueCount="32">
  <si>
    <t>INSUMOS</t>
  </si>
  <si>
    <t>Septiembre</t>
  </si>
  <si>
    <t>Octubre</t>
  </si>
  <si>
    <t>Noviembre</t>
  </si>
  <si>
    <t>Diciembre</t>
  </si>
  <si>
    <r>
      <t xml:space="preserve">Ventas Históricas </t>
    </r>
    <r>
      <rPr>
        <sz val="11"/>
        <color theme="1"/>
        <rFont val="Calibri"/>
        <family val="2"/>
        <scheme val="minor"/>
      </rPr>
      <t>/Pronosticadas</t>
    </r>
  </si>
  <si>
    <t>Presupuesto de caja</t>
  </si>
  <si>
    <t>ENTRADAS DE EFECTIVO</t>
  </si>
  <si>
    <t>Ventas al contado 50%(efectivo)</t>
  </si>
  <si>
    <t>Ventas al credito 50%</t>
  </si>
  <si>
    <t>TOTAL DE ENTRADAS DE EFECTIVO</t>
  </si>
  <si>
    <t>SALIDAS DE EFECTIVO</t>
  </si>
  <si>
    <t>Sueldos y salarios</t>
  </si>
  <si>
    <t>Pago fiscal en efectivo</t>
  </si>
  <si>
    <t>Compras de activos en efectivo</t>
  </si>
  <si>
    <t>TOTAL DE SALIDAS DE EFECTIVO</t>
  </si>
  <si>
    <t>Resumen</t>
  </si>
  <si>
    <t>(-) SALIDAS DE EFECTIVO DEL MES</t>
  </si>
  <si>
    <t>SALDO DEL MES</t>
  </si>
  <si>
    <t xml:space="preserve">Compras Históricas / Pronosticadas </t>
  </si>
  <si>
    <t xml:space="preserve">Enero </t>
  </si>
  <si>
    <t xml:space="preserve">Febrero </t>
  </si>
  <si>
    <t>Marzo</t>
  </si>
  <si>
    <t>Ultimo trimestre 2023</t>
  </si>
  <si>
    <t>a</t>
  </si>
  <si>
    <t>b</t>
  </si>
  <si>
    <t>Caso Pesimista</t>
  </si>
  <si>
    <t>Ventas al contado 50%</t>
  </si>
  <si>
    <t>Compras Históricas / Pronosticadas</t>
  </si>
  <si>
    <t>Expresado en quetzales</t>
  </si>
  <si>
    <t>Caso Optimista</t>
  </si>
  <si>
    <t>Entradas de efectivo del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</si>
</sst>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0">
    <xf numFmtId="0" fontId="0" fillId="0" borderId="0" xfId="0"/>
    <xf numFmtId="44" fontId="0" fillId="0" borderId="0" xfId="1" applyFont="1"/>
    <xf numFmtId="44" fontId="3" fillId="0" borderId="0" xfId="1" applyFont="1"/>
    <xf numFmtId="44" fontId="3" fillId="0" borderId="0" xfId="1" applyFont="1" applyBorder="1" applyAlignment="1"/>
    <xf numFmtId="167" fontId="0" fillId="0" borderId="0" xfId="0" applyNumberFormat="1"/>
    <xf numFmtId="0" fontId="3" fillId="0" borderId="0" xfId="0" applyFont="1"/>
    <xf numFmtId="167" fontId="3" fillId="0" borderId="0" xfId="0" applyNumberFormat="1" applyFont="1"/>
    <xf numFmtId="167" fontId="0" fillId="0" borderId="1" xfId="0" applyNumberFormat="1" applyBorder="1"/>
    <xf numFmtId="167" fontId="0" fillId="0" borderId="1" xfId="0" applyNumberFormat="1" applyFont="1" applyBorder="1"/>
    <xf numFmtId="0" fontId="2" fillId="2" borderId="0" xfId="2"/>
    <xf numFmtId="44" fontId="3" fillId="0" borderId="0" xfId="1" applyFont="1" applyAlignment="1">
      <alignment horizontal="center" wrapText="1"/>
    </xf>
    <xf numFmtId="44" fontId="3" fillId="0" borderId="0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Font="1" applyBorder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0" fillId="0" borderId="0" xfId="0" applyFont="1"/>
    <xf numFmtId="44" fontId="1" fillId="0" borderId="0" xfId="1" applyFont="1"/>
  </cellXfs>
  <cellStyles count="3">
    <cellStyle name="Currency" xfId="1" builtinId="4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411480</xdr:colOff>
      <xdr:row>17</xdr:row>
      <xdr:rowOff>48084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A9CA13-8A60-6F08-AC35-7D86CE42B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651230" cy="328658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CD15-8F78-45BA-8215-C704BA77478B}">
  <dimension ref="A19:F91"/>
  <sheetViews>
    <sheetView tabSelected="1" topLeftCell="A46" zoomScaleNormal="100" workbookViewId="0">
      <selection activeCell="I82" sqref="I82"/>
    </sheetView>
  </sheetViews>
  <sheetFormatPr defaultRowHeight="15" x14ac:dyDescent="0.25"/>
  <cols>
    <col min="2" max="2" width="47.42578125" bestFit="1" customWidth="1"/>
    <col min="3" max="3" width="12.85546875" bestFit="1" customWidth="1"/>
    <col min="4" max="6" width="12.5703125" bestFit="1" customWidth="1"/>
  </cols>
  <sheetData>
    <row r="19" spans="1:6" x14ac:dyDescent="0.25">
      <c r="A19" s="9" t="s">
        <v>24</v>
      </c>
    </row>
    <row r="20" spans="1:6" x14ac:dyDescent="0.25">
      <c r="B20" t="s">
        <v>0</v>
      </c>
      <c r="C20" t="s">
        <v>4</v>
      </c>
      <c r="D20" t="s">
        <v>20</v>
      </c>
      <c r="E20" t="s">
        <v>21</v>
      </c>
      <c r="F20" t="s">
        <v>22</v>
      </c>
    </row>
    <row r="21" spans="1:6" x14ac:dyDescent="0.25">
      <c r="B21" t="s">
        <v>5</v>
      </c>
      <c r="C21" s="4">
        <v>45000</v>
      </c>
      <c r="D21" s="4">
        <v>100000</v>
      </c>
      <c r="E21" s="4">
        <v>100000</v>
      </c>
      <c r="F21" s="4">
        <v>100000</v>
      </c>
    </row>
    <row r="22" spans="1:6" x14ac:dyDescent="0.25">
      <c r="B22" t="s">
        <v>19</v>
      </c>
      <c r="C22" s="4">
        <v>0</v>
      </c>
      <c r="D22" s="4">
        <v>60000</v>
      </c>
      <c r="E22" s="4">
        <v>60000</v>
      </c>
      <c r="F22" s="4">
        <v>60000</v>
      </c>
    </row>
    <row r="25" spans="1:6" x14ac:dyDescent="0.25">
      <c r="B25" s="5" t="s">
        <v>6</v>
      </c>
    </row>
    <row r="26" spans="1:6" x14ac:dyDescent="0.25">
      <c r="B26" s="5" t="s">
        <v>23</v>
      </c>
    </row>
    <row r="27" spans="1:6" x14ac:dyDescent="0.25">
      <c r="B27" s="5" t="s">
        <v>29</v>
      </c>
    </row>
    <row r="29" spans="1:6" x14ac:dyDescent="0.25">
      <c r="B29" s="5" t="s">
        <v>7</v>
      </c>
      <c r="C29" s="13" t="s">
        <v>20</v>
      </c>
      <c r="D29" s="13" t="s">
        <v>21</v>
      </c>
      <c r="E29" s="13" t="s">
        <v>22</v>
      </c>
    </row>
    <row r="30" spans="1:6" x14ac:dyDescent="0.25">
      <c r="B30" t="s">
        <v>8</v>
      </c>
      <c r="C30" s="14">
        <f>D21*0.5</f>
        <v>50000</v>
      </c>
      <c r="D30" s="14">
        <f>E21*0.5</f>
        <v>50000</v>
      </c>
      <c r="E30" s="14">
        <f>F21*0.5 +8000</f>
        <v>58000</v>
      </c>
    </row>
    <row r="31" spans="1:6" x14ac:dyDescent="0.25">
      <c r="B31" t="s">
        <v>9</v>
      </c>
      <c r="C31" s="15">
        <f>D21*0.5 +C21</f>
        <v>95000</v>
      </c>
      <c r="D31" s="15">
        <f>E21*0.5</f>
        <v>50000</v>
      </c>
      <c r="E31" s="15">
        <f>F21*0.5</f>
        <v>50000</v>
      </c>
    </row>
    <row r="32" spans="1:6" x14ac:dyDescent="0.25">
      <c r="B32" s="5" t="s">
        <v>10</v>
      </c>
      <c r="C32" s="17">
        <f>C30+C31</f>
        <v>145000</v>
      </c>
      <c r="D32" s="17">
        <f t="shared" ref="C32:E32" si="0">D30+D31</f>
        <v>100000</v>
      </c>
      <c r="E32" s="17">
        <f t="shared" si="0"/>
        <v>108000</v>
      </c>
    </row>
    <row r="33" spans="1:6" x14ac:dyDescent="0.25">
      <c r="B33" s="5" t="s">
        <v>11</v>
      </c>
      <c r="C33" s="14"/>
      <c r="D33" s="14"/>
      <c r="E33" s="14"/>
    </row>
    <row r="34" spans="1:6" x14ac:dyDescent="0.25">
      <c r="B34" t="s">
        <v>12</v>
      </c>
      <c r="C34" s="14">
        <f>10000 +5%*D21</f>
        <v>15000</v>
      </c>
      <c r="D34" s="14">
        <f t="shared" ref="D34:E34" si="1">10000 +5%*E21</f>
        <v>15000</v>
      </c>
      <c r="E34" s="14">
        <f t="shared" si="1"/>
        <v>15000</v>
      </c>
    </row>
    <row r="35" spans="1:6" x14ac:dyDescent="0.25">
      <c r="B35" t="s">
        <v>13</v>
      </c>
      <c r="C35" s="14">
        <v>20000</v>
      </c>
      <c r="D35" s="14">
        <v>0</v>
      </c>
      <c r="E35" s="14">
        <v>0</v>
      </c>
    </row>
    <row r="36" spans="1:6" x14ac:dyDescent="0.25">
      <c r="B36" t="s">
        <v>14</v>
      </c>
      <c r="C36" s="16">
        <f>60000</f>
        <v>60000</v>
      </c>
      <c r="D36" s="16">
        <f>60000 +15000</f>
        <v>75000</v>
      </c>
      <c r="E36" s="16">
        <f>60000</f>
        <v>60000</v>
      </c>
    </row>
    <row r="37" spans="1:6" x14ac:dyDescent="0.25">
      <c r="B37" s="5" t="s">
        <v>15</v>
      </c>
      <c r="C37" s="17">
        <f>SUM(C34:C36)</f>
        <v>95000</v>
      </c>
      <c r="D37" s="17">
        <f t="shared" ref="D37:E37" si="2">SUM(D34:D36)</f>
        <v>90000</v>
      </c>
      <c r="E37" s="17">
        <f t="shared" si="2"/>
        <v>75000</v>
      </c>
    </row>
    <row r="38" spans="1:6" x14ac:dyDescent="0.25">
      <c r="B38" t="s">
        <v>16</v>
      </c>
      <c r="C38" s="14"/>
      <c r="D38" s="14"/>
      <c r="E38" s="14"/>
    </row>
    <row r="39" spans="1:6" x14ac:dyDescent="0.25">
      <c r="B39" s="18" t="s">
        <v>31</v>
      </c>
      <c r="C39" s="14">
        <f>C32</f>
        <v>145000</v>
      </c>
      <c r="D39" s="14">
        <f t="shared" ref="D39:E39" si="3">D32</f>
        <v>100000</v>
      </c>
      <c r="E39" s="14">
        <f t="shared" si="3"/>
        <v>108000</v>
      </c>
    </row>
    <row r="40" spans="1:6" x14ac:dyDescent="0.25">
      <c r="B40" s="5" t="s">
        <v>17</v>
      </c>
      <c r="C40" s="15">
        <f>C37</f>
        <v>95000</v>
      </c>
      <c r="D40" s="15">
        <f t="shared" ref="D40:E40" si="4">D37</f>
        <v>90000</v>
      </c>
      <c r="E40" s="15">
        <f t="shared" si="4"/>
        <v>75000</v>
      </c>
    </row>
    <row r="41" spans="1:6" x14ac:dyDescent="0.25">
      <c r="B41" s="5" t="s">
        <v>18</v>
      </c>
      <c r="C41" s="17">
        <f>C39-C40</f>
        <v>50000</v>
      </c>
      <c r="D41" s="17">
        <f t="shared" ref="D41:E41" si="5">D39-D40</f>
        <v>10000</v>
      </c>
      <c r="E41" s="17">
        <f t="shared" si="5"/>
        <v>33000</v>
      </c>
    </row>
    <row r="43" spans="1:6" x14ac:dyDescent="0.25">
      <c r="A43" s="9" t="s">
        <v>25</v>
      </c>
      <c r="B43" s="9" t="s">
        <v>26</v>
      </c>
    </row>
    <row r="45" spans="1:6" x14ac:dyDescent="0.25">
      <c r="B45" t="s">
        <v>0</v>
      </c>
      <c r="C45" t="s">
        <v>4</v>
      </c>
      <c r="D45" t="s">
        <v>20</v>
      </c>
      <c r="E45" t="s">
        <v>21</v>
      </c>
      <c r="F45" t="s">
        <v>22</v>
      </c>
    </row>
    <row r="46" spans="1:6" x14ac:dyDescent="0.25">
      <c r="B46" t="s">
        <v>5</v>
      </c>
      <c r="C46" s="4">
        <v>45000</v>
      </c>
      <c r="D46" s="4">
        <v>80000</v>
      </c>
      <c r="E46" s="4">
        <v>80000</v>
      </c>
      <c r="F46" s="4">
        <v>80000</v>
      </c>
    </row>
    <row r="47" spans="1:6" x14ac:dyDescent="0.25">
      <c r="B47" t="s">
        <v>19</v>
      </c>
      <c r="C47" s="4">
        <v>0</v>
      </c>
      <c r="D47" s="4">
        <v>60000</v>
      </c>
      <c r="E47" s="4">
        <v>60000</v>
      </c>
      <c r="F47" s="4">
        <v>60000</v>
      </c>
    </row>
    <row r="48" spans="1:6" x14ac:dyDescent="0.25">
      <c r="B48" s="10"/>
      <c r="C48" s="4"/>
      <c r="D48" s="4"/>
      <c r="E48" s="4"/>
      <c r="F48" s="4"/>
    </row>
    <row r="49" spans="2:6" x14ac:dyDescent="0.25">
      <c r="B49" s="1"/>
      <c r="C49" s="1"/>
      <c r="D49" s="1"/>
      <c r="E49" s="1"/>
      <c r="F49" s="1"/>
    </row>
    <row r="50" spans="2:6" x14ac:dyDescent="0.25">
      <c r="B50" s="5" t="s">
        <v>6</v>
      </c>
      <c r="C50" s="12"/>
      <c r="D50" s="12"/>
      <c r="E50" s="12"/>
      <c r="F50" s="1"/>
    </row>
    <row r="51" spans="2:6" x14ac:dyDescent="0.25">
      <c r="B51" s="5" t="s">
        <v>23</v>
      </c>
      <c r="C51" s="12"/>
      <c r="D51" s="12"/>
      <c r="E51" s="12"/>
      <c r="F51" s="1"/>
    </row>
    <row r="52" spans="2:6" x14ac:dyDescent="0.25">
      <c r="B52" s="5" t="s">
        <v>29</v>
      </c>
      <c r="C52" s="12"/>
      <c r="D52" s="12"/>
      <c r="E52" s="12"/>
      <c r="F52" s="1"/>
    </row>
    <row r="53" spans="2:6" x14ac:dyDescent="0.25">
      <c r="B53" s="11"/>
      <c r="C53" s="11"/>
      <c r="D53" s="11"/>
      <c r="E53" s="11"/>
      <c r="F53" s="1"/>
    </row>
    <row r="54" spans="2:6" x14ac:dyDescent="0.25">
      <c r="B54" s="2" t="s">
        <v>7</v>
      </c>
      <c r="C54" s="13" t="s">
        <v>20</v>
      </c>
      <c r="D54" s="13" t="s">
        <v>21</v>
      </c>
      <c r="E54" s="13" t="s">
        <v>22</v>
      </c>
      <c r="F54" s="2"/>
    </row>
    <row r="55" spans="2:6" x14ac:dyDescent="0.25">
      <c r="B55" s="1" t="s">
        <v>27</v>
      </c>
      <c r="C55" s="4">
        <f>D46*0.5</f>
        <v>40000</v>
      </c>
      <c r="D55" s="4">
        <f>E46*0.5</f>
        <v>40000</v>
      </c>
      <c r="E55" s="4">
        <f>F46*0.5 +8000</f>
        <v>48000</v>
      </c>
      <c r="F55" s="1"/>
    </row>
    <row r="56" spans="2:6" x14ac:dyDescent="0.25">
      <c r="B56" s="1" t="s">
        <v>9</v>
      </c>
      <c r="C56" s="7">
        <f>D46*0.5 +C46</f>
        <v>85000</v>
      </c>
      <c r="D56" s="7">
        <f>E46*0.5</f>
        <v>40000</v>
      </c>
      <c r="E56" s="7">
        <f>F46*0.5</f>
        <v>40000</v>
      </c>
      <c r="F56" s="1"/>
    </row>
    <row r="57" spans="2:6" x14ac:dyDescent="0.25">
      <c r="B57" s="2" t="s">
        <v>10</v>
      </c>
      <c r="C57" s="6">
        <f t="shared" ref="C57:E57" si="6">C55+C56</f>
        <v>125000</v>
      </c>
      <c r="D57" s="6">
        <f t="shared" si="6"/>
        <v>80000</v>
      </c>
      <c r="E57" s="6">
        <f t="shared" si="6"/>
        <v>88000</v>
      </c>
      <c r="F57" s="1"/>
    </row>
    <row r="58" spans="2:6" x14ac:dyDescent="0.25">
      <c r="B58" s="2" t="s">
        <v>11</v>
      </c>
      <c r="C58" s="4"/>
      <c r="D58" s="4"/>
      <c r="E58" s="4"/>
      <c r="F58" s="1"/>
    </row>
    <row r="59" spans="2:6" x14ac:dyDescent="0.25">
      <c r="B59" s="1" t="s">
        <v>12</v>
      </c>
      <c r="C59" s="4">
        <f>10000 +5%*D46</f>
        <v>14000</v>
      </c>
      <c r="D59" s="4">
        <f t="shared" ref="D59:E59" si="7">10000 +5%*E46</f>
        <v>14000</v>
      </c>
      <c r="E59" s="4">
        <f t="shared" si="7"/>
        <v>14000</v>
      </c>
      <c r="F59" s="1"/>
    </row>
    <row r="60" spans="2:6" x14ac:dyDescent="0.25">
      <c r="B60" s="1" t="s">
        <v>13</v>
      </c>
      <c r="C60" s="4">
        <v>20000</v>
      </c>
      <c r="D60" s="4">
        <v>0</v>
      </c>
      <c r="E60" s="4">
        <v>0</v>
      </c>
      <c r="F60" s="1"/>
    </row>
    <row r="61" spans="2:6" x14ac:dyDescent="0.25">
      <c r="B61" s="1" t="s">
        <v>14</v>
      </c>
      <c r="C61" s="8">
        <f>60000</f>
        <v>60000</v>
      </c>
      <c r="D61" s="8">
        <f>60000 +15000</f>
        <v>75000</v>
      </c>
      <c r="E61" s="8">
        <f>60000</f>
        <v>60000</v>
      </c>
      <c r="F61" s="1"/>
    </row>
    <row r="62" spans="2:6" x14ac:dyDescent="0.25">
      <c r="B62" s="2" t="s">
        <v>15</v>
      </c>
      <c r="C62" s="6">
        <f>SUM(C59:C61)</f>
        <v>94000</v>
      </c>
      <c r="D62" s="6">
        <f t="shared" ref="D62:E62" si="8">SUM(D59:D61)</f>
        <v>89000</v>
      </c>
      <c r="E62" s="6">
        <f t="shared" si="8"/>
        <v>74000</v>
      </c>
      <c r="F62" s="1"/>
    </row>
    <row r="63" spans="2:6" x14ac:dyDescent="0.25">
      <c r="B63" s="19" t="s">
        <v>16</v>
      </c>
      <c r="C63" s="4"/>
      <c r="D63" s="4"/>
      <c r="E63" s="4"/>
      <c r="F63" s="1"/>
    </row>
    <row r="64" spans="2:6" x14ac:dyDescent="0.25">
      <c r="B64" s="18" t="s">
        <v>31</v>
      </c>
      <c r="C64" s="4">
        <f>C57</f>
        <v>125000</v>
      </c>
      <c r="D64" s="4">
        <f t="shared" ref="D64:E64" si="9">D57</f>
        <v>80000</v>
      </c>
      <c r="E64" s="4">
        <f t="shared" si="9"/>
        <v>88000</v>
      </c>
      <c r="F64" s="3"/>
    </row>
    <row r="65" spans="2:6" x14ac:dyDescent="0.25">
      <c r="B65" s="2" t="s">
        <v>17</v>
      </c>
      <c r="C65" s="7">
        <f>C62</f>
        <v>94000</v>
      </c>
      <c r="D65" s="7">
        <f t="shared" ref="D65:E65" si="10">D62</f>
        <v>89000</v>
      </c>
      <c r="E65" s="7">
        <f t="shared" si="10"/>
        <v>74000</v>
      </c>
      <c r="F65" s="3"/>
    </row>
    <row r="66" spans="2:6" x14ac:dyDescent="0.25">
      <c r="B66" s="2" t="s">
        <v>18</v>
      </c>
      <c r="C66" s="6">
        <f>C64-C65</f>
        <v>31000</v>
      </c>
      <c r="D66" s="6">
        <f t="shared" ref="D66:E66" si="11">D64-D65</f>
        <v>-9000</v>
      </c>
      <c r="E66" s="6">
        <f t="shared" si="11"/>
        <v>14000</v>
      </c>
      <c r="F66" s="3"/>
    </row>
    <row r="68" spans="2:6" x14ac:dyDescent="0.25">
      <c r="B68" s="2" t="s">
        <v>30</v>
      </c>
    </row>
    <row r="70" spans="2:6" x14ac:dyDescent="0.25">
      <c r="B70" t="s">
        <v>0</v>
      </c>
      <c r="C70" t="s">
        <v>1</v>
      </c>
      <c r="D70" t="s">
        <v>2</v>
      </c>
      <c r="E70" t="s">
        <v>3</v>
      </c>
      <c r="F70" t="s">
        <v>4</v>
      </c>
    </row>
    <row r="71" spans="2:6" x14ac:dyDescent="0.25">
      <c r="B71" t="s">
        <v>5</v>
      </c>
      <c r="C71" s="4">
        <v>45000</v>
      </c>
      <c r="D71" s="4">
        <v>120000</v>
      </c>
      <c r="E71" s="4">
        <v>120000</v>
      </c>
      <c r="F71" s="4">
        <v>120000</v>
      </c>
    </row>
    <row r="72" spans="2:6" x14ac:dyDescent="0.25">
      <c r="B72" t="s">
        <v>28</v>
      </c>
      <c r="C72" s="4">
        <v>0</v>
      </c>
      <c r="D72" s="4">
        <v>60000</v>
      </c>
      <c r="E72" s="4">
        <v>60000</v>
      </c>
      <c r="F72" s="4">
        <v>60000</v>
      </c>
    </row>
    <row r="73" spans="2:6" x14ac:dyDescent="0.25">
      <c r="B73" s="10"/>
      <c r="C73" s="1"/>
      <c r="D73" s="1"/>
      <c r="E73" s="1"/>
      <c r="F73" s="1"/>
    </row>
    <row r="74" spans="2:6" x14ac:dyDescent="0.25">
      <c r="B74" s="1"/>
      <c r="C74" s="1"/>
      <c r="D74" s="1"/>
      <c r="E74" s="1"/>
      <c r="F74" s="1"/>
    </row>
    <row r="75" spans="2:6" x14ac:dyDescent="0.25">
      <c r="B75" s="5" t="s">
        <v>6</v>
      </c>
      <c r="C75" s="12"/>
      <c r="D75" s="12"/>
      <c r="E75" s="12"/>
      <c r="F75" s="1"/>
    </row>
    <row r="76" spans="2:6" x14ac:dyDescent="0.25">
      <c r="B76" s="5" t="s">
        <v>23</v>
      </c>
      <c r="C76" s="12"/>
      <c r="D76" s="12"/>
      <c r="E76" s="12"/>
      <c r="F76" s="1"/>
    </row>
    <row r="77" spans="2:6" x14ac:dyDescent="0.25">
      <c r="B77" s="5" t="s">
        <v>29</v>
      </c>
      <c r="C77" s="12"/>
      <c r="D77" s="12"/>
      <c r="E77" s="12"/>
      <c r="F77" s="1"/>
    </row>
    <row r="78" spans="2:6" x14ac:dyDescent="0.25">
      <c r="B78" s="11"/>
      <c r="C78" s="11"/>
      <c r="D78" s="11"/>
      <c r="E78" s="11"/>
      <c r="F78" s="1"/>
    </row>
    <row r="79" spans="2:6" x14ac:dyDescent="0.25">
      <c r="B79" s="2" t="s">
        <v>7</v>
      </c>
      <c r="C79" s="13" t="s">
        <v>20</v>
      </c>
      <c r="D79" s="13" t="s">
        <v>21</v>
      </c>
      <c r="E79" s="13" t="s">
        <v>22</v>
      </c>
      <c r="F79" s="2"/>
    </row>
    <row r="80" spans="2:6" x14ac:dyDescent="0.25">
      <c r="B80" s="1" t="s">
        <v>27</v>
      </c>
      <c r="C80" s="4">
        <f>D71*0.5</f>
        <v>60000</v>
      </c>
      <c r="D80" s="4">
        <f>E71*0.5</f>
        <v>60000</v>
      </c>
      <c r="E80" s="4">
        <f>F71*0.5 +8000</f>
        <v>68000</v>
      </c>
      <c r="F80" s="1"/>
    </row>
    <row r="81" spans="2:6" x14ac:dyDescent="0.25">
      <c r="B81" s="1" t="s">
        <v>9</v>
      </c>
      <c r="C81" s="7">
        <f>D71*0.5 +C71</f>
        <v>105000</v>
      </c>
      <c r="D81" s="7">
        <f>E71*0.5</f>
        <v>60000</v>
      </c>
      <c r="E81" s="7">
        <f>F71*0.5</f>
        <v>60000</v>
      </c>
      <c r="F81" s="1"/>
    </row>
    <row r="82" spans="2:6" x14ac:dyDescent="0.25">
      <c r="B82" s="2" t="s">
        <v>10</v>
      </c>
      <c r="C82" s="6">
        <f t="shared" ref="C82:E82" si="12">C80+C81</f>
        <v>165000</v>
      </c>
      <c r="D82" s="6">
        <f t="shared" si="12"/>
        <v>120000</v>
      </c>
      <c r="E82" s="6">
        <f t="shared" si="12"/>
        <v>128000</v>
      </c>
      <c r="F82" s="1"/>
    </row>
    <row r="83" spans="2:6" x14ac:dyDescent="0.25">
      <c r="B83" s="2" t="s">
        <v>11</v>
      </c>
      <c r="C83" s="4"/>
      <c r="D83" s="4"/>
      <c r="E83" s="4"/>
      <c r="F83" s="1"/>
    </row>
    <row r="84" spans="2:6" x14ac:dyDescent="0.25">
      <c r="B84" s="1" t="s">
        <v>12</v>
      </c>
      <c r="C84" s="4">
        <f>10000 +5%*D71</f>
        <v>16000</v>
      </c>
      <c r="D84" s="4">
        <f t="shared" ref="D84:E84" si="13">10000 +5%*E71</f>
        <v>16000</v>
      </c>
      <c r="E84" s="4">
        <f t="shared" si="13"/>
        <v>16000</v>
      </c>
      <c r="F84" s="1"/>
    </row>
    <row r="85" spans="2:6" x14ac:dyDescent="0.25">
      <c r="B85" s="1" t="s">
        <v>13</v>
      </c>
      <c r="C85" s="4">
        <v>20000</v>
      </c>
      <c r="D85" s="4">
        <v>0</v>
      </c>
      <c r="E85" s="4">
        <v>0</v>
      </c>
      <c r="F85" s="1"/>
    </row>
    <row r="86" spans="2:6" x14ac:dyDescent="0.25">
      <c r="B86" s="1" t="s">
        <v>14</v>
      </c>
      <c r="C86" s="8">
        <f>60000</f>
        <v>60000</v>
      </c>
      <c r="D86" s="8">
        <f>60000 +15000</f>
        <v>75000</v>
      </c>
      <c r="E86" s="8">
        <f>60000</f>
        <v>60000</v>
      </c>
      <c r="F86" s="1"/>
    </row>
    <row r="87" spans="2:6" x14ac:dyDescent="0.25">
      <c r="B87" s="2" t="s">
        <v>15</v>
      </c>
      <c r="C87" s="6">
        <f>SUM(C84:C86)</f>
        <v>96000</v>
      </c>
      <c r="D87" s="6">
        <f t="shared" ref="D87:E87" si="14">SUM(D84:D86)</f>
        <v>91000</v>
      </c>
      <c r="E87" s="6">
        <f t="shared" si="14"/>
        <v>76000</v>
      </c>
      <c r="F87" s="1"/>
    </row>
    <row r="88" spans="2:6" x14ac:dyDescent="0.25">
      <c r="B88" s="2" t="s">
        <v>16</v>
      </c>
      <c r="C88" s="4"/>
      <c r="D88" s="4"/>
      <c r="E88" s="4"/>
      <c r="F88" s="1"/>
    </row>
    <row r="89" spans="2:6" x14ac:dyDescent="0.25">
      <c r="B89" s="18" t="s">
        <v>31</v>
      </c>
      <c r="C89" s="4">
        <f>C82</f>
        <v>165000</v>
      </c>
      <c r="D89" s="4">
        <f t="shared" ref="D89:E89" si="15">D82</f>
        <v>120000</v>
      </c>
      <c r="E89" s="4">
        <f t="shared" si="15"/>
        <v>128000</v>
      </c>
      <c r="F89" s="3"/>
    </row>
    <row r="90" spans="2:6" x14ac:dyDescent="0.25">
      <c r="B90" s="2" t="s">
        <v>17</v>
      </c>
      <c r="C90" s="7">
        <f>C87</f>
        <v>96000</v>
      </c>
      <c r="D90" s="7">
        <f t="shared" ref="D90:E90" si="16">D87</f>
        <v>91000</v>
      </c>
      <c r="E90" s="7">
        <f t="shared" si="16"/>
        <v>76000</v>
      </c>
      <c r="F90" s="3"/>
    </row>
    <row r="91" spans="2:6" x14ac:dyDescent="0.25">
      <c r="B91" s="2" t="s">
        <v>18</v>
      </c>
      <c r="C91" s="6">
        <f>C89-C90</f>
        <v>69000</v>
      </c>
      <c r="D91" s="6">
        <f t="shared" ref="D91:E91" si="17">D89-D90</f>
        <v>29000</v>
      </c>
      <c r="E91" s="6">
        <f t="shared" si="17"/>
        <v>52000</v>
      </c>
      <c r="F91" s="3"/>
    </row>
  </sheetData>
  <mergeCells count="2">
    <mergeCell ref="B53:E53"/>
    <mergeCell ref="B78:E7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ANDRES ALVAREZ MAZARIEGOS</dc:creator>
  <cp:lastModifiedBy>RAFAEL ANDRES ALVAREZ MAZARIEGOS</cp:lastModifiedBy>
  <dcterms:created xsi:type="dcterms:W3CDTF">2023-09-20T04:27:23Z</dcterms:created>
  <dcterms:modified xsi:type="dcterms:W3CDTF">2023-09-20T04:37:01Z</dcterms:modified>
</cp:coreProperties>
</file>