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suario Dell\Desktop\"/>
    </mc:Choice>
  </mc:AlternateContent>
  <xr:revisionPtr revIDLastSave="0" documentId="8_{D3388E17-0234-446A-B558-9FCDF343A0AC}" xr6:coauthVersionLast="47" xr6:coauthVersionMax="47" xr10:uidLastSave="{00000000-0000-0000-0000-000000000000}"/>
  <bookViews>
    <workbookView xWindow="-110" yWindow="-110" windowWidth="19420" windowHeight="11500" xr2:uid="{C2CBA6F2-BC4C-4F68-B256-A75C1490A2D3}"/>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7" i="1" l="1"/>
  <c r="E108" i="1"/>
  <c r="E107" i="1"/>
  <c r="C108" i="1"/>
  <c r="C107" i="1"/>
  <c r="F96" i="1"/>
  <c r="F98" i="1" s="1"/>
  <c r="F100" i="1" s="1"/>
  <c r="F102" i="1" s="1"/>
  <c r="G108" i="1" s="1"/>
  <c r="D102" i="1"/>
  <c r="D96" i="1"/>
  <c r="D98" i="1" s="1"/>
  <c r="D100" i="1" s="1"/>
  <c r="B96" i="1"/>
  <c r="B97" i="1" s="1"/>
  <c r="B98" i="1" s="1"/>
  <c r="B100" i="1" s="1"/>
  <c r="B102" i="1" s="1"/>
  <c r="D78" i="1"/>
  <c r="B78" i="1"/>
  <c r="B72" i="1"/>
  <c r="F68" i="1"/>
  <c r="G68" i="1" s="1"/>
  <c r="F67" i="1"/>
  <c r="F69" i="1" s="1"/>
  <c r="B59" i="1"/>
  <c r="B52" i="1"/>
  <c r="B53" i="1" s="1"/>
  <c r="G55" i="1"/>
  <c r="G54" i="1"/>
  <c r="G40" i="1"/>
  <c r="F55" i="1"/>
  <c r="F56" i="1" s="1"/>
  <c r="F54" i="1"/>
  <c r="F42" i="1"/>
  <c r="B45" i="1"/>
  <c r="B43" i="1"/>
  <c r="B41" i="1"/>
  <c r="B40" i="1"/>
  <c r="B39" i="1"/>
  <c r="B65" i="1" l="1"/>
  <c r="B66" i="1" s="1"/>
  <c r="G67" i="1"/>
  <c r="B54" i="1"/>
  <c r="B55" i="1" s="1"/>
  <c r="B57" i="1" s="1"/>
  <c r="B67" i="1" l="1"/>
  <c r="B68" i="1" s="1"/>
  <c r="B70" i="1" s="1"/>
</calcChain>
</file>

<file path=xl/sharedStrings.xml><?xml version="1.0" encoding="utf-8"?>
<sst xmlns="http://schemas.openxmlformats.org/spreadsheetml/2006/main" count="86" uniqueCount="36">
  <si>
    <t>a)  Con la estructura de capital actual, ¿De cuánto es el apalancamiento financiero de la empresa en estos momentos?</t>
  </si>
  <si>
    <t>Como la empresa site un UAII de Q100,000 actualmente, I =0 y DP= 0, EL GAF = 1, por lo tanto no hay apalancamiento financiero con esta empresa</t>
  </si>
  <si>
    <t>Para que exista apalancamiento el GAF tienen que ser mayor a 1</t>
  </si>
  <si>
    <t>b) De cuánto son las UPA bajo el escenario actual?</t>
  </si>
  <si>
    <t xml:space="preserve">Utilidad antes de intereses e inpuestos (UAII) </t>
  </si>
  <si>
    <t>(-) Intereses</t>
  </si>
  <si>
    <t>Utilidad antes de impuestos</t>
  </si>
  <si>
    <t>(-) Impuestos</t>
  </si>
  <si>
    <t>Utilidad Neta</t>
  </si>
  <si>
    <t>(-) Dividendos preferentes</t>
  </si>
  <si>
    <t>UDAC</t>
  </si>
  <si>
    <t>ACTUALMENTE</t>
  </si>
  <si>
    <t>UPA=</t>
  </si>
  <si>
    <t>c) La empresa desea evaluar qué efecto tiene cambiar su nivel de apalancamiento financiero actual, por lo que le pide que realice una evaluación financiera con la siguiente estructura de capital:</t>
  </si>
  <si>
    <t>1.  Mezcla de 30% deuda y 70% de capital propio, retirando las acciones comunes necesarias, para mantener siempre el mismo valor de Q 500,000 en sus fuentes de financiamiento.</t>
  </si>
  <si>
    <t>PROPUESTA 1</t>
  </si>
  <si>
    <t xml:space="preserve">Capital Propio </t>
  </si>
  <si>
    <t>Deuda</t>
  </si>
  <si>
    <t>wi</t>
  </si>
  <si>
    <t>Monto</t>
  </si>
  <si>
    <t>TOTAL</t>
  </si>
  <si>
    <t>Estructura de Capital Actual</t>
  </si>
  <si>
    <t>Fuente</t>
  </si>
  <si>
    <t>Estructura de Capital Propuesta 1</t>
  </si>
  <si>
    <t xml:space="preserve">Precio / Accion </t>
  </si>
  <si>
    <t>No Acciones</t>
  </si>
  <si>
    <t>UPA= UDAC/ No de acciones comunes</t>
  </si>
  <si>
    <t>2. Mezcla de 60% de deuda y 70% de capital propio, retirando las acciones comunes necesarias, para mantener siempre el mismo valor de Q 500,000 en sus fuentes de financiamiento.</t>
  </si>
  <si>
    <t>PROPUESTA 2</t>
  </si>
  <si>
    <t>(70% CAPITAL PROPIO 30% DEUDA)</t>
  </si>
  <si>
    <t>(40% CAPITAL PROPIO 60% DEUDA)</t>
  </si>
  <si>
    <t>GAF=</t>
  </si>
  <si>
    <t>d)  Si las UAII esperadas son de Q 100,000 porque la empresa no incursiona en el nuevo mercado.  ¿Cuál estructura de capital prefiere?</t>
  </si>
  <si>
    <t>e)  Si las UAII esperadas son de Q 200,000, porque la empresa si incursiona en el nuevo mercado, ¿Cuál estructura de capital prefiere?</t>
  </si>
  <si>
    <t>x</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</si>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</sst>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2" fillId="0" borderId="0" xfId="0" applyFont="1"/>
    <xf numFmtId="0" fontId="0" fillId="0" borderId="1" xfId="0" applyBorder="1"/>
    <xf numFmtId="44" fontId="0" fillId="0" borderId="0" xfId="1" applyFont="1"/>
    <xf numFmtId="0" fontId="0" fillId="2" borderId="0" xfId="0" applyFill="1"/>
    <xf numFmtId="44" fontId="0" fillId="0" borderId="0" xfId="0" applyNumberFormat="1"/>
    <xf numFmtId="44" fontId="0" fillId="0" borderId="1" xfId="0" applyNumberFormat="1" applyBorder="1"/>
    <xf numFmtId="0" fontId="0" fillId="0" borderId="0" xfId="0" applyAlignment="1">
      <alignment horizontal="right"/>
    </xf>
    <xf numFmtId="44" fontId="0" fillId="2" borderId="0" xfId="0" applyNumberFormat="1" applyFill="1"/>
    <xf numFmtId="0" fontId="2" fillId="2" borderId="0" xfId="0" applyFont="1" applyFill="1" applyAlignment="1">
      <alignment horizontal="right"/>
    </xf>
    <xf numFmtId="44" fontId="2" fillId="2" borderId="0" xfId="0" applyNumberFormat="1" applyFont="1" applyFill="1"/>
    <xf numFmtId="9" fontId="0" fillId="0" borderId="0" xfId="0" applyNumberFormat="1"/>
    <xf numFmtId="0" fontId="0" fillId="0" borderId="0" xfId="0" applyFill="1" applyBorder="1"/>
    <xf numFmtId="0" fontId="0" fillId="0" borderId="1" xfId="0" applyFill="1" applyBorder="1"/>
    <xf numFmtId="0" fontId="0" fillId="0" borderId="0" xfId="0" applyNumberFormat="1"/>
    <xf numFmtId="2" fontId="0" fillId="0" borderId="0" xfId="0" applyNumberFormat="1"/>
    <xf numFmtId="44" fontId="0" fillId="0" borderId="1" xfId="1" applyFont="1" applyBorder="1"/>
    <xf numFmtId="0" fontId="0" fillId="2" borderId="0" xfId="0" applyFill="1" applyAlignment="1">
      <alignment horizontal="center"/>
    </xf>
    <xf numFmtId="0" fontId="0" fillId="3" borderId="0" xfId="0" applyFill="1"/>
    <xf numFmtId="0" fontId="0" fillId="4" borderId="0" xfId="0" applyFill="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v>ACTUALMENTE </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Hoja1!$B$107:$B$109</c:f>
              <c:numCache>
                <c:formatCode>General</c:formatCode>
                <c:ptCount val="3"/>
                <c:pt idx="0">
                  <c:v>100000</c:v>
                </c:pt>
                <c:pt idx="1">
                  <c:v>200000</c:v>
                </c:pt>
                <c:pt idx="2">
                  <c:v>0</c:v>
                </c:pt>
              </c:numCache>
            </c:numRef>
          </c:xVal>
          <c:yVal>
            <c:numRef>
              <c:f>Hoja1!$C$107:$C$109</c:f>
              <c:numCache>
                <c:formatCode>_("$"* #,##0.00_);_("$"* \(#,##0.00\);_("$"* "-"??_);_(@_)</c:formatCode>
                <c:ptCount val="3"/>
                <c:pt idx="0">
                  <c:v>3</c:v>
                </c:pt>
                <c:pt idx="1">
                  <c:v>6</c:v>
                </c:pt>
                <c:pt idx="2" formatCode="General">
                  <c:v>0</c:v>
                </c:pt>
              </c:numCache>
            </c:numRef>
          </c:yVal>
          <c:smooth val="0"/>
          <c:extLst>
            <c:ext xmlns:c16="http://schemas.microsoft.com/office/drawing/2014/chart" uri="{C3380CC4-5D6E-409C-BE32-E72D297353CC}">
              <c16:uniqueId val="{00000000-5419-4599-A4A7-B880B47521AA}"/>
            </c:ext>
          </c:extLst>
        </c:ser>
        <c:ser>
          <c:idx val="1"/>
          <c:order val="1"/>
          <c:tx>
            <c:v>PROPUESTA1</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Hoja1!$D$107:$D$109</c:f>
              <c:numCache>
                <c:formatCode>General</c:formatCode>
                <c:ptCount val="3"/>
                <c:pt idx="0">
                  <c:v>100000</c:v>
                </c:pt>
                <c:pt idx="1">
                  <c:v>200000</c:v>
                </c:pt>
                <c:pt idx="2">
                  <c:v>18000</c:v>
                </c:pt>
              </c:numCache>
            </c:numRef>
          </c:xVal>
          <c:yVal>
            <c:numRef>
              <c:f>Hoja1!$E$107:$E$109</c:f>
              <c:numCache>
                <c:formatCode>_("$"* #,##0.00_);_("$"* \(#,##0.00\);_("$"* "-"??_);_(@_)</c:formatCode>
                <c:ptCount val="3"/>
                <c:pt idx="0">
                  <c:v>3.5142857142857142</c:v>
                </c:pt>
                <c:pt idx="1">
                  <c:v>7.8285714285714283</c:v>
                </c:pt>
                <c:pt idx="2" formatCode="General">
                  <c:v>0</c:v>
                </c:pt>
              </c:numCache>
            </c:numRef>
          </c:yVal>
          <c:smooth val="0"/>
          <c:extLst>
            <c:ext xmlns:c16="http://schemas.microsoft.com/office/drawing/2014/chart" uri="{C3380CC4-5D6E-409C-BE32-E72D297353CC}">
              <c16:uniqueId val="{00000001-5419-4599-A4A7-B880B47521AA}"/>
            </c:ext>
          </c:extLst>
        </c:ser>
        <c:ser>
          <c:idx val="2"/>
          <c:order val="2"/>
          <c:tx>
            <c:v>PROPUESTA 2</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Hoja1!$F$107:$F$109</c:f>
              <c:numCache>
                <c:formatCode>General</c:formatCode>
                <c:ptCount val="3"/>
                <c:pt idx="0">
                  <c:v>100000</c:v>
                </c:pt>
                <c:pt idx="1">
                  <c:v>200000</c:v>
                </c:pt>
                <c:pt idx="2">
                  <c:v>36000</c:v>
                </c:pt>
              </c:numCache>
            </c:numRef>
          </c:xVal>
          <c:yVal>
            <c:numRef>
              <c:f>Hoja1!$G$107:$G$109</c:f>
              <c:numCache>
                <c:formatCode>_("$"* #,##0.00_);_("$"* \(#,##0.00\);_("$"* "-"??_);_(@_)</c:formatCode>
                <c:ptCount val="3"/>
                <c:pt idx="0">
                  <c:v>4.8</c:v>
                </c:pt>
                <c:pt idx="1">
                  <c:v>12.3</c:v>
                </c:pt>
                <c:pt idx="2" formatCode="General">
                  <c:v>0</c:v>
                </c:pt>
              </c:numCache>
            </c:numRef>
          </c:yVal>
          <c:smooth val="0"/>
          <c:extLst>
            <c:ext xmlns:c16="http://schemas.microsoft.com/office/drawing/2014/chart" uri="{C3380CC4-5D6E-409C-BE32-E72D297353CC}">
              <c16:uniqueId val="{00000002-5419-4599-A4A7-B880B47521AA}"/>
            </c:ext>
          </c:extLst>
        </c:ser>
        <c:dLbls>
          <c:showLegendKey val="0"/>
          <c:showVal val="0"/>
          <c:showCatName val="0"/>
          <c:showSerName val="0"/>
          <c:showPercent val="0"/>
          <c:showBubbleSize val="0"/>
        </c:dLbls>
        <c:axId val="1770795327"/>
        <c:axId val="774768431"/>
      </c:scatterChart>
      <c:valAx>
        <c:axId val="1770795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UPA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774768431"/>
        <c:crosses val="autoZero"/>
        <c:crossBetween val="midCat"/>
      </c:valAx>
      <c:valAx>
        <c:axId val="77476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UAII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770795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736600</xdr:colOff>
      <xdr:row>29</xdr:row>
      <xdr:rowOff>25400</xdr:rowOff>
    </xdr:from>
    <xdr:to>
      <xdr:col>3</xdr:col>
      <xdr:colOff>586303</xdr:colOff>
      <xdr:row>33</xdr:row>
      <xdr:rowOff>85090</xdr:rowOff>
    </xdr:to>
    <xdr:pic>
      <xdr:nvPicPr>
        <xdr:cNvPr id="3" name="Imagen 2">
          <a:extLst>
            <a:ext uri="{FF2B5EF4-FFF2-40B4-BE49-F238E27FC236}">
              <a16:creationId xmlns:a16="http://schemas.microsoft.com/office/drawing/2014/main" id="{E039CA6D-80D8-4E60-A6F7-3DBD24A45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600" y="5328920"/>
          <a:ext cx="4381500" cy="791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80306</xdr:colOff>
      <xdr:row>29</xdr:row>
      <xdr:rowOff>47396</xdr:rowOff>
    </xdr:from>
    <xdr:ext cx="1229247" cy="335926"/>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6F2FEA39-5CA3-8DB1-B0F7-70D690C77612}"/>
                </a:ext>
              </a:extLst>
            </xdr:cNvPr>
            <xdr:cNvSpPr txBox="1"/>
          </xdr:nvSpPr>
          <xdr:spPr>
            <a:xfrm>
              <a:off x="6801849" y="5336811"/>
              <a:ext cx="1229247" cy="335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𝐺𝐴𝐹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100,000</m:t>
                        </m:r>
                      </m:num>
                      <m:den>
                        <m:r>
                          <a:rPr lang="es-MX" sz="1100" b="0" i="1">
                            <a:latin typeface="Cambria Math" panose="02040503050406030204" pitchFamily="18" charset="0"/>
                          </a:rPr>
                          <m:t>100,000−0</m:t>
                        </m:r>
                      </m:den>
                    </m:f>
                  </m:oMath>
                </m:oMathPara>
              </a14:m>
              <a:endParaRPr lang="es-GT" sz="1100"/>
            </a:p>
          </xdr:txBody>
        </xdr:sp>
      </mc:Choice>
      <mc:Fallback>
        <xdr:sp macro="" textlink="">
          <xdr:nvSpPr>
            <xdr:cNvPr id="4" name="CuadroTexto 3">
              <a:extLst>
                <a:ext uri="{FF2B5EF4-FFF2-40B4-BE49-F238E27FC236}">
                  <a16:creationId xmlns:a16="http://schemas.microsoft.com/office/drawing/2014/main" id="{6F2FEA39-5CA3-8DB1-B0F7-70D690C77612}"/>
                </a:ext>
              </a:extLst>
            </xdr:cNvPr>
            <xdr:cNvSpPr txBox="1"/>
          </xdr:nvSpPr>
          <xdr:spPr>
            <a:xfrm>
              <a:off x="6801849" y="5336811"/>
              <a:ext cx="1229247" cy="335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𝐺𝐴𝐹=100,000/(100,000−0)</a:t>
              </a:r>
              <a:endParaRPr lang="es-GT" sz="1100"/>
            </a:p>
          </xdr:txBody>
        </xdr:sp>
      </mc:Fallback>
    </mc:AlternateContent>
    <xdr:clientData/>
  </xdr:oneCellAnchor>
  <xdr:oneCellAnchor>
    <xdr:from>
      <xdr:col>5</xdr:col>
      <xdr:colOff>120946</xdr:colOff>
      <xdr:row>31</xdr:row>
      <xdr:rowOff>164236</xdr:rowOff>
    </xdr:from>
    <xdr:ext cx="563616" cy="172227"/>
    <mc:AlternateContent xmlns:mc="http://schemas.openxmlformats.org/markup-compatibility/2006">
      <mc:Choice xmlns:a14="http://schemas.microsoft.com/office/drawing/2010/main" Requires="a14">
        <xdr:sp macro="" textlink="">
          <xdr:nvSpPr>
            <xdr:cNvPr id="5" name="CuadroTexto 4">
              <a:extLst>
                <a:ext uri="{FF2B5EF4-FFF2-40B4-BE49-F238E27FC236}">
                  <a16:creationId xmlns:a16="http://schemas.microsoft.com/office/drawing/2014/main" id="{59A2888C-A5D5-4656-920A-9F9EB706B3D0}"/>
                </a:ext>
              </a:extLst>
            </xdr:cNvPr>
            <xdr:cNvSpPr txBox="1"/>
          </xdr:nvSpPr>
          <xdr:spPr>
            <a:xfrm>
              <a:off x="6842489" y="5818438"/>
              <a:ext cx="5636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𝐺𝐴𝐹</m:t>
                    </m:r>
                    <m:r>
                      <a:rPr lang="es-MX" sz="1100" b="0" i="1">
                        <a:latin typeface="Cambria Math" panose="02040503050406030204" pitchFamily="18" charset="0"/>
                      </a:rPr>
                      <m:t>=1</m:t>
                    </m:r>
                  </m:oMath>
                </m:oMathPara>
              </a14:m>
              <a:endParaRPr lang="es-GT" sz="1100"/>
            </a:p>
          </xdr:txBody>
        </xdr:sp>
      </mc:Choice>
      <mc:Fallback>
        <xdr:sp macro="" textlink="">
          <xdr:nvSpPr>
            <xdr:cNvPr id="5" name="CuadroTexto 4">
              <a:extLst>
                <a:ext uri="{FF2B5EF4-FFF2-40B4-BE49-F238E27FC236}">
                  <a16:creationId xmlns:a16="http://schemas.microsoft.com/office/drawing/2014/main" id="{59A2888C-A5D5-4656-920A-9F9EB706B3D0}"/>
                </a:ext>
              </a:extLst>
            </xdr:cNvPr>
            <xdr:cNvSpPr txBox="1"/>
          </xdr:nvSpPr>
          <xdr:spPr>
            <a:xfrm>
              <a:off x="6842489" y="5818438"/>
              <a:ext cx="5636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𝐺𝐴𝐹=1</a:t>
              </a:r>
              <a:endParaRPr lang="es-GT" sz="1100"/>
            </a:p>
          </xdr:txBody>
        </xdr:sp>
      </mc:Fallback>
    </mc:AlternateContent>
    <xdr:clientData/>
  </xdr:oneCellAnchor>
  <xdr:twoCellAnchor editAs="oneCell">
    <xdr:from>
      <xdr:col>0</xdr:col>
      <xdr:colOff>1</xdr:colOff>
      <xdr:row>0</xdr:row>
      <xdr:rowOff>0</xdr:rowOff>
    </xdr:from>
    <xdr:to>
      <xdr:col>5</xdr:col>
      <xdr:colOff>347224</xdr:colOff>
      <xdr:row>24</xdr:row>
      <xdr:rowOff>92017</xdr:rowOff>
    </xdr:to>
    <xdr:pic>
      <xdr:nvPicPr>
        <xdr:cNvPr id="7" name="Imagen 6">
          <a:extLst>
            <a:ext uri="{FF2B5EF4-FFF2-40B4-BE49-F238E27FC236}">
              <a16:creationId xmlns:a16="http://schemas.microsoft.com/office/drawing/2014/main" id="{DFEF8DEB-9EBB-51CF-A5B6-89B58DE667DE}"/>
            </a:ext>
          </a:extLst>
        </xdr:cNvPr>
        <xdr:cNvPicPr>
          <a:picLocks noChangeAspect="1"/>
        </xdr:cNvPicPr>
      </xdr:nvPicPr>
      <xdr:blipFill>
        <a:blip xmlns:r="http://schemas.openxmlformats.org/officeDocument/2006/relationships" r:embed="rId2"/>
        <a:stretch>
          <a:fillRect/>
        </a:stretch>
      </xdr:blipFill>
      <xdr:spPr>
        <a:xfrm>
          <a:off x="1" y="0"/>
          <a:ext cx="7075714" cy="4446303"/>
        </a:xfrm>
        <a:prstGeom prst="rect">
          <a:avLst/>
        </a:prstGeom>
      </xdr:spPr>
    </xdr:pic>
    <xdr:clientData/>
  </xdr:twoCellAnchor>
  <xdr:oneCellAnchor>
    <xdr:from>
      <xdr:col>2</xdr:col>
      <xdr:colOff>722062</xdr:colOff>
      <xdr:row>74</xdr:row>
      <xdr:rowOff>135808</xdr:rowOff>
    </xdr:from>
    <xdr:ext cx="1816779" cy="335926"/>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id="{E168E7DD-6E94-42B3-878A-758700587DD6}"/>
                </a:ext>
              </a:extLst>
            </xdr:cNvPr>
            <xdr:cNvSpPr txBox="1"/>
          </xdr:nvSpPr>
          <xdr:spPr>
            <a:xfrm>
              <a:off x="4471264" y="13632936"/>
              <a:ext cx="1816779" cy="335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𝐺𝐴𝐹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100,000</m:t>
                        </m:r>
                      </m:num>
                      <m:den>
                        <m:r>
                          <a:rPr lang="es-MX" sz="1100" b="0" i="1">
                            <a:latin typeface="Cambria Math" panose="02040503050406030204" pitchFamily="18" charset="0"/>
                          </a:rPr>
                          <m:t>100,000−36,000−0</m:t>
                        </m:r>
                      </m:den>
                    </m:f>
                  </m:oMath>
                </m:oMathPara>
              </a14:m>
              <a:endParaRPr lang="es-GT" sz="1100"/>
            </a:p>
          </xdr:txBody>
        </xdr:sp>
      </mc:Choice>
      <mc:Fallback>
        <xdr:sp macro="" textlink="">
          <xdr:nvSpPr>
            <xdr:cNvPr id="10" name="CuadroTexto 9">
              <a:extLst>
                <a:ext uri="{FF2B5EF4-FFF2-40B4-BE49-F238E27FC236}">
                  <a16:creationId xmlns:a16="http://schemas.microsoft.com/office/drawing/2014/main" id="{E168E7DD-6E94-42B3-878A-758700587DD6}"/>
                </a:ext>
              </a:extLst>
            </xdr:cNvPr>
            <xdr:cNvSpPr txBox="1"/>
          </xdr:nvSpPr>
          <xdr:spPr>
            <a:xfrm>
              <a:off x="4471264" y="13632936"/>
              <a:ext cx="1816779" cy="335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𝐺𝐴𝐹=100,000/(100,000−36,000−0)</a:t>
              </a:r>
              <a:endParaRPr lang="es-GT" sz="1100"/>
            </a:p>
          </xdr:txBody>
        </xdr:sp>
      </mc:Fallback>
    </mc:AlternateContent>
    <xdr:clientData/>
  </xdr:oneCellAnchor>
  <xdr:oneCellAnchor>
    <xdr:from>
      <xdr:col>0</xdr:col>
      <xdr:colOff>2218770</xdr:colOff>
      <xdr:row>74</xdr:row>
      <xdr:rowOff>166612</xdr:rowOff>
    </xdr:from>
    <xdr:ext cx="1816779" cy="335926"/>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id="{3F5841EA-29EB-43EB-8DFA-9029EEE2723A}"/>
                </a:ext>
              </a:extLst>
            </xdr:cNvPr>
            <xdr:cNvSpPr txBox="1"/>
          </xdr:nvSpPr>
          <xdr:spPr>
            <a:xfrm>
              <a:off x="2218770" y="13663740"/>
              <a:ext cx="1816779" cy="335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𝐺𝐴𝐹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100,000</m:t>
                        </m:r>
                      </m:num>
                      <m:den>
                        <m:r>
                          <a:rPr lang="es-MX" sz="1100" b="0" i="1">
                            <a:latin typeface="Cambria Math" panose="02040503050406030204" pitchFamily="18" charset="0"/>
                          </a:rPr>
                          <m:t>100,000−18,000−0</m:t>
                        </m:r>
                      </m:den>
                    </m:f>
                  </m:oMath>
                </m:oMathPara>
              </a14:m>
              <a:endParaRPr lang="es-GT" sz="1100"/>
            </a:p>
          </xdr:txBody>
        </xdr:sp>
      </mc:Choice>
      <mc:Fallback>
        <xdr:sp macro="" textlink="">
          <xdr:nvSpPr>
            <xdr:cNvPr id="11" name="CuadroTexto 10">
              <a:extLst>
                <a:ext uri="{FF2B5EF4-FFF2-40B4-BE49-F238E27FC236}">
                  <a16:creationId xmlns:a16="http://schemas.microsoft.com/office/drawing/2014/main" id="{3F5841EA-29EB-43EB-8DFA-9029EEE2723A}"/>
                </a:ext>
              </a:extLst>
            </xdr:cNvPr>
            <xdr:cNvSpPr txBox="1"/>
          </xdr:nvSpPr>
          <xdr:spPr>
            <a:xfrm>
              <a:off x="2218770" y="13663740"/>
              <a:ext cx="1816779" cy="335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𝐺𝐴𝐹=100,000/(100,000−18,000−0)</a:t>
              </a:r>
              <a:endParaRPr lang="es-GT" sz="1100"/>
            </a:p>
          </xdr:txBody>
        </xdr:sp>
      </mc:Fallback>
    </mc:AlternateContent>
    <xdr:clientData/>
  </xdr:oneCellAnchor>
  <xdr:twoCellAnchor>
    <xdr:from>
      <xdr:col>0</xdr:col>
      <xdr:colOff>607979</xdr:colOff>
      <xdr:row>79</xdr:row>
      <xdr:rowOff>47287</xdr:rowOff>
    </xdr:from>
    <xdr:to>
      <xdr:col>5</xdr:col>
      <xdr:colOff>837659</xdr:colOff>
      <xdr:row>82</xdr:row>
      <xdr:rowOff>141861</xdr:rowOff>
    </xdr:to>
    <xdr:sp macro="" textlink="">
      <xdr:nvSpPr>
        <xdr:cNvPr id="12" name="CuadroTexto 11">
          <a:extLst>
            <a:ext uri="{FF2B5EF4-FFF2-40B4-BE49-F238E27FC236}">
              <a16:creationId xmlns:a16="http://schemas.microsoft.com/office/drawing/2014/main" id="{7B1C30C3-A487-AD29-3910-ED543B6B6259}"/>
            </a:ext>
          </a:extLst>
        </xdr:cNvPr>
        <xdr:cNvSpPr txBox="1"/>
      </xdr:nvSpPr>
      <xdr:spPr>
        <a:xfrm>
          <a:off x="607979" y="14456383"/>
          <a:ext cx="6951223" cy="64175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Con</a:t>
          </a:r>
          <a:r>
            <a:rPr lang="es-GT" sz="1100" baseline="0"/>
            <a:t> la propuesta 2 la empresa logra el mayor retorno, es decir la mayor ganacia por accion, pero tambien es la estructura que posse el mayor riesgo financiero al tener el mayor GAF. En esa estructura, si las UAII bajaran un 1% las UPA 1.56%</a:t>
          </a:r>
          <a:endParaRPr lang="es-GT" sz="1100"/>
        </a:p>
      </xdr:txBody>
    </xdr:sp>
    <xdr:clientData/>
  </xdr:twoCellAnchor>
  <xdr:twoCellAnchor>
    <xdr:from>
      <xdr:col>0</xdr:col>
      <xdr:colOff>645539</xdr:colOff>
      <xdr:row>85</xdr:row>
      <xdr:rowOff>152401</xdr:rowOff>
    </xdr:from>
    <xdr:to>
      <xdr:col>5</xdr:col>
      <xdr:colOff>817394</xdr:colOff>
      <xdr:row>88</xdr:row>
      <xdr:rowOff>148618</xdr:rowOff>
    </xdr:to>
    <xdr:sp macro="" textlink="">
      <xdr:nvSpPr>
        <xdr:cNvPr id="13" name="CuadroTexto 12">
          <a:extLst>
            <a:ext uri="{FF2B5EF4-FFF2-40B4-BE49-F238E27FC236}">
              <a16:creationId xmlns:a16="http://schemas.microsoft.com/office/drawing/2014/main" id="{1703507E-1C6C-4331-9C51-0B64843BA103}"/>
            </a:ext>
          </a:extLst>
        </xdr:cNvPr>
        <xdr:cNvSpPr txBox="1"/>
      </xdr:nvSpPr>
      <xdr:spPr>
        <a:xfrm>
          <a:off x="645539" y="15655858"/>
          <a:ext cx="6893398" cy="543398"/>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Si</a:t>
          </a:r>
          <a:r>
            <a:rPr lang="es-GT" sz="1100" baseline="0"/>
            <a:t> las empresas lo que desea es maximizar sus ganancias, deberia de elegir la estructura que posee 60% y 40% de capital propio. </a:t>
          </a:r>
          <a:endParaRPr lang="es-GT" sz="1100"/>
        </a:p>
      </xdr:txBody>
    </xdr:sp>
    <xdr:clientData/>
  </xdr:twoCellAnchor>
  <xdr:twoCellAnchor>
    <xdr:from>
      <xdr:col>1</xdr:col>
      <xdr:colOff>358707</xdr:colOff>
      <xdr:row>110</xdr:row>
      <xdr:rowOff>3107</xdr:rowOff>
    </xdr:from>
    <xdr:to>
      <xdr:col>5</xdr:col>
      <xdr:colOff>958579</xdr:colOff>
      <xdr:row>125</xdr:row>
      <xdr:rowOff>10403</xdr:rowOff>
    </xdr:to>
    <xdr:graphicFrame macro="">
      <xdr:nvGraphicFramePr>
        <xdr:cNvPr id="14" name="Gráfico 13">
          <a:extLst>
            <a:ext uri="{FF2B5EF4-FFF2-40B4-BE49-F238E27FC236}">
              <a16:creationId xmlns:a16="http://schemas.microsoft.com/office/drawing/2014/main" id="{D59C551E-4E4E-F03F-1470-BE0FD7B38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D9AF-93FB-4C89-8CDE-B5D90F025171}">
  <dimension ref="A26:G109"/>
  <sheetViews>
    <sheetView tabSelected="1" topLeftCell="A105" zoomScale="94" workbookViewId="0">
      <selection activeCell="H117" sqref="H117"/>
    </sheetView>
  </sheetViews>
  <sheetFormatPr baseColWidth="10" defaultRowHeight="14.5" x14ac:dyDescent="0.35"/>
  <cols>
    <col min="1" max="1" width="39.36328125" customWidth="1"/>
    <col min="2" max="2" width="14.26953125" customWidth="1"/>
    <col min="3" max="3" width="11.36328125" customWidth="1"/>
    <col min="4" max="4" width="18.453125" bestFit="1" customWidth="1"/>
    <col min="5" max="5" width="12.6328125" bestFit="1" customWidth="1"/>
    <col min="6" max="6" width="16.453125" customWidth="1"/>
    <col min="7" max="7" width="13.54296875" bestFit="1" customWidth="1"/>
    <col min="12" max="12" width="13.08984375" bestFit="1" customWidth="1"/>
  </cols>
  <sheetData>
    <row r="26" spans="1:2" x14ac:dyDescent="0.35">
      <c r="A26" s="1" t="s">
        <v>0</v>
      </c>
    </row>
    <row r="27" spans="1:2" x14ac:dyDescent="0.35">
      <c r="B27" t="s">
        <v>1</v>
      </c>
    </row>
    <row r="29" spans="1:2" x14ac:dyDescent="0.35">
      <c r="B29" t="s">
        <v>2</v>
      </c>
    </row>
    <row r="35" spans="1:7" x14ac:dyDescent="0.35">
      <c r="A35" s="1" t="s">
        <v>3</v>
      </c>
    </row>
    <row r="36" spans="1:7" x14ac:dyDescent="0.35">
      <c r="B36" s="4" t="s">
        <v>11</v>
      </c>
    </row>
    <row r="37" spans="1:7" x14ac:dyDescent="0.35">
      <c r="A37" t="s">
        <v>4</v>
      </c>
      <c r="B37" s="3">
        <v>100000</v>
      </c>
      <c r="E37" s="3"/>
    </row>
    <row r="38" spans="1:7" x14ac:dyDescent="0.35">
      <c r="A38" t="s">
        <v>5</v>
      </c>
      <c r="B38" s="2">
        <v>0</v>
      </c>
      <c r="D38" s="1" t="s">
        <v>21</v>
      </c>
    </row>
    <row r="39" spans="1:7" x14ac:dyDescent="0.35">
      <c r="A39" t="s">
        <v>6</v>
      </c>
      <c r="B39" s="5">
        <f>B37-B38</f>
        <v>100000</v>
      </c>
      <c r="D39" t="s">
        <v>22</v>
      </c>
      <c r="E39" s="2" t="s">
        <v>18</v>
      </c>
      <c r="F39" s="2" t="s">
        <v>19</v>
      </c>
      <c r="G39" s="13" t="s">
        <v>24</v>
      </c>
    </row>
    <row r="40" spans="1:7" x14ac:dyDescent="0.35">
      <c r="A40" t="s">
        <v>7</v>
      </c>
      <c r="B40" s="6">
        <f>B39*0.25</f>
        <v>25000</v>
      </c>
      <c r="D40" t="s">
        <v>16</v>
      </c>
      <c r="E40" s="11">
        <v>1</v>
      </c>
      <c r="F40" s="3">
        <v>500000</v>
      </c>
      <c r="G40" s="14">
        <f>F40/25000</f>
        <v>20</v>
      </c>
    </row>
    <row r="41" spans="1:7" x14ac:dyDescent="0.35">
      <c r="A41" t="s">
        <v>8</v>
      </c>
      <c r="B41" s="5">
        <f>B39-B40</f>
        <v>75000</v>
      </c>
      <c r="D41" t="s">
        <v>17</v>
      </c>
      <c r="E41" s="11">
        <v>0</v>
      </c>
      <c r="F41" s="3">
        <v>0</v>
      </c>
    </row>
    <row r="42" spans="1:7" x14ac:dyDescent="0.35">
      <c r="A42" t="s">
        <v>9</v>
      </c>
      <c r="B42" s="2">
        <v>0</v>
      </c>
      <c r="E42" s="4" t="s">
        <v>20</v>
      </c>
      <c r="F42" s="8">
        <f>SUM(F40:F41)</f>
        <v>500000</v>
      </c>
    </row>
    <row r="43" spans="1:7" x14ac:dyDescent="0.35">
      <c r="A43" t="s">
        <v>10</v>
      </c>
      <c r="B43" s="5">
        <f>B41-B42</f>
        <v>75000</v>
      </c>
      <c r="E43" s="3"/>
    </row>
    <row r="44" spans="1:7" x14ac:dyDescent="0.35">
      <c r="E44" s="3"/>
    </row>
    <row r="45" spans="1:7" x14ac:dyDescent="0.35">
      <c r="A45" s="9" t="s">
        <v>12</v>
      </c>
      <c r="B45" s="10">
        <f>B43/25000</f>
        <v>3</v>
      </c>
      <c r="E45" s="3"/>
    </row>
    <row r="47" spans="1:7" x14ac:dyDescent="0.35">
      <c r="A47" s="1" t="s">
        <v>13</v>
      </c>
    </row>
    <row r="48" spans="1:7" x14ac:dyDescent="0.35">
      <c r="A48" t="s">
        <v>14</v>
      </c>
    </row>
    <row r="50" spans="1:7" x14ac:dyDescent="0.35">
      <c r="B50" s="4" t="s">
        <v>15</v>
      </c>
      <c r="C50" t="s">
        <v>29</v>
      </c>
    </row>
    <row r="51" spans="1:7" x14ac:dyDescent="0.35">
      <c r="A51" t="s">
        <v>4</v>
      </c>
      <c r="B51" s="3">
        <v>100000</v>
      </c>
    </row>
    <row r="52" spans="1:7" x14ac:dyDescent="0.35">
      <c r="A52" t="s">
        <v>5</v>
      </c>
      <c r="B52" s="6">
        <f>F55*0.12</f>
        <v>18000</v>
      </c>
      <c r="D52" s="1" t="s">
        <v>23</v>
      </c>
    </row>
    <row r="53" spans="1:7" x14ac:dyDescent="0.35">
      <c r="A53" t="s">
        <v>6</v>
      </c>
      <c r="B53" s="5">
        <f>B51-B52</f>
        <v>82000</v>
      </c>
      <c r="D53" t="s">
        <v>22</v>
      </c>
      <c r="E53" s="2" t="s">
        <v>18</v>
      </c>
      <c r="F53" s="2" t="s">
        <v>19</v>
      </c>
      <c r="G53" s="12" t="s">
        <v>25</v>
      </c>
    </row>
    <row r="54" spans="1:7" x14ac:dyDescent="0.35">
      <c r="A54" t="s">
        <v>7</v>
      </c>
      <c r="B54" s="6">
        <f>B53*0.25</f>
        <v>20500</v>
      </c>
      <c r="D54" t="s">
        <v>16</v>
      </c>
      <c r="E54" s="11">
        <v>0.7</v>
      </c>
      <c r="F54" s="3">
        <f>0.7*500000</f>
        <v>350000</v>
      </c>
      <c r="G54" s="14">
        <f>F54/20</f>
        <v>17500</v>
      </c>
    </row>
    <row r="55" spans="1:7" x14ac:dyDescent="0.35">
      <c r="A55" t="s">
        <v>8</v>
      </c>
      <c r="B55" s="5">
        <f>B53-B54</f>
        <v>61500</v>
      </c>
      <c r="D55" t="s">
        <v>17</v>
      </c>
      <c r="E55" s="11">
        <v>0.3</v>
      </c>
      <c r="F55" s="3">
        <f>500000*0.3</f>
        <v>150000</v>
      </c>
      <c r="G55" s="14">
        <f>F55/20</f>
        <v>7500</v>
      </c>
    </row>
    <row r="56" spans="1:7" x14ac:dyDescent="0.35">
      <c r="A56" t="s">
        <v>9</v>
      </c>
      <c r="B56" s="2">
        <v>0</v>
      </c>
      <c r="E56" s="4" t="s">
        <v>20</v>
      </c>
      <c r="F56" s="8">
        <f>SUM(F54:F55)</f>
        <v>500000</v>
      </c>
    </row>
    <row r="57" spans="1:7" x14ac:dyDescent="0.35">
      <c r="A57" t="s">
        <v>10</v>
      </c>
      <c r="B57" s="5">
        <f>B55-B56</f>
        <v>61500</v>
      </c>
    </row>
    <row r="59" spans="1:7" x14ac:dyDescent="0.35">
      <c r="A59" s="9" t="s">
        <v>26</v>
      </c>
      <c r="B59" s="10">
        <f>B57/17500</f>
        <v>3.5142857142857142</v>
      </c>
    </row>
    <row r="61" spans="1:7" x14ac:dyDescent="0.35">
      <c r="A61" t="s">
        <v>27</v>
      </c>
    </row>
    <row r="63" spans="1:7" x14ac:dyDescent="0.35">
      <c r="B63" s="4" t="s">
        <v>28</v>
      </c>
      <c r="C63" t="s">
        <v>30</v>
      </c>
    </row>
    <row r="64" spans="1:7" x14ac:dyDescent="0.35">
      <c r="A64" t="s">
        <v>4</v>
      </c>
      <c r="B64" s="3">
        <v>100000</v>
      </c>
    </row>
    <row r="65" spans="1:7" x14ac:dyDescent="0.35">
      <c r="A65" t="s">
        <v>5</v>
      </c>
      <c r="B65" s="6">
        <f>F68*0.12</f>
        <v>36000</v>
      </c>
      <c r="D65" s="1" t="s">
        <v>23</v>
      </c>
    </row>
    <row r="66" spans="1:7" x14ac:dyDescent="0.35">
      <c r="A66" t="s">
        <v>6</v>
      </c>
      <c r="B66" s="5">
        <f>B64-B65</f>
        <v>64000</v>
      </c>
      <c r="D66" t="s">
        <v>22</v>
      </c>
      <c r="E66" s="2" t="s">
        <v>18</v>
      </c>
      <c r="F66" s="2" t="s">
        <v>19</v>
      </c>
      <c r="G66" s="12" t="s">
        <v>25</v>
      </c>
    </row>
    <row r="67" spans="1:7" x14ac:dyDescent="0.35">
      <c r="A67" t="s">
        <v>7</v>
      </c>
      <c r="B67" s="6">
        <f>B66*0.25</f>
        <v>16000</v>
      </c>
      <c r="D67" t="s">
        <v>16</v>
      </c>
      <c r="E67" s="11">
        <v>0.4</v>
      </c>
      <c r="F67" s="3">
        <f>E67*500000</f>
        <v>200000</v>
      </c>
      <c r="G67" s="14">
        <f>F67/20</f>
        <v>10000</v>
      </c>
    </row>
    <row r="68" spans="1:7" x14ac:dyDescent="0.35">
      <c r="A68" t="s">
        <v>8</v>
      </c>
      <c r="B68" s="5">
        <f>B66-B67</f>
        <v>48000</v>
      </c>
      <c r="D68" t="s">
        <v>17</v>
      </c>
      <c r="E68" s="11">
        <v>0.6</v>
      </c>
      <c r="F68" s="3">
        <f>500000*E68</f>
        <v>300000</v>
      </c>
      <c r="G68" s="14">
        <f>F68/20</f>
        <v>15000</v>
      </c>
    </row>
    <row r="69" spans="1:7" x14ac:dyDescent="0.35">
      <c r="A69" t="s">
        <v>9</v>
      </c>
      <c r="B69" s="2">
        <v>0</v>
      </c>
      <c r="E69" s="4" t="s">
        <v>20</v>
      </c>
      <c r="F69" s="8">
        <f>SUM(F67:F68)</f>
        <v>500000</v>
      </c>
    </row>
    <row r="70" spans="1:7" x14ac:dyDescent="0.35">
      <c r="A70" t="s">
        <v>10</v>
      </c>
      <c r="B70" s="5">
        <f>B68-B69</f>
        <v>48000</v>
      </c>
    </row>
    <row r="72" spans="1:7" x14ac:dyDescent="0.35">
      <c r="A72" s="9" t="s">
        <v>26</v>
      </c>
      <c r="B72" s="10">
        <f>B70/10000</f>
        <v>4.8</v>
      </c>
    </row>
    <row r="74" spans="1:7" x14ac:dyDescent="0.35">
      <c r="B74" s="4" t="s">
        <v>15</v>
      </c>
      <c r="D74" s="4" t="s">
        <v>28</v>
      </c>
    </row>
    <row r="78" spans="1:7" x14ac:dyDescent="0.35">
      <c r="A78" s="7" t="s">
        <v>31</v>
      </c>
      <c r="B78" s="15">
        <f>100000/(100000-18000)</f>
        <v>1.2195121951219512</v>
      </c>
      <c r="C78" s="7" t="s">
        <v>31</v>
      </c>
      <c r="D78" s="15">
        <f>100000/(100000-36000)</f>
        <v>1.5625</v>
      </c>
    </row>
    <row r="85" spans="1:6" x14ac:dyDescent="0.35">
      <c r="A85" s="1" t="s">
        <v>32</v>
      </c>
    </row>
    <row r="91" spans="1:6" x14ac:dyDescent="0.35">
      <c r="A91" s="1" t="s">
        <v>33</v>
      </c>
    </row>
    <row r="93" spans="1:6" x14ac:dyDescent="0.35">
      <c r="B93" s="4" t="s">
        <v>11</v>
      </c>
      <c r="D93" s="4" t="s">
        <v>15</v>
      </c>
      <c r="F93" s="4" t="s">
        <v>28</v>
      </c>
    </row>
    <row r="94" spans="1:6" x14ac:dyDescent="0.35">
      <c r="A94" t="s">
        <v>4</v>
      </c>
      <c r="B94" s="3">
        <v>200000</v>
      </c>
      <c r="D94" s="3">
        <v>200000</v>
      </c>
      <c r="F94" s="3">
        <v>200000</v>
      </c>
    </row>
    <row r="95" spans="1:6" x14ac:dyDescent="0.35">
      <c r="A95" t="s">
        <v>5</v>
      </c>
      <c r="B95" s="2">
        <v>0</v>
      </c>
      <c r="D95" s="16">
        <v>18000</v>
      </c>
      <c r="F95" s="16">
        <v>36000</v>
      </c>
    </row>
    <row r="96" spans="1:6" x14ac:dyDescent="0.35">
      <c r="A96" t="s">
        <v>6</v>
      </c>
      <c r="B96" s="5">
        <f>B94-B95</f>
        <v>200000</v>
      </c>
      <c r="D96" s="5">
        <f>D94-D95</f>
        <v>182000</v>
      </c>
      <c r="F96" s="5">
        <f>F94-F95</f>
        <v>164000</v>
      </c>
    </row>
    <row r="97" spans="1:7" x14ac:dyDescent="0.35">
      <c r="A97" t="s">
        <v>7</v>
      </c>
      <c r="B97" s="6">
        <f>B96*0.25</f>
        <v>50000</v>
      </c>
      <c r="D97" s="6">
        <v>45000</v>
      </c>
      <c r="F97" s="6">
        <v>41000</v>
      </c>
    </row>
    <row r="98" spans="1:7" x14ac:dyDescent="0.35">
      <c r="A98" t="s">
        <v>8</v>
      </c>
      <c r="B98" s="5">
        <f>B96-B97</f>
        <v>150000</v>
      </c>
      <c r="D98" s="5">
        <f>D96-D97</f>
        <v>137000</v>
      </c>
      <c r="F98" s="5">
        <f>F96-F97</f>
        <v>123000</v>
      </c>
    </row>
    <row r="99" spans="1:7" x14ac:dyDescent="0.35">
      <c r="A99" t="s">
        <v>9</v>
      </c>
      <c r="B99" s="2">
        <v>0</v>
      </c>
      <c r="D99" s="2">
        <v>0</v>
      </c>
      <c r="F99" s="2">
        <v>0</v>
      </c>
    </row>
    <row r="100" spans="1:7" x14ac:dyDescent="0.35">
      <c r="A100" t="s">
        <v>10</v>
      </c>
      <c r="B100" s="5">
        <f>B98-B99</f>
        <v>150000</v>
      </c>
      <c r="D100" s="5">
        <f>D98-D99</f>
        <v>137000</v>
      </c>
      <c r="F100" s="5">
        <f>F98-F99</f>
        <v>123000</v>
      </c>
    </row>
    <row r="102" spans="1:7" x14ac:dyDescent="0.35">
      <c r="A102" s="9" t="s">
        <v>12</v>
      </c>
      <c r="B102" s="10">
        <f>B100/25000</f>
        <v>6</v>
      </c>
      <c r="D102" s="10">
        <f>D100/17500</f>
        <v>7.8285714285714283</v>
      </c>
      <c r="F102" s="10">
        <f>F100/10000</f>
        <v>12.3</v>
      </c>
    </row>
    <row r="105" spans="1:7" x14ac:dyDescent="0.35">
      <c r="B105" s="17" t="s">
        <v>11</v>
      </c>
      <c r="C105" s="17"/>
      <c r="D105" s="17" t="s">
        <v>15</v>
      </c>
      <c r="E105" s="17"/>
      <c r="F105" s="17" t="s">
        <v>28</v>
      </c>
      <c r="G105" s="17"/>
    </row>
    <row r="106" spans="1:7" x14ac:dyDescent="0.35">
      <c r="B106" s="18" t="s">
        <v>34</v>
      </c>
      <c r="C106" s="19" t="s">
        <v>35</v>
      </c>
      <c r="D106" s="18" t="s">
        <v>34</v>
      </c>
      <c r="E106" s="19" t="s">
        <v>35</v>
      </c>
      <c r="F106" s="18" t="s">
        <v>34</v>
      </c>
      <c r="G106" s="19" t="s">
        <v>35</v>
      </c>
    </row>
    <row r="107" spans="1:7" x14ac:dyDescent="0.35">
      <c r="B107">
        <v>100000</v>
      </c>
      <c r="C107" s="5">
        <f>B45</f>
        <v>3</v>
      </c>
      <c r="D107">
        <v>100000</v>
      </c>
      <c r="E107" s="5">
        <f>B59</f>
        <v>3.5142857142857142</v>
      </c>
      <c r="F107">
        <v>100000</v>
      </c>
      <c r="G107" s="5">
        <f>B72</f>
        <v>4.8</v>
      </c>
    </row>
    <row r="108" spans="1:7" x14ac:dyDescent="0.35">
      <c r="B108">
        <v>200000</v>
      </c>
      <c r="C108" s="5">
        <f>B102</f>
        <v>6</v>
      </c>
      <c r="D108">
        <v>200000</v>
      </c>
      <c r="E108" s="5">
        <f>D102</f>
        <v>7.8285714285714283</v>
      </c>
      <c r="F108">
        <v>200000</v>
      </c>
      <c r="G108" s="5">
        <f>F102</f>
        <v>12.3</v>
      </c>
    </row>
    <row r="109" spans="1:7" x14ac:dyDescent="0.35">
      <c r="B109">
        <v>0</v>
      </c>
      <c r="C109">
        <v>0</v>
      </c>
      <c r="D109">
        <v>18000</v>
      </c>
      <c r="E109">
        <v>0</v>
      </c>
      <c r="F109">
        <v>36000</v>
      </c>
      <c r="G109">
        <v>0</v>
      </c>
    </row>
  </sheetData>
  <mergeCells count="3">
    <mergeCell ref="F105:G105"/>
    <mergeCell ref="D105:E105"/>
    <mergeCell ref="B105:C10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ANDRES ALVAREZ MAZARIEGOS</dc:creator>
  <cp:lastModifiedBy>RAFAEL ANDRES ALVAREZ MAZARIEGOS</cp:lastModifiedBy>
  <dcterms:created xsi:type="dcterms:W3CDTF">2023-11-09T21:55:28Z</dcterms:created>
  <dcterms:modified xsi:type="dcterms:W3CDTF">2023-11-09T22:57:38Z</dcterms:modified>
</cp:coreProperties>
</file>