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956B25A6-5BD7-4336-864F-2B825BF9691E}" xr6:coauthVersionLast="47" xr6:coauthVersionMax="47" xr10:uidLastSave="{00000000-0000-0000-0000-000000000000}"/>
  <bookViews>
    <workbookView xWindow="28680" yWindow="-120" windowWidth="29040" windowHeight="15720" xr2:uid="{C2D4438A-1275-4F58-BDF0-7DE6EAE3DB93}"/>
  </bookViews>
  <sheets>
    <sheet name="ENUNCIAD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K62" i="1"/>
  <c r="D17" i="1"/>
  <c r="I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E7" i="1"/>
  <c r="L20" i="1"/>
  <c r="L19" i="1"/>
  <c r="D7" i="1"/>
  <c r="D20" i="1"/>
  <c r="D11" i="1"/>
  <c r="D18" i="1"/>
  <c r="D16" i="1"/>
  <c r="D9" i="1"/>
  <c r="D8" i="1"/>
  <c r="D22" i="1"/>
  <c r="L21" i="1"/>
  <c r="K63" i="1" l="1"/>
  <c r="K65" i="1" s="1"/>
</calcChain>
</file>

<file path=xl/sharedStrings.xml><?xml version="1.0" encoding="utf-8"?>
<sst xmlns="http://schemas.openxmlformats.org/spreadsheetml/2006/main" count="93" uniqueCount="83">
  <si>
    <t>COMPLEMENTOS DE OFICINA, S.A.</t>
  </si>
  <si>
    <t>BALANCE GENERAL</t>
  </si>
  <si>
    <t>EXPRESADO EN DÓLARES</t>
  </si>
  <si>
    <t>ACTIVOS</t>
  </si>
  <si>
    <t>Efectivo</t>
  </si>
  <si>
    <t>Cuentas por Cobrar</t>
  </si>
  <si>
    <t>Inventarios</t>
  </si>
  <si>
    <t>Total Activo Corriente</t>
  </si>
  <si>
    <t>Activos Fijos Brutos</t>
  </si>
  <si>
    <t>Depreciación Acumulada</t>
  </si>
  <si>
    <t>Activos Fijos Netos</t>
  </si>
  <si>
    <t>TOTAL DE ACTIVOS</t>
  </si>
  <si>
    <t>PASIVOS Y CAPITAL CONTABLE</t>
  </si>
  <si>
    <t>Cuentas por Pagar</t>
  </si>
  <si>
    <t>Documentos por Pagar</t>
  </si>
  <si>
    <t>Pasivos Acumulados</t>
  </si>
  <si>
    <t>Total Pasivo Corriente</t>
  </si>
  <si>
    <t>Deuda a Largo Plazo</t>
  </si>
  <si>
    <t>Capital Común (100,000 acciones)</t>
  </si>
  <si>
    <t>Utilidades Retenidas</t>
  </si>
  <si>
    <t>Total Capital Contable</t>
  </si>
  <si>
    <t>TOTAL DE PASIVOS + CAPITAL C.</t>
  </si>
  <si>
    <t>ESTADO DE RESULTADOS</t>
  </si>
  <si>
    <t>Ventas</t>
  </si>
  <si>
    <t>Costo de bienes vendidos</t>
  </si>
  <si>
    <t>Gastos de operación</t>
  </si>
  <si>
    <t>Depreciación</t>
  </si>
  <si>
    <t>Total de Costos operativos</t>
  </si>
  <si>
    <t>UAII</t>
  </si>
  <si>
    <t>Gastos por Intereses</t>
  </si>
  <si>
    <t>UAI</t>
  </si>
  <si>
    <t>Impuestos</t>
  </si>
  <si>
    <t>UN</t>
  </si>
  <si>
    <t>INFORMACIÓN ADICIONAL</t>
  </si>
  <si>
    <t>Precio de Acciones</t>
  </si>
  <si>
    <t>Número de Acciones</t>
  </si>
  <si>
    <t>Dividendos por Acción</t>
  </si>
  <si>
    <t>Pagos por Arrendamiento</t>
  </si>
  <si>
    <t>EMPRESA COMPLEMENTOS DE OFICINA, S.A.</t>
  </si>
  <si>
    <t>ESTADO DE UTILIDADES RETENIDAS</t>
  </si>
  <si>
    <t>DEL 01 DE ENERO AL 31 DE DICIEMBRE DEL 2021</t>
  </si>
  <si>
    <t>Saldo al inicio del periodo (01 de enero del 2021)</t>
  </si>
  <si>
    <t>(+) Utilidad del periodo</t>
  </si>
  <si>
    <t>Saldo disponible para accionistas comunes</t>
  </si>
  <si>
    <t>(-) Pago de dividendos comunes</t>
  </si>
  <si>
    <t>Saldo al final del periodo (31 de diciembre del 2021)</t>
  </si>
  <si>
    <t>Calculo del pago de dividendos (método indirecto cuando no lo dan)</t>
  </si>
  <si>
    <t>Utilidades del periodo - Cambio en la cuenta utilidades retenidas</t>
  </si>
  <si>
    <t>Dividendos:</t>
  </si>
  <si>
    <t>Tambien puede ser que tenga una politica de pagar un porcentaje de las utilidades netas</t>
  </si>
  <si>
    <t>Estructura cuando hay acciones preferentes</t>
  </si>
  <si>
    <t>Saldo disponible para accionistas comunes y preferentes</t>
  </si>
  <si>
    <t>(-) Pago de dividendos preferentes</t>
  </si>
  <si>
    <t xml:space="preserve">Saldo disponible para accionistas comunes </t>
  </si>
  <si>
    <t>Calculo delpago de dividendos preferente</t>
  </si>
  <si>
    <t>Valor del capital preferente * Tasa de rendimiento de las acciones preferentes</t>
  </si>
  <si>
    <t>ESTADO DE FLUJOS DE EFECTIVO</t>
  </si>
  <si>
    <t>Utilidad del periodo</t>
  </si>
  <si>
    <t>Cambios</t>
  </si>
  <si>
    <t>(+) Depreciación del periodo</t>
  </si>
  <si>
    <t>Aumento de cuentas por cobrar</t>
  </si>
  <si>
    <t>Aumento de inventarios</t>
  </si>
  <si>
    <t>Aumento en cuentas por pagar</t>
  </si>
  <si>
    <t>Aumento en pasivos acumulados</t>
  </si>
  <si>
    <t>Suma del FNE por actividades de operación</t>
  </si>
  <si>
    <t>Si es entrada de dinero se suma sino se resta</t>
  </si>
  <si>
    <t>FNE POR ACTIVIDADES DE OPERACIÓN (Todo lo corriente)</t>
  </si>
  <si>
    <t>FNE POR ACTIVIDADES DE INVERSION (Todo lo no corriente)</t>
  </si>
  <si>
    <t>Aumento de activos fijos brutos</t>
  </si>
  <si>
    <t>Suma de actividades de inversión</t>
  </si>
  <si>
    <t>Aumento en documentos por pagar</t>
  </si>
  <si>
    <t>Aumento en deuda de largo plazo</t>
  </si>
  <si>
    <t>Pago de dividendo comunes</t>
  </si>
  <si>
    <t>Suma del FNE por actividades de financiamiento</t>
  </si>
  <si>
    <t>SUMA DEL FLUJO NETO DEL PERIODO</t>
  </si>
  <si>
    <t>(+) Saldo de efectivo al inicio del periodo</t>
  </si>
  <si>
    <t>Saldo de efectivo al final del periodo</t>
  </si>
  <si>
    <t>FNE POR ACTIVIDADES DE FINANCIAMIENTO</t>
  </si>
  <si>
    <t>%</t>
  </si>
  <si>
    <t>Si es negativo es malo porque esta operanco mal</t>
  </si>
  <si>
    <t>Actividades de operación</t>
  </si>
  <si>
    <t>Actividades de inversión</t>
  </si>
  <si>
    <t>Actividades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</si>
</sst>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justify" vertical="center" wrapText="1"/>
    </xf>
    <xf numFmtId="3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justify" vertical="center" wrapText="1"/>
    </xf>
    <xf numFmtId="0" fontId="1" fillId="3" borderId="0" xfId="0" applyFont="1" applyFill="1" applyAlignment="1">
      <alignment horizontal="justify" vertical="center" wrapText="1"/>
    </xf>
    <xf numFmtId="3" fontId="1" fillId="3" borderId="0" xfId="0" applyNumberFormat="1" applyFont="1" applyFill="1" applyAlignment="1">
      <alignment horizontal="right" vertical="center" wrapText="1"/>
    </xf>
    <xf numFmtId="3" fontId="0" fillId="0" borderId="0" xfId="0" applyNumberFormat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right" vertical="center" wrapText="1"/>
    </xf>
    <xf numFmtId="3" fontId="0" fillId="0" borderId="0" xfId="0" applyNumberFormat="1" applyFill="1"/>
    <xf numFmtId="164" fontId="1" fillId="0" borderId="0" xfId="1" applyNumberFormat="1" applyFont="1" applyAlignment="1">
      <alignment horizontal="right" vertical="center" wrapText="1"/>
    </xf>
    <xf numFmtId="3" fontId="5" fillId="0" borderId="0" xfId="0" applyNumberFormat="1" applyFont="1"/>
    <xf numFmtId="3" fontId="0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ENUNCIADO!$G$68:$G$70</c:f>
              <c:strCache>
                <c:ptCount val="3"/>
                <c:pt idx="0">
                  <c:v>Actividades de operación</c:v>
                </c:pt>
                <c:pt idx="1">
                  <c:v>Actividades de inversión</c:v>
                </c:pt>
                <c:pt idx="2">
                  <c:v>Actividades de financiamiento</c:v>
                </c:pt>
              </c:strCache>
            </c:strRef>
          </c:cat>
          <c:val>
            <c:numRef>
              <c:f>ENUNCIADO!$K$68:$K$70</c:f>
              <c:numCache>
                <c:formatCode>#,##0</c:formatCode>
                <c:ptCount val="3"/>
                <c:pt idx="0">
                  <c:v>-73780</c:v>
                </c:pt>
                <c:pt idx="1">
                  <c:v>-36000</c:v>
                </c:pt>
                <c:pt idx="2">
                  <c:v>104180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E-4690-9C98-EB5DB70A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7951"/>
        <c:axId val="1254845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ENUNCIADO!$G$68:$G$70</c15:sqref>
                        </c15:formulaRef>
                      </c:ext>
                    </c:extLst>
                    <c:strCache>
                      <c:ptCount val="3"/>
                      <c:pt idx="0">
                        <c:v>Actividades de operación</c:v>
                      </c:pt>
                      <c:pt idx="1">
                        <c:v>Actividades de inversión</c:v>
                      </c:pt>
                      <c:pt idx="2">
                        <c:v>Actividades de financiamiento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ENUNCIADO!$H$68:$H$70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1E-4690-9C98-EB5DB70AE30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ENUNCIADO!$G$68:$G$70</c15:sqref>
                        </c15:formulaRef>
                      </c:ext>
                    </c:extLst>
                    <c:strCache>
                      <c:ptCount val="3"/>
                      <c:pt idx="0">
                        <c:v>Actividades de operación</c:v>
                      </c:pt>
                      <c:pt idx="1">
                        <c:v>Actividades de inversión</c:v>
                      </c:pt>
                      <c:pt idx="2">
                        <c:v>Actividades de financiamiento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ENUNCIADO!$I$68:$I$70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1E-4690-9C98-EB5DB70AE30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ENUNCIADO!$G$68:$G$70</c15:sqref>
                        </c15:formulaRef>
                      </c:ext>
                    </c:extLst>
                    <c:strCache>
                      <c:ptCount val="3"/>
                      <c:pt idx="0">
                        <c:v>Actividades de operación</c:v>
                      </c:pt>
                      <c:pt idx="1">
                        <c:v>Actividades de inversión</c:v>
                      </c:pt>
                      <c:pt idx="2">
                        <c:v>Actividades de financiamiento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ENUNCIADO!$J$68:$J$70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1E-4690-9C98-EB5DB70AE30E}"/>
                  </c:ext>
                </c:extLst>
              </c15:ser>
            </c15:filteredBarSeries>
          </c:ext>
        </c:extLst>
      </c:barChart>
      <c:catAx>
        <c:axId val="12548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5871"/>
        <c:crosses val="autoZero"/>
        <c:auto val="1"/>
        <c:lblAlgn val="ctr"/>
        <c:lblOffset val="100"/>
        <c:noMultiLvlLbl val="0"/>
      </c:catAx>
      <c:valAx>
        <c:axId val="12548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263255</xdr:colOff>
      <xdr:row>0</xdr:row>
      <xdr:rowOff>151860</xdr:rowOff>
    </xdr:from>
    <xdr:to>
      <xdr:col>11</xdr:col>
      <xdr:colOff>672694</xdr:colOff>
      <xdr:row>9</xdr:row>
      <xdr:rowOff>541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CE76254-B8CE-4C35-89E2-AEACBABD5F38}"/>
            </a:ext>
          </a:extLst>
        </xdr:cNvPr>
        <xdr:cNvSpPr txBox="1"/>
      </xdr:nvSpPr>
      <xdr:spPr>
        <a:xfrm>
          <a:off x="5035280" y="151860"/>
          <a:ext cx="4600439" cy="156318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Sr. Arévalo, fue recientemente contratado como analista financiero en Complementos de Oficina, S.A. un productor de mobiliario para equipos de cómputo en Isla Fantasía.  Su primera tarea consistió en realizar </a:t>
          </a:r>
          <a:r>
            <a:rPr lang="es-GT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Estado de Flujos de Efectivo y un Estado de Utilidades Retenidas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2021.  Para comenzar, el reunió los siguientes estados financieros y demás datos conexos.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 que usted es el ayudante del señor Arévalo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le asistirá en este trabajo.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11</xdr:col>
      <xdr:colOff>352985</xdr:colOff>
      <xdr:row>60</xdr:row>
      <xdr:rowOff>45943</xdr:rowOff>
    </xdr:from>
    <xdr:to>
      <xdr:col>17</xdr:col>
      <xdr:colOff>352985</xdr:colOff>
      <xdr:row>74</xdr:row>
      <xdr:rowOff>122143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5AEF8-10F9-44CF-9C63-68A3043E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057C-4B2D-4ABE-B5D6-9816922BB88E}">
  <dimension ref="A2:L70"/>
  <sheetViews>
    <sheetView tabSelected="1" topLeftCell="A49" zoomScale="115" zoomScaleNormal="115" workbookViewId="0">
      <selection activeCell="D61" sqref="D61"/>
    </sheetView>
  </sheetViews>
  <sheetFormatPr baseColWidth="10" defaultColWidth="11.42578125" defaultRowHeight="15" x14ac:dyDescent="0.25"/>
  <cols>
    <col min="1" max="1" width="37.140625" customWidth="1"/>
    <col min="4" max="4" width="11.5703125"/>
    <col min="6" max="6" width="5.7109375" customWidth="1"/>
  </cols>
  <sheetData>
    <row r="2" spans="1:7" x14ac:dyDescent="0.25">
      <c r="A2" s="30" t="s">
        <v>0</v>
      </c>
      <c r="B2" s="30"/>
      <c r="C2" s="30"/>
    </row>
    <row r="3" spans="1:7" x14ac:dyDescent="0.25">
      <c r="A3" s="30" t="s">
        <v>1</v>
      </c>
      <c r="B3" s="30"/>
      <c r="C3" s="30"/>
    </row>
    <row r="4" spans="1:7" x14ac:dyDescent="0.25">
      <c r="A4" s="30" t="s">
        <v>2</v>
      </c>
      <c r="B4" s="30"/>
      <c r="C4" s="30"/>
    </row>
    <row r="6" spans="1:7" x14ac:dyDescent="0.25">
      <c r="A6" s="1" t="s">
        <v>3</v>
      </c>
      <c r="B6" s="2">
        <v>2021</v>
      </c>
      <c r="C6" s="2">
        <v>2020</v>
      </c>
      <c r="D6" s="24" t="s">
        <v>58</v>
      </c>
      <c r="E6" s="24" t="s">
        <v>78</v>
      </c>
    </row>
    <row r="7" spans="1:7" x14ac:dyDescent="0.25">
      <c r="A7" s="11" t="s">
        <v>4</v>
      </c>
      <c r="B7" s="23">
        <v>52000</v>
      </c>
      <c r="C7" s="3">
        <v>57600</v>
      </c>
      <c r="D7" s="3">
        <f>B7-C7</f>
        <v>-5600</v>
      </c>
      <c r="E7" s="27">
        <f t="shared" ref="E7:E14" si="0">(B7-C7)/C7</f>
        <v>-9.7222222222222224E-2</v>
      </c>
    </row>
    <row r="8" spans="1:7" x14ac:dyDescent="0.25">
      <c r="A8" s="11" t="s">
        <v>5</v>
      </c>
      <c r="B8" s="3">
        <v>402000</v>
      </c>
      <c r="C8" s="3">
        <v>351200</v>
      </c>
      <c r="D8" s="10">
        <f>B8-C8</f>
        <v>50800</v>
      </c>
      <c r="E8" s="27">
        <f t="shared" si="0"/>
        <v>0.14464692482915717</v>
      </c>
    </row>
    <row r="9" spans="1:7" x14ac:dyDescent="0.25">
      <c r="A9" s="11" t="s">
        <v>6</v>
      </c>
      <c r="B9" s="3">
        <v>836000</v>
      </c>
      <c r="C9" s="3">
        <v>715200</v>
      </c>
      <c r="D9" s="10">
        <f>B9-C9</f>
        <v>120800</v>
      </c>
      <c r="E9" s="27">
        <f t="shared" si="0"/>
        <v>0.16890380313199105</v>
      </c>
    </row>
    <row r="10" spans="1:7" x14ac:dyDescent="0.25">
      <c r="A10" s="11" t="s">
        <v>7</v>
      </c>
      <c r="B10" s="4">
        <v>1290000</v>
      </c>
      <c r="C10" s="4">
        <v>1124000</v>
      </c>
      <c r="D10" s="4"/>
      <c r="E10" s="27">
        <f t="shared" si="0"/>
        <v>0.14768683274021352</v>
      </c>
    </row>
    <row r="11" spans="1:7" x14ac:dyDescent="0.25">
      <c r="A11" s="11" t="s">
        <v>8</v>
      </c>
      <c r="B11" s="3">
        <v>527000</v>
      </c>
      <c r="C11" s="3">
        <v>491000</v>
      </c>
      <c r="D11" s="3">
        <f>B11-C11</f>
        <v>36000</v>
      </c>
      <c r="E11" s="27">
        <f t="shared" si="0"/>
        <v>7.3319755600814662E-2</v>
      </c>
    </row>
    <row r="12" spans="1:7" x14ac:dyDescent="0.25">
      <c r="A12" s="11" t="s">
        <v>9</v>
      </c>
      <c r="B12" s="3">
        <v>-166200</v>
      </c>
      <c r="C12" s="3">
        <v>-146200</v>
      </c>
      <c r="D12" s="3"/>
      <c r="E12" s="27">
        <f t="shared" si="0"/>
        <v>0.13679890560875513</v>
      </c>
      <c r="G12" t="s">
        <v>38</v>
      </c>
    </row>
    <row r="13" spans="1:7" x14ac:dyDescent="0.25">
      <c r="A13" s="11" t="s">
        <v>10</v>
      </c>
      <c r="B13" s="4">
        <v>360800</v>
      </c>
      <c r="C13" s="4">
        <v>344800</v>
      </c>
      <c r="D13" s="4"/>
      <c r="E13" s="27">
        <f t="shared" si="0"/>
        <v>4.6403712296983757E-2</v>
      </c>
      <c r="G13" t="s">
        <v>39</v>
      </c>
    </row>
    <row r="14" spans="1:7" x14ac:dyDescent="0.25">
      <c r="A14" s="5" t="s">
        <v>11</v>
      </c>
      <c r="B14" s="6">
        <v>1650800</v>
      </c>
      <c r="C14" s="6">
        <v>1468800</v>
      </c>
      <c r="D14" s="6"/>
      <c r="E14" s="27">
        <f t="shared" si="0"/>
        <v>0.12391067538126362</v>
      </c>
      <c r="G14" t="s">
        <v>40</v>
      </c>
    </row>
    <row r="15" spans="1:7" x14ac:dyDescent="0.25">
      <c r="A15" s="18" t="s">
        <v>12</v>
      </c>
      <c r="B15" s="12"/>
      <c r="C15" s="12"/>
      <c r="D15" s="12"/>
      <c r="E15" s="27"/>
      <c r="G15" t="s">
        <v>2</v>
      </c>
    </row>
    <row r="16" spans="1:7" x14ac:dyDescent="0.25">
      <c r="A16" s="11" t="s">
        <v>13</v>
      </c>
      <c r="B16" s="3">
        <v>175200</v>
      </c>
      <c r="C16" s="3">
        <v>145600</v>
      </c>
      <c r="D16" s="10">
        <f>B16-C16</f>
        <v>29600</v>
      </c>
      <c r="E16" s="27">
        <f t="shared" ref="E16:E24" si="1">(B16-C16)/C16</f>
        <v>0.2032967032967033</v>
      </c>
    </row>
    <row r="17" spans="1:12" x14ac:dyDescent="0.25">
      <c r="A17" s="11" t="s">
        <v>14</v>
      </c>
      <c r="B17" s="3">
        <v>225000</v>
      </c>
      <c r="C17" s="3">
        <v>200000</v>
      </c>
      <c r="D17" s="3">
        <f>B17-C17</f>
        <v>25000</v>
      </c>
      <c r="E17" s="27">
        <f t="shared" si="1"/>
        <v>0.125</v>
      </c>
      <c r="G17" t="s">
        <v>41</v>
      </c>
      <c r="L17" s="20">
        <v>203768</v>
      </c>
    </row>
    <row r="18" spans="1:12" x14ac:dyDescent="0.25">
      <c r="A18" s="11" t="s">
        <v>15</v>
      </c>
      <c r="B18" s="3">
        <v>140000</v>
      </c>
      <c r="C18" s="3">
        <v>136000</v>
      </c>
      <c r="D18" s="10">
        <f>B18-C18</f>
        <v>4000</v>
      </c>
      <c r="E18" s="27">
        <f t="shared" si="1"/>
        <v>2.9411764705882353E-2</v>
      </c>
      <c r="G18" t="s">
        <v>42</v>
      </c>
      <c r="L18" s="13">
        <v>44220</v>
      </c>
    </row>
    <row r="19" spans="1:12" x14ac:dyDescent="0.25">
      <c r="A19" s="11" t="s">
        <v>16</v>
      </c>
      <c r="B19" s="4">
        <v>540200</v>
      </c>
      <c r="C19" s="4">
        <v>481600</v>
      </c>
      <c r="D19" s="4"/>
      <c r="E19" s="27">
        <f t="shared" si="1"/>
        <v>0.12167774086378738</v>
      </c>
      <c r="G19" t="s">
        <v>43</v>
      </c>
      <c r="L19" s="21">
        <f>SUM(L17:L18)</f>
        <v>247988</v>
      </c>
    </row>
    <row r="20" spans="1:12" x14ac:dyDescent="0.25">
      <c r="A20" s="11" t="s">
        <v>17</v>
      </c>
      <c r="B20" s="4">
        <v>424612</v>
      </c>
      <c r="C20" s="4">
        <v>323432</v>
      </c>
      <c r="D20" s="4">
        <f>B20-C20</f>
        <v>101180</v>
      </c>
      <c r="E20" s="27">
        <f t="shared" si="1"/>
        <v>0.31283237280170173</v>
      </c>
      <c r="G20" t="s">
        <v>44</v>
      </c>
      <c r="L20">
        <f>B44*B45</f>
        <v>22000</v>
      </c>
    </row>
    <row r="21" spans="1:12" x14ac:dyDescent="0.25">
      <c r="A21" s="11" t="s">
        <v>18</v>
      </c>
      <c r="B21" s="3">
        <v>460000</v>
      </c>
      <c r="C21" s="3">
        <v>460000</v>
      </c>
      <c r="D21" s="3"/>
      <c r="E21" s="27">
        <f t="shared" si="1"/>
        <v>0</v>
      </c>
      <c r="G21" t="s">
        <v>45</v>
      </c>
      <c r="L21" s="22">
        <f>L19-L20</f>
        <v>225988</v>
      </c>
    </row>
    <row r="22" spans="1:12" x14ac:dyDescent="0.25">
      <c r="A22" s="19" t="s">
        <v>19</v>
      </c>
      <c r="B22" s="23">
        <v>225988</v>
      </c>
      <c r="C22" s="20">
        <v>203768</v>
      </c>
      <c r="D22" s="3">
        <f>B22-C22</f>
        <v>22220</v>
      </c>
      <c r="E22" s="27">
        <f t="shared" si="1"/>
        <v>0.10904558124926386</v>
      </c>
    </row>
    <row r="23" spans="1:12" x14ac:dyDescent="0.25">
      <c r="A23" s="11" t="s">
        <v>20</v>
      </c>
      <c r="B23" s="4">
        <v>685988</v>
      </c>
      <c r="C23" s="4">
        <v>663768</v>
      </c>
      <c r="D23" s="4"/>
      <c r="E23" s="27">
        <f t="shared" si="1"/>
        <v>3.347555169878632E-2</v>
      </c>
      <c r="G23" t="s">
        <v>46</v>
      </c>
    </row>
    <row r="24" spans="1:12" x14ac:dyDescent="0.25">
      <c r="A24" s="5" t="s">
        <v>21</v>
      </c>
      <c r="B24" s="6">
        <v>1650800</v>
      </c>
      <c r="C24" s="6">
        <v>1468800</v>
      </c>
      <c r="D24" s="6"/>
      <c r="E24" s="27">
        <f t="shared" si="1"/>
        <v>0.12391067538126362</v>
      </c>
      <c r="H24" t="s">
        <v>47</v>
      </c>
    </row>
    <row r="25" spans="1:12" x14ac:dyDescent="0.25">
      <c r="H25" t="s">
        <v>48</v>
      </c>
      <c r="I25" s="21">
        <f>B40-D22</f>
        <v>22000</v>
      </c>
    </row>
    <row r="26" spans="1:12" x14ac:dyDescent="0.25">
      <c r="A26" s="30" t="s">
        <v>0</v>
      </c>
      <c r="B26" s="30"/>
      <c r="C26" s="30"/>
    </row>
    <row r="27" spans="1:12" x14ac:dyDescent="0.25">
      <c r="A27" s="31" t="s">
        <v>22</v>
      </c>
      <c r="B27" s="31"/>
      <c r="C27" s="31"/>
      <c r="G27" t="s">
        <v>49</v>
      </c>
    </row>
    <row r="28" spans="1:12" x14ac:dyDescent="0.25">
      <c r="A28" s="30" t="s">
        <v>2</v>
      </c>
      <c r="B28" s="30"/>
      <c r="C28" s="30"/>
    </row>
    <row r="29" spans="1:12" x14ac:dyDescent="0.25">
      <c r="A29" s="7"/>
      <c r="D29" s="2"/>
      <c r="E29" s="2"/>
      <c r="G29" t="s">
        <v>50</v>
      </c>
    </row>
    <row r="30" spans="1:12" x14ac:dyDescent="0.25">
      <c r="A30" s="7"/>
      <c r="B30" s="2">
        <v>2021</v>
      </c>
      <c r="C30" s="2">
        <v>2020</v>
      </c>
      <c r="D30" s="2"/>
      <c r="E30" s="2"/>
      <c r="G30" t="s">
        <v>41</v>
      </c>
    </row>
    <row r="31" spans="1:12" x14ac:dyDescent="0.25">
      <c r="A31" s="7" t="s">
        <v>23</v>
      </c>
      <c r="B31" s="3">
        <v>3850000</v>
      </c>
      <c r="C31" s="3">
        <v>3432000</v>
      </c>
      <c r="D31" s="3"/>
      <c r="E31" s="3"/>
      <c r="G31" t="s">
        <v>42</v>
      </c>
    </row>
    <row r="32" spans="1:12" x14ac:dyDescent="0.25">
      <c r="A32" s="7" t="s">
        <v>24</v>
      </c>
      <c r="B32" s="3">
        <v>3250000</v>
      </c>
      <c r="C32" s="3">
        <v>2864000</v>
      </c>
      <c r="D32" s="3"/>
      <c r="E32" s="3"/>
      <c r="G32" t="s">
        <v>51</v>
      </c>
    </row>
    <row r="33" spans="1:10" x14ac:dyDescent="0.25">
      <c r="A33" s="7" t="s">
        <v>25</v>
      </c>
      <c r="B33" s="3">
        <v>430300</v>
      </c>
      <c r="C33" s="3">
        <v>340000</v>
      </c>
      <c r="D33" s="3"/>
      <c r="E33" s="3"/>
      <c r="G33" t="s">
        <v>52</v>
      </c>
    </row>
    <row r="34" spans="1:10" x14ac:dyDescent="0.25">
      <c r="A34" s="7" t="s">
        <v>26</v>
      </c>
      <c r="B34" s="3">
        <v>20000</v>
      </c>
      <c r="C34" s="3">
        <v>18900</v>
      </c>
      <c r="D34" s="3"/>
      <c r="E34" s="3"/>
      <c r="G34" t="s">
        <v>53</v>
      </c>
    </row>
    <row r="35" spans="1:10" x14ac:dyDescent="0.25">
      <c r="A35" s="7" t="s">
        <v>27</v>
      </c>
      <c r="B35" s="4">
        <v>3700300</v>
      </c>
      <c r="C35" s="4">
        <v>3222900</v>
      </c>
      <c r="D35" s="4"/>
      <c r="E35" s="4"/>
      <c r="G35" t="s">
        <v>44</v>
      </c>
    </row>
    <row r="36" spans="1:10" x14ac:dyDescent="0.25">
      <c r="A36" s="7" t="s">
        <v>28</v>
      </c>
      <c r="B36" s="3">
        <v>149700</v>
      </c>
      <c r="C36" s="3">
        <v>209100</v>
      </c>
      <c r="D36" s="3"/>
      <c r="E36" s="3"/>
      <c r="G36" t="s">
        <v>45</v>
      </c>
    </row>
    <row r="37" spans="1:10" x14ac:dyDescent="0.25">
      <c r="A37" s="7" t="s">
        <v>29</v>
      </c>
      <c r="B37" s="3">
        <v>76000</v>
      </c>
      <c r="C37" s="3">
        <v>62500</v>
      </c>
      <c r="D37" s="3"/>
      <c r="E37" s="3"/>
    </row>
    <row r="38" spans="1:10" x14ac:dyDescent="0.25">
      <c r="A38" s="7" t="s">
        <v>30</v>
      </c>
      <c r="B38" s="3">
        <v>73700</v>
      </c>
      <c r="C38" s="3">
        <v>146600</v>
      </c>
      <c r="D38" s="3"/>
      <c r="E38" s="3"/>
      <c r="G38" t="s">
        <v>54</v>
      </c>
    </row>
    <row r="39" spans="1:10" x14ac:dyDescent="0.25">
      <c r="A39" s="7" t="s">
        <v>31</v>
      </c>
      <c r="B39" s="3">
        <v>29480</v>
      </c>
      <c r="C39" s="3">
        <v>58640</v>
      </c>
      <c r="D39" s="3"/>
      <c r="E39" s="3"/>
      <c r="G39" t="s">
        <v>55</v>
      </c>
    </row>
    <row r="40" spans="1:10" x14ac:dyDescent="0.25">
      <c r="A40" s="7" t="s">
        <v>32</v>
      </c>
      <c r="B40" s="13">
        <v>44220</v>
      </c>
      <c r="C40" s="6">
        <v>87960</v>
      </c>
      <c r="D40" s="6"/>
      <c r="E40" s="6"/>
    </row>
    <row r="42" spans="1:10" x14ac:dyDescent="0.25">
      <c r="A42" s="14" t="s">
        <v>33</v>
      </c>
      <c r="B42" s="9"/>
      <c r="C42" s="9"/>
      <c r="D42" s="9"/>
      <c r="E42" s="9"/>
      <c r="G42" t="s">
        <v>38</v>
      </c>
    </row>
    <row r="43" spans="1:10" x14ac:dyDescent="0.25">
      <c r="A43" s="15" t="s">
        <v>34</v>
      </c>
      <c r="B43" s="16">
        <v>6</v>
      </c>
      <c r="C43" s="16">
        <v>8.5</v>
      </c>
      <c r="D43" s="9"/>
      <c r="E43" s="9"/>
      <c r="G43" t="s">
        <v>56</v>
      </c>
    </row>
    <row r="44" spans="1:10" x14ac:dyDescent="0.25">
      <c r="A44" s="15" t="s">
        <v>35</v>
      </c>
      <c r="B44" s="17">
        <v>100000</v>
      </c>
      <c r="C44" s="17">
        <v>100000</v>
      </c>
      <c r="D44" s="10"/>
      <c r="E44" s="10"/>
      <c r="G44" t="s">
        <v>40</v>
      </c>
    </row>
    <row r="45" spans="1:10" x14ac:dyDescent="0.25">
      <c r="A45" s="15" t="s">
        <v>36</v>
      </c>
      <c r="B45" s="16">
        <v>0.22</v>
      </c>
      <c r="C45" s="16">
        <v>0.22</v>
      </c>
      <c r="D45" s="9"/>
      <c r="E45" s="9"/>
      <c r="G45" t="s">
        <v>2</v>
      </c>
    </row>
    <row r="46" spans="1:10" x14ac:dyDescent="0.25">
      <c r="A46" s="15" t="s">
        <v>37</v>
      </c>
      <c r="B46" s="17">
        <v>40000</v>
      </c>
      <c r="C46" s="17">
        <v>40000</v>
      </c>
      <c r="D46" s="10"/>
      <c r="E46" s="10"/>
    </row>
    <row r="47" spans="1:10" x14ac:dyDescent="0.25">
      <c r="G47" t="s">
        <v>66</v>
      </c>
    </row>
    <row r="48" spans="1:10" x14ac:dyDescent="0.25">
      <c r="A48" s="8"/>
      <c r="B48" s="10"/>
      <c r="G48" t="s">
        <v>57</v>
      </c>
      <c r="J48" s="13">
        <v>44220</v>
      </c>
    </row>
    <row r="49" spans="7:12" x14ac:dyDescent="0.25">
      <c r="G49" t="s">
        <v>59</v>
      </c>
      <c r="J49" s="3">
        <v>20000</v>
      </c>
    </row>
    <row r="50" spans="7:12" x14ac:dyDescent="0.25">
      <c r="G50" t="s">
        <v>60</v>
      </c>
      <c r="J50" s="3">
        <v>-50800</v>
      </c>
      <c r="K50" t="s">
        <v>65</v>
      </c>
    </row>
    <row r="51" spans="7:12" x14ac:dyDescent="0.25">
      <c r="G51" t="s">
        <v>61</v>
      </c>
      <c r="J51" s="3">
        <v>-120800</v>
      </c>
    </row>
    <row r="52" spans="7:12" x14ac:dyDescent="0.25">
      <c r="G52" t="s">
        <v>62</v>
      </c>
      <c r="J52" s="3">
        <v>29600</v>
      </c>
    </row>
    <row r="53" spans="7:12" x14ac:dyDescent="0.25">
      <c r="G53" t="s">
        <v>63</v>
      </c>
      <c r="J53" s="3">
        <v>4000</v>
      </c>
    </row>
    <row r="54" spans="7:12" x14ac:dyDescent="0.25">
      <c r="G54" t="s">
        <v>64</v>
      </c>
      <c r="J54" s="3"/>
      <c r="K54" s="28">
        <f>SUM(J48:J53)</f>
        <v>-73780</v>
      </c>
      <c r="L54" t="s">
        <v>79</v>
      </c>
    </row>
    <row r="55" spans="7:12" x14ac:dyDescent="0.25">
      <c r="G55" t="s">
        <v>67</v>
      </c>
    </row>
    <row r="56" spans="7:12" x14ac:dyDescent="0.25">
      <c r="G56" t="s">
        <v>68</v>
      </c>
      <c r="J56" s="3">
        <v>-36000</v>
      </c>
    </row>
    <row r="57" spans="7:12" x14ac:dyDescent="0.25">
      <c r="G57" t="s">
        <v>69</v>
      </c>
      <c r="K57" s="3">
        <v>-36000</v>
      </c>
    </row>
    <row r="58" spans="7:12" x14ac:dyDescent="0.25">
      <c r="G58" t="s">
        <v>77</v>
      </c>
    </row>
    <row r="59" spans="7:12" x14ac:dyDescent="0.25">
      <c r="G59" t="s">
        <v>70</v>
      </c>
      <c r="J59" s="3">
        <v>25000</v>
      </c>
    </row>
    <row r="60" spans="7:12" x14ac:dyDescent="0.25">
      <c r="G60" t="s">
        <v>71</v>
      </c>
      <c r="J60" s="4">
        <v>101180</v>
      </c>
    </row>
    <row r="61" spans="7:12" x14ac:dyDescent="0.25">
      <c r="G61" t="s">
        <v>72</v>
      </c>
      <c r="J61" s="25">
        <v>-22000</v>
      </c>
    </row>
    <row r="62" spans="7:12" x14ac:dyDescent="0.25">
      <c r="G62" t="s">
        <v>73</v>
      </c>
      <c r="K62" s="21">
        <f>SUM(J59:J61)</f>
        <v>104180</v>
      </c>
    </row>
    <row r="63" spans="7:12" x14ac:dyDescent="0.25">
      <c r="G63" t="s">
        <v>74</v>
      </c>
      <c r="K63" s="26">
        <f>SUM(K54:K62)</f>
        <v>-5600</v>
      </c>
    </row>
    <row r="64" spans="7:12" x14ac:dyDescent="0.25">
      <c r="G64" t="s">
        <v>75</v>
      </c>
      <c r="K64" s="3">
        <v>57600</v>
      </c>
    </row>
    <row r="65" spans="7:11" x14ac:dyDescent="0.25">
      <c r="G65" t="s">
        <v>76</v>
      </c>
      <c r="K65" s="23">
        <f>K63+K64</f>
        <v>52000</v>
      </c>
    </row>
    <row r="68" spans="7:11" x14ac:dyDescent="0.25">
      <c r="G68" t="s">
        <v>80</v>
      </c>
      <c r="J68" s="3"/>
      <c r="K68" s="29">
        <v>-73780</v>
      </c>
    </row>
    <row r="69" spans="7:11" x14ac:dyDescent="0.25">
      <c r="G69" t="s">
        <v>81</v>
      </c>
      <c r="K69" s="3">
        <v>-36000</v>
      </c>
    </row>
    <row r="70" spans="7:11" x14ac:dyDescent="0.25">
      <c r="G70" t="s">
        <v>82</v>
      </c>
      <c r="K70" s="21">
        <v>104180</v>
      </c>
    </row>
  </sheetData>
  <mergeCells count="6">
    <mergeCell ref="A28:C28"/>
    <mergeCell ref="A2:C2"/>
    <mergeCell ref="A3:C3"/>
    <mergeCell ref="A4:C4"/>
    <mergeCell ref="A26:C26"/>
    <mergeCell ref="A27:C2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7" ma:contentTypeDescription="Crear nuevo documento." ma:contentTypeScope="" ma:versionID="432c253ca438658ddc0f1f0ab072f527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376960a204336261187bec870999b3f4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166c9d8-24b3-4905-a1d5-62babcd3670f">
      <UserInfo>
        <DisplayName>Integrantes de la Finanzas Sección 1 Año 2022</DisplayName>
        <AccountId>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DC0F28-F0A1-4292-B94D-79054AE52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180DAE-F36F-4F28-9A25-B5D76A80B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514512-CA82-4B06-A1C2-A1D3FB02DD89}">
  <ds:schemaRefs>
    <ds:schemaRef ds:uri="http://schemas.microsoft.com/office/2006/metadata/properties"/>
    <ds:schemaRef ds:uri="http://schemas.microsoft.com/office/infopath/2007/PartnerControls"/>
    <ds:schemaRef ds:uri="8166c9d8-24b3-4905-a1d5-62babcd367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ENUNCIADO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Paz</dc:creator>
  <cp:keywords/>
  <dc:description/>
  <cp:lastModifiedBy>Alexander Villatoro</cp:lastModifiedBy>
  <cp:revision/>
  <dcterms:created xsi:type="dcterms:W3CDTF">2021-01-21T00:49:58Z</dcterms:created>
  <dcterms:modified xsi:type="dcterms:W3CDTF">2022-05-13T16:44:55Z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