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Tareas 50GB II\Fundamentos de analis financiero\"/>
    </mc:Choice>
  </mc:AlternateContent>
  <xr:revisionPtr revIDLastSave="0" documentId="13_ncr:1_{B81EF28A-5755-433D-BAA1-CDDFE40792A0}" xr6:coauthVersionLast="47" xr6:coauthVersionMax="47" xr10:uidLastSave="{00000000-0000-0000-0000-000000000000}"/>
  <bookViews>
    <workbookView xWindow="34845" yWindow="420" windowWidth="17280" windowHeight="9105" xr2:uid="{00000000-000D-0000-FFFF-FFFF00000000}"/>
  </bookViews>
  <sheets>
    <sheet name="EUR y EF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" l="1"/>
  <c r="T46" i="1"/>
  <c r="T44" i="1"/>
  <c r="T45" i="1"/>
  <c r="T43" i="1"/>
  <c r="T88" i="1" s="1"/>
  <c r="T40" i="1"/>
  <c r="T48" i="1"/>
  <c r="U91" i="1"/>
  <c r="M4" i="1"/>
  <c r="M20" i="1"/>
  <c r="M18" i="1"/>
  <c r="T87" i="1" s="1"/>
  <c r="M8" i="1"/>
  <c r="T84" i="1" s="1"/>
  <c r="U85" i="1" s="1"/>
  <c r="P98" i="1" s="1"/>
  <c r="M15" i="1"/>
  <c r="T78" i="1" s="1"/>
  <c r="M16" i="1"/>
  <c r="T79" i="1" s="1"/>
  <c r="M14" i="1"/>
  <c r="T77" i="1" s="1"/>
  <c r="M5" i="1"/>
  <c r="T75" i="1" s="1"/>
  <c r="M6" i="1"/>
  <c r="T76" i="1" s="1"/>
  <c r="T73" i="1"/>
  <c r="M21" i="1"/>
  <c r="T49" i="1" s="1"/>
  <c r="T41" i="1"/>
  <c r="T42" i="1" s="1"/>
  <c r="U80" i="1" l="1"/>
  <c r="P97" i="1" s="1"/>
  <c r="T50" i="1"/>
  <c r="U89" i="1"/>
  <c r="P99" i="1" s="1"/>
  <c r="U90" i="1" l="1"/>
  <c r="U92" i="1" s="1"/>
</calcChain>
</file>

<file path=xl/sharedStrings.xml><?xml version="1.0" encoding="utf-8"?>
<sst xmlns="http://schemas.openxmlformats.org/spreadsheetml/2006/main" count="129" uniqueCount="91">
  <si>
    <t>Activos</t>
  </si>
  <si>
    <t>Caja y Bancos</t>
  </si>
  <si>
    <t>Clientes</t>
  </si>
  <si>
    <t>Inventarios</t>
  </si>
  <si>
    <t>Total de activos corrientes</t>
  </si>
  <si>
    <t>Planta y equipo, bruto</t>
  </si>
  <si>
    <t>Depreciación acumulada</t>
  </si>
  <si>
    <t>Planta y equipo neto</t>
  </si>
  <si>
    <t>Activos totales</t>
  </si>
  <si>
    <t>Pasivos y Capital contable</t>
  </si>
  <si>
    <t>Proveedores por pagar</t>
  </si>
  <si>
    <t>Gastos Diversos</t>
  </si>
  <si>
    <t>Cuentas por pagar</t>
  </si>
  <si>
    <t>Total pasivos corrientes</t>
  </si>
  <si>
    <t>Financiamiento a largo plazo</t>
  </si>
  <si>
    <t>Total pasivos</t>
  </si>
  <si>
    <t>Capital Común</t>
  </si>
  <si>
    <t>Utilidades retenidas</t>
  </si>
  <si>
    <t>Capital contable</t>
  </si>
  <si>
    <t>Total pasivos y capital contable</t>
  </si>
  <si>
    <t>EMPRESA INDUSTRIA DE PIELES, S.A</t>
  </si>
  <si>
    <t>ESTADO DE UTILIDADES RETENIDAS</t>
  </si>
  <si>
    <t>DEL 01 DE ENERO AL 31 DE DICIEMBRE DEL 2021</t>
  </si>
  <si>
    <t>EXPRESADO EN QUETZALES</t>
  </si>
  <si>
    <t>Saldo al inicio del período (01 de enero del 2020)</t>
  </si>
  <si>
    <t xml:space="preserve"> + Utilidad del período</t>
  </si>
  <si>
    <t>Saldo disponible para accionistas comunes</t>
  </si>
  <si>
    <t>Saldo al final del período (31 de diciembre del 2021)</t>
  </si>
  <si>
    <t>Cálculo del pago de dividendos (método indirecto)</t>
  </si>
  <si>
    <t>INDUSTRIA DE PIELES, S.A: ESTADO DE RESULTADOS, AÑO 2020-2021</t>
  </si>
  <si>
    <t>INDUSTRIA DE PIELES, S.A: BALANCE GENERAL, AÑO 2020-2021</t>
  </si>
  <si>
    <t>Ventas</t>
  </si>
  <si>
    <t>Q</t>
  </si>
  <si>
    <t>Costo de Ventas</t>
  </si>
  <si>
    <t>Utilidad bruta</t>
  </si>
  <si>
    <t>Gastos fijos operativos (sin depreciación)</t>
  </si>
  <si>
    <t>Depreciación</t>
  </si>
  <si>
    <t>UAII</t>
  </si>
  <si>
    <t>Intereses</t>
  </si>
  <si>
    <t>UAI</t>
  </si>
  <si>
    <t>Impuestos</t>
  </si>
  <si>
    <t>Utilidad Neta</t>
  </si>
  <si>
    <t>Dividendos preferentes</t>
  </si>
  <si>
    <t>UDAC</t>
  </si>
  <si>
    <t>Dividendos comunes</t>
  </si>
  <si>
    <r>
      <rPr>
        <sz val="12"/>
        <color rgb="FF003366"/>
        <rFont val="Arial"/>
        <family val="2"/>
      </rPr>
      <t>Acciones en circulación</t>
    </r>
  </si>
  <si>
    <r>
      <rPr>
        <sz val="12"/>
        <color rgb="FF003366"/>
        <rFont val="Arial"/>
        <family val="2"/>
      </rPr>
      <t>Precio de acciones comunes</t>
    </r>
  </si>
  <si>
    <r>
      <rPr>
        <sz val="12"/>
        <color rgb="FF003366"/>
        <rFont val="Arial"/>
        <family val="2"/>
      </rPr>
      <t>Q</t>
    </r>
  </si>
  <si>
    <r>
      <rPr>
        <sz val="12"/>
        <color rgb="FF003366"/>
        <rFont val="Arial"/>
        <family val="2"/>
      </rPr>
      <t>Utilidades por acción</t>
    </r>
  </si>
  <si>
    <r>
      <rPr>
        <sz val="12"/>
        <color rgb="FF003366"/>
        <rFont val="Arial"/>
        <family val="2"/>
      </rPr>
      <t>Dividendos por acción</t>
    </r>
  </si>
  <si>
    <t>Utilidades del período</t>
  </si>
  <si>
    <t xml:space="preserve"> - Cambio en la cuenta Utilidades Retenidas</t>
  </si>
  <si>
    <t>Pago de dividendos comunes</t>
  </si>
  <si>
    <t>Estructura cuando hay acciones preferentes</t>
  </si>
  <si>
    <t>Saldo al inicio del período (01 de enero del 2021)</t>
  </si>
  <si>
    <t>Saldo disponible para accionestas comunes y preferentes</t>
  </si>
  <si>
    <t xml:space="preserve"> - Pago de dividendos preferentes</t>
  </si>
  <si>
    <t xml:space="preserve"> - Pago de dividendos comunes</t>
  </si>
  <si>
    <t>Cálculo del pago de dividendos preferente:</t>
  </si>
  <si>
    <t>Valor del Capital preferente * Tasa de rendimiento de las acciones preferentes</t>
  </si>
  <si>
    <t>ESTADO DE FLUJOS DE EFECTIVO</t>
  </si>
  <si>
    <t>FNE POR DE ACTIVIDADES DE OPERACIÓN</t>
  </si>
  <si>
    <t>Utilidad Neta / utilidad del período</t>
  </si>
  <si>
    <t xml:space="preserve"> + Depreciación</t>
  </si>
  <si>
    <t>Aquí se manejan las entradas y salidas de efectivo*</t>
  </si>
  <si>
    <t>Cambios</t>
  </si>
  <si>
    <t>Aumento de inventario</t>
  </si>
  <si>
    <t>Aumento proveedores por pagar</t>
  </si>
  <si>
    <t>Aumento en gastos diversos</t>
  </si>
  <si>
    <t>Aumento en cuentas por pagar</t>
  </si>
  <si>
    <t>Aumento de cuentas por cobrar</t>
  </si>
  <si>
    <t>Cuando una cuenta de activo aumenta, es una salida de efectivo, si disminuye es una entrada de efectivo*</t>
  </si>
  <si>
    <t>Cuando una cuenta de pasivo aumenta, es una entrada de efectivo, si disminuye es una salida de efectivo*</t>
  </si>
  <si>
    <t>Suma del FNE por actividades de operación</t>
  </si>
  <si>
    <t>FNE POR ACTIVIDADES DE INVERSIÓN</t>
  </si>
  <si>
    <t>Aumento de activos fijos brutos</t>
  </si>
  <si>
    <t>Suma del FNE por actividades deinversión</t>
  </si>
  <si>
    <t>FNE POR DE ACTIVIDADES DE FINANCIAMIENTO</t>
  </si>
  <si>
    <t>Aumento en deuda de largo plazo</t>
  </si>
  <si>
    <t>Suma del FNE por actividades de financiamiento</t>
  </si>
  <si>
    <t>SUMA DEL FLUJO NETO DE EFECTIVO DEL PERÍODO</t>
  </si>
  <si>
    <t xml:space="preserve"> + saldo de efectivo al inicio del período</t>
  </si>
  <si>
    <t>Saldo de efectivo al final del período</t>
  </si>
  <si>
    <t>operación</t>
  </si>
  <si>
    <t>inversión</t>
  </si>
  <si>
    <t xml:space="preserve"> financiamiento</t>
  </si>
  <si>
    <t xml:space="preserve"> - Pago de Dividendos preferentes</t>
  </si>
  <si>
    <t>Saldo disponible para accionistas comunes y preferentes</t>
  </si>
  <si>
    <t>Saldo para accionistas comunes</t>
  </si>
  <si>
    <t xml:space="preserve"> - pago de dividendos comunes</t>
  </si>
  <si>
    <t>Saldo final del periodo (31 de diciembre,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</si>
</sst>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#,##0.00_);\(#,##0.00\)"/>
    <numFmt numFmtId="165" formatCode="0.00_);\(0.00\)"/>
  </numFmts>
  <fonts count="9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3366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6">
    <xf numFmtId="0" fontId="0" fillId="0" borderId="0" xfId="0" applyFill="1" applyBorder="1" applyAlignment="1">
      <alignment horizontal="left" vertical="top"/>
    </xf>
    <xf numFmtId="1" fontId="2" fillId="3" borderId="0" xfId="0" applyNumberFormat="1" applyFont="1" applyFill="1" applyBorder="1" applyAlignment="1">
      <alignment horizontal="left" vertical="top" indent="1" shrinkToFit="1"/>
    </xf>
    <xf numFmtId="1" fontId="2" fillId="4" borderId="0" xfId="0" applyNumberFormat="1" applyFont="1" applyFill="1" applyBorder="1" applyAlignment="1">
      <alignment horizontal="left" vertical="top" indent="1" shrinkToFit="1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44" fontId="5" fillId="0" borderId="0" xfId="1" applyFont="1" applyFill="1" applyBorder="1" applyAlignment="1">
      <alignment horizontal="left" vertical="top"/>
    </xf>
    <xf numFmtId="44" fontId="5" fillId="0" borderId="4" xfId="1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right" vertical="top"/>
    </xf>
    <xf numFmtId="0" fontId="2" fillId="6" borderId="0" xfId="0" applyFont="1" applyFill="1" applyBorder="1" applyAlignment="1">
      <alignment horizontal="right" vertical="top"/>
    </xf>
    <xf numFmtId="44" fontId="5" fillId="7" borderId="0" xfId="1" applyFont="1" applyFill="1" applyBorder="1" applyAlignment="1">
      <alignment horizontal="left" vertical="top"/>
    </xf>
    <xf numFmtId="44" fontId="5" fillId="7" borderId="4" xfId="1" applyFont="1" applyFill="1" applyBorder="1" applyAlignment="1">
      <alignment horizontal="left" vertical="top"/>
    </xf>
    <xf numFmtId="44" fontId="5" fillId="7" borderId="5" xfId="1" applyFont="1" applyFill="1" applyBorder="1" applyAlignment="1">
      <alignment horizontal="left" vertical="top"/>
    </xf>
    <xf numFmtId="44" fontId="2" fillId="7" borderId="6" xfId="1" applyFont="1" applyFill="1" applyBorder="1" applyAlignment="1">
      <alignment horizontal="left" vertical="top"/>
    </xf>
    <xf numFmtId="44" fontId="5" fillId="8" borderId="0" xfId="1" applyFont="1" applyFill="1" applyBorder="1" applyAlignment="1">
      <alignment horizontal="left" vertical="top"/>
    </xf>
    <xf numFmtId="44" fontId="5" fillId="8" borderId="4" xfId="1" applyFont="1" applyFill="1" applyBorder="1" applyAlignment="1">
      <alignment horizontal="left" vertical="top"/>
    </xf>
    <xf numFmtId="44" fontId="5" fillId="8" borderId="5" xfId="1" applyFont="1" applyFill="1" applyBorder="1" applyAlignment="1">
      <alignment horizontal="left" vertical="top"/>
    </xf>
    <xf numFmtId="44" fontId="2" fillId="8" borderId="6" xfId="1" applyFont="1" applyFill="1" applyBorder="1" applyAlignment="1">
      <alignment horizontal="left" vertical="top"/>
    </xf>
    <xf numFmtId="44" fontId="5" fillId="0" borderId="0" xfId="0" applyNumberFormat="1" applyFont="1" applyFill="1" applyBorder="1" applyAlignment="1">
      <alignment horizontal="left" vertical="top"/>
    </xf>
    <xf numFmtId="2" fontId="5" fillId="0" borderId="0" xfId="0" applyNumberFormat="1" applyFont="1" applyFill="1" applyBorder="1" applyAlignment="1">
      <alignment horizontal="left" vertical="top"/>
    </xf>
    <xf numFmtId="44" fontId="5" fillId="0" borderId="4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6" fillId="5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 indent="1"/>
    </xf>
    <xf numFmtId="4" fontId="5" fillId="3" borderId="0" xfId="0" applyNumberFormat="1" applyFont="1" applyFill="1" applyBorder="1" applyAlignment="1">
      <alignment horizontal="right" vertical="top" shrinkToFit="1"/>
    </xf>
    <xf numFmtId="0" fontId="6" fillId="4" borderId="0" xfId="0" applyFont="1" applyFill="1" applyBorder="1" applyAlignment="1">
      <alignment horizontal="left" vertical="top" wrapText="1" indent="1"/>
    </xf>
    <xf numFmtId="4" fontId="5" fillId="4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 indent="1"/>
    </xf>
    <xf numFmtId="164" fontId="5" fillId="3" borderId="1" xfId="0" applyNumberFormat="1" applyFont="1" applyFill="1" applyBorder="1" applyAlignment="1">
      <alignment horizontal="left" vertical="top" indent="1" shrinkToFit="1"/>
    </xf>
    <xf numFmtId="0" fontId="6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right" vertical="top" shrinkToFit="1"/>
    </xf>
    <xf numFmtId="0" fontId="6" fillId="3" borderId="2" xfId="0" applyFont="1" applyFill="1" applyBorder="1" applyAlignment="1">
      <alignment horizontal="left" vertical="top" wrapText="1" indent="1"/>
    </xf>
    <xf numFmtId="2" fontId="5" fillId="3" borderId="2" xfId="0" applyNumberFormat="1" applyFont="1" applyFill="1" applyBorder="1" applyAlignment="1">
      <alignment horizontal="right" vertical="top" shrinkToFit="1"/>
    </xf>
    <xf numFmtId="0" fontId="6" fillId="4" borderId="2" xfId="0" applyFont="1" applyFill="1" applyBorder="1" applyAlignment="1">
      <alignment horizontal="left" vertical="top" wrapText="1" indent="1"/>
    </xf>
    <xf numFmtId="2" fontId="5" fillId="4" borderId="2" xfId="0" applyNumberFormat="1" applyFont="1" applyFill="1" applyBorder="1" applyAlignment="1">
      <alignment horizontal="right" vertical="top" shrinkToFit="1"/>
    </xf>
    <xf numFmtId="165" fontId="5" fillId="3" borderId="0" xfId="0" applyNumberFormat="1" applyFont="1" applyFill="1" applyBorder="1" applyAlignment="1">
      <alignment horizontal="right" vertical="top" shrinkToFit="1"/>
    </xf>
    <xf numFmtId="0" fontId="6" fillId="4" borderId="0" xfId="0" applyFont="1" applyFill="1" applyBorder="1" applyAlignment="1">
      <alignment horizontal="left" vertical="top" wrapText="1"/>
    </xf>
    <xf numFmtId="165" fontId="5" fillId="4" borderId="0" xfId="0" applyNumberFormat="1" applyFont="1" applyFill="1" applyBorder="1" applyAlignment="1">
      <alignment horizontal="right" vertical="top" shrinkToFit="1"/>
    </xf>
    <xf numFmtId="165" fontId="5" fillId="3" borderId="1" xfId="0" applyNumberFormat="1" applyFont="1" applyFill="1" applyBorder="1" applyAlignment="1">
      <alignment horizontal="right" vertical="top" shrinkToFit="1"/>
    </xf>
    <xf numFmtId="165" fontId="5" fillId="4" borderId="1" xfId="0" applyNumberFormat="1" applyFont="1" applyFill="1" applyBorder="1" applyAlignment="1">
      <alignment horizontal="right" vertical="top" shrinkToFit="1"/>
    </xf>
    <xf numFmtId="0" fontId="4" fillId="7" borderId="0" xfId="0" applyFont="1" applyFill="1" applyBorder="1" applyAlignment="1">
      <alignment horizontal="left" vertical="top"/>
    </xf>
    <xf numFmtId="0" fontId="4" fillId="8" borderId="0" xfId="0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 wrapText="1"/>
    </xf>
    <xf numFmtId="0" fontId="6" fillId="9" borderId="3" xfId="0" applyFont="1" applyFill="1" applyBorder="1" applyAlignment="1">
      <alignment horizontal="left" vertical="top" wrapText="1" indent="1"/>
    </xf>
    <xf numFmtId="2" fontId="5" fillId="9" borderId="3" xfId="0" applyNumberFormat="1" applyFont="1" applyFill="1" applyBorder="1" applyAlignment="1">
      <alignment horizontal="right" vertical="top" shrinkToFit="1"/>
    </xf>
    <xf numFmtId="0" fontId="6" fillId="4" borderId="3" xfId="0" applyFont="1" applyFill="1" applyBorder="1" applyAlignment="1">
      <alignment horizontal="left" vertical="top" wrapText="1" indent="1"/>
    </xf>
    <xf numFmtId="2" fontId="5" fillId="4" borderId="3" xfId="0" applyNumberFormat="1" applyFont="1" applyFill="1" applyBorder="1" applyAlignment="1">
      <alignment horizontal="right" vertical="top" shrinkToFit="1"/>
    </xf>
    <xf numFmtId="0" fontId="4" fillId="3" borderId="2" xfId="0" applyFont="1" applyFill="1" applyBorder="1" applyAlignment="1">
      <alignment horizontal="left" wrapText="1"/>
    </xf>
    <xf numFmtId="2" fontId="7" fillId="3" borderId="2" xfId="0" applyNumberFormat="1" applyFont="1" applyFill="1" applyBorder="1" applyAlignment="1">
      <alignment horizontal="right" vertical="top" shrinkToFit="1"/>
    </xf>
    <xf numFmtId="0" fontId="4" fillId="4" borderId="2" xfId="0" applyFont="1" applyFill="1" applyBorder="1" applyAlignment="1">
      <alignment horizontal="left" wrapText="1"/>
    </xf>
    <xf numFmtId="2" fontId="7" fillId="4" borderId="2" xfId="0" applyNumberFormat="1" applyFont="1" applyFill="1" applyBorder="1" applyAlignment="1">
      <alignment horizontal="right" vertical="top" shrinkToFit="1"/>
    </xf>
    <xf numFmtId="2" fontId="7" fillId="3" borderId="0" xfId="0" applyNumberFormat="1" applyFont="1" applyFill="1" applyBorder="1" applyAlignment="1">
      <alignment horizontal="right" vertical="top" shrinkToFit="1"/>
    </xf>
    <xf numFmtId="2" fontId="7" fillId="4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8" fillId="9" borderId="0" xfId="0" applyFont="1" applyFill="1" applyBorder="1" applyAlignment="1">
      <alignment horizontal="left" vertical="top"/>
    </xf>
    <xf numFmtId="0" fontId="8" fillId="9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/>
    </xf>
    <xf numFmtId="44" fontId="2" fillId="0" borderId="7" xfId="0" applyNumberFormat="1" applyFont="1" applyFill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FNE de efectivo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'EUR y EFE'!$N$97:$N$99</c:f>
              <c:strCache>
                <c:ptCount val="3"/>
                <c:pt idx="0">
                  <c:v>operación</c:v>
                </c:pt>
                <c:pt idx="1">
                  <c:v>inversión</c:v>
                </c:pt>
                <c:pt idx="2">
                  <c:v> financiamiento</c:v>
                </c:pt>
              </c:strCache>
            </c:strRef>
          </c:cat>
          <c:val>
            <c:numRef>
              <c:f>'EUR y EFE'!$P$97:$P$99</c:f>
              <c:numCache>
                <c:formatCode>_("Q"* #,##0.00_);_("Q"* \(#,##0.00\);_("Q"* "-"??_);_(@_)</c:formatCode>
                <c:ptCount val="3"/>
                <c:pt idx="0" formatCode="0.00">
                  <c:v>-14.620000000000005</c:v>
                </c:pt>
                <c:pt idx="1">
                  <c:v>-99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E-415D-A707-85BAC3FD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933136"/>
        <c:axId val="532942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'EUR y EFE'!$N$97:$N$99</c15:sqref>
                        </c15:formulaRef>
                      </c:ext>
                    </c:extLst>
                    <c:strCache>
                      <c:ptCount val="3"/>
                      <c:pt idx="0">
                        <c:v>operación</c:v>
                      </c:pt>
                      <c:pt idx="1">
                        <c:v>inversión</c:v>
                      </c:pt>
                      <c:pt idx="2">
                        <c:v> financiamiento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'EUR y EFE'!$O$97:$O$99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CE-415D-A707-85BAC3FD021F}"/>
                  </c:ext>
                </c:extLst>
              </c15:ser>
            </c15:filteredBarSeries>
          </c:ext>
        </c:extLst>
      </c:barChart>
      <c:catAx>
        <c:axId val="5329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942288"/>
        <c:crosses val="autoZero"/>
        <c:auto val="1"/>
        <c:lblAlgn val="ctr"/>
        <c:lblOffset val="100"/>
        <c:noMultiLvlLbl val="0"/>
      </c:catAx>
      <c:valAx>
        <c:axId val="5329422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93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590550</xdr:colOff>
      <xdr:row>16</xdr:row>
      <xdr:rowOff>95250</xdr:rowOff>
    </xdr:from>
    <xdr:to>
      <xdr:col>23</xdr:col>
      <xdr:colOff>96009</xdr:colOff>
      <xdr:row>31</xdr:row>
      <xdr:rowOff>53722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7D8FB2-BA38-40EF-A27F-E66347A5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7875" y="3409950"/>
          <a:ext cx="5437629" cy="2735962"/>
        </a:xfrm>
        <a:prstGeom prst="rect">
          <a:avLst/>
        </a:prstGeom>
      </xdr:spPr>
    </xdr:pic>
    <xdr:clientData/>
  </xdr:twoCellAnchor>
  <xdr:twoCellAnchor>
    <xdr:from>
      <xdr:col>19</xdr:col>
      <xdr:colOff>187642</xdr:colOff>
      <xdr:row>94</xdr:row>
      <xdr:rowOff>64770</xdr:rowOff>
    </xdr:from>
    <xdr:to>
      <xdr:col>26</xdr:col>
      <xdr:colOff>187642</xdr:colOff>
      <xdr:row>108</xdr:row>
      <xdr:rowOff>135255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4A0228-32A7-4570-B70E-49E3DC8B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abSelected="1" workbookViewId="0">
      <selection activeCell="T74" sqref="T74"/>
    </sheetView>
  </sheetViews>
  <sheetFormatPr baseColWidth="10" defaultColWidth="8.88671875" defaultRowHeight="13.2" x14ac:dyDescent="0.25"/>
  <cols>
    <col min="1" max="1" width="41.6640625" customWidth="1"/>
    <col min="10" max="10" width="35.109375" bestFit="1" customWidth="1"/>
    <col min="11" max="12" width="11.109375" bestFit="1" customWidth="1"/>
    <col min="13" max="13" width="9.88671875" bestFit="1" customWidth="1"/>
    <col min="15" max="15" width="7.33203125" customWidth="1"/>
    <col min="16" max="16" width="11.5546875" customWidth="1"/>
    <col min="20" max="21" width="11.109375" bestFit="1" customWidth="1"/>
  </cols>
  <sheetData>
    <row r="1" spans="1:21" ht="31.95" customHeight="1" x14ac:dyDescent="0.25">
      <c r="A1" s="63" t="s">
        <v>29</v>
      </c>
      <c r="B1" s="63"/>
      <c r="C1" s="63"/>
      <c r="D1" s="63"/>
      <c r="E1" s="63"/>
      <c r="F1" s="3"/>
      <c r="G1" s="3"/>
      <c r="H1" s="3"/>
      <c r="I1" s="3"/>
      <c r="J1" s="63" t="s">
        <v>30</v>
      </c>
      <c r="K1" s="63"/>
      <c r="L1" s="63"/>
      <c r="M1" s="5"/>
      <c r="N1" s="5"/>
      <c r="O1" s="5"/>
      <c r="P1" s="3"/>
      <c r="Q1" s="3"/>
      <c r="R1" s="3"/>
      <c r="S1" s="3"/>
      <c r="T1" s="3"/>
      <c r="U1" s="3"/>
    </row>
    <row r="2" spans="1:21" ht="15.6" x14ac:dyDescent="0.25">
      <c r="A2" s="24"/>
      <c r="B2" s="25"/>
      <c r="C2" s="1">
        <v>2021</v>
      </c>
      <c r="D2" s="26"/>
      <c r="E2" s="2">
        <v>2020</v>
      </c>
      <c r="F2" s="3"/>
      <c r="G2" s="3"/>
      <c r="H2" s="3"/>
      <c r="I2" s="3"/>
      <c r="J2" s="6"/>
      <c r="K2" s="3"/>
      <c r="L2" s="3"/>
      <c r="M2" s="5"/>
      <c r="N2" s="5"/>
      <c r="O2" s="5"/>
      <c r="P2" s="3"/>
      <c r="Q2" s="3"/>
      <c r="R2" s="3"/>
      <c r="S2" s="3"/>
      <c r="T2" s="3"/>
      <c r="U2" s="3"/>
    </row>
    <row r="3" spans="1:21" ht="15.6" x14ac:dyDescent="0.25">
      <c r="A3" s="27" t="s">
        <v>31</v>
      </c>
      <c r="B3" s="28" t="s">
        <v>32</v>
      </c>
      <c r="C3" s="29">
        <v>1725</v>
      </c>
      <c r="D3" s="30" t="s">
        <v>32</v>
      </c>
      <c r="E3" s="31">
        <v>1651.17</v>
      </c>
      <c r="F3" s="3"/>
      <c r="G3" s="3"/>
      <c r="H3" s="3"/>
      <c r="I3" s="3"/>
      <c r="J3" s="4" t="s">
        <v>0</v>
      </c>
      <c r="K3" s="6">
        <v>2021</v>
      </c>
      <c r="L3" s="6">
        <v>2020</v>
      </c>
      <c r="M3" s="5" t="s">
        <v>65</v>
      </c>
      <c r="N3" s="5"/>
      <c r="O3" s="5"/>
      <c r="P3" s="3"/>
      <c r="Q3" s="3"/>
      <c r="R3" s="3"/>
      <c r="S3" s="3"/>
      <c r="T3" s="3"/>
      <c r="U3" s="3"/>
    </row>
    <row r="4" spans="1:21" ht="15" x14ac:dyDescent="0.25">
      <c r="A4" s="32" t="s">
        <v>33</v>
      </c>
      <c r="B4" s="33" t="s">
        <v>32</v>
      </c>
      <c r="C4" s="34">
        <v>-1414.5</v>
      </c>
      <c r="D4" s="35" t="s">
        <v>32</v>
      </c>
      <c r="E4" s="36">
        <v>-1075.75</v>
      </c>
      <c r="F4" s="3"/>
      <c r="G4" s="3"/>
      <c r="H4" s="3"/>
      <c r="I4" s="3"/>
      <c r="J4" s="5" t="s">
        <v>1</v>
      </c>
      <c r="K4" s="11">
        <v>69</v>
      </c>
      <c r="L4" s="15">
        <v>86</v>
      </c>
      <c r="M4" s="19">
        <f>K4-L4</f>
        <v>-17</v>
      </c>
      <c r="N4" s="5"/>
      <c r="O4" s="5"/>
      <c r="P4" s="3"/>
      <c r="Q4" s="3"/>
      <c r="R4" s="3"/>
      <c r="S4" s="3"/>
      <c r="T4" s="3"/>
      <c r="U4" s="3"/>
    </row>
    <row r="5" spans="1:21" ht="15" x14ac:dyDescent="0.25">
      <c r="A5" s="27" t="s">
        <v>34</v>
      </c>
      <c r="B5" s="37" t="s">
        <v>32</v>
      </c>
      <c r="C5" s="38">
        <v>310.5</v>
      </c>
      <c r="D5" s="39" t="s">
        <v>32</v>
      </c>
      <c r="E5" s="40">
        <v>575.41999999999996</v>
      </c>
      <c r="F5" s="3"/>
      <c r="G5" s="3"/>
      <c r="H5" s="3"/>
      <c r="I5" s="3"/>
      <c r="J5" s="5" t="s">
        <v>2</v>
      </c>
      <c r="K5" s="11">
        <v>225</v>
      </c>
      <c r="L5" s="15">
        <v>175</v>
      </c>
      <c r="M5" s="19">
        <f t="shared" ref="M5:M8" si="0">K5-L5</f>
        <v>50</v>
      </c>
      <c r="N5" s="5"/>
      <c r="O5" s="5"/>
      <c r="P5" s="3"/>
      <c r="Q5" s="3"/>
      <c r="R5" s="3"/>
      <c r="S5" s="3"/>
      <c r="T5" s="3"/>
      <c r="U5" s="3"/>
    </row>
    <row r="6" spans="1:21" ht="30" x14ac:dyDescent="0.25">
      <c r="A6" s="32" t="s">
        <v>35</v>
      </c>
      <c r="B6" s="28" t="s">
        <v>32</v>
      </c>
      <c r="C6" s="41">
        <v>-90</v>
      </c>
      <c r="D6" s="42" t="s">
        <v>32</v>
      </c>
      <c r="E6" s="43">
        <v>-80</v>
      </c>
      <c r="F6" s="3"/>
      <c r="G6" s="3"/>
      <c r="H6" s="3"/>
      <c r="I6" s="3"/>
      <c r="J6" s="5" t="s">
        <v>3</v>
      </c>
      <c r="K6" s="12">
        <v>250</v>
      </c>
      <c r="L6" s="16">
        <v>200</v>
      </c>
      <c r="M6" s="19">
        <f t="shared" si="0"/>
        <v>50</v>
      </c>
      <c r="N6" s="5"/>
      <c r="O6" s="5"/>
      <c r="P6" s="3"/>
      <c r="Q6" s="3"/>
      <c r="R6" s="3"/>
      <c r="S6" s="3"/>
      <c r="T6" s="3"/>
      <c r="U6" s="3"/>
    </row>
    <row r="7" spans="1:21" ht="15" x14ac:dyDescent="0.25">
      <c r="A7" s="32" t="s">
        <v>36</v>
      </c>
      <c r="B7" s="33" t="s">
        <v>32</v>
      </c>
      <c r="C7" s="44">
        <v>-50</v>
      </c>
      <c r="D7" s="35" t="s">
        <v>32</v>
      </c>
      <c r="E7" s="45">
        <v>-40</v>
      </c>
      <c r="F7" s="3"/>
      <c r="G7" s="3"/>
      <c r="H7" s="3"/>
      <c r="I7" s="3"/>
      <c r="J7" s="9" t="s">
        <v>4</v>
      </c>
      <c r="K7" s="11">
        <v>544</v>
      </c>
      <c r="L7" s="15">
        <v>461</v>
      </c>
      <c r="M7" s="5"/>
      <c r="N7" s="5"/>
      <c r="O7" s="5"/>
      <c r="P7" s="3"/>
      <c r="Q7" s="3"/>
      <c r="R7" s="3"/>
      <c r="S7" s="3"/>
      <c r="T7" s="3"/>
      <c r="U7" s="3"/>
    </row>
    <row r="8" spans="1:21" ht="15" x14ac:dyDescent="0.25">
      <c r="A8" s="27" t="s">
        <v>37</v>
      </c>
      <c r="B8" s="37" t="s">
        <v>32</v>
      </c>
      <c r="C8" s="38">
        <v>170.5</v>
      </c>
      <c r="D8" s="39" t="s">
        <v>32</v>
      </c>
      <c r="E8" s="40">
        <v>455.42</v>
      </c>
      <c r="F8" s="3"/>
      <c r="G8" s="3"/>
      <c r="H8" s="3"/>
      <c r="I8" s="3"/>
      <c r="J8" s="5" t="s">
        <v>5</v>
      </c>
      <c r="K8" s="7">
        <v>699</v>
      </c>
      <c r="L8" s="7">
        <v>600</v>
      </c>
      <c r="M8" s="19">
        <f t="shared" si="0"/>
        <v>99</v>
      </c>
      <c r="N8" s="5"/>
      <c r="O8" s="5"/>
      <c r="P8" s="3"/>
      <c r="Q8" s="3"/>
      <c r="R8" s="3"/>
      <c r="S8" s="3"/>
      <c r="T8" s="3"/>
      <c r="U8" s="3"/>
    </row>
    <row r="9" spans="1:21" ht="15" x14ac:dyDescent="0.25">
      <c r="A9" s="32" t="s">
        <v>38</v>
      </c>
      <c r="B9" s="33" t="s">
        <v>32</v>
      </c>
      <c r="C9" s="44">
        <v>-30</v>
      </c>
      <c r="D9" s="35" t="s">
        <v>32</v>
      </c>
      <c r="E9" s="45">
        <v>-35</v>
      </c>
      <c r="F9" s="3"/>
      <c r="G9" s="3"/>
      <c r="H9" s="3"/>
      <c r="I9" s="3"/>
      <c r="J9" s="5" t="s">
        <v>6</v>
      </c>
      <c r="K9" s="8">
        <v>-310</v>
      </c>
      <c r="L9" s="8">
        <v>-260</v>
      </c>
      <c r="M9" s="5"/>
      <c r="N9" s="5"/>
      <c r="O9" s="5"/>
      <c r="P9" s="3"/>
      <c r="Q9" s="3"/>
      <c r="R9" s="3"/>
      <c r="S9" s="3"/>
      <c r="T9" s="3"/>
      <c r="U9" s="3"/>
    </row>
    <row r="10" spans="1:21" ht="15" x14ac:dyDescent="0.25">
      <c r="A10" s="27" t="s">
        <v>39</v>
      </c>
      <c r="B10" s="37" t="s">
        <v>32</v>
      </c>
      <c r="C10" s="38">
        <v>140.5</v>
      </c>
      <c r="D10" s="39" t="s">
        <v>32</v>
      </c>
      <c r="E10" s="40">
        <v>420.42</v>
      </c>
      <c r="F10" s="3"/>
      <c r="G10" s="3"/>
      <c r="H10" s="3"/>
      <c r="I10" s="3"/>
      <c r="J10" s="9" t="s">
        <v>7</v>
      </c>
      <c r="K10" s="13">
        <v>389</v>
      </c>
      <c r="L10" s="17">
        <v>340</v>
      </c>
      <c r="M10" s="5"/>
      <c r="N10" s="5"/>
      <c r="O10" s="5"/>
      <c r="P10" s="3"/>
      <c r="Q10" s="3"/>
      <c r="R10" s="3"/>
      <c r="S10" s="3"/>
      <c r="T10" s="3"/>
      <c r="U10" s="3"/>
    </row>
    <row r="11" spans="1:21" ht="16.2" thickBot="1" x14ac:dyDescent="0.3">
      <c r="A11" s="32" t="s">
        <v>40</v>
      </c>
      <c r="B11" s="33" t="s">
        <v>32</v>
      </c>
      <c r="C11" s="44">
        <v>-35.130000000000003</v>
      </c>
      <c r="D11" s="35" t="s">
        <v>32</v>
      </c>
      <c r="E11" s="45">
        <v>-105.11</v>
      </c>
      <c r="F11" s="3"/>
      <c r="G11" s="3"/>
      <c r="H11" s="3"/>
      <c r="I11" s="3"/>
      <c r="J11" s="10" t="s">
        <v>8</v>
      </c>
      <c r="K11" s="14">
        <v>933</v>
      </c>
      <c r="L11" s="18">
        <v>801</v>
      </c>
      <c r="M11" s="5"/>
      <c r="N11" s="5"/>
      <c r="O11" s="5"/>
      <c r="P11" s="3"/>
      <c r="Q11" s="3"/>
      <c r="R11" s="3"/>
      <c r="S11" s="3"/>
      <c r="T11" s="3"/>
      <c r="U11" s="3"/>
    </row>
    <row r="12" spans="1:21" ht="15.6" thickTop="1" x14ac:dyDescent="0.25">
      <c r="A12" s="27" t="s">
        <v>41</v>
      </c>
      <c r="B12" s="37" t="s">
        <v>32</v>
      </c>
      <c r="C12" s="38">
        <v>105.38</v>
      </c>
      <c r="D12" s="39" t="s">
        <v>32</v>
      </c>
      <c r="E12" s="40">
        <v>315.32</v>
      </c>
      <c r="F12" s="3"/>
      <c r="G12" s="3"/>
      <c r="H12" s="3"/>
      <c r="I12" s="3"/>
      <c r="J12" s="5"/>
      <c r="K12" s="46"/>
      <c r="L12" s="47"/>
      <c r="M12" s="5"/>
      <c r="N12" s="5"/>
      <c r="O12" s="5"/>
      <c r="P12" s="3"/>
      <c r="Q12" s="3"/>
      <c r="R12" s="3"/>
      <c r="S12" s="3"/>
      <c r="T12" s="3"/>
      <c r="U12" s="3"/>
    </row>
    <row r="13" spans="1:21" ht="15.6" x14ac:dyDescent="0.25">
      <c r="A13" s="32" t="s">
        <v>42</v>
      </c>
      <c r="B13" s="33" t="s">
        <v>32</v>
      </c>
      <c r="C13" s="44">
        <v>-5</v>
      </c>
      <c r="D13" s="35" t="s">
        <v>32</v>
      </c>
      <c r="E13" s="45">
        <v>-5</v>
      </c>
      <c r="F13" s="3"/>
      <c r="G13" s="3"/>
      <c r="H13" s="3"/>
      <c r="I13" s="3"/>
      <c r="J13" s="4" t="s">
        <v>9</v>
      </c>
      <c r="K13" s="46"/>
      <c r="L13" s="47"/>
      <c r="M13" s="5"/>
      <c r="N13" s="5"/>
      <c r="O13" s="5"/>
      <c r="P13" s="3"/>
      <c r="Q13" s="3"/>
      <c r="R13" s="3"/>
      <c r="S13" s="3"/>
      <c r="T13" s="3"/>
      <c r="U13" s="3"/>
    </row>
    <row r="14" spans="1:21" ht="15" x14ac:dyDescent="0.25">
      <c r="A14" s="27" t="s">
        <v>43</v>
      </c>
      <c r="B14" s="37" t="s">
        <v>32</v>
      </c>
      <c r="C14" s="38">
        <v>100.38</v>
      </c>
      <c r="D14" s="39" t="s">
        <v>32</v>
      </c>
      <c r="E14" s="40">
        <v>310.32</v>
      </c>
      <c r="F14" s="3"/>
      <c r="G14" s="3"/>
      <c r="H14" s="3"/>
      <c r="I14" s="3"/>
      <c r="J14" s="5" t="s">
        <v>10</v>
      </c>
      <c r="K14" s="11">
        <v>45</v>
      </c>
      <c r="L14" s="15">
        <v>25</v>
      </c>
      <c r="M14" s="19">
        <f>K14-L14</f>
        <v>20</v>
      </c>
      <c r="N14" s="5"/>
      <c r="O14" s="5"/>
      <c r="P14" s="3"/>
      <c r="Q14" s="3"/>
      <c r="R14" s="3"/>
      <c r="S14" s="3"/>
      <c r="T14" s="3"/>
      <c r="U14" s="3"/>
    </row>
    <row r="15" spans="1:21" ht="15" x14ac:dyDescent="0.25">
      <c r="A15" s="32" t="s">
        <v>44</v>
      </c>
      <c r="B15" s="33" t="s">
        <v>32</v>
      </c>
      <c r="C15" s="44">
        <v>-27.38</v>
      </c>
      <c r="D15" s="35" t="s">
        <v>32</v>
      </c>
      <c r="E15" s="45">
        <v>-27.32</v>
      </c>
      <c r="F15" s="3"/>
      <c r="G15" s="3"/>
      <c r="H15" s="3"/>
      <c r="I15" s="3"/>
      <c r="J15" s="5" t="s">
        <v>11</v>
      </c>
      <c r="K15" s="11">
        <v>70</v>
      </c>
      <c r="L15" s="15">
        <v>65</v>
      </c>
      <c r="M15" s="19">
        <f t="shared" ref="M15:M18" si="1">K15-L15</f>
        <v>5</v>
      </c>
      <c r="N15" s="5"/>
      <c r="O15" s="5"/>
      <c r="P15" s="3"/>
      <c r="Q15" s="3"/>
      <c r="R15" s="3"/>
      <c r="S15" s="3"/>
      <c r="T15" s="3"/>
      <c r="U15" s="3"/>
    </row>
    <row r="16" spans="1:21" ht="15.6" x14ac:dyDescent="0.25">
      <c r="A16" s="48" t="s">
        <v>17</v>
      </c>
      <c r="B16" s="49" t="s">
        <v>32</v>
      </c>
      <c r="C16" s="50">
        <v>73</v>
      </c>
      <c r="D16" s="51" t="s">
        <v>32</v>
      </c>
      <c r="E16" s="52">
        <v>283</v>
      </c>
      <c r="F16" s="20"/>
      <c r="G16" s="3"/>
      <c r="H16" s="3"/>
      <c r="I16" s="3"/>
      <c r="J16" s="5" t="s">
        <v>12</v>
      </c>
      <c r="K16" s="12">
        <v>50</v>
      </c>
      <c r="L16" s="16">
        <v>45</v>
      </c>
      <c r="M16" s="19">
        <f t="shared" si="1"/>
        <v>5</v>
      </c>
      <c r="N16" s="5"/>
      <c r="O16" s="5"/>
      <c r="P16" s="3"/>
      <c r="Q16" s="3"/>
      <c r="R16" s="3"/>
      <c r="S16" s="3"/>
      <c r="T16" s="3"/>
      <c r="U16" s="3"/>
    </row>
    <row r="17" spans="1:21" ht="15" x14ac:dyDescent="0.25">
      <c r="F17" s="3"/>
      <c r="G17" s="3"/>
      <c r="H17" s="3"/>
      <c r="I17" s="3"/>
      <c r="J17" s="9" t="s">
        <v>13</v>
      </c>
      <c r="K17" s="11">
        <v>165</v>
      </c>
      <c r="L17" s="15">
        <v>135</v>
      </c>
      <c r="M17" s="5"/>
      <c r="N17" s="5"/>
      <c r="O17" s="5"/>
      <c r="P17" s="3"/>
      <c r="Q17" s="3"/>
      <c r="R17" s="3"/>
      <c r="S17" s="3"/>
      <c r="T17" s="3"/>
      <c r="U17" s="3"/>
    </row>
    <row r="18" spans="1:21" ht="15" x14ac:dyDescent="0.25">
      <c r="F18" s="3"/>
      <c r="G18" s="3"/>
      <c r="H18" s="3"/>
      <c r="I18" s="3"/>
      <c r="J18" s="5" t="s">
        <v>14</v>
      </c>
      <c r="K18" s="12">
        <v>279</v>
      </c>
      <c r="L18" s="16">
        <v>250</v>
      </c>
      <c r="M18" s="19">
        <f t="shared" si="1"/>
        <v>29</v>
      </c>
      <c r="N18" s="5"/>
      <c r="O18" s="5"/>
      <c r="P18" s="3"/>
      <c r="Q18" s="3"/>
      <c r="R18" s="3"/>
      <c r="S18" s="3"/>
      <c r="T18" s="3"/>
      <c r="U18" s="3"/>
    </row>
    <row r="19" spans="1:21" ht="15" x14ac:dyDescent="0.25">
      <c r="F19" s="3"/>
      <c r="G19" s="3"/>
      <c r="H19" s="3"/>
      <c r="I19" s="3"/>
      <c r="J19" s="9" t="s">
        <v>15</v>
      </c>
      <c r="K19" s="11">
        <v>444</v>
      </c>
      <c r="L19" s="15">
        <v>385</v>
      </c>
      <c r="M19" s="5"/>
      <c r="N19" s="5"/>
      <c r="O19" s="5"/>
      <c r="P19" s="3"/>
      <c r="Q19" s="3"/>
      <c r="R19" s="3"/>
      <c r="S19" s="3"/>
      <c r="T19" s="3"/>
      <c r="U19" s="3"/>
    </row>
    <row r="20" spans="1:21" ht="15" x14ac:dyDescent="0.25">
      <c r="F20" s="3"/>
      <c r="G20" s="3"/>
      <c r="H20" s="3"/>
      <c r="I20" s="3"/>
      <c r="J20" s="5" t="s">
        <v>16</v>
      </c>
      <c r="K20" s="11">
        <v>150</v>
      </c>
      <c r="L20" s="15">
        <v>150</v>
      </c>
      <c r="M20" s="19">
        <f>K20-L20</f>
        <v>0</v>
      </c>
      <c r="N20" s="5"/>
      <c r="O20" s="5"/>
      <c r="P20" s="3"/>
      <c r="Q20" s="3"/>
      <c r="R20" s="3"/>
      <c r="S20" s="3"/>
      <c r="T20" s="3"/>
      <c r="U20" s="3"/>
    </row>
    <row r="21" spans="1:21" ht="15" x14ac:dyDescent="0.25">
      <c r="A21" s="3"/>
      <c r="B21" s="3"/>
      <c r="C21" s="3"/>
      <c r="D21" s="3"/>
      <c r="E21" s="3"/>
      <c r="F21" s="3"/>
      <c r="G21" s="3"/>
      <c r="H21" s="3"/>
      <c r="I21" s="3"/>
      <c r="J21" s="5" t="s">
        <v>17</v>
      </c>
      <c r="K21" s="12">
        <v>339</v>
      </c>
      <c r="L21" s="16">
        <v>266</v>
      </c>
      <c r="M21" s="19">
        <f>K21-L21</f>
        <v>73</v>
      </c>
      <c r="N21" s="5"/>
      <c r="O21" s="5"/>
      <c r="P21" s="3"/>
      <c r="Q21" s="3"/>
      <c r="R21" s="3"/>
      <c r="S21" s="3"/>
      <c r="T21" s="3"/>
      <c r="U21" s="3"/>
    </row>
    <row r="22" spans="1:21" ht="15" x14ac:dyDescent="0.25">
      <c r="A22" s="32" t="s">
        <v>45</v>
      </c>
      <c r="B22" s="53"/>
      <c r="C22" s="54">
        <v>20</v>
      </c>
      <c r="D22" s="55"/>
      <c r="E22" s="56">
        <v>20</v>
      </c>
      <c r="F22" s="3"/>
      <c r="G22" s="3"/>
      <c r="H22" s="3"/>
      <c r="I22" s="3"/>
      <c r="J22" s="9" t="s">
        <v>18</v>
      </c>
      <c r="K22" s="11">
        <v>489</v>
      </c>
      <c r="L22" s="15">
        <v>416</v>
      </c>
      <c r="M22" s="5"/>
      <c r="N22" s="5"/>
      <c r="O22" s="5"/>
      <c r="P22" s="3"/>
      <c r="Q22" s="3"/>
      <c r="R22" s="3"/>
      <c r="S22" s="3"/>
      <c r="T22" s="3"/>
      <c r="U22" s="3"/>
    </row>
    <row r="23" spans="1:21" ht="16.2" thickBot="1" x14ac:dyDescent="0.3">
      <c r="A23" s="32" t="s">
        <v>46</v>
      </c>
      <c r="B23" s="28" t="s">
        <v>47</v>
      </c>
      <c r="C23" s="57">
        <v>18</v>
      </c>
      <c r="D23" s="30" t="s">
        <v>47</v>
      </c>
      <c r="E23" s="58">
        <v>18</v>
      </c>
      <c r="F23" s="3"/>
      <c r="G23" s="3"/>
      <c r="H23" s="3"/>
      <c r="I23" s="3"/>
      <c r="J23" s="10" t="s">
        <v>19</v>
      </c>
      <c r="K23" s="14">
        <v>933</v>
      </c>
      <c r="L23" s="18">
        <v>801</v>
      </c>
      <c r="M23" s="5"/>
      <c r="N23" s="5"/>
      <c r="O23" s="5"/>
      <c r="P23" s="3"/>
      <c r="Q23" s="3"/>
      <c r="R23" s="3"/>
      <c r="S23" s="3"/>
      <c r="T23" s="3"/>
      <c r="U23" s="3"/>
    </row>
    <row r="24" spans="1:21" ht="15.6" thickTop="1" x14ac:dyDescent="0.25">
      <c r="A24" s="32" t="s">
        <v>48</v>
      </c>
      <c r="B24" s="28" t="s">
        <v>47</v>
      </c>
      <c r="C24" s="57">
        <v>5.27</v>
      </c>
      <c r="D24" s="30" t="s">
        <v>47</v>
      </c>
      <c r="E24" s="58">
        <v>15.77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" x14ac:dyDescent="0.25">
      <c r="A25" s="32" t="s">
        <v>49</v>
      </c>
      <c r="B25" s="28" t="s">
        <v>47</v>
      </c>
      <c r="C25" s="57">
        <v>1.37</v>
      </c>
      <c r="D25" s="30" t="s">
        <v>47</v>
      </c>
      <c r="E25" s="58">
        <v>1.37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4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 t="s">
        <v>20</v>
      </c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 t="s">
        <v>21</v>
      </c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" t="s">
        <v>22</v>
      </c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 t="s">
        <v>23</v>
      </c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2" t="s">
        <v>24</v>
      </c>
      <c r="O40" s="22"/>
      <c r="P40" s="22"/>
      <c r="Q40" s="22"/>
      <c r="R40" s="22"/>
      <c r="S40" s="22"/>
      <c r="T40" s="19">
        <f>L21</f>
        <v>266</v>
      </c>
      <c r="U40" s="5"/>
      <c r="V40" s="5"/>
      <c r="W40" s="5"/>
      <c r="X40" s="5"/>
    </row>
    <row r="41" spans="1:24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64" t="s">
        <v>25</v>
      </c>
      <c r="O41" s="64"/>
      <c r="P41" s="64"/>
      <c r="Q41" s="64"/>
      <c r="R41" s="64"/>
      <c r="S41" s="64"/>
      <c r="T41" s="21">
        <f>C12</f>
        <v>105.38</v>
      </c>
      <c r="U41" s="5"/>
      <c r="V41" s="5"/>
      <c r="W41" s="5"/>
      <c r="X41" s="5"/>
    </row>
    <row r="42" spans="1:24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9" t="s">
        <v>87</v>
      </c>
      <c r="O42" s="59"/>
      <c r="P42" s="59"/>
      <c r="Q42" s="59"/>
      <c r="R42" s="59"/>
      <c r="S42" s="59"/>
      <c r="T42" s="19">
        <f>T41+T40</f>
        <v>371.38</v>
      </c>
      <c r="U42" s="5"/>
      <c r="V42" s="5"/>
      <c r="W42" s="5"/>
      <c r="X42" s="5"/>
    </row>
    <row r="43" spans="1:24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9" t="s">
        <v>86</v>
      </c>
      <c r="O43" s="59"/>
      <c r="P43" s="59"/>
      <c r="Q43" s="59"/>
      <c r="R43" s="59"/>
      <c r="S43" s="59"/>
      <c r="T43" s="21">
        <f>C13</f>
        <v>-5</v>
      </c>
      <c r="U43" s="5"/>
      <c r="V43" s="5"/>
      <c r="W43" s="5"/>
      <c r="X43" s="5"/>
    </row>
    <row r="44" spans="1:24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9" t="s">
        <v>88</v>
      </c>
      <c r="O44" s="59"/>
      <c r="P44" s="59"/>
      <c r="Q44" s="59"/>
      <c r="R44" s="59"/>
      <c r="S44" s="59"/>
      <c r="T44" s="19">
        <f>T42+T43</f>
        <v>366.38</v>
      </c>
      <c r="U44" s="5"/>
      <c r="V44" s="5"/>
      <c r="W44" s="5"/>
      <c r="X44" s="5"/>
    </row>
    <row r="45" spans="1:24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3" t="s">
        <v>89</v>
      </c>
      <c r="O45" s="23"/>
      <c r="P45" s="23"/>
      <c r="Q45" s="23"/>
      <c r="R45" s="23"/>
      <c r="S45" s="23"/>
      <c r="T45" s="19">
        <f>C15</f>
        <v>-27.38</v>
      </c>
      <c r="U45" s="23"/>
      <c r="V45" s="23"/>
      <c r="W45" s="23"/>
      <c r="X45" s="23"/>
    </row>
    <row r="46" spans="1:24" ht="16.2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9" t="s">
        <v>90</v>
      </c>
      <c r="O46" s="59"/>
      <c r="P46" s="59"/>
      <c r="Q46" s="59"/>
      <c r="R46" s="59"/>
      <c r="S46" s="59"/>
      <c r="T46" s="65">
        <f>T44+T45</f>
        <v>339</v>
      </c>
      <c r="U46" s="5"/>
      <c r="V46" s="5"/>
      <c r="W46" s="5"/>
      <c r="X46" s="5"/>
    </row>
    <row r="47" spans="1:24" ht="15.6" thickTop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59" t="s">
        <v>28</v>
      </c>
      <c r="O47" s="59"/>
      <c r="P47" s="59"/>
      <c r="Q47" s="59"/>
      <c r="R47" s="59"/>
      <c r="S47" s="59"/>
      <c r="T47" s="19"/>
      <c r="U47" s="5"/>
      <c r="V47" s="5"/>
      <c r="W47" s="5"/>
      <c r="X47" s="5"/>
    </row>
    <row r="48" spans="1:24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9" t="s">
        <v>50</v>
      </c>
      <c r="O48" s="59"/>
      <c r="P48" s="59"/>
      <c r="Q48" s="59"/>
      <c r="R48" s="59"/>
      <c r="S48" s="59"/>
      <c r="T48" s="19">
        <f>C12</f>
        <v>105.38</v>
      </c>
      <c r="U48" s="5"/>
      <c r="V48" s="5"/>
      <c r="W48" s="5"/>
      <c r="X48" s="5"/>
    </row>
    <row r="49" spans="1:24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59" t="s">
        <v>51</v>
      </c>
      <c r="O49" s="59"/>
      <c r="P49" s="59"/>
      <c r="Q49" s="59"/>
      <c r="R49" s="59"/>
      <c r="S49" s="59"/>
      <c r="T49" s="21">
        <f>M21</f>
        <v>73</v>
      </c>
      <c r="U49" s="5"/>
      <c r="V49" s="5"/>
      <c r="W49" s="5"/>
      <c r="X49" s="5"/>
    </row>
    <row r="50" spans="1:24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59" t="s">
        <v>52</v>
      </c>
      <c r="O50" s="59"/>
      <c r="P50" s="59"/>
      <c r="Q50" s="59"/>
      <c r="R50" s="59"/>
      <c r="S50" s="59"/>
      <c r="T50" s="19">
        <f>T48-T49</f>
        <v>32.379999999999995</v>
      </c>
      <c r="U50" s="5"/>
      <c r="V50" s="5"/>
      <c r="W50" s="5"/>
      <c r="X50" s="5"/>
    </row>
    <row r="51" spans="1:24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" t="s">
        <v>53</v>
      </c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 t="s">
        <v>54</v>
      </c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 t="s">
        <v>25</v>
      </c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5" t="s">
        <v>55</v>
      </c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 t="s">
        <v>56</v>
      </c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 t="s">
        <v>26</v>
      </c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5" t="s">
        <v>57</v>
      </c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5" t="s">
        <v>27</v>
      </c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5" t="s">
        <v>58</v>
      </c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 t="s">
        <v>59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5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5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5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5" t="s">
        <v>20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5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5" t="s">
        <v>60</v>
      </c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5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 t="s">
        <v>22</v>
      </c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5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5" t="s">
        <v>23</v>
      </c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5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5" ht="15.6" x14ac:dyDescent="0.25">
      <c r="A72" s="3"/>
      <c r="B72" s="3"/>
      <c r="C72" s="3"/>
      <c r="D72" s="3"/>
      <c r="E72" s="3"/>
      <c r="F72" s="3"/>
      <c r="G72" s="3"/>
      <c r="H72" s="62" t="s">
        <v>64</v>
      </c>
      <c r="I72" s="62"/>
      <c r="J72" s="62"/>
      <c r="K72" s="62"/>
      <c r="L72" s="62"/>
      <c r="M72" s="62"/>
      <c r="N72" s="60" t="s">
        <v>61</v>
      </c>
      <c r="O72" s="60"/>
      <c r="P72" s="60"/>
      <c r="Q72" s="60"/>
      <c r="R72" s="60"/>
      <c r="S72" s="60"/>
      <c r="T72" s="5"/>
      <c r="U72" s="5"/>
    </row>
    <row r="73" spans="1:25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9" t="s">
        <v>62</v>
      </c>
      <c r="O73" s="59"/>
      <c r="P73" s="59"/>
      <c r="Q73" s="59"/>
      <c r="R73" s="59"/>
      <c r="S73" s="59"/>
      <c r="T73" s="7">
        <f>C12</f>
        <v>105.38</v>
      </c>
      <c r="U73" s="5"/>
      <c r="V73" s="5"/>
      <c r="W73" s="5"/>
      <c r="X73" s="5"/>
    </row>
    <row r="74" spans="1:25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9" t="s">
        <v>63</v>
      </c>
      <c r="O74" s="59"/>
      <c r="P74" s="59"/>
      <c r="Q74" s="59"/>
      <c r="R74" s="59"/>
      <c r="S74" s="59"/>
      <c r="T74" s="7">
        <f>C7</f>
        <v>-50</v>
      </c>
      <c r="U74" s="5"/>
      <c r="V74" s="5"/>
      <c r="W74" s="5"/>
      <c r="X74" s="5"/>
    </row>
    <row r="75" spans="1:25" ht="15" x14ac:dyDescent="0.25">
      <c r="A75" s="3"/>
      <c r="B75" s="3"/>
      <c r="C75" s="3"/>
      <c r="D75" s="3"/>
      <c r="E75" s="61" t="s">
        <v>71</v>
      </c>
      <c r="F75" s="61"/>
      <c r="G75" s="61"/>
      <c r="H75" s="61"/>
      <c r="I75" s="61"/>
      <c r="J75" s="61"/>
      <c r="K75" s="61"/>
      <c r="L75" s="61"/>
      <c r="M75" s="61"/>
      <c r="N75" s="59" t="s">
        <v>70</v>
      </c>
      <c r="O75" s="59"/>
      <c r="P75" s="59"/>
      <c r="Q75" s="59"/>
      <c r="R75" s="59"/>
      <c r="S75" s="59"/>
      <c r="T75" s="19">
        <f>-M5</f>
        <v>-50</v>
      </c>
      <c r="U75" s="5"/>
      <c r="V75" s="5"/>
      <c r="W75" s="5"/>
      <c r="X75" s="5"/>
    </row>
    <row r="76" spans="1:25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59" t="s">
        <v>66</v>
      </c>
      <c r="O76" s="59"/>
      <c r="P76" s="59"/>
      <c r="Q76" s="59"/>
      <c r="R76" s="59"/>
      <c r="S76" s="59"/>
      <c r="T76" s="19">
        <f>-M6</f>
        <v>-50</v>
      </c>
      <c r="U76" s="5"/>
      <c r="V76" s="5"/>
      <c r="W76" s="5"/>
      <c r="X76" s="5"/>
    </row>
    <row r="77" spans="1:25" ht="15" x14ac:dyDescent="0.25">
      <c r="A77" s="3"/>
      <c r="B77" s="3"/>
      <c r="C77" s="3"/>
      <c r="D77" s="3"/>
      <c r="E77" s="61" t="s">
        <v>72</v>
      </c>
      <c r="F77" s="61"/>
      <c r="G77" s="61"/>
      <c r="H77" s="61"/>
      <c r="I77" s="61"/>
      <c r="J77" s="61"/>
      <c r="K77" s="61"/>
      <c r="L77" s="61"/>
      <c r="M77" s="61"/>
      <c r="N77" s="59" t="s">
        <v>67</v>
      </c>
      <c r="O77" s="59"/>
      <c r="P77" s="59"/>
      <c r="Q77" s="59"/>
      <c r="R77" s="59"/>
      <c r="S77" s="59"/>
      <c r="T77" s="19">
        <f>M14</f>
        <v>20</v>
      </c>
      <c r="U77" s="5"/>
      <c r="V77" s="5"/>
      <c r="W77" s="5"/>
      <c r="X77" s="5"/>
    </row>
    <row r="78" spans="1:25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59" t="s">
        <v>68</v>
      </c>
      <c r="O78" s="59"/>
      <c r="P78" s="59"/>
      <c r="Q78" s="59"/>
      <c r="R78" s="59"/>
      <c r="S78" s="59"/>
      <c r="T78" s="19">
        <f>M15</f>
        <v>5</v>
      </c>
      <c r="U78" s="5"/>
      <c r="V78" s="5"/>
      <c r="W78" s="5"/>
      <c r="X78" s="5"/>
    </row>
    <row r="79" spans="1:25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59" t="s">
        <v>69</v>
      </c>
      <c r="O79" s="59"/>
      <c r="P79" s="59"/>
      <c r="Q79" s="59"/>
      <c r="R79" s="59"/>
      <c r="S79" s="59"/>
      <c r="T79" s="21">
        <f>M16</f>
        <v>5</v>
      </c>
      <c r="U79" s="5"/>
      <c r="V79" s="5"/>
      <c r="W79" s="5"/>
      <c r="X79" s="5"/>
    </row>
    <row r="80" spans="1:25" ht="15" x14ac:dyDescent="0.25">
      <c r="K80" s="5"/>
      <c r="L80" s="5"/>
      <c r="M80" s="5"/>
      <c r="N80" s="59" t="s">
        <v>73</v>
      </c>
      <c r="O80" s="59"/>
      <c r="P80" s="59"/>
      <c r="Q80" s="59"/>
      <c r="R80" s="59"/>
      <c r="S80" s="59"/>
      <c r="T80" s="5"/>
      <c r="U80" s="20">
        <f>SUM(T73:T79)</f>
        <v>-14.620000000000005</v>
      </c>
      <c r="V80" s="5"/>
      <c r="W80" s="5"/>
      <c r="X80" s="5"/>
      <c r="Y80" s="5"/>
    </row>
    <row r="81" spans="11:25" ht="15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1:25" ht="15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1:25" ht="15.6" x14ac:dyDescent="0.25">
      <c r="K83" s="5"/>
      <c r="L83" s="5"/>
      <c r="M83" s="5"/>
      <c r="N83" s="4" t="s">
        <v>74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1:25" ht="15" x14ac:dyDescent="0.25">
      <c r="K84" s="5"/>
      <c r="L84" s="5"/>
      <c r="M84" s="5"/>
      <c r="N84" s="5" t="s">
        <v>75</v>
      </c>
      <c r="O84" s="5"/>
      <c r="P84" s="5"/>
      <c r="Q84" s="5"/>
      <c r="R84" s="5"/>
      <c r="S84" s="5"/>
      <c r="T84" s="21">
        <f>-M8</f>
        <v>-99</v>
      </c>
      <c r="U84" s="5"/>
      <c r="V84" s="5"/>
      <c r="W84" s="5"/>
      <c r="X84" s="5"/>
      <c r="Y84" s="5"/>
    </row>
    <row r="85" spans="11:25" ht="15" x14ac:dyDescent="0.25">
      <c r="K85" s="5"/>
      <c r="L85" s="5"/>
      <c r="M85" s="5"/>
      <c r="N85" s="59" t="s">
        <v>76</v>
      </c>
      <c r="O85" s="59"/>
      <c r="P85" s="59"/>
      <c r="Q85" s="59"/>
      <c r="R85" s="59"/>
      <c r="S85" s="59"/>
      <c r="T85" s="5"/>
      <c r="U85" s="19">
        <f>T84</f>
        <v>-99</v>
      </c>
      <c r="V85" s="5"/>
      <c r="W85" s="5"/>
      <c r="X85" s="5"/>
      <c r="Y85" s="5"/>
    </row>
    <row r="86" spans="11:25" ht="15.6" x14ac:dyDescent="0.25">
      <c r="K86" s="5"/>
      <c r="L86" s="5"/>
      <c r="M86" s="5"/>
      <c r="N86" s="4" t="s">
        <v>77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1:25" ht="15" x14ac:dyDescent="0.25">
      <c r="K87" s="5"/>
      <c r="L87" s="5"/>
      <c r="M87" s="5"/>
      <c r="N87" s="5" t="s">
        <v>78</v>
      </c>
      <c r="O87" s="5"/>
      <c r="P87" s="5"/>
      <c r="Q87" s="5"/>
      <c r="R87" s="5"/>
      <c r="S87" s="5"/>
      <c r="T87" s="19">
        <f>M18</f>
        <v>29</v>
      </c>
      <c r="U87" s="5"/>
      <c r="V87" s="5"/>
      <c r="W87" s="5"/>
      <c r="X87" s="5"/>
      <c r="Y87" s="5"/>
    </row>
    <row r="88" spans="11:25" ht="15" x14ac:dyDescent="0.25">
      <c r="K88" s="5"/>
      <c r="L88" s="5"/>
      <c r="M88" s="5"/>
      <c r="N88" s="5" t="s">
        <v>52</v>
      </c>
      <c r="O88" s="5"/>
      <c r="P88" s="5"/>
      <c r="Q88" s="5"/>
      <c r="R88" s="5"/>
      <c r="S88" s="5"/>
      <c r="T88" s="21">
        <f>-T43</f>
        <v>5</v>
      </c>
      <c r="U88" s="5"/>
      <c r="V88" s="5"/>
      <c r="W88" s="5"/>
      <c r="X88" s="5"/>
      <c r="Y88" s="5"/>
    </row>
    <row r="89" spans="11:25" ht="15" x14ac:dyDescent="0.25">
      <c r="K89" s="5"/>
      <c r="L89" s="5"/>
      <c r="M89" s="5"/>
      <c r="N89" s="5" t="s">
        <v>79</v>
      </c>
      <c r="O89" s="5"/>
      <c r="P89" s="5"/>
      <c r="Q89" s="5"/>
      <c r="R89" s="5"/>
      <c r="S89" s="5"/>
      <c r="T89" s="5"/>
      <c r="U89" s="21">
        <f>SUM(T87:T88)</f>
        <v>34</v>
      </c>
      <c r="V89" s="5"/>
      <c r="W89" s="5"/>
      <c r="X89" s="5"/>
      <c r="Y89" s="5"/>
    </row>
    <row r="90" spans="11:25" ht="15" x14ac:dyDescent="0.25">
      <c r="K90" s="5"/>
      <c r="L90" s="5"/>
      <c r="M90" s="5"/>
      <c r="N90" s="5" t="s">
        <v>80</v>
      </c>
      <c r="O90" s="5"/>
      <c r="P90" s="5"/>
      <c r="Q90" s="5"/>
      <c r="R90" s="5"/>
      <c r="S90" s="5"/>
      <c r="T90" s="5"/>
      <c r="U90" s="19">
        <f>U89+U85+U80</f>
        <v>-79.62</v>
      </c>
      <c r="V90" s="5"/>
      <c r="W90" s="5"/>
      <c r="X90" s="5"/>
      <c r="Y90" s="5"/>
    </row>
    <row r="91" spans="11:25" ht="15" x14ac:dyDescent="0.25">
      <c r="K91" s="5"/>
      <c r="L91" s="5"/>
      <c r="M91" s="5"/>
      <c r="N91" s="5" t="s">
        <v>81</v>
      </c>
      <c r="O91" s="5"/>
      <c r="P91" s="5"/>
      <c r="Q91" s="5"/>
      <c r="R91" s="5"/>
      <c r="S91" s="5"/>
      <c r="T91" s="5"/>
      <c r="U91" s="19">
        <f>L4</f>
        <v>86</v>
      </c>
      <c r="V91" s="5"/>
      <c r="W91" s="5"/>
      <c r="X91" s="5"/>
      <c r="Y91" s="5"/>
    </row>
    <row r="92" spans="11:25" ht="15" x14ac:dyDescent="0.25">
      <c r="K92" s="5"/>
      <c r="L92" s="5"/>
      <c r="M92" s="5"/>
      <c r="N92" s="5" t="s">
        <v>82</v>
      </c>
      <c r="O92" s="5"/>
      <c r="P92" s="5"/>
      <c r="Q92" s="5"/>
      <c r="R92" s="5"/>
      <c r="S92" s="5"/>
      <c r="T92" s="5"/>
      <c r="U92" s="19">
        <f>U91+U90</f>
        <v>6.3799999999999955</v>
      </c>
      <c r="V92" s="5"/>
      <c r="W92" s="5"/>
      <c r="X92" s="5"/>
      <c r="Y92" s="5"/>
    </row>
    <row r="93" spans="11:25" ht="15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1:25" ht="15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1:25" ht="15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1:25" ht="15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1:25" ht="15" x14ac:dyDescent="0.25">
      <c r="K97" s="5"/>
      <c r="L97" s="5"/>
      <c r="M97" s="5"/>
      <c r="N97" s="22" t="s">
        <v>83</v>
      </c>
      <c r="O97" s="22"/>
      <c r="P97" s="20">
        <f>U80</f>
        <v>-14.620000000000005</v>
      </c>
      <c r="Q97" s="22"/>
      <c r="R97" s="22"/>
      <c r="S97" s="22"/>
      <c r="U97" s="5"/>
      <c r="V97" s="5"/>
      <c r="W97" s="5"/>
      <c r="X97" s="5"/>
      <c r="Y97" s="5"/>
    </row>
    <row r="98" spans="11:25" ht="15" x14ac:dyDescent="0.25">
      <c r="K98" s="5"/>
      <c r="L98" s="5"/>
      <c r="M98" s="5"/>
      <c r="N98" s="22" t="s">
        <v>84</v>
      </c>
      <c r="O98" s="22"/>
      <c r="P98" s="19">
        <f>U85</f>
        <v>-99</v>
      </c>
      <c r="Q98" s="22"/>
      <c r="R98" s="22"/>
      <c r="S98" s="22"/>
      <c r="U98" s="5"/>
      <c r="V98" s="5"/>
      <c r="W98" s="5"/>
      <c r="X98" s="5"/>
      <c r="Y98" s="5"/>
    </row>
    <row r="99" spans="11:25" ht="15" x14ac:dyDescent="0.25">
      <c r="K99" s="5"/>
      <c r="L99" s="5"/>
      <c r="M99" s="5"/>
      <c r="N99" s="5" t="s">
        <v>85</v>
      </c>
      <c r="O99" s="5"/>
      <c r="P99" s="19">
        <f>U89</f>
        <v>34</v>
      </c>
      <c r="Q99" s="5"/>
      <c r="R99" s="5"/>
      <c r="S99" s="5"/>
      <c r="U99" s="5"/>
      <c r="V99" s="5"/>
      <c r="W99" s="5"/>
      <c r="X99" s="5"/>
      <c r="Y99" s="5"/>
    </row>
    <row r="100" spans="11:25" ht="15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1:25" ht="15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1:25" ht="15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1:25" ht="15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1:25" ht="15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1:25" ht="15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1:25" ht="15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1:25" ht="15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1:25" ht="15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1:25" ht="15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1:25" ht="15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1:25" ht="15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1:25" ht="15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1:25" ht="15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1:25" ht="15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</sheetData>
  <mergeCells count="24">
    <mergeCell ref="N44:S44"/>
    <mergeCell ref="A1:E1"/>
    <mergeCell ref="J1:L1"/>
    <mergeCell ref="N41:S41"/>
    <mergeCell ref="N42:S42"/>
    <mergeCell ref="N43:S43"/>
    <mergeCell ref="N46:S46"/>
    <mergeCell ref="N47:S47"/>
    <mergeCell ref="N48:S48"/>
    <mergeCell ref="N49:S49"/>
    <mergeCell ref="N50:S50"/>
    <mergeCell ref="N85:S85"/>
    <mergeCell ref="N79:S79"/>
    <mergeCell ref="N72:S72"/>
    <mergeCell ref="E75:M75"/>
    <mergeCell ref="E77:M77"/>
    <mergeCell ref="N80:S80"/>
    <mergeCell ref="N73:S73"/>
    <mergeCell ref="N74:S74"/>
    <mergeCell ref="N75:S75"/>
    <mergeCell ref="N76:S76"/>
    <mergeCell ref="N77:S77"/>
    <mergeCell ref="N78:S78"/>
    <mergeCell ref="H72:M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EUR y EFE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 Pieles Enunciados.xlsx</dc:title>
  <dc:creator>vanes</dc:creator>
  <cp:lastModifiedBy>Azurdia</cp:lastModifiedBy>
  <dcterms:created xsi:type="dcterms:W3CDTF">2022-01-29T04:53:35Z</dcterms:created>
  <dcterms:modified xsi:type="dcterms:W3CDTF">2022-02-10T03:01:38Z</dcterms:modified>
</cp:coreProperties>
</file>