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2023 CICLO 1\FUNDAMENTOS DE ADMINISTRACIÓN Y ANÁLISIS FINANCIERO\"/>
    </mc:Choice>
  </mc:AlternateContent>
  <xr:revisionPtr revIDLastSave="0" documentId="13_ncr:1_{AF8E8C6C-4217-4E23-A7DA-C5FB85B97B9D}" xr6:coauthVersionLast="47" xr6:coauthVersionMax="47" xr10:uidLastSave="{00000000-0000-0000-0000-000000000000}"/>
  <bookViews>
    <workbookView xWindow="-108" yWindow="-108" windowWidth="23256" windowHeight="12456" xr2:uid="{5C1C2889-B370-41DD-A310-F42165BA6715}"/>
  </bookViews>
  <sheets>
    <sheet name="Ejemplo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6" i="1" l="1"/>
  <c r="C88" i="1" s="1"/>
  <c r="C89" i="1" s="1"/>
  <c r="C15" i="1"/>
  <c r="C11" i="1"/>
  <c r="B85" i="1" s="1"/>
  <c r="C36" i="1"/>
  <c r="B87" i="1"/>
  <c r="B84" i="1"/>
  <c r="B83" i="1"/>
  <c r="B82" i="1"/>
  <c r="C80" i="1"/>
  <c r="C17" i="1"/>
  <c r="B79" i="1" s="1"/>
  <c r="C8" i="1"/>
  <c r="B77" i="1" s="1"/>
  <c r="C9" i="1"/>
  <c r="B74" i="1" s="1"/>
  <c r="B78" i="1"/>
  <c r="B76" i="1"/>
  <c r="B75" i="1"/>
  <c r="B73" i="1"/>
  <c r="B72" i="1"/>
  <c r="C33" i="1"/>
  <c r="B58" i="1"/>
  <c r="C32" i="1"/>
  <c r="B57" i="1" s="1"/>
  <c r="C31" i="1"/>
  <c r="B56" i="1" s="1"/>
  <c r="C13" i="1"/>
  <c r="B54" i="1" s="1"/>
  <c r="C34" i="1"/>
  <c r="B52" i="1" s="1"/>
  <c r="C29" i="1"/>
  <c r="B51" i="1" s="1"/>
  <c r="C4" i="1"/>
  <c r="C35" i="1"/>
  <c r="C47" i="1" s="1"/>
  <c r="C30" i="1"/>
  <c r="B55" i="1" s="1"/>
  <c r="C27" i="1"/>
  <c r="C45" i="1" s="1"/>
  <c r="D25" i="1"/>
  <c r="D24" i="1"/>
  <c r="D21" i="1"/>
  <c r="D22" i="1"/>
  <c r="D20" i="1"/>
  <c r="D18" i="1"/>
  <c r="C16" i="1"/>
  <c r="C14" i="1"/>
  <c r="C12" i="1"/>
  <c r="C10" i="1"/>
  <c r="D7" i="1"/>
  <c r="C6" i="1"/>
  <c r="D5" i="1"/>
  <c r="C44" i="1" s="1"/>
  <c r="C3" i="1"/>
  <c r="C2" i="1"/>
  <c r="C53" i="1" l="1"/>
  <c r="C50" i="1"/>
  <c r="C46" i="1"/>
  <c r="C48" i="1" s="1"/>
  <c r="C59" i="1" l="1"/>
  <c r="C61" i="1" s="1"/>
  <c r="C62" i="1"/>
  <c r="C6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Brazil Batres</author>
  </authors>
  <commentList>
    <comment ref="A59" authorId="0" shapeId="0" xr:uid="{CD3D40B1-5F76-4C93-A5B7-7DBA64202541}">
      <text>
        <r>
          <rPr>
            <b/>
            <sz val="9"/>
            <color indexed="81"/>
            <rFont val="Tahoma"/>
            <family val="2"/>
          </rPr>
          <t>La utilidad operativa también se conoce como utilidad antes de intereses e impuestos (UAII)</t>
        </r>
      </text>
    </comment>
    <comment ref="C62" authorId="0" shapeId="0" xr:uid="{DE437715-38E3-4034-BDD9-3E1A7A68ACDB}">
      <text>
        <r>
          <rPr>
            <b/>
            <sz val="9"/>
            <color indexed="81"/>
            <rFont val="Tahoma"/>
            <family val="2"/>
          </rPr>
          <t>Brazil Batres:</t>
        </r>
        <r>
          <rPr>
            <sz val="9"/>
            <color indexed="81"/>
            <rFont val="Tahoma"/>
            <family val="2"/>
          </rPr>
          <t xml:space="preserve">
Diferencia que se encontró en el Balance de Saldos</t>
        </r>
      </text>
    </comment>
    <comment ref="A63" authorId="0" shapeId="0" xr:uid="{48B252AE-0028-4707-8FA6-C652917467EE}">
      <text>
        <r>
          <rPr>
            <b/>
            <sz val="9"/>
            <color indexed="81"/>
            <rFont val="Tahoma"/>
            <family val="2"/>
          </rPr>
          <t>Utilidad del Período o Utilidad después de impuestos</t>
        </r>
      </text>
    </comment>
  </commentList>
</comments>
</file>

<file path=xl/sharedStrings.xml><?xml version="1.0" encoding="utf-8"?>
<sst xmlns="http://schemas.openxmlformats.org/spreadsheetml/2006/main" count="157" uniqueCount="89">
  <si>
    <t>Cuentas</t>
  </si>
  <si>
    <t>Monto</t>
  </si>
  <si>
    <t>Caja</t>
  </si>
  <si>
    <t>Bancos</t>
  </si>
  <si>
    <t>Inversiones a Largo Plazo</t>
  </si>
  <si>
    <t>Ventas</t>
  </si>
  <si>
    <t>Clientes</t>
  </si>
  <si>
    <t>Documentos por Pagar</t>
  </si>
  <si>
    <t>Anticipo de Impuestos y Contribuciones</t>
  </si>
  <si>
    <t>Cuentas por Cobrar (Colaboradores)</t>
  </si>
  <si>
    <t>Inventario</t>
  </si>
  <si>
    <t>Construcciones y Edificaciones</t>
  </si>
  <si>
    <t>Equipos de Oficina</t>
  </si>
  <si>
    <t>Sueldo Administrativo</t>
  </si>
  <si>
    <t>Equipos de Cómputo y Comunicación</t>
  </si>
  <si>
    <t>Depreciación Acumulada</t>
  </si>
  <si>
    <t>Gastos Pagados por Anticipado</t>
  </si>
  <si>
    <t>Cargos Diferidos – Papelería</t>
  </si>
  <si>
    <t>Obligaciones Financieras de Largo Plazo</t>
  </si>
  <si>
    <t>Proveedores</t>
  </si>
  <si>
    <t>Costos y Gastos por Pagar</t>
  </si>
  <si>
    <t>Impuesto sobre ventas por pagar</t>
  </si>
  <si>
    <t>Salarios por Pagar</t>
  </si>
  <si>
    <t>Provisión Prestaciones Laborales</t>
  </si>
  <si>
    <t>Aportes Sociales Capital Común</t>
  </si>
  <si>
    <t>Reserva Legal</t>
  </si>
  <si>
    <t>Utilidades Acumuladas (Período anterior)</t>
  </si>
  <si>
    <t>Devoluciones en Ventas</t>
  </si>
  <si>
    <t>Préstamos Hipotecario</t>
  </si>
  <si>
    <t>Sueldos de Vendedores</t>
  </si>
  <si>
    <t>Arrendamiento de Oficina</t>
  </si>
  <si>
    <t>Seguros</t>
  </si>
  <si>
    <t>Servicios pagados</t>
  </si>
  <si>
    <t>Depreciación del período</t>
  </si>
  <si>
    <t>Viáticos de vendedores</t>
  </si>
  <si>
    <t>Costo de ventas</t>
  </si>
  <si>
    <t>Flota y Equipo de Transporte</t>
  </si>
  <si>
    <t>Debe</t>
  </si>
  <si>
    <t>Haber</t>
  </si>
  <si>
    <t>Estado Financiero</t>
  </si>
  <si>
    <t>Clasf.</t>
  </si>
  <si>
    <t>Balance General</t>
  </si>
  <si>
    <t>AC</t>
  </si>
  <si>
    <t>Estado de Resultados</t>
  </si>
  <si>
    <t>Ingreso</t>
  </si>
  <si>
    <t>PC</t>
  </si>
  <si>
    <t>ANC</t>
  </si>
  <si>
    <t>**Todo lo pagado por anticipado es un activo</t>
  </si>
  <si>
    <t>PNC</t>
  </si>
  <si>
    <t>C</t>
  </si>
  <si>
    <t>G</t>
  </si>
  <si>
    <t>GA</t>
  </si>
  <si>
    <t>CV</t>
  </si>
  <si>
    <t>Distribuidora Nacional, S.A.</t>
  </si>
  <si>
    <t>Del 01 de enero al 31 de diciembre del 2022</t>
  </si>
  <si>
    <t>Expresado en miles de quetzales</t>
  </si>
  <si>
    <t>Ventas Brutas</t>
  </si>
  <si>
    <t>(-) Costo de Ventas</t>
  </si>
  <si>
    <t>(-) Devoluciones sobre Ventas</t>
  </si>
  <si>
    <t>Ventas Netas</t>
  </si>
  <si>
    <t>Utilidad Bruta</t>
  </si>
  <si>
    <t>Gastos de Operación</t>
  </si>
  <si>
    <t>(-) Gastos de Venta</t>
  </si>
  <si>
    <t>Viáticos de Vendedores</t>
  </si>
  <si>
    <t>GV</t>
  </si>
  <si>
    <t>(-) Gastos de Administración</t>
  </si>
  <si>
    <t>Utilidad Operativa</t>
  </si>
  <si>
    <t>(-) Gastos Financieros (intereses pagados)</t>
  </si>
  <si>
    <t>Utilidad antes de impuestos (UAI)</t>
  </si>
  <si>
    <t>(-) Impuestos (ISR 25%)</t>
  </si>
  <si>
    <t>Utilidad Neta</t>
  </si>
  <si>
    <t>Al 31 de diciembre del 2022</t>
  </si>
  <si>
    <t>ACTIVO</t>
  </si>
  <si>
    <t>Activo Corriente</t>
  </si>
  <si>
    <t>Cuentas por cobrar (colaboradores)</t>
  </si>
  <si>
    <t>Gastos pagados por anticipado</t>
  </si>
  <si>
    <t>Cargos Diferidos - Papelería</t>
  </si>
  <si>
    <t>Suma del activo corriente</t>
  </si>
  <si>
    <t>Activo No Corriente</t>
  </si>
  <si>
    <t>Equipos de Cómputo</t>
  </si>
  <si>
    <t>(-) Depreciación Acumulada</t>
  </si>
  <si>
    <t>Suma del Activo No Corriente</t>
  </si>
  <si>
    <t>SUMA DEL ACTIVO TOTAL</t>
  </si>
  <si>
    <t>Pasivo Corriente</t>
  </si>
  <si>
    <t>PASIVO + PATRIMONIO (CAPITAL)</t>
  </si>
  <si>
    <t>Salarios por pagar</t>
  </si>
  <si>
    <t>Costos y Gastos por pagar</t>
  </si>
  <si>
    <t>Documentos por pagar</t>
  </si>
  <si>
    <t>Provisión Prestaciones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</si>
</sst>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Q&quot;#,##0.00;[Red]\-&quot;Q&quot;#,##0.00"/>
    <numFmt numFmtId="44" formatCode="_-&quot;Q&quot;* #,##0.00_-;\-&quot;Q&quot;* #,##0.00_-;_-&quot;Q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 Light"/>
      <family val="2"/>
    </font>
    <font>
      <sz val="10"/>
      <color theme="1"/>
      <name val="Calibri Light"/>
      <family val="2"/>
    </font>
    <font>
      <i/>
      <sz val="10"/>
      <color theme="1"/>
      <name val="Calibri Light"/>
      <family val="2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0"/>
      <color theme="1"/>
      <name val="Calibri Light"/>
      <family val="2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8" fontId="0" fillId="0" borderId="0" xfId="0" applyNumberFormat="1"/>
    <xf numFmtId="8" fontId="3" fillId="0" borderId="4" xfId="0" applyNumberFormat="1" applyFont="1" applyBorder="1" applyAlignment="1">
      <alignment horizontal="right" vertical="center"/>
    </xf>
    <xf numFmtId="8" fontId="3" fillId="0" borderId="0" xfId="0" applyNumberFormat="1" applyFont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8" fontId="3" fillId="2" borderId="4" xfId="0" applyNumberFormat="1" applyFont="1" applyFill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3" borderId="3" xfId="0" applyFont="1" applyFill="1" applyBorder="1" applyAlignment="1">
      <alignment vertical="center"/>
    </xf>
    <xf numFmtId="8" fontId="0" fillId="0" borderId="5" xfId="0" applyNumberFormat="1" applyBorder="1"/>
    <xf numFmtId="8" fontId="0" fillId="0" borderId="6" xfId="0" applyNumberFormat="1" applyBorder="1"/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4" fillId="0" borderId="0" xfId="0" applyFont="1" applyAlignment="1">
      <alignment vertical="center"/>
    </xf>
    <xf numFmtId="8" fontId="5" fillId="0" borderId="0" xfId="0" applyNumberFormat="1" applyFont="1"/>
    <xf numFmtId="0" fontId="0" fillId="0" borderId="5" xfId="0" applyBorder="1"/>
    <xf numFmtId="44" fontId="1" fillId="0" borderId="0" xfId="1" applyFont="1" applyBorder="1"/>
    <xf numFmtId="8" fontId="0" fillId="0" borderId="7" xfId="0" applyNumberFormat="1" applyBorder="1"/>
    <xf numFmtId="0" fontId="8" fillId="0" borderId="0" xfId="0" applyFont="1" applyAlignment="1">
      <alignment vertical="center"/>
    </xf>
    <xf numFmtId="0" fontId="9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E5752-8FE2-461A-A410-E80EB0FE3AFD}">
  <dimension ref="A1:G98"/>
  <sheetViews>
    <sheetView tabSelected="1" topLeftCell="A57" workbookViewId="0">
      <selection activeCell="F76" sqref="F76"/>
    </sheetView>
  </sheetViews>
  <sheetFormatPr baseColWidth="10" defaultRowHeight="14.4" x14ac:dyDescent="0.3"/>
  <cols>
    <col min="1" max="1" width="33.21875" bestFit="1" customWidth="1"/>
    <col min="5" max="5" width="17.5546875" bestFit="1" customWidth="1"/>
  </cols>
  <sheetData>
    <row r="1" spans="1:7" ht="15" thickBot="1" x14ac:dyDescent="0.35">
      <c r="A1" s="1" t="s">
        <v>0</v>
      </c>
      <c r="B1" s="7" t="s">
        <v>1</v>
      </c>
      <c r="C1" s="2" t="s">
        <v>37</v>
      </c>
      <c r="D1" s="2" t="s">
        <v>38</v>
      </c>
      <c r="E1" s="2" t="s">
        <v>39</v>
      </c>
      <c r="F1" s="2" t="s">
        <v>40</v>
      </c>
    </row>
    <row r="2" spans="1:7" ht="15" thickBot="1" x14ac:dyDescent="0.35">
      <c r="A2" s="3" t="s">
        <v>2</v>
      </c>
      <c r="B2" s="8">
        <v>25000</v>
      </c>
      <c r="C2" s="5">
        <f>B2</f>
        <v>25000</v>
      </c>
      <c r="D2" s="5"/>
      <c r="E2" s="5" t="s">
        <v>41</v>
      </c>
      <c r="F2" s="5" t="s">
        <v>42</v>
      </c>
    </row>
    <row r="3" spans="1:7" ht="15" thickBot="1" x14ac:dyDescent="0.35">
      <c r="A3" s="3" t="s">
        <v>3</v>
      </c>
      <c r="B3" s="8">
        <v>110000</v>
      </c>
      <c r="C3" s="5">
        <f>B3</f>
        <v>110000</v>
      </c>
      <c r="D3" s="5"/>
      <c r="E3" s="5"/>
      <c r="F3" s="5" t="s">
        <v>42</v>
      </c>
    </row>
    <row r="4" spans="1:7" ht="15" thickBot="1" x14ac:dyDescent="0.35">
      <c r="A4" s="3" t="s">
        <v>4</v>
      </c>
      <c r="B4" s="8">
        <v>85000</v>
      </c>
      <c r="C4" s="5">
        <f>B4</f>
        <v>85000</v>
      </c>
      <c r="D4" s="5"/>
      <c r="E4" s="5" t="s">
        <v>41</v>
      </c>
      <c r="F4" s="5" t="s">
        <v>46</v>
      </c>
    </row>
    <row r="5" spans="1:7" ht="15" thickBot="1" x14ac:dyDescent="0.35">
      <c r="A5" s="10" t="s">
        <v>5</v>
      </c>
      <c r="B5" s="8">
        <v>180000</v>
      </c>
      <c r="C5" s="5"/>
      <c r="D5" s="5">
        <f>B5</f>
        <v>180000</v>
      </c>
      <c r="E5" s="5" t="s">
        <v>43</v>
      </c>
      <c r="F5" s="5" t="s">
        <v>44</v>
      </c>
    </row>
    <row r="6" spans="1:7" ht="15" thickBot="1" x14ac:dyDescent="0.35">
      <c r="A6" s="3" t="s">
        <v>6</v>
      </c>
      <c r="B6" s="8">
        <v>25000</v>
      </c>
      <c r="C6" s="5">
        <f>B6</f>
        <v>25000</v>
      </c>
      <c r="D6" s="5"/>
      <c r="E6" s="5" t="s">
        <v>41</v>
      </c>
      <c r="F6" s="5" t="s">
        <v>42</v>
      </c>
    </row>
    <row r="7" spans="1:7" ht="15" thickBot="1" x14ac:dyDescent="0.35">
      <c r="A7" s="3" t="s">
        <v>7</v>
      </c>
      <c r="B7" s="8">
        <v>1300</v>
      </c>
      <c r="C7" s="5"/>
      <c r="D7" s="5">
        <f>B7</f>
        <v>1300</v>
      </c>
      <c r="E7" s="5" t="s">
        <v>41</v>
      </c>
      <c r="F7" s="5" t="s">
        <v>45</v>
      </c>
    </row>
    <row r="8" spans="1:7" ht="15" thickBot="1" x14ac:dyDescent="0.35">
      <c r="A8" s="3" t="s">
        <v>8</v>
      </c>
      <c r="B8" s="8">
        <v>1800</v>
      </c>
      <c r="C8" s="5">
        <f t="shared" ref="C8:C17" si="0">B8</f>
        <v>1800</v>
      </c>
      <c r="D8" s="5"/>
      <c r="E8" s="5" t="s">
        <v>41</v>
      </c>
      <c r="F8" s="5" t="s">
        <v>42</v>
      </c>
    </row>
    <row r="9" spans="1:7" ht="15" thickBot="1" x14ac:dyDescent="0.35">
      <c r="A9" s="3" t="s">
        <v>9</v>
      </c>
      <c r="B9" s="8">
        <v>600</v>
      </c>
      <c r="C9" s="5">
        <f t="shared" si="0"/>
        <v>600</v>
      </c>
      <c r="D9" s="5"/>
      <c r="E9" s="5" t="s">
        <v>41</v>
      </c>
      <c r="F9" s="5" t="s">
        <v>42</v>
      </c>
    </row>
    <row r="10" spans="1:7" ht="15" thickBot="1" x14ac:dyDescent="0.35">
      <c r="A10" s="3" t="s">
        <v>10</v>
      </c>
      <c r="B10" s="8">
        <v>25000</v>
      </c>
      <c r="C10" s="5">
        <f t="shared" si="0"/>
        <v>25000</v>
      </c>
      <c r="D10" s="5"/>
      <c r="E10" s="5" t="s">
        <v>41</v>
      </c>
      <c r="F10" s="5" t="s">
        <v>42</v>
      </c>
    </row>
    <row r="11" spans="1:7" ht="15" thickBot="1" x14ac:dyDescent="0.35">
      <c r="A11" s="3" t="s">
        <v>11</v>
      </c>
      <c r="B11" s="8">
        <v>80000</v>
      </c>
      <c r="C11" s="5">
        <f t="shared" si="0"/>
        <v>80000</v>
      </c>
      <c r="D11" s="5"/>
      <c r="E11" s="5" t="s">
        <v>41</v>
      </c>
      <c r="F11" s="5" t="s">
        <v>46</v>
      </c>
    </row>
    <row r="12" spans="1:7" ht="15" thickBot="1" x14ac:dyDescent="0.35">
      <c r="A12" s="3" t="s">
        <v>12</v>
      </c>
      <c r="B12" s="8">
        <v>15000</v>
      </c>
      <c r="C12" s="5">
        <f t="shared" si="0"/>
        <v>15000</v>
      </c>
      <c r="D12" s="5"/>
      <c r="E12" s="5" t="s">
        <v>41</v>
      </c>
      <c r="F12" s="5" t="s">
        <v>46</v>
      </c>
    </row>
    <row r="13" spans="1:7" ht="15" thickBot="1" x14ac:dyDescent="0.35">
      <c r="A13" s="3" t="s">
        <v>13</v>
      </c>
      <c r="B13" s="8">
        <v>3000</v>
      </c>
      <c r="C13" s="5">
        <f t="shared" si="0"/>
        <v>3000</v>
      </c>
      <c r="D13" s="5"/>
      <c r="E13" s="5" t="s">
        <v>43</v>
      </c>
      <c r="F13" s="5" t="s">
        <v>51</v>
      </c>
    </row>
    <row r="14" spans="1:7" ht="15" thickBot="1" x14ac:dyDescent="0.35">
      <c r="A14" s="3" t="s">
        <v>14</v>
      </c>
      <c r="B14" s="8">
        <v>3500</v>
      </c>
      <c r="C14" s="5">
        <f t="shared" si="0"/>
        <v>3500</v>
      </c>
      <c r="D14" s="5"/>
      <c r="E14" s="5" t="s">
        <v>41</v>
      </c>
      <c r="F14" s="5" t="s">
        <v>46</v>
      </c>
    </row>
    <row r="15" spans="1:7" ht="15" thickBot="1" x14ac:dyDescent="0.35">
      <c r="A15" s="3" t="s">
        <v>15</v>
      </c>
      <c r="B15" s="8">
        <v>18000</v>
      </c>
      <c r="C15" s="5">
        <f t="shared" si="0"/>
        <v>18000</v>
      </c>
      <c r="D15" s="5"/>
      <c r="E15" s="5" t="s">
        <v>41</v>
      </c>
      <c r="F15" s="5" t="s">
        <v>46</v>
      </c>
    </row>
    <row r="16" spans="1:7" ht="15" thickBot="1" x14ac:dyDescent="0.35">
      <c r="A16" s="3" t="s">
        <v>16</v>
      </c>
      <c r="B16" s="8">
        <v>1700</v>
      </c>
      <c r="C16" s="5">
        <f t="shared" si="0"/>
        <v>1700</v>
      </c>
      <c r="D16" s="5"/>
      <c r="E16" s="5"/>
      <c r="F16" s="5"/>
      <c r="G16" t="s">
        <v>47</v>
      </c>
    </row>
    <row r="17" spans="1:6" ht="15" thickBot="1" x14ac:dyDescent="0.35">
      <c r="A17" s="3" t="s">
        <v>17</v>
      </c>
      <c r="B17" s="8">
        <v>1300</v>
      </c>
      <c r="C17" s="5">
        <f t="shared" si="0"/>
        <v>1300</v>
      </c>
      <c r="D17" s="5"/>
      <c r="E17" s="5" t="s">
        <v>41</v>
      </c>
      <c r="F17" s="5" t="s">
        <v>42</v>
      </c>
    </row>
    <row r="18" spans="1:6" ht="15" thickBot="1" x14ac:dyDescent="0.35">
      <c r="A18" s="3" t="s">
        <v>18</v>
      </c>
      <c r="B18" s="8">
        <v>21000</v>
      </c>
      <c r="C18" s="5"/>
      <c r="D18" s="5">
        <f>B18</f>
        <v>21000</v>
      </c>
      <c r="E18" s="5" t="s">
        <v>41</v>
      </c>
      <c r="F18" s="5" t="s">
        <v>48</v>
      </c>
    </row>
    <row r="19" spans="1:6" ht="15" thickBot="1" x14ac:dyDescent="0.35">
      <c r="A19" s="3" t="s">
        <v>19</v>
      </c>
      <c r="B19" s="8">
        <v>25000</v>
      </c>
      <c r="C19" s="5"/>
      <c r="D19" s="5"/>
      <c r="E19" s="5"/>
      <c r="F19" s="5"/>
    </row>
    <row r="20" spans="1:6" ht="15" thickBot="1" x14ac:dyDescent="0.35">
      <c r="A20" s="3" t="s">
        <v>20</v>
      </c>
      <c r="B20" s="8">
        <v>1800</v>
      </c>
      <c r="C20" s="5"/>
      <c r="D20" s="5">
        <f>B20</f>
        <v>1800</v>
      </c>
      <c r="E20" s="5" t="s">
        <v>41</v>
      </c>
      <c r="F20" s="5" t="s">
        <v>45</v>
      </c>
    </row>
    <row r="21" spans="1:6" ht="15" thickBot="1" x14ac:dyDescent="0.35">
      <c r="A21" s="3" t="s">
        <v>21</v>
      </c>
      <c r="B21" s="8">
        <v>1500</v>
      </c>
      <c r="C21" s="5"/>
      <c r="D21" s="5">
        <f t="shared" ref="D21:D22" si="1">B21</f>
        <v>1500</v>
      </c>
      <c r="E21" s="5" t="s">
        <v>41</v>
      </c>
      <c r="F21" s="5" t="s">
        <v>45</v>
      </c>
    </row>
    <row r="22" spans="1:6" ht="15" thickBot="1" x14ac:dyDescent="0.35">
      <c r="A22" s="3" t="s">
        <v>22</v>
      </c>
      <c r="B22" s="8">
        <v>2500</v>
      </c>
      <c r="C22" s="5"/>
      <c r="D22" s="5">
        <f t="shared" si="1"/>
        <v>2500</v>
      </c>
      <c r="E22" s="5" t="s">
        <v>41</v>
      </c>
      <c r="F22" s="5" t="s">
        <v>45</v>
      </c>
    </row>
    <row r="23" spans="1:6" ht="15" thickBot="1" x14ac:dyDescent="0.35">
      <c r="A23" s="3" t="s">
        <v>23</v>
      </c>
      <c r="B23" s="8">
        <v>1600</v>
      </c>
      <c r="C23" s="5"/>
      <c r="D23" s="5"/>
      <c r="E23" s="5"/>
      <c r="F23" s="5"/>
    </row>
    <row r="24" spans="1:6" ht="15" thickBot="1" x14ac:dyDescent="0.35">
      <c r="A24" s="3" t="s">
        <v>24</v>
      </c>
      <c r="B24" s="8">
        <v>339150</v>
      </c>
      <c r="C24" s="5"/>
      <c r="D24" s="5">
        <f>B24</f>
        <v>339150</v>
      </c>
      <c r="E24" s="5" t="s">
        <v>41</v>
      </c>
      <c r="F24" s="5" t="s">
        <v>49</v>
      </c>
    </row>
    <row r="25" spans="1:6" ht="15" thickBot="1" x14ac:dyDescent="0.35">
      <c r="A25" s="3" t="s">
        <v>25</v>
      </c>
      <c r="B25" s="8">
        <v>650</v>
      </c>
      <c r="C25" s="5"/>
      <c r="D25" s="5">
        <f>B25</f>
        <v>650</v>
      </c>
      <c r="E25" s="5" t="s">
        <v>41</v>
      </c>
      <c r="F25" s="5" t="s">
        <v>49</v>
      </c>
    </row>
    <row r="26" spans="1:6" ht="15" thickBot="1" x14ac:dyDescent="0.35">
      <c r="A26" s="3" t="s">
        <v>26</v>
      </c>
      <c r="B26" s="8">
        <v>18000</v>
      </c>
      <c r="C26" s="5"/>
      <c r="D26" s="5"/>
      <c r="E26" s="5"/>
      <c r="F26" s="5"/>
    </row>
    <row r="27" spans="1:6" ht="15" thickBot="1" x14ac:dyDescent="0.35">
      <c r="A27" s="3" t="s">
        <v>27</v>
      </c>
      <c r="B27" s="8">
        <v>15000</v>
      </c>
      <c r="C27" s="5">
        <f>B27</f>
        <v>15000</v>
      </c>
      <c r="D27" s="5"/>
      <c r="E27" s="5" t="s">
        <v>43</v>
      </c>
      <c r="F27" s="5" t="s">
        <v>50</v>
      </c>
    </row>
    <row r="28" spans="1:6" ht="15" thickBot="1" x14ac:dyDescent="0.35">
      <c r="A28" s="3" t="s">
        <v>28</v>
      </c>
      <c r="B28" s="8">
        <v>10912.5</v>
      </c>
      <c r="C28" s="5"/>
      <c r="D28" s="5"/>
      <c r="E28" s="5"/>
      <c r="F28" s="5"/>
    </row>
    <row r="29" spans="1:6" ht="15" thickBot="1" x14ac:dyDescent="0.35">
      <c r="A29" s="3" t="s">
        <v>29</v>
      </c>
      <c r="B29" s="8">
        <v>5000</v>
      </c>
      <c r="C29" s="5">
        <f t="shared" ref="C29:C36" si="2">B29</f>
        <v>5000</v>
      </c>
      <c r="D29" s="5"/>
      <c r="E29" s="5" t="s">
        <v>43</v>
      </c>
      <c r="F29" s="5" t="s">
        <v>64</v>
      </c>
    </row>
    <row r="30" spans="1:6" ht="15" thickBot="1" x14ac:dyDescent="0.35">
      <c r="A30" s="3" t="s">
        <v>30</v>
      </c>
      <c r="B30" s="8">
        <v>2500</v>
      </c>
      <c r="C30" s="5">
        <f t="shared" si="2"/>
        <v>2500</v>
      </c>
      <c r="D30" s="5"/>
      <c r="E30" s="5" t="s">
        <v>43</v>
      </c>
      <c r="F30" s="5" t="s">
        <v>51</v>
      </c>
    </row>
    <row r="31" spans="1:6" ht="15" thickBot="1" x14ac:dyDescent="0.35">
      <c r="A31" s="3" t="s">
        <v>31</v>
      </c>
      <c r="B31" s="8">
        <v>300</v>
      </c>
      <c r="C31" s="5">
        <f t="shared" si="2"/>
        <v>300</v>
      </c>
      <c r="D31" s="5"/>
      <c r="E31" s="5" t="s">
        <v>43</v>
      </c>
      <c r="F31" s="5" t="s">
        <v>51</v>
      </c>
    </row>
    <row r="32" spans="1:6" ht="15" thickBot="1" x14ac:dyDescent="0.35">
      <c r="A32" s="3" t="s">
        <v>32</v>
      </c>
      <c r="B32" s="8">
        <v>950</v>
      </c>
      <c r="C32" s="5">
        <f t="shared" si="2"/>
        <v>950</v>
      </c>
      <c r="D32" s="5"/>
      <c r="E32" s="5" t="s">
        <v>43</v>
      </c>
      <c r="F32" s="5" t="s">
        <v>51</v>
      </c>
    </row>
    <row r="33" spans="1:6" ht="15" thickBot="1" x14ac:dyDescent="0.35">
      <c r="A33" s="3" t="s">
        <v>33</v>
      </c>
      <c r="B33" s="8">
        <v>650</v>
      </c>
      <c r="C33" s="5">
        <f t="shared" si="2"/>
        <v>650</v>
      </c>
      <c r="D33" s="5"/>
      <c r="E33" s="5" t="s">
        <v>43</v>
      </c>
      <c r="F33" s="5" t="s">
        <v>51</v>
      </c>
    </row>
    <row r="34" spans="1:6" ht="15" thickBot="1" x14ac:dyDescent="0.35">
      <c r="A34" s="3" t="s">
        <v>34</v>
      </c>
      <c r="B34" s="8">
        <v>1950</v>
      </c>
      <c r="C34" s="5">
        <f t="shared" si="2"/>
        <v>1950</v>
      </c>
      <c r="D34" s="5"/>
      <c r="E34" s="5" t="s">
        <v>43</v>
      </c>
      <c r="F34" s="5" t="s">
        <v>64</v>
      </c>
    </row>
    <row r="35" spans="1:6" ht="15" thickBot="1" x14ac:dyDescent="0.35">
      <c r="A35" s="3" t="s">
        <v>35</v>
      </c>
      <c r="B35" s="8">
        <v>114000</v>
      </c>
      <c r="C35" s="5">
        <f t="shared" si="2"/>
        <v>114000</v>
      </c>
      <c r="D35" s="5"/>
      <c r="E35" s="5" t="s">
        <v>43</v>
      </c>
      <c r="F35" s="5" t="s">
        <v>52</v>
      </c>
    </row>
    <row r="36" spans="1:6" ht="15" thickBot="1" x14ac:dyDescent="0.35">
      <c r="A36" s="3" t="s">
        <v>36</v>
      </c>
      <c r="B36" s="8">
        <v>95000</v>
      </c>
      <c r="C36" s="5">
        <f t="shared" si="2"/>
        <v>95000</v>
      </c>
      <c r="D36" s="5"/>
      <c r="E36" s="5" t="s">
        <v>41</v>
      </c>
      <c r="F36" s="5" t="s">
        <v>46</v>
      </c>
    </row>
    <row r="37" spans="1:6" x14ac:dyDescent="0.3">
      <c r="A37" s="9"/>
      <c r="B37" s="6"/>
      <c r="C37" s="6"/>
      <c r="D37" s="6"/>
      <c r="E37" s="6"/>
      <c r="F37" s="6"/>
    </row>
    <row r="39" spans="1:6" x14ac:dyDescent="0.3">
      <c r="A39" s="9" t="s">
        <v>53</v>
      </c>
    </row>
    <row r="40" spans="1:6" x14ac:dyDescent="0.3">
      <c r="A40" s="9" t="s">
        <v>43</v>
      </c>
    </row>
    <row r="41" spans="1:6" x14ac:dyDescent="0.3">
      <c r="A41" s="9" t="s">
        <v>54</v>
      </c>
    </row>
    <row r="42" spans="1:6" x14ac:dyDescent="0.3">
      <c r="A42" s="9" t="s">
        <v>55</v>
      </c>
    </row>
    <row r="44" spans="1:6" x14ac:dyDescent="0.3">
      <c r="A44" s="9" t="s">
        <v>56</v>
      </c>
      <c r="C44" s="4">
        <f>D5</f>
        <v>180000</v>
      </c>
    </row>
    <row r="45" spans="1:6" x14ac:dyDescent="0.3">
      <c r="A45" s="9" t="s">
        <v>58</v>
      </c>
      <c r="C45" s="11">
        <f>C27</f>
        <v>15000</v>
      </c>
    </row>
    <row r="46" spans="1:6" x14ac:dyDescent="0.3">
      <c r="A46" s="9" t="s">
        <v>59</v>
      </c>
      <c r="C46" s="12">
        <f>C44-C45</f>
        <v>165000</v>
      </c>
    </row>
    <row r="47" spans="1:6" x14ac:dyDescent="0.3">
      <c r="A47" s="9" t="s">
        <v>57</v>
      </c>
      <c r="C47" s="11">
        <f>C35</f>
        <v>114000</v>
      </c>
    </row>
    <row r="48" spans="1:6" x14ac:dyDescent="0.3">
      <c r="A48" s="9" t="s">
        <v>60</v>
      </c>
      <c r="C48" s="4">
        <f>C46-C47</f>
        <v>51000</v>
      </c>
    </row>
    <row r="49" spans="1:3" x14ac:dyDescent="0.3">
      <c r="A49" s="14" t="s">
        <v>61</v>
      </c>
    </row>
    <row r="50" spans="1:3" x14ac:dyDescent="0.3">
      <c r="A50" s="15" t="s">
        <v>62</v>
      </c>
      <c r="C50" s="16">
        <f>B51+B52</f>
        <v>6950</v>
      </c>
    </row>
    <row r="51" spans="1:3" x14ac:dyDescent="0.3">
      <c r="A51" s="9" t="s">
        <v>29</v>
      </c>
      <c r="B51" s="4">
        <f>C29</f>
        <v>5000</v>
      </c>
    </row>
    <row r="52" spans="1:3" x14ac:dyDescent="0.3">
      <c r="A52" s="9" t="s">
        <v>63</v>
      </c>
      <c r="B52" s="11">
        <f>C34</f>
        <v>1950</v>
      </c>
    </row>
    <row r="53" spans="1:3" x14ac:dyDescent="0.3">
      <c r="A53" s="15" t="s">
        <v>65</v>
      </c>
      <c r="C53" s="16">
        <f>SUM(B54:B58)</f>
        <v>7400</v>
      </c>
    </row>
    <row r="54" spans="1:3" x14ac:dyDescent="0.3">
      <c r="A54" s="9" t="s">
        <v>13</v>
      </c>
      <c r="B54" s="4">
        <f>C13</f>
        <v>3000</v>
      </c>
    </row>
    <row r="55" spans="1:3" x14ac:dyDescent="0.3">
      <c r="A55" s="9" t="s">
        <v>30</v>
      </c>
      <c r="B55" s="4">
        <f>C30</f>
        <v>2500</v>
      </c>
    </row>
    <row r="56" spans="1:3" x14ac:dyDescent="0.3">
      <c r="A56" s="9" t="s">
        <v>31</v>
      </c>
      <c r="B56" s="4">
        <f>C31</f>
        <v>300</v>
      </c>
    </row>
    <row r="57" spans="1:3" x14ac:dyDescent="0.3">
      <c r="A57" s="9" t="s">
        <v>32</v>
      </c>
      <c r="B57" s="4">
        <f>C32</f>
        <v>950</v>
      </c>
    </row>
    <row r="58" spans="1:3" x14ac:dyDescent="0.3">
      <c r="A58" s="9" t="s">
        <v>33</v>
      </c>
      <c r="B58" s="11">
        <f>C33</f>
        <v>650</v>
      </c>
      <c r="C58" s="17"/>
    </row>
    <row r="59" spans="1:3" x14ac:dyDescent="0.3">
      <c r="A59" s="9" t="s">
        <v>66</v>
      </c>
      <c r="C59" s="4">
        <f>C48-C50-C53</f>
        <v>36650</v>
      </c>
    </row>
    <row r="60" spans="1:3" x14ac:dyDescent="0.3">
      <c r="A60" s="9" t="s">
        <v>67</v>
      </c>
      <c r="C60" s="18">
        <v>0</v>
      </c>
    </row>
    <row r="61" spans="1:3" x14ac:dyDescent="0.3">
      <c r="A61" s="9" t="s">
        <v>68</v>
      </c>
      <c r="C61" s="4">
        <f>C59-C60</f>
        <v>36650</v>
      </c>
    </row>
    <row r="62" spans="1:3" x14ac:dyDescent="0.3">
      <c r="A62" s="9" t="s">
        <v>69</v>
      </c>
      <c r="C62" s="11">
        <f>C61*0.25</f>
        <v>9162.5</v>
      </c>
    </row>
    <row r="63" spans="1:3" ht="15" thickBot="1" x14ac:dyDescent="0.35">
      <c r="A63" s="9" t="s">
        <v>70</v>
      </c>
      <c r="C63" s="19">
        <f>C61-C62</f>
        <v>27487.5</v>
      </c>
    </row>
    <row r="64" spans="1:3" ht="15" thickTop="1" x14ac:dyDescent="0.3"/>
    <row r="65" spans="1:3" x14ac:dyDescent="0.3">
      <c r="A65" s="9" t="s">
        <v>53</v>
      </c>
    </row>
    <row r="66" spans="1:3" x14ac:dyDescent="0.3">
      <c r="A66" s="9" t="s">
        <v>41</v>
      </c>
    </row>
    <row r="67" spans="1:3" x14ac:dyDescent="0.3">
      <c r="A67" s="9" t="s">
        <v>71</v>
      </c>
    </row>
    <row r="68" spans="1:3" x14ac:dyDescent="0.3">
      <c r="A68" s="9" t="s">
        <v>55</v>
      </c>
    </row>
    <row r="70" spans="1:3" x14ac:dyDescent="0.3">
      <c r="A70" s="9" t="s">
        <v>72</v>
      </c>
    </row>
    <row r="71" spans="1:3" x14ac:dyDescent="0.3">
      <c r="A71" s="20" t="s">
        <v>73</v>
      </c>
    </row>
    <row r="72" spans="1:3" x14ac:dyDescent="0.3">
      <c r="A72" s="9" t="s">
        <v>2</v>
      </c>
      <c r="B72" s="4">
        <f>C2</f>
        <v>25000</v>
      </c>
    </row>
    <row r="73" spans="1:3" x14ac:dyDescent="0.3">
      <c r="A73" s="9" t="s">
        <v>3</v>
      </c>
      <c r="B73" s="4">
        <f>C3</f>
        <v>110000</v>
      </c>
    </row>
    <row r="74" spans="1:3" x14ac:dyDescent="0.3">
      <c r="A74" s="9" t="s">
        <v>74</v>
      </c>
      <c r="B74" s="4">
        <f>C9</f>
        <v>600</v>
      </c>
    </row>
    <row r="75" spans="1:3" x14ac:dyDescent="0.3">
      <c r="A75" s="9" t="s">
        <v>6</v>
      </c>
      <c r="B75" s="4">
        <f>C6</f>
        <v>25000</v>
      </c>
    </row>
    <row r="76" spans="1:3" x14ac:dyDescent="0.3">
      <c r="A76" s="9" t="s">
        <v>10</v>
      </c>
      <c r="B76" s="4">
        <f>C10</f>
        <v>25000</v>
      </c>
    </row>
    <row r="77" spans="1:3" x14ac:dyDescent="0.3">
      <c r="A77" s="9" t="s">
        <v>8</v>
      </c>
      <c r="B77" s="4">
        <f>C8</f>
        <v>1800</v>
      </c>
    </row>
    <row r="78" spans="1:3" x14ac:dyDescent="0.3">
      <c r="A78" s="9" t="s">
        <v>75</v>
      </c>
      <c r="B78" s="4">
        <f>C16</f>
        <v>1700</v>
      </c>
    </row>
    <row r="79" spans="1:3" x14ac:dyDescent="0.3">
      <c r="A79" s="9" t="s">
        <v>76</v>
      </c>
      <c r="B79" s="4">
        <f>C17</f>
        <v>1300</v>
      </c>
    </row>
    <row r="80" spans="1:3" x14ac:dyDescent="0.3">
      <c r="A80" s="9" t="s">
        <v>77</v>
      </c>
      <c r="C80" s="4">
        <f>SUM(B72:B79)</f>
        <v>190400</v>
      </c>
    </row>
    <row r="81" spans="1:3" x14ac:dyDescent="0.3">
      <c r="A81" s="20" t="s">
        <v>78</v>
      </c>
    </row>
    <row r="82" spans="1:3" x14ac:dyDescent="0.3">
      <c r="A82" s="9" t="s">
        <v>79</v>
      </c>
      <c r="B82" s="4">
        <f>C14</f>
        <v>3500</v>
      </c>
    </row>
    <row r="83" spans="1:3" x14ac:dyDescent="0.3">
      <c r="A83" s="9" t="s">
        <v>12</v>
      </c>
      <c r="B83" s="4">
        <f>C12</f>
        <v>15000</v>
      </c>
    </row>
    <row r="84" spans="1:3" x14ac:dyDescent="0.3">
      <c r="A84" s="9" t="s">
        <v>36</v>
      </c>
      <c r="B84" s="4">
        <f>C36</f>
        <v>95000</v>
      </c>
    </row>
    <row r="85" spans="1:3" x14ac:dyDescent="0.3">
      <c r="A85" s="9" t="s">
        <v>11</v>
      </c>
      <c r="B85" s="4">
        <f>C11</f>
        <v>80000</v>
      </c>
    </row>
    <row r="86" spans="1:3" x14ac:dyDescent="0.3">
      <c r="A86" s="9" t="s">
        <v>80</v>
      </c>
      <c r="B86" s="4">
        <f>-C15</f>
        <v>-18000</v>
      </c>
    </row>
    <row r="87" spans="1:3" x14ac:dyDescent="0.3">
      <c r="A87" s="9" t="s">
        <v>4</v>
      </c>
      <c r="B87" s="11">
        <f>C4</f>
        <v>85000</v>
      </c>
    </row>
    <row r="88" spans="1:3" x14ac:dyDescent="0.3">
      <c r="A88" s="9" t="s">
        <v>81</v>
      </c>
      <c r="C88" s="11">
        <f>SUM(B82:B87)</f>
        <v>260500</v>
      </c>
    </row>
    <row r="89" spans="1:3" ht="15" thickBot="1" x14ac:dyDescent="0.35">
      <c r="A89" s="13" t="s">
        <v>82</v>
      </c>
      <c r="C89" s="19">
        <f>C80+C88</f>
        <v>450900</v>
      </c>
    </row>
    <row r="90" spans="1:3" ht="15" thickTop="1" x14ac:dyDescent="0.3">
      <c r="A90" s="20"/>
    </row>
    <row r="91" spans="1:3" x14ac:dyDescent="0.3">
      <c r="A91" s="13" t="s">
        <v>84</v>
      </c>
    </row>
    <row r="92" spans="1:3" x14ac:dyDescent="0.3">
      <c r="A92" s="21" t="s">
        <v>83</v>
      </c>
    </row>
    <row r="93" spans="1:3" x14ac:dyDescent="0.3">
      <c r="A93" t="s">
        <v>19</v>
      </c>
    </row>
    <row r="94" spans="1:3" x14ac:dyDescent="0.3">
      <c r="A94" t="s">
        <v>85</v>
      </c>
    </row>
    <row r="95" spans="1:3" x14ac:dyDescent="0.3">
      <c r="A95" t="s">
        <v>86</v>
      </c>
    </row>
    <row r="96" spans="1:3" x14ac:dyDescent="0.3">
      <c r="A96" t="s">
        <v>21</v>
      </c>
    </row>
    <row r="97" spans="1:1" x14ac:dyDescent="0.3">
      <c r="A97" t="s">
        <v>87</v>
      </c>
    </row>
    <row r="98" spans="1:1" x14ac:dyDescent="0.3">
      <c r="A98" t="s">
        <v>88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Ejemplo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Brazil Batres</dc:creator>
  <cp:lastModifiedBy>Brazil Batres</cp:lastModifiedBy>
  <dcterms:created xsi:type="dcterms:W3CDTF">2023-01-19T23:41:20Z</dcterms:created>
  <dcterms:modified xsi:type="dcterms:W3CDTF">2023-01-26T02:55:08Z</dcterms:modified>
</cp:coreProperties>
</file>