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\"/>
    </mc:Choice>
  </mc:AlternateContent>
  <xr:revisionPtr revIDLastSave="0" documentId="13_ncr:1_{28CCE607-C087-4558-86AA-0FD0D5057482}" xr6:coauthVersionLast="47" xr6:coauthVersionMax="47" xr10:uidLastSave="{00000000-0000-0000-0000-000000000000}"/>
  <bookViews>
    <workbookView xWindow="-108" yWindow="-108" windowWidth="23256" windowHeight="12456" xr2:uid="{E4F91EB3-D4CD-4583-9A10-F3E08267C028}"/>
  </bookViews>
  <sheets>
    <sheet name="H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82" i="1"/>
  <c r="A81" i="1"/>
  <c r="A78" i="1"/>
  <c r="A76" i="1"/>
  <c r="A75" i="1"/>
  <c r="A68" i="1"/>
  <c r="B64" i="1"/>
  <c r="A70" i="1"/>
  <c r="A69" i="1"/>
  <c r="A67" i="1"/>
  <c r="A65" i="1"/>
  <c r="A62" i="1"/>
  <c r="A61" i="1"/>
  <c r="A48" i="1"/>
  <c r="A49" i="1"/>
  <c r="A45" i="1"/>
  <c r="A47" i="1"/>
  <c r="A43" i="1"/>
  <c r="A42" i="1"/>
  <c r="B38" i="1"/>
  <c r="A37" i="1"/>
  <c r="A36" i="1"/>
  <c r="C4" i="1" l="1"/>
  <c r="B36" i="1" s="1"/>
  <c r="D21" i="1"/>
  <c r="B76" i="1" s="1"/>
  <c r="D25" i="1"/>
  <c r="B63" i="1" s="1"/>
  <c r="D24" i="1"/>
  <c r="B68" i="1" s="1"/>
  <c r="D23" i="1"/>
  <c r="C17" i="1"/>
  <c r="B43" i="1" s="1"/>
  <c r="D9" i="1"/>
  <c r="B81" i="1" s="1"/>
  <c r="C6" i="1"/>
  <c r="B62" i="1" s="1"/>
  <c r="D19" i="1"/>
  <c r="C34" i="1" s="1"/>
  <c r="C11" i="1"/>
  <c r="C12" i="1"/>
  <c r="B48" i="1" s="1"/>
  <c r="C13" i="1"/>
  <c r="B49" i="1" s="1"/>
  <c r="C14" i="1"/>
  <c r="B45" i="1" s="1"/>
  <c r="C10" i="1"/>
  <c r="B37" i="1" s="1"/>
  <c r="C5" i="1"/>
  <c r="B61" i="1" s="1"/>
  <c r="C8" i="1"/>
  <c r="B69" i="1" s="1"/>
  <c r="C7" i="1"/>
  <c r="B67" i="1" s="1"/>
  <c r="C3" i="1"/>
  <c r="B65" i="1" s="1"/>
  <c r="C18" i="1"/>
  <c r="C51" i="1" s="1"/>
  <c r="D22" i="1"/>
  <c r="B78" i="1" s="1"/>
  <c r="C77" i="1" s="1"/>
  <c r="C15" i="1"/>
  <c r="B44" i="1" s="1"/>
  <c r="C16" i="1"/>
  <c r="D20" i="1"/>
  <c r="B75" i="1" s="1"/>
  <c r="C74" i="1" l="1"/>
  <c r="C79" i="1" s="1"/>
  <c r="C60" i="1"/>
  <c r="C35" i="1"/>
  <c r="C39" i="1" s="1"/>
  <c r="B70" i="1"/>
  <c r="C66" i="1" s="1"/>
  <c r="B42" i="1"/>
  <c r="C41" i="1" s="1"/>
  <c r="B47" i="1"/>
  <c r="C46" i="1" s="1"/>
  <c r="D26" i="1"/>
  <c r="C26" i="1"/>
  <c r="C50" i="1" l="1"/>
  <c r="C52" i="1" s="1"/>
  <c r="B82" i="1" s="1"/>
  <c r="C71" i="1"/>
  <c r="E26" i="1"/>
  <c r="C80" i="1" l="1"/>
  <c r="C83" i="1" s="1"/>
</calcChain>
</file>

<file path=xl/sharedStrings.xml><?xml version="1.0" encoding="utf-8"?>
<sst xmlns="http://schemas.openxmlformats.org/spreadsheetml/2006/main" count="107" uniqueCount="66">
  <si>
    <t>Balance de Comprobación o Saldos</t>
  </si>
  <si>
    <t>Cuenta</t>
  </si>
  <si>
    <t>Debe</t>
  </si>
  <si>
    <t>Haber</t>
  </si>
  <si>
    <t>Proveedores</t>
  </si>
  <si>
    <t>Sueldos de vendedores</t>
  </si>
  <si>
    <t>Propaganda y publicidad</t>
  </si>
  <si>
    <t>Préstamos bancarios a largo plazo</t>
  </si>
  <si>
    <t>Intereses pagados</t>
  </si>
  <si>
    <t>Seguros pagados por anticipado</t>
  </si>
  <si>
    <t>Depreciación mobiliario y equipo</t>
  </si>
  <si>
    <t>Depreciación acumulada mobiliario y equipo</t>
  </si>
  <si>
    <t>Vehículos</t>
  </si>
  <si>
    <t>Depreciación acumulada vehículos</t>
  </si>
  <si>
    <t>Inventario Inicial de Mercadería</t>
  </si>
  <si>
    <t>Mobiliario y equipo</t>
  </si>
  <si>
    <t>Sueldos de administración</t>
  </si>
  <si>
    <t>Alquileres de oficina</t>
  </si>
  <si>
    <t>Depreciación vehículos</t>
  </si>
  <si>
    <t>Bancos</t>
  </si>
  <si>
    <t>Cuentas incobrables</t>
  </si>
  <si>
    <t>Compras</t>
  </si>
  <si>
    <t>Capital</t>
  </si>
  <si>
    <t>Acreedores</t>
  </si>
  <si>
    <t>Ventas</t>
  </si>
  <si>
    <t>Reserva para cuentas incobrables</t>
  </si>
  <si>
    <t>Clientes</t>
  </si>
  <si>
    <t>Inventario final de mercadería Q18,000.00</t>
  </si>
  <si>
    <t>Estado Financiero</t>
  </si>
  <si>
    <t>Clasificación</t>
  </si>
  <si>
    <t>Balance General</t>
  </si>
  <si>
    <t>Pasivo Corriente</t>
  </si>
  <si>
    <t>Estado de Resultados</t>
  </si>
  <si>
    <t>Gasto de ventas</t>
  </si>
  <si>
    <t>Gasto de Administración</t>
  </si>
  <si>
    <t>Pasivo No Corriente</t>
  </si>
  <si>
    <t>Activo corriente</t>
  </si>
  <si>
    <t>Gasto Financiero</t>
  </si>
  <si>
    <t>Regulador del Activo</t>
  </si>
  <si>
    <t>Activo No Corriente</t>
  </si>
  <si>
    <t>Costo de Ventas</t>
  </si>
  <si>
    <t>Ingresos</t>
  </si>
  <si>
    <t>Gasto de Ventas</t>
  </si>
  <si>
    <t>Del 01 de enero al 31 de diciembre del 2022</t>
  </si>
  <si>
    <t>Expresado en quetzales</t>
  </si>
  <si>
    <t>AMBER</t>
  </si>
  <si>
    <t>Columna1</t>
  </si>
  <si>
    <t>(-) Costo de ventas</t>
  </si>
  <si>
    <t>(-) Inventario final</t>
  </si>
  <si>
    <t>Utilidad Bruta</t>
  </si>
  <si>
    <t>Gastos de Operación</t>
  </si>
  <si>
    <t>Gastos de Venta</t>
  </si>
  <si>
    <t>Gastos de Admon</t>
  </si>
  <si>
    <t>Utilidad Operativa</t>
  </si>
  <si>
    <t>(-) Intereses</t>
  </si>
  <si>
    <t>Utilidad del Período</t>
  </si>
  <si>
    <t>Al 31 de diciembre del 2022</t>
  </si>
  <si>
    <t>ACTIVO</t>
  </si>
  <si>
    <t>Activo Corriente</t>
  </si>
  <si>
    <t>(-) Reserva cuentas incobrables</t>
  </si>
  <si>
    <t>Inventario de Mercadería</t>
  </si>
  <si>
    <t>TOTAL DEL ACTIVO</t>
  </si>
  <si>
    <t>PASIVOS</t>
  </si>
  <si>
    <t>PATRIMONIO</t>
  </si>
  <si>
    <t>TOTAL DE PASIVO + PATRIMONIO</t>
  </si>
  <si>
    <t>TOTAL DEL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</si>
</sst>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u/>
      <sz val="10"/>
      <color theme="1"/>
      <name val="Calibri Light"/>
      <family val="2"/>
    </font>
    <font>
      <i/>
      <sz val="10"/>
      <color theme="1"/>
      <name val="Calibri Light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0" fillId="0" borderId="0" xfId="0" applyNumberFormat="1"/>
    <xf numFmtId="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44" fontId="1" fillId="0" borderId="1" xfId="1" applyFont="1" applyBorder="1" applyAlignment="1">
      <alignment vertical="center" wrapText="1"/>
    </xf>
    <xf numFmtId="0" fontId="7" fillId="0" borderId="0" xfId="0" applyFont="1" applyAlignment="1">
      <alignment vertical="center"/>
    </xf>
    <xf numFmtId="4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vertical="center" wrapText="1"/>
    </xf>
    <xf numFmtId="44" fontId="1" fillId="0" borderId="7" xfId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7" xfId="0" applyFont="1" applyBorder="1" applyAlignment="1">
      <alignment horizontal="right" vertical="center" wrapText="1"/>
    </xf>
    <xf numFmtId="0" fontId="4" fillId="4" borderId="1" xfId="0" applyFont="1" applyFill="1" applyBorder="1" applyAlignment="1">
      <alignment vertical="center" wrapText="1"/>
    </xf>
    <xf numFmtId="44" fontId="0" fillId="0" borderId="8" xfId="1" applyFont="1" applyBorder="1"/>
    <xf numFmtId="0" fontId="0" fillId="0" borderId="8" xfId="0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44" fontId="0" fillId="0" borderId="8" xfId="0" applyNumberFormat="1" applyBorder="1"/>
    <xf numFmtId="0" fontId="6" fillId="0" borderId="0" xfId="0" applyFont="1"/>
    <xf numFmtId="0" fontId="11" fillId="0" borderId="0" xfId="0" applyFont="1"/>
    <xf numFmtId="0" fontId="4" fillId="4" borderId="7" xfId="0" applyFont="1" applyFill="1" applyBorder="1" applyAlignment="1">
      <alignment vertical="center" wrapText="1"/>
    </xf>
    <xf numFmtId="44" fontId="0" fillId="0" borderId="9" xfId="0" applyNumberFormat="1" applyBorder="1"/>
    <xf numFmtId="0" fontId="6" fillId="0" borderId="0" xfId="0" applyFont="1" applyAlignment="1">
      <alignment horizontal="right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</cellXfs>
  <cellStyles count="2">
    <cellStyle name="Mon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right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AC444C-15A8-4667-85F4-A58056A15DB4}" name="Tabla1" displayName="Tabla1" ref="A2:F25" totalsRowShown="0" headerRowDxfId="8" headerRowBorderDxfId="7" tableBorderDxfId="6">
  <autoFilter ref="A2:F25" xr:uid="{8DAC444C-15A8-4667-85F4-A58056A15DB4}"/>
  <sortState xmlns:xlrd2="http://schemas.microsoft.com/office/spreadsheetml/2017/richdata2" ref="A3:F25">
    <sortCondition ref="F2:F25"/>
  </sortState>
  <tableColumns count="6">
    <tableColumn id="1" xr3:uid="{10B54B92-1AB7-4036-B9EF-AE678ED9DFB6}" name="Cuenta" dataDxfId="5"/>
    <tableColumn id="2" xr3:uid="{FD7E2337-83A7-4DA6-8F4C-61E2CFC539DB}" name="Columna1" dataDxfId="4"/>
    <tableColumn id="3" xr3:uid="{72EB56DE-FA7A-402D-990F-3883D8880E99}" name="Debe" dataDxfId="3" dataCellStyle="Moneda"/>
    <tableColumn id="4" xr3:uid="{2F929D77-A92D-4F04-A920-C2490B812A44}" name="Haber" dataDxfId="2" dataCellStyle="Moneda"/>
    <tableColumn id="5" xr3:uid="{9EF03ED7-FC38-4780-A02A-C6F1EDFB32FB}" name="Estado Financiero" dataDxfId="1"/>
    <tableColumn id="6" xr3:uid="{AC8F9D3C-ED2F-453C-B54A-908BC31BADD7}" name="Clasificació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D6FA-6FAD-40B6-8C25-C99123CEBA1E}">
  <dimension ref="A1:F84"/>
  <sheetViews>
    <sheetView tabSelected="1" workbookViewId="0">
      <selection activeCell="C46" sqref="C46"/>
    </sheetView>
  </sheetViews>
  <sheetFormatPr baseColWidth="10" defaultRowHeight="14.4" x14ac:dyDescent="0.3"/>
  <cols>
    <col min="1" max="1" width="38" customWidth="1"/>
    <col min="2" max="3" width="12.6640625" bestFit="1" customWidth="1"/>
    <col min="4" max="4" width="12.109375" bestFit="1" customWidth="1"/>
    <col min="5" max="5" width="20.109375" customWidth="1"/>
    <col min="6" max="6" width="22.77734375" customWidth="1"/>
  </cols>
  <sheetData>
    <row r="1" spans="1:6" ht="27.6" customHeight="1" thickBot="1" x14ac:dyDescent="0.35">
      <c r="A1" s="29"/>
      <c r="B1" s="30"/>
      <c r="C1" s="31" t="s">
        <v>0</v>
      </c>
      <c r="D1" s="32"/>
    </row>
    <row r="2" spans="1:6" ht="15" customHeight="1" thickBot="1" x14ac:dyDescent="0.35">
      <c r="A2" s="10" t="s">
        <v>1</v>
      </c>
      <c r="B2" s="1" t="s">
        <v>46</v>
      </c>
      <c r="C2" s="2" t="s">
        <v>2</v>
      </c>
      <c r="D2" s="2" t="s">
        <v>3</v>
      </c>
      <c r="E2" s="2" t="s">
        <v>28</v>
      </c>
      <c r="F2" s="11" t="s">
        <v>29</v>
      </c>
    </row>
    <row r="3" spans="1:6" ht="15" thickBot="1" x14ac:dyDescent="0.35">
      <c r="A3" s="17" t="s">
        <v>9</v>
      </c>
      <c r="B3" s="4">
        <v>1250</v>
      </c>
      <c r="C3" s="7">
        <f t="shared" ref="C3:C8" si="0">B3</f>
        <v>1250</v>
      </c>
      <c r="D3" s="7"/>
      <c r="E3" s="1" t="s">
        <v>30</v>
      </c>
      <c r="F3" s="6" t="s">
        <v>36</v>
      </c>
    </row>
    <row r="4" spans="1:6" ht="15" thickBot="1" x14ac:dyDescent="0.35">
      <c r="A4" s="17" t="s">
        <v>14</v>
      </c>
      <c r="B4" s="4">
        <v>65000</v>
      </c>
      <c r="C4" s="7">
        <f t="shared" si="0"/>
        <v>65000</v>
      </c>
      <c r="D4" s="7"/>
      <c r="E4" s="36" t="s">
        <v>30</v>
      </c>
      <c r="F4" s="37" t="s">
        <v>36</v>
      </c>
    </row>
    <row r="5" spans="1:6" ht="15" thickBot="1" x14ac:dyDescent="0.35">
      <c r="A5" s="17" t="s">
        <v>19</v>
      </c>
      <c r="B5" s="4">
        <v>56000</v>
      </c>
      <c r="C5" s="7">
        <f t="shared" si="0"/>
        <v>56000</v>
      </c>
      <c r="D5" s="7"/>
      <c r="E5" s="1" t="s">
        <v>30</v>
      </c>
      <c r="F5" s="6" t="s">
        <v>36</v>
      </c>
    </row>
    <row r="6" spans="1:6" ht="15" thickBot="1" x14ac:dyDescent="0.35">
      <c r="A6" s="17" t="s">
        <v>26</v>
      </c>
      <c r="B6" s="4">
        <v>14500</v>
      </c>
      <c r="C6" s="7">
        <f t="shared" si="0"/>
        <v>14500</v>
      </c>
      <c r="D6" s="7"/>
      <c r="E6" s="1" t="s">
        <v>30</v>
      </c>
      <c r="F6" s="6" t="s">
        <v>36</v>
      </c>
    </row>
    <row r="7" spans="1:6" ht="15" thickBot="1" x14ac:dyDescent="0.35">
      <c r="A7" s="17" t="s">
        <v>12</v>
      </c>
      <c r="B7" s="4">
        <v>52000</v>
      </c>
      <c r="C7" s="7">
        <f t="shared" si="0"/>
        <v>52000</v>
      </c>
      <c r="D7" s="7"/>
      <c r="E7" s="1" t="s">
        <v>30</v>
      </c>
      <c r="F7" s="6" t="s">
        <v>39</v>
      </c>
    </row>
    <row r="8" spans="1:6" ht="15" thickBot="1" x14ac:dyDescent="0.35">
      <c r="A8" s="17" t="s">
        <v>15</v>
      </c>
      <c r="B8" s="4">
        <v>70000</v>
      </c>
      <c r="C8" s="7">
        <f t="shared" si="0"/>
        <v>70000</v>
      </c>
      <c r="D8" s="7"/>
      <c r="E8" s="1" t="s">
        <v>30</v>
      </c>
      <c r="F8" s="6" t="s">
        <v>39</v>
      </c>
    </row>
    <row r="9" spans="1:6" ht="15" thickBot="1" x14ac:dyDescent="0.35">
      <c r="A9" s="17" t="s">
        <v>22</v>
      </c>
      <c r="B9" s="4">
        <v>56650</v>
      </c>
      <c r="C9" s="7"/>
      <c r="D9" s="7">
        <f>B9</f>
        <v>56650</v>
      </c>
      <c r="E9" s="1" t="s">
        <v>30</v>
      </c>
      <c r="F9" s="6" t="s">
        <v>22</v>
      </c>
    </row>
    <row r="10" spans="1:6" ht="15" thickBot="1" x14ac:dyDescent="0.35">
      <c r="A10" s="17" t="s">
        <v>21</v>
      </c>
      <c r="B10" s="4">
        <v>156000</v>
      </c>
      <c r="C10" s="7">
        <f t="shared" ref="C10:C18" si="1">B10</f>
        <v>156000</v>
      </c>
      <c r="D10" s="7"/>
      <c r="E10" s="1" t="s">
        <v>32</v>
      </c>
      <c r="F10" s="6" t="s">
        <v>40</v>
      </c>
    </row>
    <row r="11" spans="1:6" ht="15" thickBot="1" x14ac:dyDescent="0.35">
      <c r="A11" s="17" t="s">
        <v>10</v>
      </c>
      <c r="B11" s="4">
        <v>14000</v>
      </c>
      <c r="C11" s="7">
        <f t="shared" si="1"/>
        <v>14000</v>
      </c>
      <c r="D11" s="7"/>
      <c r="E11" s="1" t="s">
        <v>32</v>
      </c>
      <c r="F11" s="6" t="s">
        <v>34</v>
      </c>
    </row>
    <row r="12" spans="1:6" ht="15" thickBot="1" x14ac:dyDescent="0.35">
      <c r="A12" s="17" t="s">
        <v>16</v>
      </c>
      <c r="B12" s="4">
        <v>28000</v>
      </c>
      <c r="C12" s="7">
        <f t="shared" si="1"/>
        <v>28000</v>
      </c>
      <c r="D12" s="7"/>
      <c r="E12" s="1" t="s">
        <v>32</v>
      </c>
      <c r="F12" s="6" t="s">
        <v>34</v>
      </c>
    </row>
    <row r="13" spans="1:6" ht="15" thickBot="1" x14ac:dyDescent="0.35">
      <c r="A13" s="17" t="s">
        <v>17</v>
      </c>
      <c r="B13" s="4">
        <v>15600</v>
      </c>
      <c r="C13" s="7">
        <f t="shared" si="1"/>
        <v>15600</v>
      </c>
      <c r="D13" s="7"/>
      <c r="E13" s="1" t="s">
        <v>32</v>
      </c>
      <c r="F13" s="6" t="s">
        <v>34</v>
      </c>
    </row>
    <row r="14" spans="1:6" ht="15" thickBot="1" x14ac:dyDescent="0.35">
      <c r="A14" s="17" t="s">
        <v>18</v>
      </c>
      <c r="B14" s="4">
        <v>10400</v>
      </c>
      <c r="C14" s="7">
        <f t="shared" si="1"/>
        <v>10400</v>
      </c>
      <c r="D14" s="7"/>
      <c r="E14" s="1" t="s">
        <v>32</v>
      </c>
      <c r="F14" s="6" t="s">
        <v>42</v>
      </c>
    </row>
    <row r="15" spans="1:6" ht="15" thickBot="1" x14ac:dyDescent="0.35">
      <c r="A15" s="17" t="s">
        <v>6</v>
      </c>
      <c r="B15" s="4">
        <v>10700</v>
      </c>
      <c r="C15" s="7">
        <f t="shared" si="1"/>
        <v>10700</v>
      </c>
      <c r="D15" s="7"/>
      <c r="E15" s="1" t="s">
        <v>32</v>
      </c>
      <c r="F15" s="6" t="s">
        <v>42</v>
      </c>
    </row>
    <row r="16" spans="1:6" ht="15" thickBot="1" x14ac:dyDescent="0.35">
      <c r="A16" s="17" t="s">
        <v>5</v>
      </c>
      <c r="B16" s="4">
        <v>35000</v>
      </c>
      <c r="C16" s="7">
        <f t="shared" si="1"/>
        <v>35000</v>
      </c>
      <c r="D16" s="7"/>
      <c r="E16" s="1" t="s">
        <v>32</v>
      </c>
      <c r="F16" s="6" t="s">
        <v>33</v>
      </c>
    </row>
    <row r="17" spans="1:6" ht="15" thickBot="1" x14ac:dyDescent="0.35">
      <c r="A17" s="17" t="s">
        <v>20</v>
      </c>
      <c r="B17" s="5">
        <v>435</v>
      </c>
      <c r="C17" s="7">
        <f t="shared" si="1"/>
        <v>435</v>
      </c>
      <c r="D17" s="7"/>
      <c r="E17" s="1" t="s">
        <v>32</v>
      </c>
      <c r="F17" s="6" t="s">
        <v>42</v>
      </c>
    </row>
    <row r="18" spans="1:6" ht="15" thickBot="1" x14ac:dyDescent="0.35">
      <c r="A18" s="17" t="s">
        <v>8</v>
      </c>
      <c r="B18" s="4">
        <v>5000</v>
      </c>
      <c r="C18" s="7">
        <f t="shared" si="1"/>
        <v>5000</v>
      </c>
      <c r="D18" s="7"/>
      <c r="E18" s="1" t="s">
        <v>32</v>
      </c>
      <c r="F18" s="6" t="s">
        <v>37</v>
      </c>
    </row>
    <row r="19" spans="1:6" ht="15" thickBot="1" x14ac:dyDescent="0.35">
      <c r="A19" s="17" t="s">
        <v>24</v>
      </c>
      <c r="B19" s="4">
        <v>360000</v>
      </c>
      <c r="C19" s="7"/>
      <c r="D19" s="7">
        <f t="shared" ref="D19:D25" si="2">B19</f>
        <v>360000</v>
      </c>
      <c r="E19" s="1" t="s">
        <v>32</v>
      </c>
      <c r="F19" s="6" t="s">
        <v>41</v>
      </c>
    </row>
    <row r="20" spans="1:6" ht="15" thickBot="1" x14ac:dyDescent="0.35">
      <c r="A20" s="17" t="s">
        <v>4</v>
      </c>
      <c r="B20" s="4">
        <v>12000</v>
      </c>
      <c r="C20" s="7"/>
      <c r="D20" s="7">
        <f t="shared" si="2"/>
        <v>12000</v>
      </c>
      <c r="E20" s="1" t="s">
        <v>30</v>
      </c>
      <c r="F20" s="12" t="s">
        <v>31</v>
      </c>
    </row>
    <row r="21" spans="1:6" ht="15" thickBot="1" x14ac:dyDescent="0.35">
      <c r="A21" s="17" t="s">
        <v>23</v>
      </c>
      <c r="B21" s="4">
        <v>7800</v>
      </c>
      <c r="C21" s="7"/>
      <c r="D21" s="7">
        <f t="shared" si="2"/>
        <v>7800</v>
      </c>
      <c r="E21" s="1" t="s">
        <v>30</v>
      </c>
      <c r="F21" s="6" t="s">
        <v>31</v>
      </c>
    </row>
    <row r="22" spans="1:6" ht="15" thickBot="1" x14ac:dyDescent="0.35">
      <c r="A22" s="17" t="s">
        <v>7</v>
      </c>
      <c r="B22" s="4">
        <v>50000</v>
      </c>
      <c r="C22" s="7"/>
      <c r="D22" s="7">
        <f t="shared" si="2"/>
        <v>50000</v>
      </c>
      <c r="E22" s="1" t="s">
        <v>30</v>
      </c>
      <c r="F22" s="6" t="s">
        <v>35</v>
      </c>
    </row>
    <row r="23" spans="1:6" ht="15" thickBot="1" x14ac:dyDescent="0.35">
      <c r="A23" s="17" t="s">
        <v>11</v>
      </c>
      <c r="B23" s="4">
        <v>28000</v>
      </c>
      <c r="C23" s="7"/>
      <c r="D23" s="7">
        <f t="shared" si="2"/>
        <v>28000</v>
      </c>
      <c r="E23" s="1" t="s">
        <v>30</v>
      </c>
      <c r="F23" s="6" t="s">
        <v>38</v>
      </c>
    </row>
    <row r="24" spans="1:6" ht="15" thickBot="1" x14ac:dyDescent="0.35">
      <c r="A24" s="17" t="s">
        <v>13</v>
      </c>
      <c r="B24" s="4">
        <v>19000</v>
      </c>
      <c r="C24" s="7"/>
      <c r="D24" s="7">
        <f t="shared" si="2"/>
        <v>19000</v>
      </c>
      <c r="E24" s="1" t="s">
        <v>30</v>
      </c>
      <c r="F24" s="6" t="s">
        <v>38</v>
      </c>
    </row>
    <row r="25" spans="1:6" ht="15" thickBot="1" x14ac:dyDescent="0.35">
      <c r="A25" s="26" t="s">
        <v>25</v>
      </c>
      <c r="B25" s="16">
        <v>435</v>
      </c>
      <c r="C25" s="13"/>
      <c r="D25" s="13">
        <f t="shared" si="2"/>
        <v>435</v>
      </c>
      <c r="E25" s="14" t="s">
        <v>30</v>
      </c>
      <c r="F25" s="15" t="s">
        <v>38</v>
      </c>
    </row>
    <row r="26" spans="1:6" ht="15" thickBot="1" x14ac:dyDescent="0.35">
      <c r="A26" s="33"/>
      <c r="B26" s="34"/>
      <c r="C26" s="7">
        <f>SUM(C3:C25)</f>
        <v>533885</v>
      </c>
      <c r="D26" s="7">
        <f>SUM(D3:D25)</f>
        <v>533885</v>
      </c>
      <c r="E26" s="3">
        <f>D26-C26</f>
        <v>0</v>
      </c>
    </row>
    <row r="27" spans="1:6" x14ac:dyDescent="0.3">
      <c r="A27" s="35" t="s">
        <v>27</v>
      </c>
      <c r="B27" s="35"/>
      <c r="C27" s="35"/>
      <c r="D27" s="35"/>
    </row>
    <row r="29" spans="1:6" x14ac:dyDescent="0.3">
      <c r="A29" t="s">
        <v>45</v>
      </c>
    </row>
    <row r="30" spans="1:6" x14ac:dyDescent="0.3">
      <c r="A30" s="8" t="s">
        <v>32</v>
      </c>
    </row>
    <row r="31" spans="1:6" x14ac:dyDescent="0.3">
      <c r="A31" s="8" t="s">
        <v>43</v>
      </c>
    </row>
    <row r="32" spans="1:6" x14ac:dyDescent="0.3">
      <c r="A32" s="8" t="s">
        <v>44</v>
      </c>
    </row>
    <row r="34" spans="1:3" x14ac:dyDescent="0.3">
      <c r="A34" s="8" t="s">
        <v>24</v>
      </c>
      <c r="C34" s="9">
        <f>D19</f>
        <v>360000</v>
      </c>
    </row>
    <row r="35" spans="1:3" x14ac:dyDescent="0.3">
      <c r="A35" s="8" t="s">
        <v>47</v>
      </c>
      <c r="C35" s="9">
        <f>SUM(B36:B38)</f>
        <v>203000</v>
      </c>
    </row>
    <row r="36" spans="1:3" x14ac:dyDescent="0.3">
      <c r="A36" t="str">
        <f>A4</f>
        <v>Inventario Inicial de Mercadería</v>
      </c>
      <c r="B36" s="9">
        <f>C4</f>
        <v>65000</v>
      </c>
    </row>
    <row r="37" spans="1:3" x14ac:dyDescent="0.3">
      <c r="A37" t="str">
        <f>A10</f>
        <v>Compras</v>
      </c>
      <c r="B37" s="9">
        <f>C10</f>
        <v>156000</v>
      </c>
    </row>
    <row r="38" spans="1:3" x14ac:dyDescent="0.3">
      <c r="A38" t="s">
        <v>48</v>
      </c>
      <c r="B38" s="18">
        <f>-18000</f>
        <v>-18000</v>
      </c>
      <c r="C38" s="19"/>
    </row>
    <row r="39" spans="1:3" x14ac:dyDescent="0.3">
      <c r="A39" t="s">
        <v>49</v>
      </c>
      <c r="C39" s="9">
        <f>C34-C35</f>
        <v>157000</v>
      </c>
    </row>
    <row r="40" spans="1:3" x14ac:dyDescent="0.3">
      <c r="A40" s="20" t="s">
        <v>50</v>
      </c>
    </row>
    <row r="41" spans="1:3" x14ac:dyDescent="0.3">
      <c r="A41" s="21" t="s">
        <v>51</v>
      </c>
      <c r="C41" s="9">
        <f>SUM(B42:B45)</f>
        <v>56535</v>
      </c>
    </row>
    <row r="42" spans="1:3" x14ac:dyDescent="0.3">
      <c r="A42" t="str">
        <f>A16</f>
        <v>Sueldos de vendedores</v>
      </c>
      <c r="B42" s="9">
        <f>C16</f>
        <v>35000</v>
      </c>
    </row>
    <row r="43" spans="1:3" x14ac:dyDescent="0.3">
      <c r="A43" t="str">
        <f>A17</f>
        <v>Cuentas incobrables</v>
      </c>
      <c r="B43" s="9">
        <f>C17</f>
        <v>435</v>
      </c>
    </row>
    <row r="44" spans="1:3" x14ac:dyDescent="0.3">
      <c r="A44" t="str">
        <f>A15</f>
        <v>Propaganda y publicidad</v>
      </c>
      <c r="B44" s="9">
        <f>C15</f>
        <v>10700</v>
      </c>
    </row>
    <row r="45" spans="1:3" x14ac:dyDescent="0.3">
      <c r="A45" s="9" t="str">
        <f>A14</f>
        <v>Depreciación vehículos</v>
      </c>
      <c r="B45" s="9">
        <f>C14</f>
        <v>10400</v>
      </c>
    </row>
    <row r="46" spans="1:3" x14ac:dyDescent="0.3">
      <c r="A46" s="22" t="s">
        <v>52</v>
      </c>
      <c r="C46" s="9">
        <f>SUM(B47:B49)</f>
        <v>57600</v>
      </c>
    </row>
    <row r="47" spans="1:3" x14ac:dyDescent="0.3">
      <c r="A47" s="9" t="str">
        <f>A11</f>
        <v>Depreciación mobiliario y equipo</v>
      </c>
      <c r="B47" s="9">
        <f>C11</f>
        <v>14000</v>
      </c>
    </row>
    <row r="48" spans="1:3" x14ac:dyDescent="0.3">
      <c r="A48" s="9" t="str">
        <f t="shared" ref="A48:A49" si="3">A12</f>
        <v>Sueldos de administración</v>
      </c>
      <c r="B48" s="9">
        <f t="shared" ref="B48:B49" si="4">C12</f>
        <v>28000</v>
      </c>
    </row>
    <row r="49" spans="1:3" x14ac:dyDescent="0.3">
      <c r="A49" s="9" t="str">
        <f t="shared" si="3"/>
        <v>Alquileres de oficina</v>
      </c>
      <c r="B49" s="9">
        <f t="shared" si="4"/>
        <v>15600</v>
      </c>
    </row>
    <row r="50" spans="1:3" x14ac:dyDescent="0.3">
      <c r="A50" t="s">
        <v>53</v>
      </c>
      <c r="C50" s="9">
        <f>C39-C41-C46</f>
        <v>42865</v>
      </c>
    </row>
    <row r="51" spans="1:3" x14ac:dyDescent="0.3">
      <c r="A51" t="s">
        <v>54</v>
      </c>
      <c r="C51" s="23">
        <f>C18</f>
        <v>5000</v>
      </c>
    </row>
    <row r="52" spans="1:3" x14ac:dyDescent="0.3">
      <c r="A52" t="s">
        <v>55</v>
      </c>
      <c r="C52" s="9">
        <f>C50-C51</f>
        <v>37865</v>
      </c>
    </row>
    <row r="54" spans="1:3" x14ac:dyDescent="0.3">
      <c r="A54" t="s">
        <v>45</v>
      </c>
    </row>
    <row r="55" spans="1:3" x14ac:dyDescent="0.3">
      <c r="A55" s="8" t="s">
        <v>30</v>
      </c>
    </row>
    <row r="56" spans="1:3" x14ac:dyDescent="0.3">
      <c r="A56" s="8" t="s">
        <v>56</v>
      </c>
    </row>
    <row r="57" spans="1:3" x14ac:dyDescent="0.3">
      <c r="A57" s="8" t="s">
        <v>44</v>
      </c>
    </row>
    <row r="59" spans="1:3" x14ac:dyDescent="0.3">
      <c r="A59" s="24" t="s">
        <v>57</v>
      </c>
    </row>
    <row r="60" spans="1:3" x14ac:dyDescent="0.3">
      <c r="A60" s="25" t="s">
        <v>58</v>
      </c>
      <c r="C60" s="9">
        <f>SUM(B61:B65)</f>
        <v>89315</v>
      </c>
    </row>
    <row r="61" spans="1:3" x14ac:dyDescent="0.3">
      <c r="A61" s="9" t="str">
        <f>A5</f>
        <v>Bancos</v>
      </c>
      <c r="B61" s="9">
        <f>C5</f>
        <v>56000</v>
      </c>
    </row>
    <row r="62" spans="1:3" x14ac:dyDescent="0.3">
      <c r="A62" t="str">
        <f>A6</f>
        <v>Clientes</v>
      </c>
      <c r="B62" s="9">
        <f>C6</f>
        <v>14500</v>
      </c>
    </row>
    <row r="63" spans="1:3" x14ac:dyDescent="0.3">
      <c r="A63" t="s">
        <v>59</v>
      </c>
      <c r="B63" s="9">
        <f>-D25</f>
        <v>-435</v>
      </c>
    </row>
    <row r="64" spans="1:3" x14ac:dyDescent="0.3">
      <c r="A64" t="s">
        <v>60</v>
      </c>
      <c r="B64" s="9">
        <f>18000</f>
        <v>18000</v>
      </c>
    </row>
    <row r="65" spans="1:3" x14ac:dyDescent="0.3">
      <c r="A65" t="str">
        <f>A3</f>
        <v>Seguros pagados por anticipado</v>
      </c>
      <c r="B65" s="9">
        <f>C3</f>
        <v>1250</v>
      </c>
    </row>
    <row r="66" spans="1:3" x14ac:dyDescent="0.3">
      <c r="A66" s="25" t="s">
        <v>39</v>
      </c>
      <c r="C66" s="9">
        <f>SUM(B67:B70)</f>
        <v>75000</v>
      </c>
    </row>
    <row r="67" spans="1:3" x14ac:dyDescent="0.3">
      <c r="A67" t="str">
        <f>A7</f>
        <v>Vehículos</v>
      </c>
      <c r="B67" s="9">
        <f>C7</f>
        <v>52000</v>
      </c>
    </row>
    <row r="68" spans="1:3" x14ac:dyDescent="0.3">
      <c r="A68" t="str">
        <f>A24</f>
        <v>Depreciación acumulada vehículos</v>
      </c>
      <c r="B68" s="9">
        <f>-D24</f>
        <v>-19000</v>
      </c>
    </row>
    <row r="69" spans="1:3" x14ac:dyDescent="0.3">
      <c r="A69" t="str">
        <f>A8</f>
        <v>Mobiliario y equipo</v>
      </c>
      <c r="B69" s="9">
        <f>C8</f>
        <v>70000</v>
      </c>
    </row>
    <row r="70" spans="1:3" x14ac:dyDescent="0.3">
      <c r="A70" t="str">
        <f>A23</f>
        <v>Depreciación acumulada mobiliario y equipo</v>
      </c>
      <c r="B70" s="23">
        <f>-D23</f>
        <v>-28000</v>
      </c>
      <c r="C70" s="19"/>
    </row>
    <row r="71" spans="1:3" ht="15" thickBot="1" x14ac:dyDescent="0.35">
      <c r="A71" s="28" t="s">
        <v>61</v>
      </c>
      <c r="C71" s="27">
        <f>C60+C66</f>
        <v>164315</v>
      </c>
    </row>
    <row r="72" spans="1:3" ht="15" thickTop="1" x14ac:dyDescent="0.3"/>
    <row r="73" spans="1:3" x14ac:dyDescent="0.3">
      <c r="A73" s="24" t="s">
        <v>62</v>
      </c>
    </row>
    <row r="74" spans="1:3" x14ac:dyDescent="0.3">
      <c r="A74" s="25" t="s">
        <v>31</v>
      </c>
      <c r="C74" s="9">
        <f>SUM(B75:B76)</f>
        <v>19800</v>
      </c>
    </row>
    <row r="75" spans="1:3" x14ac:dyDescent="0.3">
      <c r="A75" t="str">
        <f>A20</f>
        <v>Proveedores</v>
      </c>
      <c r="B75" s="9">
        <f>D20</f>
        <v>12000</v>
      </c>
    </row>
    <row r="76" spans="1:3" x14ac:dyDescent="0.3">
      <c r="A76" t="str">
        <f>A21</f>
        <v>Acreedores</v>
      </c>
      <c r="B76" s="9">
        <f>D21</f>
        <v>7800</v>
      </c>
    </row>
    <row r="77" spans="1:3" x14ac:dyDescent="0.3">
      <c r="A77" s="25" t="s">
        <v>35</v>
      </c>
      <c r="C77" s="9">
        <f>B78</f>
        <v>50000</v>
      </c>
    </row>
    <row r="78" spans="1:3" x14ac:dyDescent="0.3">
      <c r="A78" t="str">
        <f>A22</f>
        <v>Préstamos bancarios a largo plazo</v>
      </c>
      <c r="B78" s="9">
        <f>D22</f>
        <v>50000</v>
      </c>
      <c r="C78" s="19"/>
    </row>
    <row r="79" spans="1:3" x14ac:dyDescent="0.3">
      <c r="A79" t="s">
        <v>65</v>
      </c>
      <c r="B79" s="9"/>
      <c r="C79" s="9">
        <f>C74+C77</f>
        <v>69800</v>
      </c>
    </row>
    <row r="80" spans="1:3" x14ac:dyDescent="0.3">
      <c r="A80" s="24" t="s">
        <v>63</v>
      </c>
      <c r="C80" s="9">
        <f>SUM(B81:B82)</f>
        <v>94515</v>
      </c>
    </row>
    <row r="81" spans="1:3" x14ac:dyDescent="0.3">
      <c r="A81" s="9" t="str">
        <f>A9</f>
        <v>Capital</v>
      </c>
      <c r="B81" s="9">
        <f>D9</f>
        <v>56650</v>
      </c>
    </row>
    <row r="82" spans="1:3" x14ac:dyDescent="0.3">
      <c r="A82" t="str">
        <f>A52</f>
        <v>Utilidad del Período</v>
      </c>
      <c r="B82" s="9">
        <f>C52</f>
        <v>37865</v>
      </c>
      <c r="C82" s="19"/>
    </row>
    <row r="83" spans="1:3" ht="15" thickBot="1" x14ac:dyDescent="0.35">
      <c r="A83" s="28" t="s">
        <v>64</v>
      </c>
      <c r="C83" s="27">
        <f>C79+C80</f>
        <v>164315</v>
      </c>
    </row>
    <row r="84" spans="1:3" ht="15" thickTop="1" x14ac:dyDescent="0.3"/>
  </sheetData>
  <mergeCells count="4">
    <mergeCell ref="A1:B1"/>
    <mergeCell ref="C1:D1"/>
    <mergeCell ref="A26:B26"/>
    <mergeCell ref="A27:D2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2023-01-24T19:18:23Z</dcterms:created>
  <dcterms:modified xsi:type="dcterms:W3CDTF">2023-02-21T10:28:58Z</dcterms:modified>
</cp:coreProperties>
</file>