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0\"/>
    </mc:Choice>
  </mc:AlternateContent>
  <xr:revisionPtr revIDLastSave="0" documentId="8_{23862DC5-CA2C-4713-BF34-6C4638F28F8E}" xr6:coauthVersionLast="47" xr6:coauthVersionMax="47" xr10:uidLastSave="{00000000-0000-0000-0000-000000000000}"/>
  <bookViews>
    <workbookView xWindow="-108" yWindow="-108" windowWidth="23256" windowHeight="12456" activeTab="2" xr2:uid="{C1541467-A9B1-40D2-964E-C892F3D6FF5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E42" i="4"/>
  <c r="B42" i="4"/>
  <c r="B18" i="6"/>
  <c r="C18" i="6"/>
  <c r="B14" i="5"/>
  <c r="E40" i="4"/>
  <c r="B40" i="4"/>
  <c r="F36" i="4"/>
  <c r="C36" i="4"/>
  <c r="E39" i="4"/>
  <c r="F26" i="4" s="1"/>
  <c r="B39" i="4"/>
  <c r="C28" i="4" s="1"/>
  <c r="C22" i="3"/>
  <c r="D10" i="2"/>
  <c r="D14" i="2"/>
  <c r="B21" i="1"/>
  <c r="C27" i="4" l="1"/>
  <c r="C26" i="4"/>
  <c r="C25" i="4"/>
  <c r="F32" i="4"/>
  <c r="C29" i="4"/>
  <c r="C32" i="4"/>
  <c r="F25" i="4"/>
  <c r="F35" i="4"/>
  <c r="C35" i="4"/>
  <c r="F34" i="4"/>
  <c r="C34" i="4"/>
  <c r="F33" i="4"/>
  <c r="C33" i="4"/>
  <c r="F31" i="4"/>
  <c r="C31" i="4"/>
  <c r="F30" i="4"/>
  <c r="C30" i="4"/>
  <c r="F29" i="4"/>
  <c r="F28" i="4"/>
  <c r="F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Jocelyn Ardón</author>
  </authors>
  <commentList>
    <comment ref="A14" authorId="0" shapeId="0" xr:uid="{4675134C-1943-43D5-AC20-2552A87BBC9A}">
      <text>
        <r>
          <rPr>
            <b/>
            <sz val="9"/>
            <color indexed="81"/>
            <rFont val="Tahoma"/>
            <family val="2"/>
          </rPr>
          <t>Jocelyn Ardón:</t>
        </r>
        <r>
          <rPr>
            <sz val="9"/>
            <color indexed="81"/>
            <rFont val="Tahoma"/>
            <family val="2"/>
          </rPr>
          <t xml:space="preserve">
Tasa libre de riesgo</t>
        </r>
      </text>
    </comment>
    <comment ref="A15" authorId="0" shapeId="0" xr:uid="{D4DBBF07-5CB4-4C5B-9CF8-85807C9ED3B2}">
      <text>
        <r>
          <rPr>
            <b/>
            <sz val="9"/>
            <color indexed="81"/>
            <rFont val="Tahoma"/>
            <family val="2"/>
          </rPr>
          <t>Jocelyn Ardón:</t>
        </r>
        <r>
          <rPr>
            <sz val="9"/>
            <color indexed="81"/>
            <rFont val="Tahoma"/>
            <family val="2"/>
          </rPr>
          <t xml:space="preserve">
Tasa del mercado</t>
        </r>
      </text>
    </comment>
  </commentList>
</comments>
</file>

<file path=xl/sharedStrings.xml><?xml version="1.0" encoding="utf-8"?>
<sst xmlns="http://schemas.openxmlformats.org/spreadsheetml/2006/main" count="40" uniqueCount="27">
  <si>
    <t>Pt</t>
  </si>
  <si>
    <t xml:space="preserve">millones </t>
  </si>
  <si>
    <t>Pt - 1</t>
  </si>
  <si>
    <t>Ct</t>
  </si>
  <si>
    <t>Kt</t>
  </si>
  <si>
    <t>Inversión 1</t>
  </si>
  <si>
    <t>k</t>
  </si>
  <si>
    <t>desviación estándar</t>
  </si>
  <si>
    <t>Inversión 2</t>
  </si>
  <si>
    <t>Activo</t>
  </si>
  <si>
    <t>Coeficiente Beta</t>
  </si>
  <si>
    <t>Proporción Cartera X</t>
  </si>
  <si>
    <t>Beta  de Cartera =</t>
  </si>
  <si>
    <t>tiene un nivel de riesgo mayor que el promedio del mercado (B&gt;1).</t>
  </si>
  <si>
    <t>Proyecto 1</t>
  </si>
  <si>
    <t>Proyecto 2</t>
  </si>
  <si>
    <t>Tasa de Rendimiento</t>
  </si>
  <si>
    <t>Probabilidad</t>
  </si>
  <si>
    <t>K prom =</t>
  </si>
  <si>
    <t>Varianza</t>
  </si>
  <si>
    <t>Varianza =</t>
  </si>
  <si>
    <t xml:space="preserve">Disminución </t>
  </si>
  <si>
    <t>**No mucho entendí esta</t>
  </si>
  <si>
    <r>
      <t xml:space="preserve">K </t>
    </r>
    <r>
      <rPr>
        <vertAlign val="subscript"/>
        <sz val="14"/>
        <color theme="1"/>
        <rFont val="Calibri"/>
        <family val="2"/>
        <scheme val="minor"/>
      </rPr>
      <t>RF</t>
    </r>
    <r>
      <rPr>
        <sz val="14"/>
        <color theme="1"/>
        <rFont val="Calibri"/>
        <family val="2"/>
        <scheme val="minor"/>
      </rPr>
      <t xml:space="preserve"> =</t>
    </r>
  </si>
  <si>
    <r>
      <t xml:space="preserve">K 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=</t>
    </r>
  </si>
  <si>
    <t>beta 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</si>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</sst>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540A]* #,##0.00_ ;_-[$$-540A]* \-#,##0.00\ ;_-[$$-540A]* &quot;-&quot;??_ ;_-@_ "/>
    <numFmt numFmtId="165" formatCode="0.0%"/>
    <numFmt numFmtId="178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526069"/>
      <name val="Open Sans"/>
      <family val="2"/>
    </font>
    <font>
      <b/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7F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78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2" fillId="0" borderId="0" xfId="0" applyFont="1"/>
    <xf numFmtId="0" fontId="5" fillId="0" borderId="0" xfId="0" applyFont="1"/>
    <xf numFmtId="0" fontId="6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9" fontId="6" fillId="3" borderId="5" xfId="0" applyNumberFormat="1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5" fontId="7" fillId="4" borderId="0" xfId="1" applyNumberFormat="1" applyFont="1" applyFill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432301</xdr:colOff>
      <xdr:row>8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E0C1A8-9E2A-1EF8-1EDF-E34626FF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64621" cy="15544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426720</xdr:colOff>
          <xdr:row>9</xdr:row>
          <xdr:rowOff>144780</xdr:rowOff>
        </xdr:from>
        <xdr:to>
          <xdr:col>3</xdr:col>
          <xdr:colOff>106680</xdr:colOff>
          <xdr:row>13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16EF594-813E-54D7-7D6A-E4C2C106C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510540</xdr:colOff>
      <xdr:row>9</xdr:row>
      <xdr:rowOff>30480</xdr:rowOff>
    </xdr:from>
    <xdr:to>
      <xdr:col>9</xdr:col>
      <xdr:colOff>132750</xdr:colOff>
      <xdr:row>15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EB7A6E-0B5C-4F14-8A66-BAE977D3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7980" y="2042160"/>
          <a:ext cx="4377090" cy="10744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</xdr:row>
      <xdr:rowOff>0</xdr:rowOff>
    </xdr:from>
    <xdr:to>
      <xdr:col>9</xdr:col>
      <xdr:colOff>548641</xdr:colOff>
      <xdr:row>33</xdr:row>
      <xdr:rowOff>22653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EF8545-FA5E-6718-D069-5899D4E84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389120"/>
          <a:ext cx="7680960" cy="2034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762001</xdr:colOff>
      <xdr:row>5</xdr:row>
      <xdr:rowOff>134544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B9E20C-8BB6-4899-D4F9-9BA8A33FA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96100" cy="1048944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14</xdr:row>
      <xdr:rowOff>167640</xdr:rowOff>
    </xdr:from>
    <xdr:to>
      <xdr:col>7</xdr:col>
      <xdr:colOff>708660</xdr:colOff>
      <xdr:row>30</xdr:row>
      <xdr:rowOff>119959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17DF66-0764-AA2F-64D5-48FF9D153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3093720"/>
          <a:ext cx="6598920" cy="2878399"/>
        </a:xfrm>
        <a:prstGeom prst="rect">
          <a:avLst/>
        </a:prstGeom>
      </xdr:spPr>
    </xdr:pic>
    <xdr:clientData/>
  </xdr:twoCellAnchor>
  <xdr:twoCellAnchor editAs="oneCell">
    <xdr:from>
      <xdr:col>7</xdr:col>
      <xdr:colOff>769620</xdr:colOff>
      <xdr:row>14</xdr:row>
      <xdr:rowOff>136912</xdr:rowOff>
    </xdr:from>
    <xdr:to>
      <xdr:col>16</xdr:col>
      <xdr:colOff>254145</xdr:colOff>
      <xdr:row>26</xdr:row>
      <xdr:rowOff>106680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CBFA51-EA93-7322-E344-21B6F84E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3720" y="2697232"/>
          <a:ext cx="6616845" cy="21643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205740</xdr:colOff>
      <xdr:row>12</xdr:row>
      <xdr:rowOff>24504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5A3021-2865-8A51-9D8B-73ADF6E8E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45580" cy="221906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1</xdr:rowOff>
    </xdr:from>
    <xdr:to>
      <xdr:col>8</xdr:col>
      <xdr:colOff>652025</xdr:colOff>
      <xdr:row>33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3F2C88-8344-83BF-4C15-7496C6640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49141"/>
          <a:ext cx="6991864" cy="1866900"/>
        </a:xfrm>
        <a:prstGeom prst="rect">
          <a:avLst/>
        </a:prstGeom>
      </xdr:spPr>
    </xdr:pic>
    <xdr:clientData/>
  </xdr:twoCellAnchor>
  <xdr:twoCellAnchor editAs="oneCell">
    <xdr:from>
      <xdr:col>8</xdr:col>
      <xdr:colOff>693420</xdr:colOff>
      <xdr:row>22</xdr:row>
      <xdr:rowOff>137160</xdr:rowOff>
    </xdr:from>
    <xdr:to>
      <xdr:col>17</xdr:col>
      <xdr:colOff>236914</xdr:colOff>
      <xdr:row>34</xdr:row>
      <xdr:rowOff>69408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D3583B-51F1-8C08-8D2C-7C3DA2051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3260" y="4503420"/>
          <a:ext cx="6675814" cy="21268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299520</xdr:colOff>
      <xdr:row>20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189429-34B1-54AE-D127-B7A5F15E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35400" cy="384047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9</xdr:col>
      <xdr:colOff>743812</xdr:colOff>
      <xdr:row>26</xdr:row>
      <xdr:rowOff>159202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14">
              <a:extLst>
                <a:ext uri="{FF2B5EF4-FFF2-40B4-BE49-F238E27FC236}">
                  <a16:creationId xmlns:a16="http://schemas.microsoft.com/office/drawing/2014/main" id="{78E883DC-1ED1-415E-A274-132CF9DD8F7B}"/>
                </a:ext>
              </a:extLst>
            </xdr:cNvPr>
            <xdr:cNvSpPr txBox="1"/>
          </xdr:nvSpPr>
          <xdr:spPr>
            <a:xfrm>
              <a:off x="5547360" y="4206240"/>
              <a:ext cx="2328772" cy="8297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s-MX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MX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MX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𝑘𝑖</m:t>
                                </m:r>
                                <m:r>
                                  <a:rPr lang="es-MX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MX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MX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</m:acc>
                                <m:r>
                                  <a:rPr lang="es-MX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MX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/>
            </a:p>
          </xdr:txBody>
        </xdr:sp>
      </mc:Choice>
      <mc:Fallback>
        <xdr:sp macro="" textlink="">
          <xdr:nvSpPr>
            <xdr:cNvPr id="3" name="CuadroTexto 14">
              <a:extLst>
                <a:ext uri="{FF2B5EF4-FFF2-40B4-BE49-F238E27FC236}">
                  <a16:creationId xmlns:a16="http://schemas.microsoft.com/office/drawing/2014/main" id="{78E883DC-1ED1-415E-A274-132CF9DD8F7B}"/>
                </a:ext>
              </a:extLst>
            </xdr:cNvPr>
            <xdr:cNvSpPr txBox="1"/>
          </xdr:nvSpPr>
          <xdr:spPr>
            <a:xfrm>
              <a:off x="5547360" y="4206240"/>
              <a:ext cx="2328772" cy="8297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MX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√(∑▒〖〖(𝑘𝑖−</a:t>
              </a:r>
              <a:r>
                <a:rPr lang="es-MX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𝑘 ̅)〗^</a:t>
              </a:r>
              <a:r>
                <a:rPr lang="es-MX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2∗𝑝𝑖〗)</a:t>
              </a:r>
              <a:endParaRPr lang="es-GT"/>
            </a:p>
          </xdr:txBody>
        </xdr:sp>
      </mc:Fallback>
    </mc:AlternateContent>
    <xdr:clientData/>
  </xdr:twoCellAnchor>
  <xdr:twoCellAnchor>
    <xdr:from>
      <xdr:col>7</xdr:col>
      <xdr:colOff>0</xdr:colOff>
      <xdr:row>29</xdr:row>
      <xdr:rowOff>0</xdr:rowOff>
    </xdr:from>
    <xdr:to>
      <xdr:col>8</xdr:col>
      <xdr:colOff>328637</xdr:colOff>
      <xdr:row>31</xdr:row>
      <xdr:rowOff>145037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8C1E008-6831-41AD-869A-7B21ECED9D27}"/>
                </a:ext>
              </a:extLst>
            </xdr:cNvPr>
            <xdr:cNvSpPr txBox="1"/>
          </xdr:nvSpPr>
          <xdr:spPr>
            <a:xfrm>
              <a:off x="5547360" y="5425440"/>
              <a:ext cx="1121117" cy="5107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𝐶𝑉</m:t>
                    </m:r>
                    <m:r>
                      <a:rPr lang="es-MX" sz="2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s-MX" sz="2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2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s-GT" sz="24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8C1E008-6831-41AD-869A-7B21ECED9D27}"/>
                </a:ext>
              </a:extLst>
            </xdr:cNvPr>
            <xdr:cNvSpPr txBox="1"/>
          </xdr:nvSpPr>
          <xdr:spPr>
            <a:xfrm>
              <a:off x="5547360" y="5425440"/>
              <a:ext cx="1121117" cy="5107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𝐶𝑉</a:t>
              </a:r>
              <a:r>
                <a:rPr lang="es-MX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MX" sz="2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𝜎/𝑘 ̅ </a:t>
              </a:r>
              <a:endParaRPr lang="es-GT" sz="2400"/>
            </a:p>
          </xdr:txBody>
        </xdr:sp>
      </mc:Fallback>
    </mc:AlternateContent>
    <xdr:clientData/>
  </xdr:twoCellAnchor>
  <xdr:twoCellAnchor editAs="oneCell">
    <xdr:from>
      <xdr:col>7</xdr:col>
      <xdr:colOff>207842</xdr:colOff>
      <xdr:row>0</xdr:row>
      <xdr:rowOff>129541</xdr:rowOff>
    </xdr:from>
    <xdr:to>
      <xdr:col>13</xdr:col>
      <xdr:colOff>715169</xdr:colOff>
      <xdr:row>21</xdr:row>
      <xdr:rowOff>38101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FA4999-4D64-D4A5-A001-16E8FA44A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5202" y="129541"/>
          <a:ext cx="5262207" cy="37490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274475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1C674E-56C6-5EA7-D251-E5119D626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7575" cy="1828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166603</xdr:colOff>
      <xdr:row>8</xdr:row>
      <xdr:rowOff>15241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CB7EE4-25DE-D075-1091-7558CA431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61763" cy="147828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2611933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43A911-F306-4DCC-B6E5-65E1C7DF2575}"/>
                </a:ext>
              </a:extLst>
            </xdr:cNvPr>
            <xdr:cNvSpPr txBox="1"/>
          </xdr:nvSpPr>
          <xdr:spPr>
            <a:xfrm>
              <a:off x="0" y="1828800"/>
              <a:ext cx="261193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𝑅𝐹</m:t>
                      </m:r>
                    </m:sub>
                  </m:sSub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𝛽</m:t>
                  </m:r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s-MX" sz="20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</m:sub>
                  </m:sSub>
                  <m:r>
                    <a:rPr lang="es-MX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MX" sz="20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20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MX" sz="20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𝑅𝐹</m:t>
                      </m:r>
                    </m:sub>
                  </m:sSub>
                </m:oMath>
              </a14:m>
              <a:r>
                <a:rPr lang="es-GT" sz="2000">
                  <a:solidFill>
                    <a:srgbClr val="FF0000"/>
                  </a:solidFill>
                </a:rPr>
                <a:t>)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43A911-F306-4DCC-B6E5-65E1C7DF2575}"/>
                </a:ext>
              </a:extLst>
            </xdr:cNvPr>
            <xdr:cNvSpPr txBox="1"/>
          </xdr:nvSpPr>
          <xdr:spPr>
            <a:xfrm>
              <a:off x="0" y="1828800"/>
              <a:ext cx="261193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𝑘=𝐾_𝑅𝐹+</a:t>
              </a:r>
              <a:r>
                <a:rPr lang="es-MX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𝛽(𝐾_𝑀−</a:t>
              </a:r>
              <a:r>
                <a:rPr lang="es-MX" sz="20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𝐾_𝑅𝐹</a:t>
              </a:r>
              <a:r>
                <a:rPr lang="es-GT" sz="2000">
                  <a:solidFill>
                    <a:srgbClr val="FF0000"/>
                  </a:solidFill>
                </a:rPr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F404-2528-4CEB-BCC5-696D6DD3AE9C}">
  <dimension ref="A17:C21"/>
  <sheetViews>
    <sheetView topLeftCell="A10" workbookViewId="0">
      <selection activeCell="K23" sqref="K23"/>
    </sheetView>
  </sheetViews>
  <sheetFormatPr baseColWidth="10" defaultRowHeight="14.4" x14ac:dyDescent="0.3"/>
  <sheetData>
    <row r="17" spans="1:3" x14ac:dyDescent="0.3">
      <c r="A17" t="s">
        <v>2</v>
      </c>
      <c r="B17" s="1">
        <v>10</v>
      </c>
      <c r="C17" t="s">
        <v>1</v>
      </c>
    </row>
    <row r="18" spans="1:3" x14ac:dyDescent="0.3">
      <c r="A18" t="s">
        <v>0</v>
      </c>
      <c r="B18" s="1">
        <v>12</v>
      </c>
      <c r="C18" t="s">
        <v>1</v>
      </c>
    </row>
    <row r="19" spans="1:3" x14ac:dyDescent="0.3">
      <c r="A19" t="s">
        <v>3</v>
      </c>
      <c r="B19" s="1">
        <v>-2.5</v>
      </c>
      <c r="C19" t="s">
        <v>1</v>
      </c>
    </row>
    <row r="21" spans="1:3" x14ac:dyDescent="0.3">
      <c r="A21" t="s">
        <v>4</v>
      </c>
      <c r="B21" s="2">
        <f>(B18-B17+B19)/B17</f>
        <v>-0.05</v>
      </c>
      <c r="C21" t="s">
        <v>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0</xdr:col>
                <xdr:colOff>426720</xdr:colOff>
                <xdr:row>9</xdr:row>
                <xdr:rowOff>144780</xdr:rowOff>
              </from>
              <to>
                <xdr:col>3</xdr:col>
                <xdr:colOff>106680</xdr:colOff>
                <xdr:row>13</xdr:row>
                <xdr:rowOff>30480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40B5-0EF8-4723-B3DC-34C98DB882CF}">
  <dimension ref="A8:D14"/>
  <sheetViews>
    <sheetView workbookViewId="0">
      <selection activeCell="D14" sqref="D14"/>
    </sheetView>
  </sheetViews>
  <sheetFormatPr baseColWidth="10" defaultRowHeight="14.4" x14ac:dyDescent="0.3"/>
  <cols>
    <col min="4" max="4" width="20.109375" bestFit="1" customWidth="1"/>
  </cols>
  <sheetData>
    <row r="8" spans="1:4" x14ac:dyDescent="0.3">
      <c r="A8" t="s">
        <v>5</v>
      </c>
    </row>
    <row r="9" spans="1:4" x14ac:dyDescent="0.3">
      <c r="A9" t="s">
        <v>6</v>
      </c>
      <c r="B9" s="3">
        <v>0.15</v>
      </c>
    </row>
    <row r="10" spans="1:4" x14ac:dyDescent="0.3">
      <c r="A10" t="s">
        <v>7</v>
      </c>
      <c r="B10" s="3">
        <v>0.1</v>
      </c>
      <c r="D10" s="5">
        <f>B10/B9</f>
        <v>0.66666666666666674</v>
      </c>
    </row>
    <row r="12" spans="1:4" x14ac:dyDescent="0.3">
      <c r="A12" t="s">
        <v>8</v>
      </c>
    </row>
    <row r="13" spans="1:4" x14ac:dyDescent="0.3">
      <c r="A13" t="s">
        <v>6</v>
      </c>
      <c r="B13" s="3">
        <v>0.12</v>
      </c>
    </row>
    <row r="14" spans="1:4" x14ac:dyDescent="0.3">
      <c r="A14" t="s">
        <v>7</v>
      </c>
      <c r="B14" s="3">
        <v>0.05</v>
      </c>
      <c r="D14" s="3">
        <f>B14/B13</f>
        <v>0.41666666666666669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9341-33E1-4A9A-9209-2E6C11CB2144}">
  <dimension ref="A14:E23"/>
  <sheetViews>
    <sheetView tabSelected="1" topLeftCell="A15" workbookViewId="0">
      <selection activeCell="C24" sqref="C24"/>
    </sheetView>
  </sheetViews>
  <sheetFormatPr baseColWidth="10" defaultRowHeight="14.4" x14ac:dyDescent="0.3"/>
  <sheetData>
    <row r="14" spans="1:3" ht="15" thickBot="1" x14ac:dyDescent="0.35"/>
    <row r="15" spans="1:3" ht="31.8" thickBot="1" x14ac:dyDescent="0.35">
      <c r="A15" s="6" t="s">
        <v>9</v>
      </c>
      <c r="B15" s="7" t="s">
        <v>10</v>
      </c>
      <c r="C15" s="8" t="s">
        <v>11</v>
      </c>
    </row>
    <row r="16" spans="1:3" ht="16.2" thickBot="1" x14ac:dyDescent="0.35">
      <c r="A16" s="9">
        <v>1</v>
      </c>
      <c r="B16" s="10">
        <v>1.1499999999999999</v>
      </c>
      <c r="C16" s="11">
        <v>0.2</v>
      </c>
    </row>
    <row r="17" spans="1:5" ht="16.2" thickBot="1" x14ac:dyDescent="0.35">
      <c r="A17" s="9">
        <v>2</v>
      </c>
      <c r="B17" s="10">
        <v>0.85</v>
      </c>
      <c r="C17" s="11">
        <v>0.1</v>
      </c>
    </row>
    <row r="18" spans="1:5" ht="16.2" thickBot="1" x14ac:dyDescent="0.35">
      <c r="A18" s="9">
        <v>3</v>
      </c>
      <c r="B18" s="10">
        <v>1.6</v>
      </c>
      <c r="C18" s="11">
        <v>0.15</v>
      </c>
    </row>
    <row r="19" spans="1:5" ht="16.2" thickBot="1" x14ac:dyDescent="0.35">
      <c r="A19" s="9">
        <v>4</v>
      </c>
      <c r="B19" s="10">
        <v>1.35</v>
      </c>
      <c r="C19" s="11">
        <v>0.2</v>
      </c>
    </row>
    <row r="20" spans="1:5" ht="16.2" thickBot="1" x14ac:dyDescent="0.35">
      <c r="A20" s="9">
        <v>5</v>
      </c>
      <c r="B20" s="10">
        <v>1.85</v>
      </c>
      <c r="C20" s="11">
        <v>0.35</v>
      </c>
    </row>
    <row r="22" spans="1:5" x14ac:dyDescent="0.3">
      <c r="A22" s="12" t="s">
        <v>12</v>
      </c>
      <c r="C22" s="27">
        <f>SUMPRODUCT(B16:B20,C16:C20)</f>
        <v>1.4724999999999999</v>
      </c>
      <c r="E22" s="13" t="s">
        <v>13</v>
      </c>
    </row>
    <row r="23" spans="1:5" x14ac:dyDescent="0.3">
      <c r="C23">
        <f>C22*10%</f>
        <v>0.14724999999999999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D3CC-2D62-4DCF-93AE-3EF87F79BB1C}">
  <dimension ref="A23:F42"/>
  <sheetViews>
    <sheetView topLeftCell="A19" workbookViewId="0">
      <selection activeCell="E42" sqref="E42"/>
    </sheetView>
  </sheetViews>
  <sheetFormatPr baseColWidth="10" defaultRowHeight="14.4" x14ac:dyDescent="0.3"/>
  <cols>
    <col min="2" max="2" width="20.109375" bestFit="1" customWidth="1"/>
    <col min="5" max="5" width="20.109375" bestFit="1" customWidth="1"/>
  </cols>
  <sheetData>
    <row r="23" spans="1:6" x14ac:dyDescent="0.3">
      <c r="A23" s="17" t="s">
        <v>14</v>
      </c>
      <c r="B23" s="18"/>
      <c r="C23" s="20"/>
      <c r="D23" s="17" t="s">
        <v>15</v>
      </c>
      <c r="E23" s="18"/>
      <c r="F23" s="20"/>
    </row>
    <row r="24" spans="1:6" ht="24" x14ac:dyDescent="0.3">
      <c r="A24" s="14" t="s">
        <v>16</v>
      </c>
      <c r="B24" s="15" t="s">
        <v>17</v>
      </c>
      <c r="C24" s="15" t="s">
        <v>19</v>
      </c>
      <c r="D24" s="15" t="s">
        <v>16</v>
      </c>
      <c r="E24" s="15" t="s">
        <v>17</v>
      </c>
      <c r="F24" s="15" t="s">
        <v>19</v>
      </c>
    </row>
    <row r="25" spans="1:6" x14ac:dyDescent="0.3">
      <c r="A25" s="16">
        <v>-0.1</v>
      </c>
      <c r="B25" s="14">
        <v>0.01</v>
      </c>
      <c r="C25" s="14">
        <f>(A25-$B$39)^2*B25</f>
        <v>3.0249999999999995E-3</v>
      </c>
      <c r="D25" s="16">
        <v>0.1</v>
      </c>
      <c r="E25" s="14">
        <v>0.05</v>
      </c>
      <c r="F25" s="14">
        <f>(D25-$E$39)^2*E25</f>
        <v>2.0000000000000009E-3</v>
      </c>
    </row>
    <row r="26" spans="1:6" x14ac:dyDescent="0.3">
      <c r="A26" s="16">
        <v>0.1</v>
      </c>
      <c r="B26" s="14">
        <v>0.04</v>
      </c>
      <c r="C26" s="14">
        <f t="shared" ref="C26:C35" si="0">(A26-$B$39)^2*B26</f>
        <v>4.8999999999999998E-3</v>
      </c>
      <c r="D26" s="16">
        <v>0.15</v>
      </c>
      <c r="E26" s="14">
        <v>0.1</v>
      </c>
      <c r="F26" s="14">
        <f t="shared" ref="F26:F35" si="1">(D26-$E$39)^2*E26</f>
        <v>2.2500000000000016E-3</v>
      </c>
    </row>
    <row r="27" spans="1:6" x14ac:dyDescent="0.3">
      <c r="A27" s="16">
        <v>0.2</v>
      </c>
      <c r="B27" s="14">
        <v>0.05</v>
      </c>
      <c r="C27" s="14">
        <f t="shared" si="0"/>
        <v>3.1249999999999989E-3</v>
      </c>
      <c r="D27" s="16">
        <v>0.2</v>
      </c>
      <c r="E27" s="14">
        <v>0.1</v>
      </c>
      <c r="F27" s="14">
        <f t="shared" si="1"/>
        <v>1.0000000000000007E-3</v>
      </c>
    </row>
    <row r="28" spans="1:6" x14ac:dyDescent="0.3">
      <c r="A28" s="16">
        <v>0.3</v>
      </c>
      <c r="B28" s="14">
        <v>0.1</v>
      </c>
      <c r="C28" s="14">
        <f t="shared" si="0"/>
        <v>2.249999999999999E-3</v>
      </c>
      <c r="D28" s="16">
        <v>0.25</v>
      </c>
      <c r="E28" s="14">
        <v>0.15</v>
      </c>
      <c r="F28" s="14">
        <f t="shared" si="1"/>
        <v>3.7500000000000066E-4</v>
      </c>
    </row>
    <row r="29" spans="1:6" x14ac:dyDescent="0.3">
      <c r="A29" s="16">
        <v>0.4</v>
      </c>
      <c r="B29" s="14">
        <v>0.15</v>
      </c>
      <c r="C29" s="14">
        <f t="shared" si="0"/>
        <v>3.7499999999999903E-4</v>
      </c>
      <c r="D29" s="16">
        <v>0.3</v>
      </c>
      <c r="E29" s="14">
        <v>0.2</v>
      </c>
      <c r="F29" s="14">
        <f t="shared" si="1"/>
        <v>6.1629758220391551E-34</v>
      </c>
    </row>
    <row r="30" spans="1:6" x14ac:dyDescent="0.3">
      <c r="A30" s="16">
        <v>0.45</v>
      </c>
      <c r="B30" s="14">
        <v>0.3</v>
      </c>
      <c r="C30" s="14">
        <f t="shared" si="0"/>
        <v>9.2444637330587318E-34</v>
      </c>
      <c r="D30" s="16">
        <v>0.35</v>
      </c>
      <c r="E30" s="14">
        <v>0.15</v>
      </c>
      <c r="F30" s="14">
        <f t="shared" si="1"/>
        <v>3.7499999999999903E-4</v>
      </c>
    </row>
    <row r="31" spans="1:6" x14ac:dyDescent="0.3">
      <c r="A31" s="16">
        <v>0.5</v>
      </c>
      <c r="B31" s="14">
        <v>0.15</v>
      </c>
      <c r="C31" s="14">
        <f t="shared" si="0"/>
        <v>3.7500000000000066E-4</v>
      </c>
      <c r="D31" s="16">
        <v>0.4</v>
      </c>
      <c r="E31" s="14">
        <v>0.1</v>
      </c>
      <c r="F31" s="14">
        <f t="shared" si="1"/>
        <v>9.9999999999999959E-4</v>
      </c>
    </row>
    <row r="32" spans="1:6" x14ac:dyDescent="0.3">
      <c r="A32" s="16">
        <v>0.6</v>
      </c>
      <c r="B32" s="14">
        <v>0.1</v>
      </c>
      <c r="C32" s="14">
        <f t="shared" si="0"/>
        <v>2.2500000000000007E-3</v>
      </c>
      <c r="D32" s="16">
        <v>0.45</v>
      </c>
      <c r="E32" s="14">
        <v>0.1</v>
      </c>
      <c r="F32" s="14">
        <f t="shared" si="1"/>
        <v>2.249999999999999E-3</v>
      </c>
    </row>
    <row r="33" spans="1:6" x14ac:dyDescent="0.3">
      <c r="A33" s="16">
        <v>0.7</v>
      </c>
      <c r="B33" s="14">
        <v>0.05</v>
      </c>
      <c r="C33" s="14">
        <f t="shared" si="0"/>
        <v>3.1250000000000002E-3</v>
      </c>
      <c r="D33" s="16">
        <v>0.5</v>
      </c>
      <c r="E33" s="14">
        <v>0.05</v>
      </c>
      <c r="F33" s="14">
        <f t="shared" si="1"/>
        <v>1.9999999999999992E-3</v>
      </c>
    </row>
    <row r="34" spans="1:6" x14ac:dyDescent="0.3">
      <c r="A34" s="16">
        <v>0.8</v>
      </c>
      <c r="B34" s="14">
        <v>0.04</v>
      </c>
      <c r="C34" s="14">
        <f t="shared" si="0"/>
        <v>4.9000000000000024E-3</v>
      </c>
      <c r="D34" s="14"/>
      <c r="E34" s="14"/>
      <c r="F34" s="14">
        <f t="shared" si="1"/>
        <v>0</v>
      </c>
    </row>
    <row r="35" spans="1:6" x14ac:dyDescent="0.3">
      <c r="A35" s="16">
        <v>1</v>
      </c>
      <c r="B35" s="14">
        <v>0.01</v>
      </c>
      <c r="C35" s="14">
        <f t="shared" si="0"/>
        <v>3.0250000000000003E-3</v>
      </c>
      <c r="D35" s="14"/>
      <c r="E35" s="14"/>
      <c r="F35" s="14">
        <f t="shared" si="1"/>
        <v>0</v>
      </c>
    </row>
    <row r="36" spans="1:6" x14ac:dyDescent="0.3">
      <c r="C36" s="21">
        <f>SUM(C25:C35)</f>
        <v>2.7349999999999999E-2</v>
      </c>
      <c r="F36" s="21">
        <f>SUM(F25:F35)</f>
        <v>1.125E-2</v>
      </c>
    </row>
    <row r="38" spans="1:6" x14ac:dyDescent="0.3">
      <c r="A38" s="17" t="s">
        <v>14</v>
      </c>
      <c r="B38" s="18"/>
      <c r="D38" s="17" t="s">
        <v>15</v>
      </c>
      <c r="E38" s="18"/>
    </row>
    <row r="39" spans="1:6" x14ac:dyDescent="0.3">
      <c r="A39" t="s">
        <v>18</v>
      </c>
      <c r="B39" s="19">
        <f>SUMPRODUCT(A25:A35,B25:B35)</f>
        <v>0.44999999999999996</v>
      </c>
      <c r="D39" t="s">
        <v>18</v>
      </c>
      <c r="E39" s="19">
        <f>SUMPRODUCT(D25:D35,E25:E35)</f>
        <v>0.30000000000000004</v>
      </c>
    </row>
    <row r="40" spans="1:6" x14ac:dyDescent="0.3">
      <c r="A40" t="s">
        <v>20</v>
      </c>
      <c r="B40" s="19">
        <f>SQRT(C36)</f>
        <v>0.16537835408541227</v>
      </c>
      <c r="D40" t="s">
        <v>20</v>
      </c>
      <c r="E40" s="19">
        <f>SQRT(F36)</f>
        <v>0.10606601717798213</v>
      </c>
    </row>
    <row r="42" spans="1:6" x14ac:dyDescent="0.3">
      <c r="B42" s="26">
        <f>B40/B39</f>
        <v>0.36750745352313841</v>
      </c>
      <c r="E42" s="26">
        <f>E40/E39</f>
        <v>0.35355339059327373</v>
      </c>
    </row>
  </sheetData>
  <mergeCells count="4">
    <mergeCell ref="A23:B23"/>
    <mergeCell ref="D23:E23"/>
    <mergeCell ref="A38:B38"/>
    <mergeCell ref="D38:E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C256-5F31-4E74-B064-6FDA6BEE235F}">
  <dimension ref="A12:B16"/>
  <sheetViews>
    <sheetView workbookViewId="0">
      <selection activeCell="B17" sqref="B17"/>
    </sheetView>
  </sheetViews>
  <sheetFormatPr baseColWidth="10" defaultRowHeight="14.4" x14ac:dyDescent="0.3"/>
  <cols>
    <col min="1" max="1" width="14.5546875" bestFit="1" customWidth="1"/>
  </cols>
  <sheetData>
    <row r="12" spans="1:2" x14ac:dyDescent="0.3">
      <c r="A12" t="s">
        <v>10</v>
      </c>
      <c r="B12">
        <v>1.2</v>
      </c>
    </row>
    <row r="13" spans="1:2" x14ac:dyDescent="0.3">
      <c r="A13" t="s">
        <v>21</v>
      </c>
      <c r="B13" s="3">
        <v>-0.08</v>
      </c>
    </row>
    <row r="14" spans="1:2" x14ac:dyDescent="0.3">
      <c r="B14" s="2">
        <f>B13*B12</f>
        <v>-9.6000000000000002E-2</v>
      </c>
    </row>
    <row r="16" spans="1:2" x14ac:dyDescent="0.3">
      <c r="B16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3DA4-4972-4FA8-B0EB-C625E289A2F1}">
  <dimension ref="A14:C18"/>
  <sheetViews>
    <sheetView workbookViewId="0">
      <selection activeCell="B18" sqref="B18"/>
    </sheetView>
  </sheetViews>
  <sheetFormatPr baseColWidth="10" defaultRowHeight="14.4" x14ac:dyDescent="0.3"/>
  <cols>
    <col min="2" max="2" width="9.5546875" customWidth="1"/>
  </cols>
  <sheetData>
    <row r="14" spans="1:2" ht="20.399999999999999" x14ac:dyDescent="0.45">
      <c r="A14" s="22" t="s">
        <v>23</v>
      </c>
      <c r="B14" s="23">
        <v>0.09</v>
      </c>
    </row>
    <row r="15" spans="1:2" ht="20.399999999999999" x14ac:dyDescent="0.45">
      <c r="A15" s="22" t="s">
        <v>24</v>
      </c>
      <c r="B15" s="23">
        <v>0.13</v>
      </c>
    </row>
    <row r="16" spans="1:2" ht="18" x14ac:dyDescent="0.35">
      <c r="A16" s="24" t="s">
        <v>25</v>
      </c>
      <c r="B16" s="25">
        <v>1.3</v>
      </c>
    </row>
    <row r="18" spans="1:3" x14ac:dyDescent="0.3">
      <c r="A18" t="s">
        <v>26</v>
      </c>
      <c r="B18" s="5">
        <f>B14+B16*(B15-B14)</f>
        <v>0.14200000000000002</v>
      </c>
      <c r="C18" s="4">
        <f>9%+1.3*(13%-9%)</f>
        <v>0.14200000000000002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2023-03-24T04:17:38Z</dcterms:created>
  <dcterms:modified xsi:type="dcterms:W3CDTF">2023-03-24T10:04:30Z</dcterms:modified>
</cp:coreProperties>
</file>