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PRIMERCICLO2024\ADMINISTRACION Y ANALISIS FINANCIERO\CUESTION3\FUNDAMENTOS DE ADMINISTRACIÓN Y ANÁLISIS FINANCIERO\Semana 13\"/>
    </mc:Choice>
  </mc:AlternateContent>
  <xr:revisionPtr revIDLastSave="0" documentId="13_ncr:1_{DF559044-CA32-4E39-9642-ED6665B34048}" xr6:coauthVersionLast="47" xr6:coauthVersionMax="47" xr10:uidLastSave="{00000000-0000-0000-0000-000000000000}"/>
  <bookViews>
    <workbookView xWindow="-108" yWindow="-108" windowWidth="23256" windowHeight="12456" activeTab="2" xr2:uid="{8604C8AC-E4E6-414D-A358-61C608CEC68A}"/>
  </bookViews>
  <sheets>
    <sheet name="FORMULARIO" sheetId="1" r:id="rId1"/>
    <sheet name="PROBLEMA 1" sheetId="5" r:id="rId2"/>
    <sheet name="PROBLEMA 2" sheetId="6" r:id="rId3"/>
    <sheet name="PROBLEMA 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B24" i="5"/>
  <c r="B23" i="5"/>
  <c r="G32" i="3"/>
  <c r="B40" i="3" l="1"/>
  <c r="D29" i="3"/>
  <c r="C17" i="3"/>
  <c r="B15" i="3"/>
  <c r="F11" i="3"/>
  <c r="J29" i="6" l="1"/>
  <c r="K27" i="6"/>
  <c r="K28" i="6"/>
  <c r="F21" i="6"/>
  <c r="G18" i="6" s="1"/>
  <c r="E19" i="6"/>
  <c r="E20" i="6"/>
  <c r="E18" i="6"/>
  <c r="H33" i="5"/>
  <c r="B26" i="5"/>
  <c r="F15" i="5"/>
  <c r="B19" i="5" s="1"/>
  <c r="B15" i="5"/>
  <c r="B18" i="5" s="1"/>
  <c r="B20" i="5" s="1"/>
  <c r="G19" i="6" l="1"/>
  <c r="L20" i="6" s="1"/>
  <c r="K22" i="6" s="1"/>
  <c r="K26" i="6" s="1"/>
  <c r="G20" i="6"/>
  <c r="G2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Jocelyn Ardón</author>
  </authors>
  <commentList>
    <comment ref="A11" authorId="0" shapeId="0" xr:uid="{AF86B519-97BD-4BD5-9BB4-A2BDD4B4010F}">
      <text>
        <r>
          <rPr>
            <b/>
            <sz val="9"/>
            <color indexed="81"/>
            <rFont val="Tahoma"/>
            <family val="2"/>
          </rPr>
          <t>Jocelyn Ardón:</t>
        </r>
        <r>
          <rPr>
            <sz val="9"/>
            <color indexed="81"/>
            <rFont val="Tahoma"/>
            <family val="2"/>
          </rPr>
          <t xml:space="preserve">
Si hay costos operativos, hay apalancamiento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Jocelyn Ardón</author>
  </authors>
  <commentList>
    <comment ref="A11" authorId="0" shapeId="0" xr:uid="{6BE50447-59FB-479F-9D55-46A74E0C0FFB}">
      <text>
        <r>
          <rPr>
            <b/>
            <sz val="9"/>
            <color indexed="81"/>
            <rFont val="Tahoma"/>
            <family val="2"/>
          </rPr>
          <t>Jocelyn Ardón:</t>
        </r>
        <r>
          <rPr>
            <sz val="9"/>
            <color indexed="81"/>
            <rFont val="Tahoma"/>
            <family val="2"/>
          </rPr>
          <t xml:space="preserve">
Si hay costos operativos, hay apalancamiento</t>
        </r>
      </text>
    </comment>
  </commentList>
</comments>
</file>

<file path=xl/sharedStrings.xml><?xml version="1.0" encoding="utf-8"?>
<sst xmlns="http://schemas.openxmlformats.org/spreadsheetml/2006/main" count="71" uniqueCount="47">
  <si>
    <t>Precio de Venta</t>
  </si>
  <si>
    <t>Producto</t>
  </si>
  <si>
    <t>Costo Variable por Unidad</t>
  </si>
  <si>
    <t>X</t>
  </si>
  <si>
    <t>Y</t>
  </si>
  <si>
    <t>Z</t>
  </si>
  <si>
    <t>Datos Proporcionados</t>
  </si>
  <si>
    <t>Costo operativo fijo</t>
  </si>
  <si>
    <t>por mes</t>
  </si>
  <si>
    <t>Precio Unitario</t>
  </si>
  <si>
    <t>Costo variable Unitario</t>
  </si>
  <si>
    <t>por caja</t>
  </si>
  <si>
    <t>Datos originales</t>
  </si>
  <si>
    <t>Datos nuevos</t>
  </si>
  <si>
    <t>unidades</t>
  </si>
  <si>
    <t>Punto de Equilibrio Original</t>
  </si>
  <si>
    <t>Punto de Equilibrio Nuevo</t>
  </si>
  <si>
    <t>Diferencia</t>
  </si>
  <si>
    <t>Utilidad de la empresa</t>
  </si>
  <si>
    <t>(-) Costo de ventas</t>
  </si>
  <si>
    <t>(-) Costo fijo operativo</t>
  </si>
  <si>
    <t>Ingreso por Ventas</t>
  </si>
  <si>
    <t>Mis utilidades suben este porcentaje</t>
  </si>
  <si>
    <t xml:space="preserve"> </t>
  </si>
  <si>
    <t>Margen Distribución Unitario</t>
  </si>
  <si>
    <t>Unidades vendidas</t>
  </si>
  <si>
    <t>% de Contribución</t>
  </si>
  <si>
    <t>Margen de contribución ponderado =</t>
  </si>
  <si>
    <r>
      <t xml:space="preserve">Unidades a vender </t>
    </r>
    <r>
      <rPr>
        <sz val="11"/>
        <color theme="1"/>
        <rFont val="Calibri"/>
        <family val="2"/>
        <scheme val="minor"/>
      </rPr>
      <t>para alcanzar punto de equilibrio</t>
    </r>
  </si>
  <si>
    <t>a) PE Operativo =</t>
  </si>
  <si>
    <t>b) GAO para 10,000 unidades</t>
  </si>
  <si>
    <t>FALTAAAAAAAA</t>
  </si>
  <si>
    <t>Fuentes de financiamiento</t>
  </si>
  <si>
    <t>Préstamo Bancario</t>
  </si>
  <si>
    <t>Acciones Comunes</t>
  </si>
  <si>
    <t>Monto</t>
  </si>
  <si>
    <t>k</t>
  </si>
  <si>
    <t>Intereses</t>
  </si>
  <si>
    <t>c) GAF si las utilidades operativas (EBIT = UAII) son de 100,000</t>
  </si>
  <si>
    <t>GAF</t>
  </si>
  <si>
    <t>T es tasa fiscal</t>
  </si>
  <si>
    <t>ISR</t>
  </si>
  <si>
    <t>DP</t>
  </si>
  <si>
    <t>Dividendo preferente</t>
  </si>
  <si>
    <t xml:space="preserve">I </t>
  </si>
  <si>
    <t>g</t>
  </si>
  <si>
    <t>d) 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</si>
</sst>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Q&quot;#,##0;[Red]\-&quot;Q&quot;#,##0"/>
    <numFmt numFmtId="165" formatCode="_-&quot;Q&quot;* #,##0.00_-;\-&quot;Q&quot;* #,##0.00_-;_-&quot;Q&quot;* &quot;-&quot;??_-;_-@_-"/>
    <numFmt numFmtId="166" formatCode="0.0"/>
    <numFmt numFmtId="167" formatCode="_-&quot;Q&quot;* #,##0.0_-;\-&quot;Q&quot;* #,##0.0_-;_-&quot;Q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164" fontId="1" fillId="2" borderId="1" xfId="0" applyNumberFormat="1" applyFont="1" applyFill="1" applyBorder="1" applyAlignment="1">
      <alignment horizontal="justify" vertical="center" wrapText="1"/>
    </xf>
    <xf numFmtId="165" fontId="0" fillId="0" borderId="0" xfId="1" applyFont="1"/>
    <xf numFmtId="0" fontId="1" fillId="0" borderId="0" xfId="0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0" fillId="0" borderId="2" xfId="0" applyBorder="1"/>
    <xf numFmtId="1" fontId="4" fillId="0" borderId="0" xfId="0" applyNumberFormat="1" applyFont="1"/>
    <xf numFmtId="0" fontId="3" fillId="0" borderId="0" xfId="0" applyFont="1" applyAlignment="1">
      <alignment horizontal="right"/>
    </xf>
    <xf numFmtId="165" fontId="0" fillId="0" borderId="2" xfId="1" applyFont="1" applyBorder="1"/>
    <xf numFmtId="0" fontId="1" fillId="3" borderId="0" xfId="0" applyFont="1" applyFill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165" fontId="0" fillId="0" borderId="0" xfId="0" applyNumberFormat="1"/>
    <xf numFmtId="1" fontId="1" fillId="3" borderId="0" xfId="0" applyNumberFormat="1" applyFont="1" applyFill="1"/>
    <xf numFmtId="167" fontId="1" fillId="3" borderId="0" xfId="0" applyNumberFormat="1" applyFont="1" applyFill="1"/>
    <xf numFmtId="166" fontId="1" fillId="3" borderId="0" xfId="0" applyNumberFormat="1" applyFont="1" applyFill="1"/>
    <xf numFmtId="0" fontId="1" fillId="3" borderId="0" xfId="0" applyFont="1" applyFill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jpeg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png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6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6</xdr:row>
      <xdr:rowOff>15240</xdr:rowOff>
    </xdr:from>
    <xdr:to>
      <xdr:col>6</xdr:col>
      <xdr:colOff>335280</xdr:colOff>
      <xdr:row>9</xdr:row>
      <xdr:rowOff>83820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D156F8-09C1-4373-9453-0282B105E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112520"/>
          <a:ext cx="4808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441960</xdr:colOff>
      <xdr:row>14</xdr:row>
      <xdr:rowOff>160020</xdr:rowOff>
    </xdr:from>
    <xdr:to>
      <xdr:col>4</xdr:col>
      <xdr:colOff>129540</xdr:colOff>
      <xdr:row>17</xdr:row>
      <xdr:rowOff>106680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B351D02-DE16-43FC-AC5E-C6644CD2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2720340"/>
          <a:ext cx="285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12</xdr:row>
      <xdr:rowOff>22860</xdr:rowOff>
    </xdr:from>
    <xdr:to>
      <xdr:col>4</xdr:col>
      <xdr:colOff>426720</xdr:colOff>
      <xdr:row>14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3DC68D-54A5-4D8B-BA01-3A9A08FCD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2217420"/>
          <a:ext cx="352806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</xdr:row>
      <xdr:rowOff>137160</xdr:rowOff>
    </xdr:from>
    <xdr:to>
      <xdr:col>4</xdr:col>
      <xdr:colOff>464820</xdr:colOff>
      <xdr:row>5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032F5C7-EEDF-4E6F-94B2-92699CA2F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02920"/>
          <a:ext cx="325374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4</xdr:col>
      <xdr:colOff>304800</xdr:colOff>
      <xdr:row>2</xdr:row>
      <xdr:rowOff>7620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934EA2-B64D-4E3D-AEF9-0066F42B9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99060"/>
          <a:ext cx="34061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289560</xdr:colOff>
      <xdr:row>18</xdr:row>
      <xdr:rowOff>129540</xdr:rowOff>
    </xdr:from>
    <xdr:to>
      <xdr:col>6</xdr:col>
      <xdr:colOff>99060</xdr:colOff>
      <xdr:row>23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DFE28DF-4598-4912-8E17-10DE69AA6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" y="3421380"/>
          <a:ext cx="4564380" cy="78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784860</xdr:colOff>
      <xdr:row>1</xdr:row>
      <xdr:rowOff>15240</xdr:rowOff>
    </xdr:from>
    <xdr:to>
      <xdr:col>11</xdr:col>
      <xdr:colOff>655320</xdr:colOff>
      <xdr:row>2</xdr:row>
      <xdr:rowOff>137160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4B03C4A-19A9-42FB-B271-92C8D7C47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198120"/>
          <a:ext cx="304038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586740</xdr:colOff>
      <xdr:row>3</xdr:row>
      <xdr:rowOff>38100</xdr:rowOff>
    </xdr:from>
    <xdr:to>
      <xdr:col>13</xdr:col>
      <xdr:colOff>30480</xdr:colOff>
      <xdr:row>5</xdr:row>
      <xdr:rowOff>144780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31EAAF8-4860-48CB-9B48-90D1BBBFC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6580" y="586740"/>
          <a:ext cx="34061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</xdr:colOff>
      <xdr:row>6</xdr:row>
      <xdr:rowOff>175260</xdr:rowOff>
    </xdr:from>
    <xdr:to>
      <xdr:col>16</xdr:col>
      <xdr:colOff>373380</xdr:colOff>
      <xdr:row>11</xdr:row>
      <xdr:rowOff>53340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9B9660D-FAA2-403B-B60C-78F3CAD14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7560" y="1272540"/>
          <a:ext cx="5905500" cy="792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449580</xdr:colOff>
      <xdr:row>4</xdr:row>
      <xdr:rowOff>7620</xdr:rowOff>
    </xdr:from>
    <xdr:to>
      <xdr:col>15</xdr:col>
      <xdr:colOff>502920</xdr:colOff>
      <xdr:row>5</xdr:row>
      <xdr:rowOff>30480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EBC2FAF-3ABB-48B7-8AE4-B4063D8F6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1820" y="739140"/>
          <a:ext cx="16383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60960</xdr:colOff>
      <xdr:row>18</xdr:row>
      <xdr:rowOff>60960</xdr:rowOff>
    </xdr:from>
    <xdr:to>
      <xdr:col>11</xdr:col>
      <xdr:colOff>693420</xdr:colOff>
      <xdr:row>20</xdr:row>
      <xdr:rowOff>167640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8EE3179-9D50-4C4B-BBC3-55FB7BD34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" y="3352800"/>
          <a:ext cx="14249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99060</xdr:colOff>
      <xdr:row>15</xdr:row>
      <xdr:rowOff>0</xdr:rowOff>
    </xdr:from>
    <xdr:to>
      <xdr:col>13</xdr:col>
      <xdr:colOff>60960</xdr:colOff>
      <xdr:row>16</xdr:row>
      <xdr:rowOff>121920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D342E05-01B4-439C-86AF-8A5F78B19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743200"/>
          <a:ext cx="392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167640</xdr:colOff>
      <xdr:row>29</xdr:row>
      <xdr:rowOff>91440</xdr:rowOff>
    </xdr:from>
    <xdr:ext cx="2245615" cy="5217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4FEA50A-AEF2-44C0-98FA-574FC2E430BF}"/>
                </a:ext>
              </a:extLst>
            </xdr:cNvPr>
            <xdr:cNvSpPr txBox="1"/>
          </xdr:nvSpPr>
          <xdr:spPr>
            <a:xfrm>
              <a:off x="960120" y="5394960"/>
              <a:ext cx="2245615" cy="521746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EPS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esperado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m:rPr>
                            <m:sty m:val="p"/>
                          </m:rP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EPSi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pi</m:t>
                        </m:r>
                      </m:e>
                    </m:nary>
                  </m:oMath>
                </m:oMathPara>
              </a14:m>
              <a:endParaRPr lang="es-GT" sz="1400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4FEA50A-AEF2-44C0-98FA-574FC2E430BF}"/>
                </a:ext>
              </a:extLst>
            </xdr:cNvPr>
            <xdr:cNvSpPr txBox="1"/>
          </xdr:nvSpPr>
          <xdr:spPr>
            <a:xfrm>
              <a:off x="960120" y="5394960"/>
              <a:ext cx="2245615" cy="521746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EPS esperado=∑▒〖EPSi∗pi〗</a:t>
              </a:r>
              <a:endParaRPr lang="es-GT" sz="1400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594360</xdr:colOff>
      <xdr:row>33</xdr:row>
      <xdr:rowOff>91440</xdr:rowOff>
    </xdr:from>
    <xdr:ext cx="4023537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695F4CF-0F27-4E02-8361-869485954226}"/>
                </a:ext>
              </a:extLst>
            </xdr:cNvPr>
            <xdr:cNvSpPr txBox="1"/>
          </xdr:nvSpPr>
          <xdr:spPr>
            <a:xfrm>
              <a:off x="594360" y="6126480"/>
              <a:ext cx="4023537" cy="63652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𝐷𝑒𝑠𝑣𝑖𝑎𝑐𝑖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ó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𝑒𝑠𝑝𝑒𝑟𝑎𝑑𝑜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𝐸𝑃𝑆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𝐸𝑃𝑆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𝑒𝑠𝑝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MX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s-MX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𝑝𝑖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695F4CF-0F27-4E02-8361-869485954226}"/>
                </a:ext>
              </a:extLst>
            </xdr:cNvPr>
            <xdr:cNvSpPr txBox="1"/>
          </xdr:nvSpPr>
          <xdr:spPr>
            <a:xfrm>
              <a:off x="594360" y="6126480"/>
              <a:ext cx="4023537" cy="63652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𝐷𝑒𝑠𝑣𝑖𝑎𝑐𝑖ó𝑛 𝑒𝑠𝑝𝑒𝑟𝑎𝑑𝑜=√(∑▒〖〖(𝐸𝑃𝑆−𝐸𝑃𝑆 𝑒𝑠𝑝)〗^2∗𝑝𝑖〗)</a:t>
              </a:r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190500</xdr:colOff>
      <xdr:row>38</xdr:row>
      <xdr:rowOff>30480</xdr:rowOff>
    </xdr:from>
    <xdr:ext cx="2843022" cy="4463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DF6E83A-1E40-4FBB-AB6B-F798AC9A9FA8}"/>
                </a:ext>
              </a:extLst>
            </xdr:cNvPr>
            <xdr:cNvSpPr txBox="1"/>
          </xdr:nvSpPr>
          <xdr:spPr>
            <a:xfrm>
              <a:off x="982980" y="6979920"/>
              <a:ext cx="2843022" cy="44634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𝐶𝑉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%=</m:t>
                    </m:r>
                    <m:f>
                      <m:fPr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𝐷𝑒𝑠𝑣𝑖𝑎𝑐𝑖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</m:num>
                      <m:den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𝐸𝑃𝑆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</m:den>
                    </m:f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∗100</m:t>
                    </m:r>
                  </m:oMath>
                </m:oMathPara>
              </a14:m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DF6E83A-1E40-4FBB-AB6B-F798AC9A9FA8}"/>
                </a:ext>
              </a:extLst>
            </xdr:cNvPr>
            <xdr:cNvSpPr txBox="1"/>
          </xdr:nvSpPr>
          <xdr:spPr>
            <a:xfrm>
              <a:off x="982980" y="6979920"/>
              <a:ext cx="2843022" cy="44634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𝐶𝑉%=(𝐷𝑒𝑠𝑣𝑖𝑎𝑐𝑖ó𝑛 𝑒𝑠𝑝𝑒𝑟𝑎𝑑𝑎)/(𝐸𝑃𝑆 𝑒𝑠𝑝𝑒𝑟𝑎𝑑𝑎)  ∗100</a:t>
              </a:r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7</xdr:col>
      <xdr:colOff>777240</xdr:colOff>
      <xdr:row>22</xdr:row>
      <xdr:rowOff>129540</xdr:rowOff>
    </xdr:from>
    <xdr:to>
      <xdr:col>14</xdr:col>
      <xdr:colOff>210849</xdr:colOff>
      <xdr:row>25</xdr:row>
      <xdr:rowOff>122981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620B-CDFC-4EAF-94D2-F088320F1BB8}"/>
                </a:ext>
              </a:extLst>
            </xdr:cNvPr>
            <xdr:cNvSpPr txBox="1"/>
          </xdr:nvSpPr>
          <xdr:spPr>
            <a:xfrm>
              <a:off x="6324600" y="4152900"/>
              <a:ext cx="4980969" cy="54208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>
                        <a:latin typeface="Cambria Math" panose="02040503050406030204" pitchFamily="18" charset="0"/>
                      </a:rPr>
                      <m:t>𝑈𝐴𝐼𝐼</m:t>
                    </m:r>
                    <m:r>
                      <a:rPr lang="es-MX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>
                        <a:latin typeface="Cambria Math" panose="02040503050406030204" pitchFamily="18" charset="0"/>
                      </a:rPr>
                      <m:t>𝐼𝑛𝑡𝑒𝑟𝑒𝑠𝑒𝑠</m:t>
                    </m:r>
                    <m:r>
                      <a:rPr lang="es-MX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>
                            <a:latin typeface="Cambria Math" panose="02040503050406030204" pitchFamily="18" charset="0"/>
                          </a:rPr>
                          <m:t>𝐷𝑖𝑣𝑖𝑑𝑒𝑛𝑑𝑜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𝑃𝑟𝑒𝑓𝑒𝑟𝑒𝑛𝑡𝑒</m:t>
                        </m:r>
                      </m:num>
                      <m:den>
                        <m:r>
                          <a:rPr lang="es-MX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𝑇𝑎𝑠𝑎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𝐹𝑖𝑠𝑐𝑎𝑙</m:t>
                        </m:r>
                      </m:den>
                    </m:f>
                  </m:oMath>
                </m:oMathPara>
              </a14:m>
              <a:endParaRPr lang="es-GT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620B-CDFC-4EAF-94D2-F088320F1BB8}"/>
                </a:ext>
              </a:extLst>
            </xdr:cNvPr>
            <xdr:cNvSpPr txBox="1"/>
          </xdr:nvSpPr>
          <xdr:spPr>
            <a:xfrm>
              <a:off x="6324600" y="4152900"/>
              <a:ext cx="4980969" cy="54208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𝑈𝐴𝐼𝐼=𝐼𝑛𝑡𝑒𝑟𝑒𝑠𝑒𝑠+(𝐷𝑖𝑣𝑖𝑑𝑒𝑛𝑑𝑜 𝑃𝑟𝑒𝑓𝑒𝑟𝑒𝑛𝑡𝑒)/(1 −𝑇𝑎𝑠𝑎 𝐹𝑖𝑠𝑐𝑎𝑙)</a:t>
              </a:r>
              <a:endParaRPr lang="es-GT"/>
            </a:p>
          </xdr:txBody>
        </xdr:sp>
      </mc:Fallback>
    </mc:AlternateContent>
    <xdr:clientData/>
  </xdr:twoCellAnchor>
  <xdr:twoCellAnchor editAs="oneCell">
    <xdr:from>
      <xdr:col>7</xdr:col>
      <xdr:colOff>83820</xdr:colOff>
      <xdr:row>30</xdr:row>
      <xdr:rowOff>114300</xdr:rowOff>
    </xdr:from>
    <xdr:to>
      <xdr:col>17</xdr:col>
      <xdr:colOff>644734</xdr:colOff>
      <xdr:row>39</xdr:row>
      <xdr:rowOff>144570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BE131D-86E4-4E06-9008-A263C1E39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31180" y="5600700"/>
          <a:ext cx="8485714" cy="16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327660</xdr:colOff>
      <xdr:row>27</xdr:row>
      <xdr:rowOff>97399</xdr:rowOff>
    </xdr:from>
    <xdr:to>
      <xdr:col>17</xdr:col>
      <xdr:colOff>279041</xdr:colOff>
      <xdr:row>30</xdr:row>
      <xdr:rowOff>32317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FEEFDB7-ED18-405D-A3F5-637790894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667500" y="5035159"/>
          <a:ext cx="7083701" cy="48355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25</xdr:row>
      <xdr:rowOff>152401</xdr:rowOff>
    </xdr:from>
    <xdr:to>
      <xdr:col>4</xdr:col>
      <xdr:colOff>381000</xdr:colOff>
      <xdr:row>28</xdr:row>
      <xdr:rowOff>33623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505F1875-6814-482D-965C-3FDC89EAD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00" y="4724401"/>
          <a:ext cx="3474720" cy="429862"/>
        </a:xfrm>
        <a:prstGeom prst="rect">
          <a:avLst/>
        </a:prstGeom>
      </xdr:spPr>
    </xdr:pic>
    <xdr:clientData/>
  </xdr:twoCellAnchor>
  <xdr:twoCellAnchor editAs="oneCell">
    <xdr:from>
      <xdr:col>13</xdr:col>
      <xdr:colOff>632460</xdr:colOff>
      <xdr:row>15</xdr:row>
      <xdr:rowOff>22860</xdr:rowOff>
    </xdr:from>
    <xdr:to>
      <xdr:col>18</xdr:col>
      <xdr:colOff>349176</xdr:colOff>
      <xdr:row>21</xdr:row>
      <xdr:rowOff>24498</xdr:rowOff>
    </xdr:to>
    <xdr:pic>
      <xdr:nvPicPr>
        <xdr:cNvPr id="21" name="Picture 4" descr="El Punto de Equilibrio del negocio y su importancia estratégica">
          <a:extLst>
            <a:ext uri="{FF2B5EF4-FFF2-40B4-BE49-F238E27FC236}">
              <a16:creationId xmlns:a16="http://schemas.microsoft.com/office/drawing/2014/main" id="{FA94997A-22BC-4DDC-B99E-69103FF4A1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81" t="6822" r="6684" b="54332"/>
        <a:stretch/>
      </xdr:blipFill>
      <xdr:spPr bwMode="auto">
        <a:xfrm>
          <a:off x="10934700" y="2766060"/>
          <a:ext cx="3679116" cy="1098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53340</xdr:rowOff>
    </xdr:from>
    <xdr:to>
      <xdr:col>10</xdr:col>
      <xdr:colOff>320040</xdr:colOff>
      <xdr:row>8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E9CCBDC-163E-49B7-A004-94F48830FDCA}"/>
            </a:ext>
          </a:extLst>
        </xdr:cNvPr>
        <xdr:cNvSpPr txBox="1"/>
      </xdr:nvSpPr>
      <xdr:spPr>
        <a:xfrm>
          <a:off x="152400" y="53340"/>
          <a:ext cx="8092440" cy="15011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Great Fish Taco Corporation vende producto congelado en supermercados.</a:t>
          </a:r>
          <a:r>
            <a:rPr lang="es-G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iene actualmente costos operativos fijos de $15,000 mensuales, vende sus tacos listos para servir a $6 por caja, e incurre en costos operativos variables de $ 2.50 por caja.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G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Si la empresa tiene una oportunidad de inversión que, de manera simultánea, aumentaría sus costos fijos a $ 16,500 y le permitiría cobrar un precio de venta por caja de $ 6.50 debido a la mejor textura de sus productos, ¿cuál será el efecto en el punto de equilibrio operativo de sus cajas de tacos?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 Analice las utilidades de la empresa si actualmente vende 10,000 unidades al mes, e indique si</a:t>
          </a:r>
          <a:r>
            <a:rPr lang="es-G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existe apalancamiento operativo en esta empresa y de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cuánto sería</a:t>
          </a:r>
          <a:r>
            <a:rPr lang="es-G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s-G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 editAs="oneCell">
    <xdr:from>
      <xdr:col>6</xdr:col>
      <xdr:colOff>312420</xdr:colOff>
      <xdr:row>9</xdr:row>
      <xdr:rowOff>160020</xdr:rowOff>
    </xdr:from>
    <xdr:to>
      <xdr:col>8</xdr:col>
      <xdr:colOff>152400</xdr:colOff>
      <xdr:row>12</xdr:row>
      <xdr:rowOff>83820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E0244DB-7CF1-44E2-9BFB-BA1CE4E97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9240" y="1805940"/>
          <a:ext cx="14249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198120</xdr:colOff>
      <xdr:row>13</xdr:row>
      <xdr:rowOff>175260</xdr:rowOff>
    </xdr:from>
    <xdr:ext cx="1086259" cy="351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0957991-380C-4899-AD7F-CB992BE20F72}"/>
                </a:ext>
              </a:extLst>
            </xdr:cNvPr>
            <xdr:cNvSpPr txBox="1"/>
          </xdr:nvSpPr>
          <xdr:spPr>
            <a:xfrm>
              <a:off x="198120" y="2552700"/>
              <a:ext cx="1086259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15,000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(6−2.50)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0957991-380C-4899-AD7F-CB992BE20F72}"/>
                </a:ext>
              </a:extLst>
            </xdr:cNvPr>
            <xdr:cNvSpPr txBox="1"/>
          </xdr:nvSpPr>
          <xdr:spPr>
            <a:xfrm>
              <a:off x="198120" y="2552700"/>
              <a:ext cx="1086259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𝑄=15,000/((6−2.50))=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14</xdr:row>
      <xdr:rowOff>0</xdr:rowOff>
    </xdr:from>
    <xdr:ext cx="1086259" cy="351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9103672-D8AB-48AC-A917-57BE08CAC9FB}"/>
                </a:ext>
              </a:extLst>
            </xdr:cNvPr>
            <xdr:cNvSpPr txBox="1"/>
          </xdr:nvSpPr>
          <xdr:spPr>
            <a:xfrm>
              <a:off x="3131820" y="2560320"/>
              <a:ext cx="1086259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16,500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(6−2.50)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9103672-D8AB-48AC-A917-57BE08CAC9FB}"/>
                </a:ext>
              </a:extLst>
            </xdr:cNvPr>
            <xdr:cNvSpPr txBox="1"/>
          </xdr:nvSpPr>
          <xdr:spPr>
            <a:xfrm>
              <a:off x="3131820" y="2560320"/>
              <a:ext cx="1086259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𝑄=16,500/((6−2.50))=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2</xdr:col>
      <xdr:colOff>495300</xdr:colOff>
      <xdr:row>16</xdr:row>
      <xdr:rowOff>99060</xdr:rowOff>
    </xdr:from>
    <xdr:to>
      <xdr:col>9</xdr:col>
      <xdr:colOff>152400</xdr:colOff>
      <xdr:row>20</xdr:row>
      <xdr:rowOff>22860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C22E8F9-6A37-4505-AF1F-B76D4D16F940}"/>
            </a:ext>
          </a:extLst>
        </xdr:cNvPr>
        <xdr:cNvSpPr txBox="1"/>
      </xdr:nvSpPr>
      <xdr:spPr>
        <a:xfrm>
          <a:off x="2834640" y="3025140"/>
          <a:ext cx="4732020" cy="6553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efecto del cambio es una disminución de 161 cajas por mes, para alcanzar punto de equilibrio de la empresa</a:t>
          </a:r>
          <a:r>
            <a:rPr lang="es-GT" sz="1100" baseline="0"/>
            <a:t>, por lo tanto, resulta beneficioso hacer esta inversión y modificación al taco original.</a:t>
          </a:r>
          <a:endParaRPr lang="es-GT" sz="1100"/>
        </a:p>
      </xdr:txBody>
    </xdr:sp>
    <xdr:clientData/>
  </xdr:twoCellAnchor>
  <xdr:twoCellAnchor>
    <xdr:from>
      <xdr:col>2</xdr:col>
      <xdr:colOff>350520</xdr:colOff>
      <xdr:row>21</xdr:row>
      <xdr:rowOff>99060</xdr:rowOff>
    </xdr:from>
    <xdr:to>
      <xdr:col>9</xdr:col>
      <xdr:colOff>7620</xdr:colOff>
      <xdr:row>24</xdr:row>
      <xdr:rowOff>30480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FF552182-300C-4D6D-B24F-F3F3455F141F}"/>
            </a:ext>
          </a:extLst>
        </xdr:cNvPr>
        <xdr:cNvSpPr txBox="1"/>
      </xdr:nvSpPr>
      <xdr:spPr>
        <a:xfrm>
          <a:off x="2689860" y="3939540"/>
          <a:ext cx="4732020" cy="4800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Si la empresa vende 10,000 unidades por mes, su ganancia operativa en ese periodo sería de $20,000.00</a:t>
          </a:r>
        </a:p>
      </xdr:txBody>
    </xdr:sp>
    <xdr:clientData/>
  </xdr:twoCellAnchor>
  <xdr:twoCellAnchor>
    <xdr:from>
      <xdr:col>8</xdr:col>
      <xdr:colOff>198120</xdr:colOff>
      <xdr:row>26</xdr:row>
      <xdr:rowOff>60960</xdr:rowOff>
    </xdr:from>
    <xdr:to>
      <xdr:col>14</xdr:col>
      <xdr:colOff>175260</xdr:colOff>
      <xdr:row>28</xdr:row>
      <xdr:rowOff>175260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D1832091-976B-4E5C-8B57-F774DFD4A151}"/>
            </a:ext>
          </a:extLst>
        </xdr:cNvPr>
        <xdr:cNvSpPr txBox="1"/>
      </xdr:nvSpPr>
      <xdr:spPr>
        <a:xfrm>
          <a:off x="6819900" y="4815840"/>
          <a:ext cx="4732020" cy="4800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Si existe apalancamiento operativo en esta empresa,</a:t>
          </a:r>
          <a:r>
            <a:rPr lang="es-GT" sz="1100" baseline="0"/>
            <a:t> porque posee cargas operativas fijas. Originalmente de $15,000.00</a:t>
          </a:r>
          <a:endParaRPr lang="es-GT" sz="1100"/>
        </a:p>
      </xdr:txBody>
    </xdr:sp>
    <xdr:clientData/>
  </xdr:twoCellAnchor>
  <xdr:twoCellAnchor editAs="oneCell">
    <xdr:from>
      <xdr:col>0</xdr:col>
      <xdr:colOff>0</xdr:colOff>
      <xdr:row>26</xdr:row>
      <xdr:rowOff>97736</xdr:rowOff>
    </xdr:from>
    <xdr:to>
      <xdr:col>5</xdr:col>
      <xdr:colOff>563880</xdr:colOff>
      <xdr:row>29</xdr:row>
      <xdr:rowOff>166315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A8E2AE9-3CBE-400C-9A16-B9F58333E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1527"/>
          <a:ext cx="4811202" cy="625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1097280</xdr:colOff>
      <xdr:row>31</xdr:row>
      <xdr:rowOff>68580</xdr:rowOff>
    </xdr:from>
    <xdr:ext cx="4453912" cy="346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38D5E64-14E8-40E3-AB5C-5B627EBE6F47}"/>
                </a:ext>
              </a:extLst>
            </xdr:cNvPr>
            <xdr:cNvSpPr txBox="1"/>
          </xdr:nvSpPr>
          <xdr:spPr>
            <a:xfrm>
              <a:off x="1097280" y="5737860"/>
              <a:ext cx="4453912" cy="346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𝐺𝐴𝑂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𝑝𝑎𝑟𝑎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𝑣𝑒𝑛𝑡𝑎𝑠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10,000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𝑢𝑛𝑖𝑑𝑎𝑑𝑒𝑠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10,000 ∗(6−2.50)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10,000∗</m:t>
                        </m:r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6−2.50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−15,000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38D5E64-14E8-40E3-AB5C-5B627EBE6F47}"/>
                </a:ext>
              </a:extLst>
            </xdr:cNvPr>
            <xdr:cNvSpPr txBox="1"/>
          </xdr:nvSpPr>
          <xdr:spPr>
            <a:xfrm>
              <a:off x="1097280" y="5737860"/>
              <a:ext cx="4453912" cy="346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𝐺𝐴𝑂 𝑝𝑎𝑟𝑎 𝑣𝑒𝑛𝑡𝑎𝑠 𝑑𝑒 10,000 𝑢𝑛𝑖𝑑𝑎𝑑𝑒𝑠=(10,000 ∗(6−2.50))/(10,000∗(6−2.50)−15,000)=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4</xdr:col>
      <xdr:colOff>60960</xdr:colOff>
      <xdr:row>34</xdr:row>
      <xdr:rowOff>15240</xdr:rowOff>
    </xdr:from>
    <xdr:to>
      <xdr:col>9</xdr:col>
      <xdr:colOff>777240</xdr:colOff>
      <xdr:row>37</xdr:row>
      <xdr:rowOff>99060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DB70F143-F1E3-4550-998A-6F9333E2ED05}"/>
            </a:ext>
          </a:extLst>
        </xdr:cNvPr>
        <xdr:cNvSpPr txBox="1"/>
      </xdr:nvSpPr>
      <xdr:spPr>
        <a:xfrm>
          <a:off x="3459480" y="6233160"/>
          <a:ext cx="4732020" cy="6324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Si las ventas de la empresa</a:t>
          </a:r>
          <a:r>
            <a:rPr lang="es-GT" sz="1100" baseline="0"/>
            <a:t> suben un punto porcentual, sus utilidades operativas van a disminuir 1.75%; y si las ventas de la empresa bajan un punto porcentual, sus utilidades operativas van a disminuir 1.75%</a:t>
          </a:r>
          <a:endParaRPr lang="es-G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63883</xdr:colOff>
      <xdr:row>0</xdr:row>
      <xdr:rowOff>0</xdr:rowOff>
    </xdr:from>
    <xdr:to>
      <xdr:col>11</xdr:col>
      <xdr:colOff>170782</xdr:colOff>
      <xdr:row>2</xdr:row>
      <xdr:rowOff>147190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96F98E8-DA57-4FD2-95B8-AA483AACE902}"/>
            </a:ext>
          </a:extLst>
        </xdr:cNvPr>
        <xdr:cNvSpPr txBox="1"/>
      </xdr:nvSpPr>
      <xdr:spPr>
        <a:xfrm>
          <a:off x="63883" y="0"/>
          <a:ext cx="8824179" cy="512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1,000 unidades que vendió la empresa “XYZ” el mes pasado, 500 son del producto “X”, 300 del producto “Y” y 200 del producto “Z”.  Los precios de venta y costos variables por producto se muestran a continuación:</a:t>
          </a:r>
        </a:p>
        <a:p>
          <a:endParaRPr lang="es-GT" sz="1100" b="1"/>
        </a:p>
      </xdr:txBody>
    </xdr:sp>
    <xdr:clientData/>
  </xdr:twoCellAnchor>
  <xdr:twoCellAnchor>
    <xdr:from>
      <xdr:col>0</xdr:col>
      <xdr:colOff>0</xdr:colOff>
      <xdr:row>9</xdr:row>
      <xdr:rowOff>58899</xdr:rowOff>
    </xdr:from>
    <xdr:to>
      <xdr:col>10</xdr:col>
      <xdr:colOff>400843</xdr:colOff>
      <xdr:row>14</xdr:row>
      <xdr:rowOff>120328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C88219B-30DF-49DB-9A2D-03D9AF7608DE}"/>
            </a:ext>
          </a:extLst>
        </xdr:cNvPr>
        <xdr:cNvSpPr txBox="1"/>
      </xdr:nvSpPr>
      <xdr:spPr>
        <a:xfrm>
          <a:off x="0" y="1704819"/>
          <a:ext cx="8325643" cy="9758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costos fijos totales de la empresa son de Q 900,000 al mes.  Se pide:</a:t>
          </a:r>
        </a:p>
        <a:p>
          <a:pPr lvl="0"/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</a:t>
          </a:r>
          <a:r>
            <a:rPr lang="es-G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Determinar cuántas unidades debe vender la empresa de cada producto para estar en equilibrio</a:t>
          </a:r>
        </a:p>
        <a:p>
          <a:pPr lvl="0"/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Determinar los ingresos totales de la empresa para obtener el punto de equilibrio</a:t>
          </a:r>
        </a:p>
        <a:p>
          <a:pPr lvl="0"/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Si la empresa espera vender 3,500 unidades de producto el próximo mes, en la misma proporción que en el mes pasado.  ¿Obtendrá una pérdida o una ganancia?  De cuánto será esta.</a:t>
          </a:r>
        </a:p>
        <a:p>
          <a:endParaRPr lang="es-GT" sz="1100" b="1"/>
        </a:p>
      </xdr:txBody>
    </xdr:sp>
    <xdr:clientData/>
  </xdr:twoCellAnchor>
  <xdr:oneCellAnchor>
    <xdr:from>
      <xdr:col>7</xdr:col>
      <xdr:colOff>381000</xdr:colOff>
      <xdr:row>21</xdr:row>
      <xdr:rowOff>0</xdr:rowOff>
    </xdr:from>
    <xdr:ext cx="210275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1967829-76C8-439F-8963-EFFD177CF2A3}"/>
                </a:ext>
              </a:extLst>
            </xdr:cNvPr>
            <xdr:cNvSpPr txBox="1"/>
          </xdr:nvSpPr>
          <xdr:spPr>
            <a:xfrm>
              <a:off x="7444740" y="4236720"/>
              <a:ext cx="210275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𝑃𝑢𝑛𝑡𝑜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𝐸𝑞𝑢𝑖𝑙𝑖𝑏𝑟𝑖𝑜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900,000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450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1967829-76C8-439F-8963-EFFD177CF2A3}"/>
                </a:ext>
              </a:extLst>
            </xdr:cNvPr>
            <xdr:cNvSpPr txBox="1"/>
          </xdr:nvSpPr>
          <xdr:spPr>
            <a:xfrm>
              <a:off x="7444740" y="4236720"/>
              <a:ext cx="210275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𝑃𝑢𝑛𝑡𝑜 𝑑𝑒 𝐸𝑞𝑢𝑖𝑙𝑖𝑏𝑟𝑖𝑜=900,000/450=</a:t>
              </a:r>
              <a:endParaRPr lang="es-GT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68580</xdr:rowOff>
    </xdr:from>
    <xdr:to>
      <xdr:col>12</xdr:col>
      <xdr:colOff>81398</xdr:colOff>
      <xdr:row>8</xdr:row>
      <xdr:rowOff>134600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0D72FD8-C67D-4E24-A20D-83972771A7CA}"/>
            </a:ext>
          </a:extLst>
        </xdr:cNvPr>
        <xdr:cNvSpPr txBox="1"/>
      </xdr:nvSpPr>
      <xdr:spPr>
        <a:xfrm>
          <a:off x="60960" y="68580"/>
          <a:ext cx="9530198" cy="15290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BBC Company tiene costos operativos fijos de Q300,000.00, costo operativos variables de Q20.00 por unidad, y un precio de venta unitario de Q75.50 por unidad.</a:t>
          </a:r>
        </a:p>
        <a:p>
          <a:pPr marL="0" lvl="1" indent="0"/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Calcule el punto de equilibrio operativo en unidades.</a:t>
          </a:r>
        </a:p>
        <a:p>
          <a:pPr marL="0" lvl="1" indent="0"/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¿Cuál es el GAO si se tiene un nivel basal de ventas de 10,000 unidades?</a:t>
          </a:r>
        </a:p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Si la BBC Company se decide por una estructura de capital integrada por Q300,000.00 de deuda al 15% anual y de 1,000 acciones comunes, y tiene un nivel de EBIT de Q100,000.00, ¿cuál es el grado de apalancamiento financiero a ese nivel basal?</a:t>
          </a:r>
        </a:p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Cual sería el GAT y su interpretación? </a:t>
          </a:r>
        </a:p>
        <a:p>
          <a:pPr marL="0" lvl="1" indent="0"/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</xdr:col>
      <xdr:colOff>0</xdr:colOff>
      <xdr:row>10</xdr:row>
      <xdr:rowOff>0</xdr:rowOff>
    </xdr:from>
    <xdr:ext cx="1242456" cy="3480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F266DA4-6E31-4040-B5B4-416A13117BC2}"/>
                </a:ext>
              </a:extLst>
            </xdr:cNvPr>
            <xdr:cNvSpPr txBox="1"/>
          </xdr:nvSpPr>
          <xdr:spPr>
            <a:xfrm>
              <a:off x="3025140" y="1828800"/>
              <a:ext cx="1242456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300,000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(75.50−20)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F266DA4-6E31-4040-B5B4-416A13117BC2}"/>
                </a:ext>
              </a:extLst>
            </xdr:cNvPr>
            <xdr:cNvSpPr txBox="1"/>
          </xdr:nvSpPr>
          <xdr:spPr>
            <a:xfrm>
              <a:off x="3025140" y="1828800"/>
              <a:ext cx="1242456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𝑄=300,000/((75.50−20))=</a:t>
              </a:r>
              <a:endParaRPr lang="es-GT" sz="1100"/>
            </a:p>
          </xdr:txBody>
        </xdr:sp>
      </mc:Fallback>
    </mc:AlternateContent>
    <xdr:clientData/>
  </xdr:oneCellAnchor>
  <xdr:twoCellAnchor editAs="oneCell">
    <xdr:from>
      <xdr:col>3</xdr:col>
      <xdr:colOff>495300</xdr:colOff>
      <xdr:row>15</xdr:row>
      <xdr:rowOff>175260</xdr:rowOff>
    </xdr:from>
    <xdr:to>
      <xdr:col>9</xdr:col>
      <xdr:colOff>548640</xdr:colOff>
      <xdr:row>19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F816AC7-0E22-447C-8A82-B0704E2DE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2918460"/>
          <a:ext cx="4808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784860</xdr:colOff>
      <xdr:row>20</xdr:row>
      <xdr:rowOff>106680</xdr:rowOff>
    </xdr:from>
    <xdr:to>
      <xdr:col>8</xdr:col>
      <xdr:colOff>266700</xdr:colOff>
      <xdr:row>23</xdr:row>
      <xdr:rowOff>76200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49042C9-C136-4271-90CD-538C474C110F}"/>
            </a:ext>
          </a:extLst>
        </xdr:cNvPr>
        <xdr:cNvSpPr txBox="1"/>
      </xdr:nvSpPr>
      <xdr:spPr>
        <a:xfrm>
          <a:off x="784860" y="3764280"/>
          <a:ext cx="6469380" cy="5181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A partir de las 10,000 unidades vendidas, la empresa va a tener un cambio en su utilidad operativa</a:t>
          </a:r>
          <a:r>
            <a:rPr lang="es-GT" sz="1100" b="1" baseline="0"/>
            <a:t> en una relación de 2.2 puntos porcentuales, por cada punto porcentual que cambien sus ventas.</a:t>
          </a:r>
          <a:endParaRPr lang="es-GT" sz="1100" b="1"/>
        </a:p>
      </xdr:txBody>
    </xdr:sp>
    <xdr:clientData/>
  </xdr:twoCellAnchor>
  <xdr:twoCellAnchor editAs="oneCell">
    <xdr:from>
      <xdr:col>5</xdr:col>
      <xdr:colOff>396240</xdr:colOff>
      <xdr:row>25</xdr:row>
      <xdr:rowOff>45720</xdr:rowOff>
    </xdr:from>
    <xdr:to>
      <xdr:col>11</xdr:col>
      <xdr:colOff>205740</xdr:colOff>
      <xdr:row>29</xdr:row>
      <xdr:rowOff>99060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CD90B6E-50B9-4645-B7FD-AC568D8F9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6340" y="4617720"/>
          <a:ext cx="4564380" cy="78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106680</xdr:colOff>
      <xdr:row>31</xdr:row>
      <xdr:rowOff>45720</xdr:rowOff>
    </xdr:from>
    <xdr:ext cx="3426707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6C544AA-7794-4FD3-B495-8C0F4FF676CD}"/>
                </a:ext>
              </a:extLst>
            </xdr:cNvPr>
            <xdr:cNvSpPr txBox="1"/>
          </xdr:nvSpPr>
          <xdr:spPr>
            <a:xfrm>
              <a:off x="1996440" y="5715000"/>
              <a:ext cx="342670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𝐺𝐴𝐹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𝑝𝑎𝑟𝑎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𝐸𝐵𝐼𝑇𝑑𝑒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100,000=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100,000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100,000−45,000−0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6C544AA-7794-4FD3-B495-8C0F4FF676CD}"/>
                </a:ext>
              </a:extLst>
            </xdr:cNvPr>
            <xdr:cNvSpPr txBox="1"/>
          </xdr:nvSpPr>
          <xdr:spPr>
            <a:xfrm>
              <a:off x="1996440" y="5715000"/>
              <a:ext cx="342670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𝐺𝐴𝐹 𝑝𝑎𝑟𝑎 𝐸𝐵𝐼𝑇𝑑𝑒 𝑄100,000=100,000/(100,000−45,000−0)=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0</xdr:col>
      <xdr:colOff>891540</xdr:colOff>
      <xdr:row>35</xdr:row>
      <xdr:rowOff>0</xdr:rowOff>
    </xdr:from>
    <xdr:to>
      <xdr:col>8</xdr:col>
      <xdr:colOff>373380</xdr:colOff>
      <xdr:row>37</xdr:row>
      <xdr:rowOff>152400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838731E-8254-4123-876E-ADFF4048332E}"/>
            </a:ext>
          </a:extLst>
        </xdr:cNvPr>
        <xdr:cNvSpPr txBox="1"/>
      </xdr:nvSpPr>
      <xdr:spPr>
        <a:xfrm>
          <a:off x="891540" y="6400800"/>
          <a:ext cx="6995160" cy="5181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Por cada punto porcentual que cambian las utilidades operativas a partir de un nivel de Q100,000; las utilidades por acción van a cambiar 1.8% (al igual que bajarían</a:t>
          </a:r>
          <a:r>
            <a:rPr lang="es-GT" sz="1100" b="1" baseline="0"/>
            <a:t> la misma cantidad)</a:t>
          </a:r>
          <a:endParaRPr lang="es-GT" sz="1100" b="1"/>
        </a:p>
      </xdr:txBody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5</xdr:col>
      <xdr:colOff>53340</xdr:colOff>
      <xdr:row>40</xdr:row>
      <xdr:rowOff>22860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A5C6446-0EF5-4238-A1B1-BEAD721E3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0920" y="7132320"/>
          <a:ext cx="16383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944880</xdr:colOff>
      <xdr:row>41</xdr:row>
      <xdr:rowOff>99060</xdr:rowOff>
    </xdr:from>
    <xdr:to>
      <xdr:col>8</xdr:col>
      <xdr:colOff>426720</xdr:colOff>
      <xdr:row>43</xdr:row>
      <xdr:rowOff>60960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45A8D2A-AA7F-4304-BA69-61E4C9D6BBC1}"/>
            </a:ext>
          </a:extLst>
        </xdr:cNvPr>
        <xdr:cNvSpPr txBox="1"/>
      </xdr:nvSpPr>
      <xdr:spPr>
        <a:xfrm>
          <a:off x="944880" y="7597140"/>
          <a:ext cx="6995160" cy="3276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Si</a:t>
          </a:r>
          <a:r>
            <a:rPr lang="es-GT" sz="1100" b="1" baseline="0"/>
            <a:t> las ventas cambian un punto porcentual, sus utilidades por acción van a cambiar 4%</a:t>
          </a:r>
          <a:endParaRPr lang="es-GT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B408-39F0-4DD4-B8B3-E44B6A43978B}">
  <dimension ref="A1"/>
  <sheetViews>
    <sheetView topLeftCell="A19" workbookViewId="0">
      <selection activeCell="H19" sqref="H1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5206-93C1-41A3-8274-32CC82E67029}">
  <dimension ref="A10:I33"/>
  <sheetViews>
    <sheetView topLeftCell="A20" zoomScale="115" zoomScaleNormal="115" workbookViewId="0">
      <selection activeCell="C38" sqref="C38"/>
    </sheetView>
  </sheetViews>
  <sheetFormatPr baseColWidth="10" defaultRowHeight="14.4" x14ac:dyDescent="0.3"/>
  <cols>
    <col min="1" max="1" width="19.88671875" bestFit="1" customWidth="1"/>
    <col min="2" max="2" width="14.21875" bestFit="1" customWidth="1"/>
    <col min="4" max="4" width="3.88671875" customWidth="1"/>
    <col min="5" max="5" width="12.33203125" bestFit="1" customWidth="1"/>
  </cols>
  <sheetData>
    <row r="10" spans="1:7" x14ac:dyDescent="0.3">
      <c r="A10" s="5" t="s">
        <v>6</v>
      </c>
      <c r="B10" s="5" t="s">
        <v>12</v>
      </c>
      <c r="C10" s="5"/>
      <c r="D10" s="5"/>
      <c r="E10" s="5" t="s">
        <v>13</v>
      </c>
    </row>
    <row r="11" spans="1:7" x14ac:dyDescent="0.3">
      <c r="A11" t="s">
        <v>7</v>
      </c>
      <c r="B11" s="3">
        <v>15000</v>
      </c>
      <c r="C11" t="s">
        <v>8</v>
      </c>
      <c r="E11" s="3">
        <v>16500</v>
      </c>
      <c r="F11" t="s">
        <v>8</v>
      </c>
    </row>
    <row r="12" spans="1:7" x14ac:dyDescent="0.3">
      <c r="A12" t="s">
        <v>9</v>
      </c>
      <c r="B12" s="3">
        <v>6</v>
      </c>
      <c r="C12" t="s">
        <v>11</v>
      </c>
      <c r="E12" s="3">
        <v>6.5</v>
      </c>
      <c r="F12" t="s">
        <v>11</v>
      </c>
    </row>
    <row r="13" spans="1:7" x14ac:dyDescent="0.3">
      <c r="A13" t="s">
        <v>10</v>
      </c>
      <c r="B13" s="3">
        <v>2.5</v>
      </c>
      <c r="C13" t="s">
        <v>11</v>
      </c>
      <c r="E13" s="3">
        <v>2.5</v>
      </c>
      <c r="F13" t="s">
        <v>11</v>
      </c>
    </row>
    <row r="15" spans="1:7" x14ac:dyDescent="0.3">
      <c r="B15" s="8">
        <f>B11/(B12-B13)</f>
        <v>4285.7142857142853</v>
      </c>
      <c r="C15" s="4" t="s">
        <v>14</v>
      </c>
      <c r="F15" s="4">
        <f>E11/(E12-E13)</f>
        <v>4125</v>
      </c>
      <c r="G15" s="4" t="s">
        <v>14</v>
      </c>
    </row>
    <row r="18" spans="1:9" x14ac:dyDescent="0.3">
      <c r="A18" t="s">
        <v>15</v>
      </c>
      <c r="B18" s="7">
        <f>B15</f>
        <v>4285.7142857142853</v>
      </c>
    </row>
    <row r="19" spans="1:9" x14ac:dyDescent="0.3">
      <c r="A19" t="s">
        <v>16</v>
      </c>
      <c r="B19" s="9">
        <f>F15</f>
        <v>4125</v>
      </c>
    </row>
    <row r="20" spans="1:9" x14ac:dyDescent="0.3">
      <c r="A20" s="11" t="s">
        <v>17</v>
      </c>
      <c r="B20" s="10">
        <f>B18-B19</f>
        <v>160.71428571428532</v>
      </c>
    </row>
    <row r="22" spans="1:9" x14ac:dyDescent="0.3">
      <c r="B22" s="5" t="s">
        <v>12</v>
      </c>
    </row>
    <row r="23" spans="1:9" x14ac:dyDescent="0.3">
      <c r="A23" t="s">
        <v>21</v>
      </c>
      <c r="B23" s="3">
        <f>10000*B12</f>
        <v>60000</v>
      </c>
    </row>
    <row r="24" spans="1:9" x14ac:dyDescent="0.3">
      <c r="A24" t="s">
        <v>19</v>
      </c>
      <c r="B24" s="3">
        <f>10000*B13</f>
        <v>25000</v>
      </c>
    </row>
    <row r="25" spans="1:9" x14ac:dyDescent="0.3">
      <c r="A25" t="s">
        <v>20</v>
      </c>
      <c r="B25" s="12">
        <f>B11</f>
        <v>15000</v>
      </c>
    </row>
    <row r="26" spans="1:9" x14ac:dyDescent="0.3">
      <c r="A26" s="4" t="s">
        <v>18</v>
      </c>
      <c r="B26" s="3">
        <f>B23-B24-B25</f>
        <v>20000</v>
      </c>
    </row>
    <row r="31" spans="1:9" x14ac:dyDescent="0.3">
      <c r="I31" t="s">
        <v>22</v>
      </c>
    </row>
    <row r="33" spans="8:8" x14ac:dyDescent="0.3">
      <c r="H33" s="13">
        <f>(10000*(B12-B13))/(10000*(B12-B13)-15000)</f>
        <v>1.75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3FB-E13B-4F6D-BA8E-43FE06EACD32}">
  <dimension ref="A5:L29"/>
  <sheetViews>
    <sheetView tabSelected="1" topLeftCell="A10" workbookViewId="0">
      <selection activeCell="K17" sqref="K17"/>
    </sheetView>
  </sheetViews>
  <sheetFormatPr baseColWidth="10" defaultRowHeight="14.4" x14ac:dyDescent="0.3"/>
  <cols>
    <col min="3" max="3" width="17.109375" customWidth="1"/>
    <col min="4" max="4" width="25.44140625" customWidth="1"/>
    <col min="7" max="7" width="14.21875" customWidth="1"/>
    <col min="10" max="10" width="13.44140625" customWidth="1"/>
    <col min="11" max="11" width="19.5546875" customWidth="1"/>
  </cols>
  <sheetData>
    <row r="5" spans="1:4" ht="16.8" customHeight="1" x14ac:dyDescent="0.3">
      <c r="B5" s="1" t="s">
        <v>1</v>
      </c>
      <c r="C5" s="1" t="s">
        <v>0</v>
      </c>
      <c r="D5" s="1" t="s">
        <v>2</v>
      </c>
    </row>
    <row r="6" spans="1:4" x14ac:dyDescent="0.3">
      <c r="B6" s="1" t="s">
        <v>3</v>
      </c>
      <c r="C6" s="2">
        <v>1000</v>
      </c>
      <c r="D6" s="2">
        <v>300</v>
      </c>
    </row>
    <row r="7" spans="1:4" x14ac:dyDescent="0.3">
      <c r="B7" s="1" t="s">
        <v>4</v>
      </c>
      <c r="C7" s="2">
        <v>600</v>
      </c>
      <c r="D7" s="2">
        <v>400</v>
      </c>
    </row>
    <row r="8" spans="1:4" x14ac:dyDescent="0.3">
      <c r="B8" s="1" t="s">
        <v>5</v>
      </c>
      <c r="C8" s="2">
        <v>500</v>
      </c>
      <c r="D8" s="2">
        <v>300</v>
      </c>
    </row>
    <row r="10" spans="1:4" x14ac:dyDescent="0.3">
      <c r="A10" t="s">
        <v>23</v>
      </c>
    </row>
    <row r="17" spans="2:12" ht="43.2" x14ac:dyDescent="0.3">
      <c r="B17" s="1" t="s">
        <v>1</v>
      </c>
      <c r="C17" s="1" t="s">
        <v>0</v>
      </c>
      <c r="D17" s="1" t="s">
        <v>2</v>
      </c>
      <c r="E17" s="1" t="s">
        <v>24</v>
      </c>
      <c r="F17" s="15" t="s">
        <v>25</v>
      </c>
      <c r="G17" s="15" t="s">
        <v>26</v>
      </c>
    </row>
    <row r="18" spans="2:12" x14ac:dyDescent="0.3">
      <c r="B18" s="15" t="s">
        <v>3</v>
      </c>
      <c r="C18" s="14">
        <v>1000</v>
      </c>
      <c r="D18" s="14">
        <v>300</v>
      </c>
      <c r="E18" s="14">
        <f>C18-D18</f>
        <v>700</v>
      </c>
      <c r="F18" s="17">
        <v>500</v>
      </c>
      <c r="G18" s="18">
        <f>F18/$F$21</f>
        <v>0.5</v>
      </c>
    </row>
    <row r="19" spans="2:12" x14ac:dyDescent="0.3">
      <c r="B19" s="15" t="s">
        <v>4</v>
      </c>
      <c r="C19" s="14">
        <v>600</v>
      </c>
      <c r="D19" s="14">
        <v>400</v>
      </c>
      <c r="E19" s="14">
        <f t="shared" ref="E19:E20" si="0">C19-D19</f>
        <v>200</v>
      </c>
      <c r="F19" s="17">
        <v>300</v>
      </c>
      <c r="G19" s="18">
        <f t="shared" ref="G19:G20" si="1">F19/$F$21</f>
        <v>0.3</v>
      </c>
    </row>
    <row r="20" spans="2:12" x14ac:dyDescent="0.3">
      <c r="B20" s="15" t="s">
        <v>5</v>
      </c>
      <c r="C20" s="14">
        <v>500</v>
      </c>
      <c r="D20" s="14">
        <v>300</v>
      </c>
      <c r="E20" s="14">
        <f t="shared" si="0"/>
        <v>200</v>
      </c>
      <c r="F20" s="19">
        <v>200</v>
      </c>
      <c r="G20" s="20">
        <f t="shared" si="1"/>
        <v>0.2</v>
      </c>
      <c r="I20" t="s">
        <v>27</v>
      </c>
      <c r="L20">
        <f>SUMPRODUCT(E18:E20,G18:G20)</f>
        <v>450</v>
      </c>
    </row>
    <row r="21" spans="2:12" x14ac:dyDescent="0.3">
      <c r="F21" s="16">
        <f>SUM(F18:F20)</f>
        <v>1000</v>
      </c>
      <c r="G21" s="21">
        <f>SUM(G18:G20)</f>
        <v>1</v>
      </c>
    </row>
    <row r="22" spans="2:12" x14ac:dyDescent="0.3">
      <c r="K22" s="6">
        <f>900000/L20</f>
        <v>2000</v>
      </c>
    </row>
    <row r="25" spans="2:12" ht="43.2" x14ac:dyDescent="0.3">
      <c r="B25" t="s">
        <v>31</v>
      </c>
      <c r="I25" s="15" t="s">
        <v>1</v>
      </c>
      <c r="J25" s="15" t="s">
        <v>26</v>
      </c>
      <c r="K25" s="15" t="s">
        <v>28</v>
      </c>
    </row>
    <row r="26" spans="2:12" x14ac:dyDescent="0.3">
      <c r="I26" s="15" t="s">
        <v>3</v>
      </c>
      <c r="J26" s="18">
        <v>0.5</v>
      </c>
      <c r="K26" s="16">
        <f>K22*J26</f>
        <v>1000</v>
      </c>
    </row>
    <row r="27" spans="2:12" x14ac:dyDescent="0.3">
      <c r="I27" s="15" t="s">
        <v>4</v>
      </c>
      <c r="J27" s="18">
        <v>0.3</v>
      </c>
      <c r="K27" s="16">
        <f t="shared" ref="K27:K28" si="2">K23*J27</f>
        <v>0</v>
      </c>
    </row>
    <row r="28" spans="2:12" x14ac:dyDescent="0.3">
      <c r="I28" s="15" t="s">
        <v>5</v>
      </c>
      <c r="J28" s="20">
        <v>0.2</v>
      </c>
      <c r="K28" s="16">
        <f t="shared" si="2"/>
        <v>0</v>
      </c>
    </row>
    <row r="29" spans="2:12" x14ac:dyDescent="0.3">
      <c r="J29" s="22">
        <f>SUM(J26:J28)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0E13-B9BB-48C7-A717-7F570935AEA5}">
  <dimension ref="A10:O40"/>
  <sheetViews>
    <sheetView topLeftCell="A19" workbookViewId="0">
      <selection activeCell="L34" sqref="L34"/>
    </sheetView>
  </sheetViews>
  <sheetFormatPr baseColWidth="10" defaultRowHeight="14.4" x14ac:dyDescent="0.3"/>
  <cols>
    <col min="1" max="1" width="27.5546875" customWidth="1"/>
    <col min="2" max="2" width="12.6640625" bestFit="1" customWidth="1"/>
    <col min="13" max="13" width="12.88671875" customWidth="1"/>
    <col min="14" max="14" width="19.109375" customWidth="1"/>
  </cols>
  <sheetData>
    <row r="10" spans="1:6" x14ac:dyDescent="0.3">
      <c r="A10" s="5" t="s">
        <v>6</v>
      </c>
      <c r="B10" s="5" t="s">
        <v>12</v>
      </c>
    </row>
    <row r="11" spans="1:6" x14ac:dyDescent="0.3">
      <c r="A11" t="s">
        <v>7</v>
      </c>
      <c r="B11" s="3">
        <v>300000</v>
      </c>
      <c r="F11" s="7">
        <f>ROUNDUP(B11/(B12-B13),0)</f>
        <v>5406</v>
      </c>
    </row>
    <row r="12" spans="1:6" x14ac:dyDescent="0.3">
      <c r="A12" t="s">
        <v>9</v>
      </c>
      <c r="B12" s="3">
        <v>75.5</v>
      </c>
    </row>
    <row r="13" spans="1:6" x14ac:dyDescent="0.3">
      <c r="A13" t="s">
        <v>10</v>
      </c>
      <c r="B13" s="3">
        <v>20</v>
      </c>
    </row>
    <row r="15" spans="1:6" x14ac:dyDescent="0.3">
      <c r="A15" s="13" t="s">
        <v>29</v>
      </c>
      <c r="B15" s="24">
        <f>F11</f>
        <v>5406</v>
      </c>
      <c r="C15" s="13" t="s">
        <v>14</v>
      </c>
    </row>
    <row r="17" spans="1:15" x14ac:dyDescent="0.3">
      <c r="A17" s="13" t="s">
        <v>30</v>
      </c>
      <c r="B17" s="13"/>
      <c r="C17" s="25">
        <f>(10000*(B12-B13))/(10000*(B12-B13)-B11)</f>
        <v>2.1764705882352939</v>
      </c>
    </row>
    <row r="26" spans="1:15" x14ac:dyDescent="0.3">
      <c r="A26" t="s">
        <v>38</v>
      </c>
    </row>
    <row r="28" spans="1:15" x14ac:dyDescent="0.3">
      <c r="A28" s="4" t="s">
        <v>32</v>
      </c>
      <c r="B28" s="16" t="s">
        <v>35</v>
      </c>
      <c r="C28" s="16" t="s">
        <v>36</v>
      </c>
      <c r="D28" s="16" t="s">
        <v>37</v>
      </c>
    </row>
    <row r="29" spans="1:15" x14ac:dyDescent="0.3">
      <c r="A29" t="s">
        <v>33</v>
      </c>
      <c r="B29" s="3">
        <v>300000</v>
      </c>
      <c r="C29" s="21">
        <v>0.15</v>
      </c>
      <c r="D29" s="23">
        <f>B29*C29</f>
        <v>45000</v>
      </c>
      <c r="M29" s="16" t="s">
        <v>40</v>
      </c>
      <c r="N29" s="16" t="s">
        <v>41</v>
      </c>
      <c r="O29" s="16">
        <v>0.25</v>
      </c>
    </row>
    <row r="30" spans="1:15" x14ac:dyDescent="0.3">
      <c r="A30" t="s">
        <v>34</v>
      </c>
      <c r="M30" s="16" t="s">
        <v>42</v>
      </c>
      <c r="N30" s="16" t="s">
        <v>43</v>
      </c>
      <c r="O30" s="16"/>
    </row>
    <row r="31" spans="1:15" x14ac:dyDescent="0.3">
      <c r="M31" s="16" t="s">
        <v>44</v>
      </c>
      <c r="N31" s="16" t="s">
        <v>37</v>
      </c>
      <c r="O31" s="16"/>
    </row>
    <row r="32" spans="1:15" x14ac:dyDescent="0.3">
      <c r="G32" s="26">
        <f>100000/(100000-45000-0)</f>
        <v>1.8181818181818181</v>
      </c>
      <c r="H32" s="27" t="s">
        <v>39</v>
      </c>
      <c r="M32" s="16" t="s">
        <v>45</v>
      </c>
    </row>
    <row r="40" spans="1:2" x14ac:dyDescent="0.3">
      <c r="A40" s="13" t="s">
        <v>46</v>
      </c>
      <c r="B40" s="26">
        <f>G32*C17</f>
        <v>3.9572192513368978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FORMULARIO</vt:lpstr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Julio Ruiz Coto</cp:lastModifiedBy>
  <dcterms:created xsi:type="dcterms:W3CDTF">2023-04-20T21:14:13Z</dcterms:created>
  <dcterms:modified xsi:type="dcterms:W3CDTF">2024-05-01T00:47:13Z</dcterms:modified>
</cp:coreProperties>
</file>