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13\"/>
    </mc:Choice>
  </mc:AlternateContent>
  <xr:revisionPtr revIDLastSave="0" documentId="13_ncr:1_{0FCD95D5-1442-4DF7-B31F-DA54CE181981}" xr6:coauthVersionLast="47" xr6:coauthVersionMax="47" xr10:uidLastSave="{00000000-0000-0000-0000-000000000000}"/>
  <bookViews>
    <workbookView xWindow="-108" yWindow="-108" windowWidth="23256" windowHeight="12456" activeTab="3" xr2:uid="{8604C8AC-E4E6-414D-A358-61C608CEC68A}"/>
  </bookViews>
  <sheets>
    <sheet name="FORMULARIO" sheetId="1" r:id="rId1"/>
    <sheet name="PROBLEMA 1" sheetId="5" r:id="rId2"/>
    <sheet name="PROBLEMA 2" sheetId="6" r:id="rId3"/>
    <sheet name="PROBLEMA 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E30" i="3"/>
  <c r="D28" i="3"/>
  <c r="C18" i="3"/>
  <c r="B16" i="3"/>
  <c r="F12" i="3"/>
  <c r="J21" i="6"/>
  <c r="E21" i="6"/>
  <c r="F19" i="6" s="1"/>
  <c r="D19" i="6"/>
  <c r="D20" i="6"/>
  <c r="D18" i="6"/>
  <c r="E35" i="5"/>
  <c r="E16" i="5"/>
  <c r="B19" i="5" s="1"/>
  <c r="B16" i="5"/>
  <c r="B18" i="5" s="1"/>
  <c r="B20" i="5" s="1"/>
  <c r="F18" i="6" l="1"/>
  <c r="J19" i="6" s="1"/>
  <c r="F20" i="6"/>
</calcChain>
</file>

<file path=xl/sharedStrings.xml><?xml version="1.0" encoding="utf-8"?>
<sst xmlns="http://schemas.openxmlformats.org/spreadsheetml/2006/main" count="59" uniqueCount="41">
  <si>
    <t>Precio de Venta</t>
  </si>
  <si>
    <t>Producto</t>
  </si>
  <si>
    <t>Costo Variable por Unidad</t>
  </si>
  <si>
    <t>X</t>
  </si>
  <si>
    <t>Y</t>
  </si>
  <si>
    <t>Z</t>
  </si>
  <si>
    <t>Datos proporcionados</t>
  </si>
  <si>
    <t>Costo Operativo Fijo</t>
  </si>
  <si>
    <t>mensuales</t>
  </si>
  <si>
    <t>Precio unitario</t>
  </si>
  <si>
    <t>por caja</t>
  </si>
  <si>
    <t>Costo variable unitario</t>
  </si>
  <si>
    <t>Datos Originales</t>
  </si>
  <si>
    <t>Datos nuevos</t>
  </si>
  <si>
    <t>por mes</t>
  </si>
  <si>
    <t>Punto de equilibrio original</t>
  </si>
  <si>
    <t>Punto de equilibrio nuevo</t>
  </si>
  <si>
    <t>Diferencia</t>
  </si>
  <si>
    <t>Ingreso por Ventas</t>
  </si>
  <si>
    <t>(-) Costo de Ventas</t>
  </si>
  <si>
    <t>(-) Costo fijo operativo</t>
  </si>
  <si>
    <t>Utilidad Operativa de la empresa</t>
  </si>
  <si>
    <t>}74</t>
  </si>
  <si>
    <t>Margen de Contribución Unitario</t>
  </si>
  <si>
    <t>Unidades Vendidas</t>
  </si>
  <si>
    <t>% de Contribución</t>
  </si>
  <si>
    <t>Margen de Contribución ponderado =</t>
  </si>
  <si>
    <t>Costos Fijo</t>
  </si>
  <si>
    <t>Unidades a vender para alcanzar PE</t>
  </si>
  <si>
    <t>Precio Unitario</t>
  </si>
  <si>
    <t>Costo Variable unitario</t>
  </si>
  <si>
    <t>a) PE Operativo</t>
  </si>
  <si>
    <t>unidades</t>
  </si>
  <si>
    <t>b) GAO para 10,000 unidades</t>
  </si>
  <si>
    <t>c) GAF si las utilidades operativas (EBIT) son de 100,000</t>
  </si>
  <si>
    <t>Fuentes de financiamiento</t>
  </si>
  <si>
    <t>Monto</t>
  </si>
  <si>
    <t>k</t>
  </si>
  <si>
    <t>Préstamo Bancario</t>
  </si>
  <si>
    <t>Intereses</t>
  </si>
  <si>
    <t>d) 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</si>
</sst>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Q&quot;#,##0;[Red]\-&quot;Q&quot;#,##0"/>
    <numFmt numFmtId="44" formatCode="_-&quot;Q&quot;* #,##0.00_-;\-&quot;Q&quot;* #,##0.00_-;_-&quot;Q&quot;* &quot;-&quot;??_-;_-@_-"/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6" fontId="1" fillId="2" borderId="1" xfId="0" applyNumberFormat="1" applyFont="1" applyFill="1" applyBorder="1" applyAlignment="1">
      <alignment horizontal="justify" vertical="center" wrapText="1"/>
    </xf>
    <xf numFmtId="44" fontId="0" fillId="0" borderId="0" xfId="1" applyFont="1"/>
    <xf numFmtId="0" fontId="1" fillId="0" borderId="0" xfId="0" applyFont="1"/>
    <xf numFmtId="0" fontId="3" fillId="0" borderId="0" xfId="0" applyFont="1"/>
    <xf numFmtId="44" fontId="0" fillId="0" borderId="0" xfId="0" applyNumberFormat="1"/>
    <xf numFmtId="44" fontId="0" fillId="0" borderId="2" xfId="1" applyFont="1" applyBorder="1"/>
    <xf numFmtId="9" fontId="0" fillId="0" borderId="0" xfId="2" applyFont="1"/>
    <xf numFmtId="0" fontId="1" fillId="2" borderId="3" xfId="0" applyFont="1" applyFill="1" applyBorder="1" applyAlignment="1">
      <alignment horizontal="justify" vertical="center" wrapText="1"/>
    </xf>
    <xf numFmtId="6" fontId="0" fillId="0" borderId="0" xfId="0" applyNumberFormat="1"/>
    <xf numFmtId="0" fontId="1" fillId="2" borderId="0" xfId="0" applyFont="1" applyFill="1" applyAlignment="1">
      <alignment horizontal="justify" vertical="center" wrapText="1"/>
    </xf>
    <xf numFmtId="2" fontId="0" fillId="0" borderId="0" xfId="0" applyNumberFormat="1"/>
    <xf numFmtId="169" fontId="0" fillId="0" borderId="0" xfId="0" applyNumberFormat="1"/>
    <xf numFmtId="9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jpe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6</xdr:row>
      <xdr:rowOff>15240</xdr:rowOff>
    </xdr:from>
    <xdr:to>
      <xdr:col>6</xdr:col>
      <xdr:colOff>335280</xdr:colOff>
      <xdr:row>9</xdr:row>
      <xdr:rowOff>83820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D156F8-09C1-4373-9453-0282B105E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112520"/>
          <a:ext cx="4808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441960</xdr:colOff>
      <xdr:row>14</xdr:row>
      <xdr:rowOff>160020</xdr:rowOff>
    </xdr:from>
    <xdr:to>
      <xdr:col>4</xdr:col>
      <xdr:colOff>129540</xdr:colOff>
      <xdr:row>17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351D02-DE16-43FC-AC5E-C6644CD2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2720340"/>
          <a:ext cx="285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12</xdr:row>
      <xdr:rowOff>22860</xdr:rowOff>
    </xdr:from>
    <xdr:to>
      <xdr:col>4</xdr:col>
      <xdr:colOff>426720</xdr:colOff>
      <xdr:row>14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3DC68D-54A5-4D8B-BA01-3A9A08FC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2217420"/>
          <a:ext cx="352806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</xdr:row>
      <xdr:rowOff>137160</xdr:rowOff>
    </xdr:from>
    <xdr:to>
      <xdr:col>4</xdr:col>
      <xdr:colOff>464820</xdr:colOff>
      <xdr:row>5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032F5C7-EEDF-4E6F-94B2-92699CA2F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02920"/>
          <a:ext cx="325374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4</xdr:col>
      <xdr:colOff>304800</xdr:colOff>
      <xdr:row>2</xdr:row>
      <xdr:rowOff>7620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934EA2-B64D-4E3D-AEF9-0066F42B9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99060"/>
          <a:ext cx="34061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289560</xdr:colOff>
      <xdr:row>18</xdr:row>
      <xdr:rowOff>129540</xdr:rowOff>
    </xdr:from>
    <xdr:to>
      <xdr:col>6</xdr:col>
      <xdr:colOff>99060</xdr:colOff>
      <xdr:row>23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DFE28DF-4598-4912-8E17-10DE69AA6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3421380"/>
          <a:ext cx="4564380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784860</xdr:colOff>
      <xdr:row>1</xdr:row>
      <xdr:rowOff>15240</xdr:rowOff>
    </xdr:from>
    <xdr:to>
      <xdr:col>11</xdr:col>
      <xdr:colOff>655320</xdr:colOff>
      <xdr:row>2</xdr:row>
      <xdr:rowOff>137160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4B03C4A-19A9-42FB-B271-92C8D7C47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198120"/>
          <a:ext cx="30403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586740</xdr:colOff>
      <xdr:row>3</xdr:row>
      <xdr:rowOff>38100</xdr:rowOff>
    </xdr:from>
    <xdr:to>
      <xdr:col>13</xdr:col>
      <xdr:colOff>30480</xdr:colOff>
      <xdr:row>5</xdr:row>
      <xdr:rowOff>144780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31EAAF8-4860-48CB-9B48-90D1BBBFC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6580" y="586740"/>
          <a:ext cx="34061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</xdr:colOff>
      <xdr:row>6</xdr:row>
      <xdr:rowOff>175260</xdr:rowOff>
    </xdr:from>
    <xdr:to>
      <xdr:col>16</xdr:col>
      <xdr:colOff>373380</xdr:colOff>
      <xdr:row>11</xdr:row>
      <xdr:rowOff>53340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9B9660D-FAA2-403B-B60C-78F3CAD14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1272540"/>
          <a:ext cx="5905500" cy="79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449580</xdr:colOff>
      <xdr:row>4</xdr:row>
      <xdr:rowOff>7620</xdr:rowOff>
    </xdr:from>
    <xdr:to>
      <xdr:col>15</xdr:col>
      <xdr:colOff>502920</xdr:colOff>
      <xdr:row>5</xdr:row>
      <xdr:rowOff>30480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EBC2FAF-3ABB-48B7-8AE4-B4063D8F6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1820" y="739140"/>
          <a:ext cx="16383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60960</xdr:colOff>
      <xdr:row>18</xdr:row>
      <xdr:rowOff>60960</xdr:rowOff>
    </xdr:from>
    <xdr:to>
      <xdr:col>11</xdr:col>
      <xdr:colOff>693420</xdr:colOff>
      <xdr:row>20</xdr:row>
      <xdr:rowOff>167640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8EE3179-9D50-4C4B-BBC3-55FB7BD34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3352800"/>
          <a:ext cx="14249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99060</xdr:colOff>
      <xdr:row>15</xdr:row>
      <xdr:rowOff>0</xdr:rowOff>
    </xdr:from>
    <xdr:to>
      <xdr:col>13</xdr:col>
      <xdr:colOff>60960</xdr:colOff>
      <xdr:row>16</xdr:row>
      <xdr:rowOff>121920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D342E05-01B4-439C-86AF-8A5F78B19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743200"/>
          <a:ext cx="392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167640</xdr:colOff>
      <xdr:row>29</xdr:row>
      <xdr:rowOff>91440</xdr:rowOff>
    </xdr:from>
    <xdr:ext cx="2245615" cy="521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4FEA50A-AEF2-44C0-98FA-574FC2E430BF}"/>
                </a:ext>
              </a:extLst>
            </xdr:cNvPr>
            <xdr:cNvSpPr txBox="1"/>
          </xdr:nvSpPr>
          <xdr:spPr>
            <a:xfrm>
              <a:off x="960120" y="539496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EPS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esperado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EPSi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pi</m:t>
                        </m:r>
                      </m:e>
                    </m:nary>
                  </m:oMath>
                </m:oMathPara>
              </a14:m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4FEA50A-AEF2-44C0-98FA-574FC2E430BF}"/>
                </a:ext>
              </a:extLst>
            </xdr:cNvPr>
            <xdr:cNvSpPr txBox="1"/>
          </xdr:nvSpPr>
          <xdr:spPr>
            <a:xfrm>
              <a:off x="960120" y="539496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EPS esperado=∑▒〖EPSi∗pi〗</a:t>
              </a:r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594360</xdr:colOff>
      <xdr:row>33</xdr:row>
      <xdr:rowOff>91440</xdr:rowOff>
    </xdr:from>
    <xdr:ext cx="4023537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695F4CF-0F27-4E02-8361-869485954226}"/>
                </a:ext>
              </a:extLst>
            </xdr:cNvPr>
            <xdr:cNvSpPr txBox="1"/>
          </xdr:nvSpPr>
          <xdr:spPr>
            <a:xfrm>
              <a:off x="594360" y="612648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𝐷𝑒𝑠𝑣𝑖𝑎𝑐𝑖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ó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𝑒𝑠𝑝𝑒𝑟𝑎𝑑𝑜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𝑒𝑠𝑝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𝑝𝑖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695F4CF-0F27-4E02-8361-869485954226}"/>
                </a:ext>
              </a:extLst>
            </xdr:cNvPr>
            <xdr:cNvSpPr txBox="1"/>
          </xdr:nvSpPr>
          <xdr:spPr>
            <a:xfrm>
              <a:off x="594360" y="612648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𝐷𝑒𝑠𝑣𝑖𝑎𝑐𝑖ó𝑛 𝑒𝑠𝑝𝑒𝑟𝑎𝑑𝑜=√(∑▒〖〖(𝐸𝑃𝑆−𝐸𝑃𝑆 𝑒𝑠𝑝)〗^2∗𝑝𝑖〗)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190500</xdr:colOff>
      <xdr:row>38</xdr:row>
      <xdr:rowOff>30480</xdr:rowOff>
    </xdr:from>
    <xdr:ext cx="2843022" cy="4463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6E83A-1E40-4FBB-AB6B-F798AC9A9FA8}"/>
                </a:ext>
              </a:extLst>
            </xdr:cNvPr>
            <xdr:cNvSpPr txBox="1"/>
          </xdr:nvSpPr>
          <xdr:spPr>
            <a:xfrm>
              <a:off x="982980" y="697992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𝐶𝑉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%=</m:t>
                    </m:r>
                    <m:f>
                      <m:fPr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𝐷𝑒𝑠𝑣𝑖𝑎𝑐𝑖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num>
                      <m:den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𝐸𝑃𝑆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den>
                    </m:f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∗100</m:t>
                    </m:r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6E83A-1E40-4FBB-AB6B-F798AC9A9FA8}"/>
                </a:ext>
              </a:extLst>
            </xdr:cNvPr>
            <xdr:cNvSpPr txBox="1"/>
          </xdr:nvSpPr>
          <xdr:spPr>
            <a:xfrm>
              <a:off x="982980" y="697992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𝐶𝑉%=(𝐷𝑒𝑠𝑣𝑖𝑎𝑐𝑖ó𝑛 𝑒𝑠𝑝𝑒𝑟𝑎𝑑𝑎)/(𝐸𝑃𝑆 𝑒𝑠𝑝𝑒𝑟𝑎𝑑𝑎)  ∗100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7</xdr:col>
      <xdr:colOff>777240</xdr:colOff>
      <xdr:row>22</xdr:row>
      <xdr:rowOff>129540</xdr:rowOff>
    </xdr:from>
    <xdr:to>
      <xdr:col>14</xdr:col>
      <xdr:colOff>210849</xdr:colOff>
      <xdr:row>25</xdr:row>
      <xdr:rowOff>122981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620B-CDFC-4EAF-94D2-F088320F1BB8}"/>
                </a:ext>
              </a:extLst>
            </xdr:cNvPr>
            <xdr:cNvSpPr txBox="1"/>
          </xdr:nvSpPr>
          <xdr:spPr>
            <a:xfrm>
              <a:off x="6324600" y="415290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620B-CDFC-4EAF-94D2-F088320F1BB8}"/>
                </a:ext>
              </a:extLst>
            </xdr:cNvPr>
            <xdr:cNvSpPr txBox="1"/>
          </xdr:nvSpPr>
          <xdr:spPr>
            <a:xfrm>
              <a:off x="6324600" y="415290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twoCellAnchor editAs="oneCell">
    <xdr:from>
      <xdr:col>7</xdr:col>
      <xdr:colOff>83820</xdr:colOff>
      <xdr:row>30</xdr:row>
      <xdr:rowOff>114300</xdr:rowOff>
    </xdr:from>
    <xdr:to>
      <xdr:col>17</xdr:col>
      <xdr:colOff>644734</xdr:colOff>
      <xdr:row>39</xdr:row>
      <xdr:rowOff>144570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BE131D-86E4-4E06-9008-A263C1E39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31180" y="5600700"/>
          <a:ext cx="8485714" cy="16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327660</xdr:colOff>
      <xdr:row>27</xdr:row>
      <xdr:rowOff>97399</xdr:rowOff>
    </xdr:from>
    <xdr:to>
      <xdr:col>17</xdr:col>
      <xdr:colOff>279041</xdr:colOff>
      <xdr:row>30</xdr:row>
      <xdr:rowOff>32317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FEEFDB7-ED18-405D-A3F5-637790894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67500" y="5035159"/>
          <a:ext cx="7083701" cy="48355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25</xdr:row>
      <xdr:rowOff>152401</xdr:rowOff>
    </xdr:from>
    <xdr:to>
      <xdr:col>4</xdr:col>
      <xdr:colOff>381000</xdr:colOff>
      <xdr:row>28</xdr:row>
      <xdr:rowOff>33623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505F1875-6814-482D-965C-3FDC89EAD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" y="4724401"/>
          <a:ext cx="3474720" cy="429862"/>
        </a:xfrm>
        <a:prstGeom prst="rect">
          <a:avLst/>
        </a:prstGeom>
      </xdr:spPr>
    </xdr:pic>
    <xdr:clientData/>
  </xdr:twoCellAnchor>
  <xdr:twoCellAnchor editAs="oneCell">
    <xdr:from>
      <xdr:col>13</xdr:col>
      <xdr:colOff>632460</xdr:colOff>
      <xdr:row>15</xdr:row>
      <xdr:rowOff>22860</xdr:rowOff>
    </xdr:from>
    <xdr:to>
      <xdr:col>18</xdr:col>
      <xdr:colOff>349176</xdr:colOff>
      <xdr:row>21</xdr:row>
      <xdr:rowOff>24498</xdr:rowOff>
    </xdr:to>
    <xdr:pic>
      <xdr:nvPicPr>
        <xdr:cNvPr id="21" name="Picture 4" descr="El Punto de Equilibrio del negocio y su importancia estratégica">
          <a:extLst>
            <a:ext uri="{FF2B5EF4-FFF2-40B4-BE49-F238E27FC236}">
              <a16:creationId xmlns:a16="http://schemas.microsoft.com/office/drawing/2014/main" id="{FA94997A-22BC-4DDC-B99E-69103FF4A1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1" t="6822" r="6684" b="54332"/>
        <a:stretch/>
      </xdr:blipFill>
      <xdr:spPr bwMode="auto">
        <a:xfrm>
          <a:off x="10934700" y="2766060"/>
          <a:ext cx="3679116" cy="1098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53340</xdr:rowOff>
    </xdr:from>
    <xdr:to>
      <xdr:col>11</xdr:col>
      <xdr:colOff>365760</xdr:colOff>
      <xdr:row>8</xdr:row>
      <xdr:rowOff>167640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9CCBDC-163E-49B7-A004-94F48830FDCA}"/>
            </a:ext>
          </a:extLst>
        </xdr:cNvPr>
        <xdr:cNvSpPr txBox="1"/>
      </xdr:nvSpPr>
      <xdr:spPr>
        <a:xfrm>
          <a:off x="152400" y="53340"/>
          <a:ext cx="8138160" cy="15773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Great Fish Taco Corporation vende producto congelado en supermercados.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iene actualmente costos operativos fijos de $15,000 mensuales, vende sus tacos listos para servir a $6 por caja, e incurre en costos operativos variables de $ 2.50 por caja.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G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Si la empresa tiene una oportunidad de inversión que, de manera simultánea, aumentaría sus costos fijos a $ 16,500 y le permitiría cobrar un precio de venta por caja de $ 6.50 debido a la mejor textura de sus productos, ¿cuál será el efecto en el punto de equilibrio operativo de sus cajas de tacos?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 Analice las utilidades de la empresa si actualmente vende 10,000 unidades al mes, e indique si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existe apalancamiento operativo en esta empresa y de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cuánto sería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s-G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632461</xdr:colOff>
      <xdr:row>12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BB3884-1B8F-4AF5-AB2F-29F0718E6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8660" y="1828800"/>
          <a:ext cx="14249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614203</xdr:colOff>
      <xdr:row>14</xdr:row>
      <xdr:rowOff>59323</xdr:rowOff>
    </xdr:from>
    <xdr:ext cx="889342" cy="321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90FFE86-D0B3-60BA-73D7-5BE331C8F335}"/>
                </a:ext>
              </a:extLst>
            </xdr:cNvPr>
            <xdr:cNvSpPr txBox="1"/>
          </xdr:nvSpPr>
          <xdr:spPr>
            <a:xfrm>
              <a:off x="2757008" y="2636826"/>
              <a:ext cx="889342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16,500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6.5−2.5</m:t>
                        </m:r>
                      </m:den>
                    </m:f>
                  </m:oMath>
                </m:oMathPara>
              </a14:m>
              <a:endParaRPr lang="es-GT" sz="1100" b="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90FFE86-D0B3-60BA-73D7-5BE331C8F335}"/>
                </a:ext>
              </a:extLst>
            </xdr:cNvPr>
            <xdr:cNvSpPr txBox="1"/>
          </xdr:nvSpPr>
          <xdr:spPr>
            <a:xfrm>
              <a:off x="2757008" y="2636826"/>
              <a:ext cx="889342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𝑄=16,500/(6.5−2.5)</a:t>
              </a:r>
              <a:endParaRPr lang="es-GT" sz="1100" b="0"/>
            </a:p>
          </xdr:txBody>
        </xdr:sp>
      </mc:Fallback>
    </mc:AlternateContent>
    <xdr:clientData/>
  </xdr:oneCellAnchor>
  <xdr:oneCellAnchor>
    <xdr:from>
      <xdr:col>0</xdr:col>
      <xdr:colOff>347759</xdr:colOff>
      <xdr:row>14</xdr:row>
      <xdr:rowOff>76712</xdr:rowOff>
    </xdr:from>
    <xdr:ext cx="853503" cy="321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566EE88-0407-4495-B599-C7FFBFE8C9E6}"/>
                </a:ext>
              </a:extLst>
            </xdr:cNvPr>
            <xdr:cNvSpPr txBox="1"/>
          </xdr:nvSpPr>
          <xdr:spPr>
            <a:xfrm>
              <a:off x="347759" y="2654215"/>
              <a:ext cx="853503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16,500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6.5−2.5</m:t>
                        </m:r>
                      </m:den>
                    </m:f>
                  </m:oMath>
                </m:oMathPara>
              </a14:m>
              <a:endParaRPr lang="es-GT" sz="1100" b="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566EE88-0407-4495-B599-C7FFBFE8C9E6}"/>
                </a:ext>
              </a:extLst>
            </xdr:cNvPr>
            <xdr:cNvSpPr txBox="1"/>
          </xdr:nvSpPr>
          <xdr:spPr>
            <a:xfrm>
              <a:off x="347759" y="2654215"/>
              <a:ext cx="853503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𝑄=16,500/(6.5−2.5)</a:t>
              </a:r>
              <a:endParaRPr lang="es-GT" sz="1100" b="0"/>
            </a:p>
          </xdr:txBody>
        </xdr:sp>
      </mc:Fallback>
    </mc:AlternateContent>
    <xdr:clientData/>
  </xdr:oneCellAnchor>
  <xdr:twoCellAnchor>
    <xdr:from>
      <xdr:col>2</xdr:col>
      <xdr:colOff>173880</xdr:colOff>
      <xdr:row>17</xdr:row>
      <xdr:rowOff>0</xdr:rowOff>
    </xdr:from>
    <xdr:to>
      <xdr:col>7</xdr:col>
      <xdr:colOff>245477</xdr:colOff>
      <xdr:row>20</xdr:row>
      <xdr:rowOff>20456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1E45C411-7B12-B424-04C0-988F5F58463C}"/>
            </a:ext>
          </a:extLst>
        </xdr:cNvPr>
        <xdr:cNvSpPr txBox="1"/>
      </xdr:nvSpPr>
      <xdr:spPr>
        <a:xfrm>
          <a:off x="2316685" y="3129826"/>
          <a:ext cx="4035020" cy="5727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efecto del cambio es una disminución de 161 cajas por mes, para alcanzar el punto de equilibrio,</a:t>
          </a:r>
          <a:r>
            <a:rPr lang="es-GT" sz="1100" baseline="0"/>
            <a:t> por lo tanto, resulta beneficioso hacer esta inversión y modificación al taco original</a:t>
          </a:r>
          <a:endParaRPr lang="es-GT" sz="1100"/>
        </a:p>
      </xdr:txBody>
    </xdr:sp>
    <xdr:clientData/>
  </xdr:twoCellAnchor>
  <xdr:twoCellAnchor>
    <xdr:from>
      <xdr:col>2</xdr:col>
      <xdr:colOff>230134</xdr:colOff>
      <xdr:row>22</xdr:row>
      <xdr:rowOff>81826</xdr:rowOff>
    </xdr:from>
    <xdr:to>
      <xdr:col>7</xdr:col>
      <xdr:colOff>301731</xdr:colOff>
      <xdr:row>25</xdr:row>
      <xdr:rowOff>102281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07DC8E5-5D15-4733-A122-68235D53937D}"/>
            </a:ext>
          </a:extLst>
        </xdr:cNvPr>
        <xdr:cNvSpPr txBox="1"/>
      </xdr:nvSpPr>
      <xdr:spPr>
        <a:xfrm>
          <a:off x="2372939" y="4132188"/>
          <a:ext cx="4035020" cy="5727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/>
            <a:t>Si le empresa vende 10,000</a:t>
          </a:r>
          <a:r>
            <a:rPr lang="es-GT" sz="1100" baseline="0"/>
            <a:t> unidades por mes, su ganancias operativa en ese período sería de $20,000.00</a:t>
          </a:r>
          <a:endParaRPr lang="es-GT" sz="1100"/>
        </a:p>
      </xdr:txBody>
    </xdr:sp>
    <xdr:clientData/>
  </xdr:twoCellAnchor>
  <xdr:twoCellAnchor>
    <xdr:from>
      <xdr:col>1</xdr:col>
      <xdr:colOff>792684</xdr:colOff>
      <xdr:row>26</xdr:row>
      <xdr:rowOff>0</xdr:rowOff>
    </xdr:from>
    <xdr:to>
      <xdr:col>7</xdr:col>
      <xdr:colOff>71597</xdr:colOff>
      <xdr:row>29</xdr:row>
      <xdr:rowOff>20456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798DD5D-EC21-46C0-8265-99BF123A3DBD}"/>
            </a:ext>
          </a:extLst>
        </xdr:cNvPr>
        <xdr:cNvSpPr txBox="1"/>
      </xdr:nvSpPr>
      <xdr:spPr>
        <a:xfrm>
          <a:off x="2142805" y="4786792"/>
          <a:ext cx="4035020" cy="5727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/>
            <a:t>Si existe</a:t>
          </a:r>
          <a:r>
            <a:rPr lang="es-GT" sz="1100" baseline="0"/>
            <a:t> apalancamiento operativo en esta empresa, porque posee cargas operativas fijas. Originalmente de $15,000.00</a:t>
          </a:r>
          <a:endParaRPr lang="es-GT" sz="1100"/>
        </a:p>
      </xdr:txBody>
    </xdr:sp>
    <xdr:clientData/>
  </xdr:twoCellAnchor>
  <xdr:twoCellAnchor editAs="oneCell">
    <xdr:from>
      <xdr:col>0</xdr:col>
      <xdr:colOff>0</xdr:colOff>
      <xdr:row>29</xdr:row>
      <xdr:rowOff>184107</xdr:rowOff>
    </xdr:from>
    <xdr:to>
      <xdr:col>5</xdr:col>
      <xdr:colOff>287361</xdr:colOff>
      <xdr:row>33</xdr:row>
      <xdr:rowOff>64897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B6C9F68-F477-4BC1-AC59-2352FE53F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3221"/>
          <a:ext cx="4808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1115384</xdr:colOff>
      <xdr:row>33</xdr:row>
      <xdr:rowOff>110463</xdr:rowOff>
    </xdr:from>
    <xdr:ext cx="2178866" cy="346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AEF978A-A1DF-4ABB-2B6E-4CE94AAF134C}"/>
                </a:ext>
              </a:extLst>
            </xdr:cNvPr>
            <xdr:cNvSpPr txBox="1"/>
          </xdr:nvSpPr>
          <xdr:spPr>
            <a:xfrm>
              <a:off x="1115384" y="6186007"/>
              <a:ext cx="2178866" cy="346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𝐺𝐴𝑂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10,000∗(6−2.5)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10,000∗</m:t>
                        </m:r>
                        <m:d>
                          <m:d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6−2.5</m:t>
                            </m:r>
                          </m:e>
                        </m:d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−15,000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AEF978A-A1DF-4ABB-2B6E-4CE94AAF134C}"/>
                </a:ext>
              </a:extLst>
            </xdr:cNvPr>
            <xdr:cNvSpPr txBox="1"/>
          </xdr:nvSpPr>
          <xdr:spPr>
            <a:xfrm>
              <a:off x="1115384" y="6186007"/>
              <a:ext cx="2178866" cy="346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𝐺𝐴𝑂=(10,000∗(6−2.5))/(10,000∗(6−2.5)−15,000)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63883</xdr:colOff>
      <xdr:row>0</xdr:row>
      <xdr:rowOff>0</xdr:rowOff>
    </xdr:from>
    <xdr:to>
      <xdr:col>11</xdr:col>
      <xdr:colOff>170782</xdr:colOff>
      <xdr:row>2</xdr:row>
      <xdr:rowOff>147190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96F98E8-DA57-4FD2-95B8-AA483AACE902}"/>
            </a:ext>
          </a:extLst>
        </xdr:cNvPr>
        <xdr:cNvSpPr txBox="1"/>
      </xdr:nvSpPr>
      <xdr:spPr>
        <a:xfrm>
          <a:off x="63883" y="0"/>
          <a:ext cx="8824179" cy="512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1,000 unidades que vendió la empresa “XYZ” el mes pasado, 500 son del producto “X”, 300 del producto “Y” y 200 del producto “Z”.  Los precios de venta y costos variables por producto se muestran a continuación:</a:t>
          </a:r>
        </a:p>
        <a:p>
          <a:endParaRPr lang="es-GT" sz="1100" b="1"/>
        </a:p>
      </xdr:txBody>
    </xdr:sp>
    <xdr:clientData/>
  </xdr:twoCellAnchor>
  <xdr:twoCellAnchor>
    <xdr:from>
      <xdr:col>0</xdr:col>
      <xdr:colOff>0</xdr:colOff>
      <xdr:row>9</xdr:row>
      <xdr:rowOff>58899</xdr:rowOff>
    </xdr:from>
    <xdr:to>
      <xdr:col>10</xdr:col>
      <xdr:colOff>400843</xdr:colOff>
      <xdr:row>14</xdr:row>
      <xdr:rowOff>120328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C88219B-30DF-49DB-9A2D-03D9AF7608DE}"/>
            </a:ext>
          </a:extLst>
        </xdr:cNvPr>
        <xdr:cNvSpPr txBox="1"/>
      </xdr:nvSpPr>
      <xdr:spPr>
        <a:xfrm>
          <a:off x="0" y="1704819"/>
          <a:ext cx="8325643" cy="9758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costos fijos totales de la empresa son de Q 900,000 al mes.  Se pide:</a:t>
          </a:r>
        </a:p>
        <a:p>
          <a:pPr lvl="0"/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Determinar cuántas unidades debe vender la empresa de cada producto para estar en equilibrio</a:t>
          </a:r>
        </a:p>
        <a:p>
          <a:pPr lvl="0"/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Determinar los ingresos totales de la empresa para obtener el punto de equilibrio</a:t>
          </a:r>
        </a:p>
        <a:p>
          <a:pPr lvl="0"/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Si la empresa espera vender 3,500 unidades de producto el próximo mes, en la misma proporción que en el mes pasado.  ¿Obtendrá una pérdida o una ganancia?  De cuánto será esta.</a:t>
          </a:r>
        </a:p>
        <a:p>
          <a:endParaRPr lang="es-GT" sz="1100" b="1"/>
        </a:p>
      </xdr:txBody>
    </xdr:sp>
    <xdr:clientData/>
  </xdr:twoCellAnchor>
  <xdr:twoCellAnchor editAs="oneCell">
    <xdr:from>
      <xdr:col>9</xdr:col>
      <xdr:colOff>182880</xdr:colOff>
      <xdr:row>14</xdr:row>
      <xdr:rowOff>175260</xdr:rowOff>
    </xdr:from>
    <xdr:to>
      <xdr:col>11</xdr:col>
      <xdr:colOff>22860</xdr:colOff>
      <xdr:row>16</xdr:row>
      <xdr:rowOff>281940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82A378-9F50-439E-B637-25A5C6223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2766060"/>
          <a:ext cx="14249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571500</xdr:colOff>
      <xdr:row>20</xdr:row>
      <xdr:rowOff>26670</xdr:rowOff>
    </xdr:from>
    <xdr:ext cx="1940018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943F194-D04A-51C4-8403-4A3308869C5F}"/>
                </a:ext>
              </a:extLst>
            </xdr:cNvPr>
            <xdr:cNvSpPr txBox="1"/>
          </xdr:nvSpPr>
          <xdr:spPr>
            <a:xfrm>
              <a:off x="6781800" y="4080510"/>
              <a:ext cx="194001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𝑃𝑢𝑛𝑡𝑜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𝑒𝑞𝑢𝑖𝑙𝑖𝑏𝑟𝑖𝑜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900,000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450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943F194-D04A-51C4-8403-4A3308869C5F}"/>
                </a:ext>
              </a:extLst>
            </xdr:cNvPr>
            <xdr:cNvSpPr txBox="1"/>
          </xdr:nvSpPr>
          <xdr:spPr>
            <a:xfrm>
              <a:off x="6781800" y="4080510"/>
              <a:ext cx="194001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𝑃𝑢𝑛𝑡𝑜 𝑑𝑒 𝑒𝑞𝑢𝑖𝑙𝑖𝑏𝑟𝑖𝑜=900,000/450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68580</xdr:rowOff>
    </xdr:from>
    <xdr:to>
      <xdr:col>12</xdr:col>
      <xdr:colOff>81398</xdr:colOff>
      <xdr:row>8</xdr:row>
      <xdr:rowOff>134600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0D72FD8-C67D-4E24-A20D-83972771A7CA}"/>
            </a:ext>
          </a:extLst>
        </xdr:cNvPr>
        <xdr:cNvSpPr txBox="1"/>
      </xdr:nvSpPr>
      <xdr:spPr>
        <a:xfrm>
          <a:off x="60960" y="68580"/>
          <a:ext cx="9530198" cy="15290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BBC Company tiene costos operativos fijos de Q300,000.00, costo operativos variables de Q20.00 por unidad, y un precio de venta unitario de Q75.50 por unidad.</a:t>
          </a:r>
        </a:p>
        <a:p>
          <a:pPr marL="0" lvl="1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el punto de equilibrio operativo en unidades.</a:t>
          </a:r>
        </a:p>
        <a:p>
          <a:pPr marL="0" lvl="1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¿Cuál es el GAO si se tiene un nivel basal de ventas de 10,000 unidades?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Si la BBC Company se decide por una estructura de capital integrada por Q300,000.00 de deuda al 15% anual y de 1,000 acciones comunes, y tiene un nivel de EBIT de Q100,000.00, ¿cuál es el grado de apalancamiento financiero a ese nivel basal?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Cual sería el GAT y su interpretación? </a:t>
          </a:r>
        </a:p>
        <a:p>
          <a:pPr marL="0" lvl="1" indent="0"/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632460</xdr:colOff>
      <xdr:row>13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D4BA99-8159-467B-B08A-B3FA90C93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2011680"/>
          <a:ext cx="14249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60960</xdr:colOff>
      <xdr:row>16</xdr:row>
      <xdr:rowOff>167640</xdr:rowOff>
    </xdr:from>
    <xdr:to>
      <xdr:col>10</xdr:col>
      <xdr:colOff>114300</xdr:colOff>
      <xdr:row>20</xdr:row>
      <xdr:rowOff>53340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3067EAD-D043-47E9-8DF1-04538D31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960" y="3093720"/>
          <a:ext cx="4808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53340</xdr:colOff>
      <xdr:row>19</xdr:row>
      <xdr:rowOff>68580</xdr:rowOff>
    </xdr:from>
    <xdr:to>
      <xdr:col>5</xdr:col>
      <xdr:colOff>76200</xdr:colOff>
      <xdr:row>23</xdr:row>
      <xdr:rowOff>114300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F734470-3BF8-ECDB-25ED-97F4FEF63354}"/>
            </a:ext>
          </a:extLst>
        </xdr:cNvPr>
        <xdr:cNvSpPr txBox="1"/>
      </xdr:nvSpPr>
      <xdr:spPr>
        <a:xfrm>
          <a:off x="1409700" y="3543300"/>
          <a:ext cx="3268980" cy="777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A</a:t>
          </a:r>
          <a:r>
            <a:rPr lang="es-GT" sz="1100" baseline="0"/>
            <a:t> partir de las 10,000 unidades vendidas, la empresa va a tener un cambio en su utilidad operativa en una relación de 2.2 puntos porcentuales, por cada punto porcentual que cambien sus ventas.</a:t>
          </a:r>
          <a:endParaRPr lang="es-GT" sz="1100"/>
        </a:p>
      </xdr:txBody>
    </xdr:sp>
    <xdr:clientData/>
  </xdr:twoCellAnchor>
  <xdr:oneCellAnchor>
    <xdr:from>
      <xdr:col>0</xdr:col>
      <xdr:colOff>198120</xdr:colOff>
      <xdr:row>28</xdr:row>
      <xdr:rowOff>171450</xdr:rowOff>
    </xdr:from>
    <xdr:ext cx="3238131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A7AF6C1-81AB-8D45-9DAD-F63F8697AFD0}"/>
                </a:ext>
              </a:extLst>
            </xdr:cNvPr>
            <xdr:cNvSpPr txBox="1"/>
          </xdr:nvSpPr>
          <xdr:spPr>
            <a:xfrm>
              <a:off x="198120" y="5292090"/>
              <a:ext cx="323813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𝐺𝐴𝐹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𝑝𝑎𝑟𝑎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𝐸𝐵𝐼𝑇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10,000=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100,000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100,000−45,000−0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A7AF6C1-81AB-8D45-9DAD-F63F8697AFD0}"/>
                </a:ext>
              </a:extLst>
            </xdr:cNvPr>
            <xdr:cNvSpPr txBox="1"/>
          </xdr:nvSpPr>
          <xdr:spPr>
            <a:xfrm>
              <a:off x="198120" y="5292090"/>
              <a:ext cx="323813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𝐺𝐴𝐹 𝑝𝑎𝑟𝑎 𝐸𝐵𝐼𝑇 𝑑𝑒 𝑄10,000=100,000/(100,000−45,000−0)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1</xdr:col>
      <xdr:colOff>792480</xdr:colOff>
      <xdr:row>31</xdr:row>
      <xdr:rowOff>83820</xdr:rowOff>
    </xdr:from>
    <xdr:to>
      <xdr:col>7</xdr:col>
      <xdr:colOff>167640</xdr:colOff>
      <xdr:row>34</xdr:row>
      <xdr:rowOff>152400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C904BAE-E283-1E65-CAEA-16540D0D7DC1}"/>
            </a:ext>
          </a:extLst>
        </xdr:cNvPr>
        <xdr:cNvSpPr txBox="1"/>
      </xdr:nvSpPr>
      <xdr:spPr>
        <a:xfrm>
          <a:off x="2148840" y="5753100"/>
          <a:ext cx="420624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Por cada punto porcentual que cambian las utilidades operativas</a:t>
          </a:r>
          <a:r>
            <a:rPr lang="es-GT" sz="1100" baseline="0"/>
            <a:t> a partir de un nivel de Q100,000; las utilidades por acción van a cambiar 1.8%</a:t>
          </a:r>
          <a:endParaRPr lang="es-GT" sz="1100"/>
        </a:p>
      </xdr:txBody>
    </xdr:sp>
    <xdr:clientData/>
  </xdr:twoCellAnchor>
  <xdr:twoCellAnchor>
    <xdr:from>
      <xdr:col>2</xdr:col>
      <xdr:colOff>0</xdr:colOff>
      <xdr:row>37</xdr:row>
      <xdr:rowOff>0</xdr:rowOff>
    </xdr:from>
    <xdr:to>
      <xdr:col>7</xdr:col>
      <xdr:colOff>243840</xdr:colOff>
      <xdr:row>40</xdr:row>
      <xdr:rowOff>68580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C6049E55-CA6D-4FFC-BE5C-F5B697F68D58}"/>
            </a:ext>
          </a:extLst>
        </xdr:cNvPr>
        <xdr:cNvSpPr txBox="1"/>
      </xdr:nvSpPr>
      <xdr:spPr>
        <a:xfrm>
          <a:off x="2225040" y="6766560"/>
          <a:ext cx="420624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Si</a:t>
          </a:r>
          <a:r>
            <a:rPr lang="es-GT" sz="1100" baseline="0"/>
            <a:t> las ventas</a:t>
          </a:r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B408-39F0-4DD4-B8B3-E44B6A43978B}">
  <dimension ref="A1"/>
  <sheetViews>
    <sheetView workbookViewId="0">
      <selection activeCell="H12" sqref="H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5206-93C1-41A3-8274-32CC82E67029}">
  <dimension ref="A11:G37"/>
  <sheetViews>
    <sheetView zoomScale="149" workbookViewId="0">
      <selection activeCell="E35" sqref="E35"/>
    </sheetView>
  </sheetViews>
  <sheetFormatPr baseColWidth="10" defaultRowHeight="14.4" x14ac:dyDescent="0.3"/>
  <cols>
    <col min="1" max="1" width="19.6640625" bestFit="1" customWidth="1"/>
  </cols>
  <sheetData>
    <row r="11" spans="1:6" x14ac:dyDescent="0.3">
      <c r="A11" s="4" t="s">
        <v>6</v>
      </c>
      <c r="B11" s="5" t="s">
        <v>12</v>
      </c>
      <c r="C11" s="5"/>
      <c r="E11" s="5" t="s">
        <v>13</v>
      </c>
    </row>
    <row r="12" spans="1:6" x14ac:dyDescent="0.3">
      <c r="A12" t="s">
        <v>7</v>
      </c>
      <c r="B12" s="3">
        <v>15000</v>
      </c>
      <c r="C12" t="s">
        <v>8</v>
      </c>
      <c r="E12" s="3">
        <v>16500</v>
      </c>
      <c r="F12" t="s">
        <v>14</v>
      </c>
    </row>
    <row r="13" spans="1:6" x14ac:dyDescent="0.3">
      <c r="A13" t="s">
        <v>9</v>
      </c>
      <c r="B13" s="3">
        <v>6</v>
      </c>
      <c r="C13" t="s">
        <v>10</v>
      </c>
      <c r="E13" s="3">
        <v>6.5</v>
      </c>
      <c r="F13" t="s">
        <v>10</v>
      </c>
    </row>
    <row r="14" spans="1:6" x14ac:dyDescent="0.3">
      <c r="A14" t="s">
        <v>11</v>
      </c>
      <c r="B14" s="3">
        <v>2.5</v>
      </c>
      <c r="C14" t="s">
        <v>10</v>
      </c>
      <c r="E14" s="3">
        <v>2.5</v>
      </c>
      <c r="F14" t="s">
        <v>10</v>
      </c>
    </row>
    <row r="16" spans="1:6" x14ac:dyDescent="0.3">
      <c r="B16" s="3">
        <f>B12/(B13-B14)</f>
        <v>4285.7142857142853</v>
      </c>
      <c r="E16" s="6">
        <f>E12/(E13-E14)</f>
        <v>4125</v>
      </c>
    </row>
    <row r="18" spans="1:2" x14ac:dyDescent="0.3">
      <c r="A18" t="s">
        <v>15</v>
      </c>
      <c r="B18" s="6">
        <f>B16</f>
        <v>4285.7142857142853</v>
      </c>
    </row>
    <row r="19" spans="1:2" x14ac:dyDescent="0.3">
      <c r="A19" t="s">
        <v>16</v>
      </c>
      <c r="B19" s="6">
        <f>E16</f>
        <v>4125</v>
      </c>
    </row>
    <row r="20" spans="1:2" x14ac:dyDescent="0.3">
      <c r="A20" t="s">
        <v>17</v>
      </c>
      <c r="B20" s="6">
        <f>B18-B19</f>
        <v>160.71428571428532</v>
      </c>
    </row>
    <row r="22" spans="1:2" x14ac:dyDescent="0.3">
      <c r="B22" t="s">
        <v>12</v>
      </c>
    </row>
    <row r="23" spans="1:2" x14ac:dyDescent="0.3">
      <c r="A23" t="s">
        <v>18</v>
      </c>
      <c r="B23" s="3">
        <v>60000</v>
      </c>
    </row>
    <row r="24" spans="1:2" x14ac:dyDescent="0.3">
      <c r="A24" t="s">
        <v>19</v>
      </c>
      <c r="B24" s="3">
        <v>25000</v>
      </c>
    </row>
    <row r="25" spans="1:2" x14ac:dyDescent="0.3">
      <c r="A25" t="s">
        <v>20</v>
      </c>
      <c r="B25" s="7">
        <v>15000</v>
      </c>
    </row>
    <row r="26" spans="1:2" x14ac:dyDescent="0.3">
      <c r="A26" t="s">
        <v>21</v>
      </c>
      <c r="B26" s="3">
        <v>20000</v>
      </c>
    </row>
    <row r="35" spans="5:7" x14ac:dyDescent="0.3">
      <c r="E35" s="8">
        <f>(10000*(B13-B14))/(10000*(B13-31)-B12)</f>
        <v>-0.13207547169811321</v>
      </c>
    </row>
    <row r="37" spans="5:7" x14ac:dyDescent="0.3">
      <c r="G37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3FB-E13B-4F6D-BA8E-43FE06EACD32}">
  <dimension ref="A5:J27"/>
  <sheetViews>
    <sheetView topLeftCell="A6" workbookViewId="0">
      <selection activeCell="J26" sqref="J26"/>
    </sheetView>
  </sheetViews>
  <sheetFormatPr baseColWidth="10" defaultRowHeight="14.4" x14ac:dyDescent="0.3"/>
  <cols>
    <col min="3" max="3" width="17.109375" customWidth="1"/>
    <col min="4" max="4" width="25.44140625" customWidth="1"/>
    <col min="6" max="6" width="13.33203125" customWidth="1"/>
    <col min="7" max="7" width="12.6640625" bestFit="1" customWidth="1"/>
    <col min="9" max="9" width="21.88671875" customWidth="1"/>
  </cols>
  <sheetData>
    <row r="5" spans="2:7" ht="16.8" customHeight="1" x14ac:dyDescent="0.3">
      <c r="B5" s="1" t="s">
        <v>1</v>
      </c>
      <c r="C5" s="1" t="s">
        <v>0</v>
      </c>
      <c r="D5" s="1" t="s">
        <v>2</v>
      </c>
      <c r="F5" s="11" t="s">
        <v>27</v>
      </c>
      <c r="G5" s="3">
        <v>900000</v>
      </c>
    </row>
    <row r="6" spans="2:7" x14ac:dyDescent="0.3">
      <c r="B6" s="1" t="s">
        <v>3</v>
      </c>
      <c r="C6" s="2">
        <v>1000</v>
      </c>
      <c r="D6" s="2">
        <v>300</v>
      </c>
    </row>
    <row r="7" spans="2:7" x14ac:dyDescent="0.3">
      <c r="B7" s="1" t="s">
        <v>4</v>
      </c>
      <c r="C7" s="2">
        <v>600</v>
      </c>
      <c r="D7" s="2">
        <v>400</v>
      </c>
    </row>
    <row r="8" spans="2:7" x14ac:dyDescent="0.3">
      <c r="B8" s="1" t="s">
        <v>5</v>
      </c>
      <c r="C8" s="2">
        <v>500</v>
      </c>
      <c r="D8" s="2">
        <v>300</v>
      </c>
    </row>
    <row r="17" spans="1:10" ht="28.8" x14ac:dyDescent="0.3">
      <c r="A17" s="1" t="s">
        <v>1</v>
      </c>
      <c r="B17" s="1" t="s">
        <v>0</v>
      </c>
      <c r="C17" s="1" t="s">
        <v>2</v>
      </c>
      <c r="D17" s="9" t="s">
        <v>23</v>
      </c>
      <c r="E17" s="9" t="s">
        <v>24</v>
      </c>
      <c r="F17" s="9" t="s">
        <v>25</v>
      </c>
    </row>
    <row r="18" spans="1:10" x14ac:dyDescent="0.3">
      <c r="A18" s="1" t="s">
        <v>3</v>
      </c>
      <c r="B18" s="2">
        <v>1000</v>
      </c>
      <c r="C18" s="2">
        <v>300</v>
      </c>
      <c r="D18" s="10">
        <f>B18-C18</f>
        <v>700</v>
      </c>
      <c r="E18">
        <v>500</v>
      </c>
      <c r="F18" s="8">
        <f>E18/$E$21</f>
        <v>0.5</v>
      </c>
    </row>
    <row r="19" spans="1:10" x14ac:dyDescent="0.3">
      <c r="A19" s="1" t="s">
        <v>4</v>
      </c>
      <c r="B19" s="2">
        <v>600</v>
      </c>
      <c r="C19" s="2">
        <v>400</v>
      </c>
      <c r="D19" s="10">
        <f t="shared" ref="D19:D20" si="0">B19-C19</f>
        <v>200</v>
      </c>
      <c r="E19">
        <v>300</v>
      </c>
      <c r="F19" s="8">
        <f t="shared" ref="F19:F20" si="1">E19/$E$21</f>
        <v>0.3</v>
      </c>
      <c r="H19" t="s">
        <v>26</v>
      </c>
      <c r="J19">
        <f>SUMPRODUCT(D18:D20,F18:F20)</f>
        <v>450</v>
      </c>
    </row>
    <row r="20" spans="1:10" x14ac:dyDescent="0.3">
      <c r="A20" s="1" t="s">
        <v>5</v>
      </c>
      <c r="B20" s="2">
        <v>500</v>
      </c>
      <c r="C20" s="2">
        <v>300</v>
      </c>
      <c r="D20" s="10">
        <f t="shared" si="0"/>
        <v>200</v>
      </c>
      <c r="E20">
        <v>200</v>
      </c>
      <c r="F20" s="8">
        <f t="shared" si="1"/>
        <v>0.2</v>
      </c>
    </row>
    <row r="21" spans="1:10" x14ac:dyDescent="0.3">
      <c r="E21">
        <f>SUM(E18:E20)</f>
        <v>1000</v>
      </c>
      <c r="J21" s="6">
        <f>G5/J19</f>
        <v>2000</v>
      </c>
    </row>
    <row r="24" spans="1:10" x14ac:dyDescent="0.3">
      <c r="H24" t="s">
        <v>1</v>
      </c>
      <c r="I24" t="s">
        <v>25</v>
      </c>
      <c r="J24" t="s">
        <v>28</v>
      </c>
    </row>
    <row r="25" spans="1:10" x14ac:dyDescent="0.3">
      <c r="H25" s="1" t="s">
        <v>3</v>
      </c>
      <c r="I25" s="8">
        <v>0.5</v>
      </c>
    </row>
    <row r="26" spans="1:10" x14ac:dyDescent="0.3">
      <c r="H26" s="1" t="s">
        <v>4</v>
      </c>
      <c r="I26" s="8">
        <v>0.3</v>
      </c>
    </row>
    <row r="27" spans="1:10" x14ac:dyDescent="0.3">
      <c r="H27" s="1" t="s">
        <v>5</v>
      </c>
      <c r="I27" s="8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0E13-B9BB-48C7-A717-7F570935AEA5}">
  <dimension ref="A10:F37"/>
  <sheetViews>
    <sheetView tabSelected="1" topLeftCell="A20" workbookViewId="0">
      <selection activeCell="C38" sqref="C38"/>
    </sheetView>
  </sheetViews>
  <sheetFormatPr baseColWidth="10" defaultRowHeight="14.4" x14ac:dyDescent="0.3"/>
  <cols>
    <col min="1" max="1" width="19.77734375" bestFit="1" customWidth="1"/>
    <col min="2" max="2" width="12.6640625" bestFit="1" customWidth="1"/>
  </cols>
  <sheetData>
    <row r="10" spans="1:6" x14ac:dyDescent="0.3">
      <c r="A10" t="s">
        <v>6</v>
      </c>
      <c r="B10" t="s">
        <v>12</v>
      </c>
    </row>
    <row r="11" spans="1:6" x14ac:dyDescent="0.3">
      <c r="A11" t="s">
        <v>7</v>
      </c>
      <c r="B11" s="3">
        <v>300000</v>
      </c>
    </row>
    <row r="12" spans="1:6" x14ac:dyDescent="0.3">
      <c r="A12" t="s">
        <v>29</v>
      </c>
      <c r="B12" s="3">
        <v>75.5</v>
      </c>
      <c r="F12" s="12">
        <f>B11/(B12-B13)</f>
        <v>5405.405405405405</v>
      </c>
    </row>
    <row r="13" spans="1:6" x14ac:dyDescent="0.3">
      <c r="A13" t="s">
        <v>30</v>
      </c>
      <c r="B13" s="3">
        <v>20</v>
      </c>
    </row>
    <row r="16" spans="1:6" x14ac:dyDescent="0.3">
      <c r="A16" t="s">
        <v>31</v>
      </c>
      <c r="B16" s="12">
        <f>ROUNDUP(F12,0)</f>
        <v>5406</v>
      </c>
      <c r="C16" t="s">
        <v>32</v>
      </c>
    </row>
    <row r="18" spans="1:5" x14ac:dyDescent="0.3">
      <c r="A18" t="s">
        <v>33</v>
      </c>
      <c r="C18" s="3">
        <f>(A19*(B12-B13))/(A19*(B12-B13)-B11)</f>
        <v>2.1764705882352939</v>
      </c>
    </row>
    <row r="19" spans="1:5" x14ac:dyDescent="0.3">
      <c r="A19">
        <v>10000</v>
      </c>
    </row>
    <row r="25" spans="1:5" x14ac:dyDescent="0.3">
      <c r="A25" t="s">
        <v>34</v>
      </c>
    </row>
    <row r="27" spans="1:5" x14ac:dyDescent="0.3">
      <c r="A27" t="s">
        <v>35</v>
      </c>
      <c r="B27" t="s">
        <v>36</v>
      </c>
      <c r="C27" t="s">
        <v>37</v>
      </c>
      <c r="D27" t="s">
        <v>39</v>
      </c>
    </row>
    <row r="28" spans="1:5" x14ac:dyDescent="0.3">
      <c r="A28" t="s">
        <v>38</v>
      </c>
      <c r="B28" s="3">
        <v>300000</v>
      </c>
      <c r="C28" s="14">
        <v>0.15</v>
      </c>
      <c r="D28" s="3">
        <f>C28*B28</f>
        <v>45000</v>
      </c>
    </row>
    <row r="30" spans="1:5" x14ac:dyDescent="0.3">
      <c r="E30" s="12">
        <f>100000/(100000-D28)</f>
        <v>1.8181818181818181</v>
      </c>
    </row>
    <row r="37" spans="1:2" x14ac:dyDescent="0.3">
      <c r="A37" t="s">
        <v>40</v>
      </c>
      <c r="B37" s="13">
        <f>C18*E30</f>
        <v>3.9572192513368978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FORMULARIO</vt:lpstr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Brazil Batres</cp:lastModifiedBy>
  <dcterms:created xsi:type="dcterms:W3CDTF">2023-04-20T21:14:13Z</dcterms:created>
  <dcterms:modified xsi:type="dcterms:W3CDTF">2023-04-26T00:29:44Z</dcterms:modified>
</cp:coreProperties>
</file>