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UNIVERSIDAD\2023 CICLO 1\FUNDAMENTOS DE ADMINISTRACIÓN Y ANÁLISIS FINANCIERO\Semana 4\"/>
    </mc:Choice>
  </mc:AlternateContent>
  <xr:revisionPtr revIDLastSave="0" documentId="13_ncr:1_{DC380A4D-F1FC-4533-AEBF-8C5982605D1D}" xr6:coauthVersionLast="47" xr6:coauthVersionMax="47" xr10:uidLastSave="{00000000-0000-0000-0000-000000000000}"/>
  <bookViews>
    <workbookView xWindow="24" yWindow="24" windowWidth="23016" windowHeight="12216" activeTab="1" xr2:uid="{40323461-6073-4821-96CF-C635031816A8}"/>
  </bookViews>
  <sheets>
    <sheet name="TAREA" sheetId="1" r:id="rId1"/>
    <sheet name="OPTIMISTA" sheetId="2" r:id="rId2"/>
    <sheet name="PESIMISTA"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2" l="1"/>
  <c r="E28" i="1"/>
  <c r="E36" i="1" s="1"/>
  <c r="E39" i="3"/>
  <c r="D39" i="3"/>
  <c r="E31" i="3"/>
  <c r="D31" i="3"/>
  <c r="C31" i="3"/>
  <c r="E26" i="3"/>
  <c r="D26" i="3"/>
  <c r="E25" i="3"/>
  <c r="D25" i="3"/>
  <c r="D28" i="3" s="1"/>
  <c r="D36" i="3" s="1"/>
  <c r="C25" i="3"/>
  <c r="F17" i="3"/>
  <c r="E30" i="3" s="1"/>
  <c r="E17" i="3"/>
  <c r="D30" i="3" s="1"/>
  <c r="D34" i="3" s="1"/>
  <c r="D37" i="3" s="1"/>
  <c r="D17" i="3"/>
  <c r="C30" i="3" s="1"/>
  <c r="C16" i="3"/>
  <c r="C26" i="3" s="1"/>
  <c r="C28" i="3" s="1"/>
  <c r="C36" i="3" s="1"/>
  <c r="E31" i="2"/>
  <c r="D31" i="2"/>
  <c r="C31" i="2"/>
  <c r="E26" i="2"/>
  <c r="D26" i="2"/>
  <c r="C26" i="2"/>
  <c r="E25" i="2"/>
  <c r="D25" i="2"/>
  <c r="C25" i="2"/>
  <c r="C28" i="2" s="1"/>
  <c r="C36" i="2" s="1"/>
  <c r="F17" i="2"/>
  <c r="E30" i="2" s="1"/>
  <c r="E34" i="2" s="1"/>
  <c r="E37" i="2" s="1"/>
  <c r="E17" i="2"/>
  <c r="D30" i="2" s="1"/>
  <c r="D34" i="2" s="1"/>
  <c r="D37" i="2" s="1"/>
  <c r="D17" i="2"/>
  <c r="C30" i="2" s="1"/>
  <c r="C16" i="2"/>
  <c r="E39" i="1"/>
  <c r="D39" i="1"/>
  <c r="E17" i="1"/>
  <c r="F17" i="1"/>
  <c r="D17" i="1"/>
  <c r="C30" i="1" s="1"/>
  <c r="C34" i="1" s="1"/>
  <c r="C37" i="1" s="1"/>
  <c r="C16" i="1"/>
  <c r="C26" i="1" s="1"/>
  <c r="C28" i="1" s="1"/>
  <c r="C36" i="1" s="1"/>
  <c r="C25" i="1"/>
  <c r="D25" i="1"/>
  <c r="E25" i="1"/>
  <c r="D26" i="1"/>
  <c r="D28" i="1" s="1"/>
  <c r="D36" i="1" s="1"/>
  <c r="E26" i="1"/>
  <c r="D30" i="1"/>
  <c r="D34" i="1" s="1"/>
  <c r="D37" i="1" s="1"/>
  <c r="E30" i="1"/>
  <c r="E34" i="1" s="1"/>
  <c r="E37" i="1" s="1"/>
  <c r="C31" i="1"/>
  <c r="D31" i="1"/>
  <c r="E31" i="1"/>
  <c r="E34" i="3" l="1"/>
  <c r="E37" i="3" s="1"/>
  <c r="E28" i="3"/>
  <c r="E36" i="3" s="1"/>
  <c r="E38" i="3" s="1"/>
  <c r="C34" i="3"/>
  <c r="C37" i="3" s="1"/>
  <c r="D38" i="3"/>
  <c r="C38" i="3"/>
  <c r="C40" i="3" s="1"/>
  <c r="E36" i="2"/>
  <c r="E38" i="2" s="1"/>
  <c r="C34" i="2"/>
  <c r="C37" i="2" s="1"/>
  <c r="C38" i="2"/>
  <c r="C40" i="2" s="1"/>
  <c r="D39" i="2" s="1"/>
  <c r="D28" i="2"/>
  <c r="D36" i="2" s="1"/>
  <c r="D38" i="2"/>
  <c r="D38" i="1"/>
  <c r="D40" i="1" s="1"/>
  <c r="D42" i="1" s="1"/>
  <c r="E38" i="1"/>
  <c r="E40" i="1" s="1"/>
  <c r="E42" i="1" s="1"/>
  <c r="C38" i="1"/>
  <c r="C40" i="1" s="1"/>
  <c r="C43" i="3" l="1"/>
  <c r="D40" i="3"/>
  <c r="C42" i="2"/>
  <c r="D40" i="2"/>
  <c r="E39" i="2"/>
  <c r="E40" i="2" s="1"/>
  <c r="E42" i="2" s="1"/>
  <c r="D42" i="2"/>
  <c r="C42" i="1"/>
  <c r="D43" i="3" l="1"/>
  <c r="E40" i="3"/>
  <c r="E4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Brazil Batres</author>
  </authors>
  <commentList>
    <comment ref="B24" authorId="0" shapeId="0" xr:uid="{2B3C1495-994B-4055-81D0-AB9E24B03580}">
      <text>
        <r>
          <rPr>
            <b/>
            <sz val="9"/>
            <color indexed="81"/>
            <rFont val="Tahoma"/>
            <family val="2"/>
          </rPr>
          <t>asumimos que no tienen IVA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Brazil Batres</author>
  </authors>
  <commentList>
    <comment ref="B24" authorId="0" shapeId="0" xr:uid="{7E6A71DD-CBD6-44C2-BA22-8AF1DB634CBF}">
      <text>
        <r>
          <rPr>
            <b/>
            <sz val="9"/>
            <color indexed="81"/>
            <rFont val="Tahoma"/>
            <family val="2"/>
          </rPr>
          <t>asumimos que no tienen IVA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Brazil Batres</author>
  </authors>
  <commentList>
    <comment ref="B24" authorId="0" shapeId="0" xr:uid="{BA28F5CB-29A4-44E5-A67A-90A5090199A9}">
      <text>
        <r>
          <rPr>
            <b/>
            <sz val="9"/>
            <color indexed="81"/>
            <rFont val="Tahoma"/>
            <family val="2"/>
          </rPr>
          <t>asumimos que no tienen IVA</t>
        </r>
      </text>
    </comment>
  </commentList>
</comments>
</file>

<file path=xl/sharedStrings.xml><?xml version="1.0" encoding="utf-8"?>
<sst xmlns="http://schemas.openxmlformats.org/spreadsheetml/2006/main" count="102" uniqueCount="32">
  <si>
    <t>Faltante de Efectivo por obtener</t>
  </si>
  <si>
    <t>Excedente de efectivo disponible.</t>
  </si>
  <si>
    <t>(-)Reserva de efectivo requerido</t>
  </si>
  <si>
    <t>Saldo al final del período</t>
  </si>
  <si>
    <t>(+) Efectivo al inicio del preródo</t>
  </si>
  <si>
    <t>Saldo efectivo del período</t>
  </si>
  <si>
    <t>(-)Total de salidas del período</t>
  </si>
  <si>
    <t>Total de entradas del período</t>
  </si>
  <si>
    <t>RESUMEN DE MOV. DEL PERÍODO</t>
  </si>
  <si>
    <t>TOTAL DE SALIDAS DE EFECTIVO</t>
  </si>
  <si>
    <t>Activos Fijos</t>
  </si>
  <si>
    <t>Pago fiscal</t>
  </si>
  <si>
    <t>Sueldos + 5% sobre ventas</t>
  </si>
  <si>
    <t>Compras</t>
  </si>
  <si>
    <t>SALIDAS DE EFECTIVO</t>
  </si>
  <si>
    <t>TOTAL DE ENTRADAS DE EFECTIVO</t>
  </si>
  <si>
    <t>Venta de un activo</t>
  </si>
  <si>
    <t>Ventas al crédito (30 días)</t>
  </si>
  <si>
    <t>Ventas al contado (50%)</t>
  </si>
  <si>
    <t>Marzo</t>
  </si>
  <si>
    <t>Febrero</t>
  </si>
  <si>
    <t>Enero</t>
  </si>
  <si>
    <t>ENTRADAS DE EFECTIVO</t>
  </si>
  <si>
    <t>Expresado en quetzales</t>
  </si>
  <si>
    <t>Primer trimestres del año 2023</t>
  </si>
  <si>
    <t>Presupuesto de Caja</t>
  </si>
  <si>
    <t>Fábrica Bombas S.A.</t>
  </si>
  <si>
    <t>Compras (60% de las ventas)</t>
  </si>
  <si>
    <t>Ventas históricas y pronosticadas</t>
  </si>
  <si>
    <t>Diciembre</t>
  </si>
  <si>
    <t>Cierta empresa espera ventas de Q.100,000.00 en cada uno de los 3 meses siguientes, de los cuales el 50% será al contado y el otro 50% al crédito a 30 días.  Del mes anterior se espera recibir Q45,000.00 por las ventas realizadas al crédito.   Realizará compras mensuales de Q.60,000.00 durante este tiempo.  Los sueldos y salarios son de Q.10,000.00 mensuales más el 5% de las ventas.  Esta empresa espera efectuar un pago fiscal de Q.20,000.00 en el mes siguiente, realizar una compra de Q.15,000.00 de activos fijos en el segundo mes y recibir Q.8,000.00 en efectivo de la venta de un activo en el tercer mes.  Todas las compras son en efectivo.  Se asume que el efectivo inicial y el saldo de efectivo mínimo son de cero.
a) Prepare un presupuesto de caja para los tres meses siguientes.
b) Dado que el administrador financiero de la empresa no está seguro del nivel de ventas, pero si de todas las demás cifras; efectúe un análisis de sensibilidad si bajo un escenario pesimista se consideran ventas de Q.80,000.00 y en un escenario optimista, ventas de Q.120,000.00.  ¿Cuál es el saldo de efectivo final, mínimo y máximo mensual, que la empresa puede esperar para cada uno de los períodos de 1 mes?</t>
  </si>
  <si>
    <t>Ventas al crédito (50% a 30 días)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</si>
</sst>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quot;* #,##0.00_-;\-&quot;Q&quot;* #,##0.00_-;_-&quot;Q&quot;* &quot;-&quot;??_-;_-@_-"/>
  </numFmts>
  <fonts count="1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70C0"/>
      <name val="Calibri"/>
      <family val="2"/>
      <scheme val="minor"/>
    </font>
    <font>
      <sz val="11"/>
      <color theme="8" tint="-0.249977111117893"/>
      <name val="Calibri"/>
      <family val="2"/>
      <scheme val="minor"/>
    </font>
    <font>
      <b/>
      <i/>
      <sz val="11"/>
      <color theme="1"/>
      <name val="Calibri"/>
      <family val="2"/>
      <scheme val="minor"/>
    </font>
    <font>
      <b/>
      <sz val="11"/>
      <color theme="8" tint="-0.249977111117893"/>
      <name val="Calibri"/>
      <family val="2"/>
      <scheme val="minor"/>
    </font>
    <font>
      <sz val="14"/>
      <color theme="1"/>
      <name val="Calibri"/>
      <family val="2"/>
      <scheme val="minor"/>
    </font>
    <font>
      <b/>
      <sz val="9"/>
      <color indexed="81"/>
      <name val="Tahoma"/>
      <family val="2"/>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0" fontId="2" fillId="0" borderId="0" xfId="0" applyFont="1"/>
    <xf numFmtId="44" fontId="0" fillId="0" borderId="0" xfId="0" applyNumberFormat="1"/>
    <xf numFmtId="0" fontId="4" fillId="0" borderId="0" xfId="0" applyFont="1"/>
    <xf numFmtId="44" fontId="0" fillId="0" borderId="1" xfId="1" applyFont="1" applyBorder="1"/>
    <xf numFmtId="44" fontId="0" fillId="0" borderId="1" xfId="0" applyNumberFormat="1" applyBorder="1"/>
    <xf numFmtId="44" fontId="0" fillId="0" borderId="0" xfId="1" applyFont="1"/>
    <xf numFmtId="0" fontId="3" fillId="0" borderId="0" xfId="0" applyFont="1"/>
    <xf numFmtId="0" fontId="3" fillId="0" borderId="0" xfId="0" applyFont="1" applyAlignment="1">
      <alignment horizontal="right"/>
    </xf>
    <xf numFmtId="0" fontId="3" fillId="0" borderId="1" xfId="0" applyFont="1" applyBorder="1" applyAlignment="1">
      <alignment horizontal="center"/>
    </xf>
    <xf numFmtId="44" fontId="5" fillId="0" borderId="0" xfId="0" applyNumberFormat="1" applyFont="1"/>
    <xf numFmtId="0" fontId="5" fillId="0" borderId="0" xfId="0" applyFont="1"/>
    <xf numFmtId="44" fontId="5" fillId="0" borderId="0" xfId="1" applyFont="1"/>
    <xf numFmtId="0" fontId="6" fillId="0" borderId="0" xfId="0" applyFont="1"/>
    <xf numFmtId="0" fontId="7" fillId="0" borderId="1" xfId="0" applyFont="1" applyBorder="1"/>
    <xf numFmtId="0" fontId="8" fillId="2" borderId="0" xfId="0" applyFont="1" applyFill="1" applyAlignment="1">
      <alignment wrapText="1"/>
    </xf>
    <xf numFmtId="0" fontId="0" fillId="2" borderId="0" xfId="0" applyFill="1" applyAlignment="1">
      <alignment wrapText="1"/>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F0CF5-B164-4A09-A886-C60123B46B86}">
  <sheetPr>
    <pageSetUpPr fitToPage="1"/>
  </sheetPr>
  <dimension ref="A2:L43"/>
  <sheetViews>
    <sheetView topLeftCell="A21" workbookViewId="0">
      <selection activeCell="E29" sqref="E29"/>
    </sheetView>
  </sheetViews>
  <sheetFormatPr baseColWidth="10" defaultColWidth="9.109375" defaultRowHeight="14.4" x14ac:dyDescent="0.3"/>
  <cols>
    <col min="1" max="1" width="28.109375" customWidth="1"/>
    <col min="2" max="2" width="30.21875" bestFit="1" customWidth="1"/>
    <col min="3" max="3" width="15.33203125" customWidth="1"/>
    <col min="4" max="4" width="14.109375" customWidth="1"/>
    <col min="5" max="6" width="12.6640625" bestFit="1" customWidth="1"/>
    <col min="7" max="9" width="13" customWidth="1"/>
  </cols>
  <sheetData>
    <row r="2" spans="1:12" x14ac:dyDescent="0.3">
      <c r="A2" s="15" t="s">
        <v>30</v>
      </c>
      <c r="B2" s="16"/>
      <c r="C2" s="16"/>
      <c r="D2" s="16"/>
      <c r="E2" s="16"/>
      <c r="F2" s="16"/>
      <c r="G2" s="16"/>
      <c r="H2" s="16"/>
      <c r="I2" s="16"/>
      <c r="J2" s="16"/>
      <c r="K2" s="16"/>
      <c r="L2" s="16"/>
    </row>
    <row r="3" spans="1:12" x14ac:dyDescent="0.3">
      <c r="A3" s="16"/>
      <c r="B3" s="16"/>
      <c r="C3" s="16"/>
      <c r="D3" s="16"/>
      <c r="E3" s="16"/>
      <c r="F3" s="16"/>
      <c r="G3" s="16"/>
      <c r="H3" s="16"/>
      <c r="I3" s="16"/>
      <c r="J3" s="16"/>
      <c r="K3" s="16"/>
      <c r="L3" s="16"/>
    </row>
    <row r="4" spans="1:12" x14ac:dyDescent="0.3">
      <c r="A4" s="16"/>
      <c r="B4" s="16"/>
      <c r="C4" s="16"/>
      <c r="D4" s="16"/>
      <c r="E4" s="16"/>
      <c r="F4" s="16"/>
      <c r="G4" s="16"/>
      <c r="H4" s="16"/>
      <c r="I4" s="16"/>
      <c r="J4" s="16"/>
      <c r="K4" s="16"/>
      <c r="L4" s="16"/>
    </row>
    <row r="5" spans="1:12" x14ac:dyDescent="0.3">
      <c r="A5" s="16"/>
      <c r="B5" s="16"/>
      <c r="C5" s="16"/>
      <c r="D5" s="16"/>
      <c r="E5" s="16"/>
      <c r="F5" s="16"/>
      <c r="G5" s="16"/>
      <c r="H5" s="16"/>
      <c r="I5" s="16"/>
      <c r="J5" s="16"/>
      <c r="K5" s="16"/>
      <c r="L5" s="16"/>
    </row>
    <row r="6" spans="1:12" x14ac:dyDescent="0.3">
      <c r="A6" s="16"/>
      <c r="B6" s="16"/>
      <c r="C6" s="16"/>
      <c r="D6" s="16"/>
      <c r="E6" s="16"/>
      <c r="F6" s="16"/>
      <c r="G6" s="16"/>
      <c r="H6" s="16"/>
      <c r="I6" s="16"/>
      <c r="J6" s="16"/>
      <c r="K6" s="16"/>
      <c r="L6" s="16"/>
    </row>
    <row r="7" spans="1:12" x14ac:dyDescent="0.3">
      <c r="A7" s="16"/>
      <c r="B7" s="16"/>
      <c r="C7" s="16"/>
      <c r="D7" s="16"/>
      <c r="E7" s="16"/>
      <c r="F7" s="16"/>
      <c r="G7" s="16"/>
      <c r="H7" s="16"/>
      <c r="I7" s="16"/>
      <c r="J7" s="16"/>
      <c r="K7" s="16"/>
      <c r="L7" s="16"/>
    </row>
    <row r="8" spans="1:12" x14ac:dyDescent="0.3">
      <c r="A8" s="16"/>
      <c r="B8" s="16"/>
      <c r="C8" s="16"/>
      <c r="D8" s="16"/>
      <c r="E8" s="16"/>
      <c r="F8" s="16"/>
      <c r="G8" s="16"/>
      <c r="H8" s="16"/>
      <c r="I8" s="16"/>
      <c r="J8" s="16"/>
      <c r="K8" s="16"/>
      <c r="L8" s="16"/>
    </row>
    <row r="9" spans="1:12" x14ac:dyDescent="0.3">
      <c r="A9" s="16"/>
      <c r="B9" s="16"/>
      <c r="C9" s="16"/>
      <c r="D9" s="16"/>
      <c r="E9" s="16"/>
      <c r="F9" s="16"/>
      <c r="G9" s="16"/>
      <c r="H9" s="16"/>
      <c r="I9" s="16"/>
      <c r="J9" s="16"/>
      <c r="K9" s="16"/>
      <c r="L9" s="16"/>
    </row>
    <row r="10" spans="1:12" x14ac:dyDescent="0.3">
      <c r="A10" s="16"/>
      <c r="B10" s="16"/>
      <c r="C10" s="16"/>
      <c r="D10" s="16"/>
      <c r="E10" s="16"/>
      <c r="F10" s="16"/>
      <c r="G10" s="16"/>
      <c r="H10" s="16"/>
      <c r="I10" s="16"/>
      <c r="J10" s="16"/>
      <c r="K10" s="16"/>
      <c r="L10" s="16"/>
    </row>
    <row r="11" spans="1:12" x14ac:dyDescent="0.3">
      <c r="A11" s="16"/>
      <c r="B11" s="16"/>
      <c r="C11" s="16"/>
      <c r="D11" s="16"/>
      <c r="E11" s="16"/>
      <c r="F11" s="16"/>
      <c r="G11" s="16"/>
      <c r="H11" s="16"/>
      <c r="I11" s="16"/>
      <c r="J11" s="16"/>
      <c r="K11" s="16"/>
      <c r="L11" s="16"/>
    </row>
    <row r="12" spans="1:12" x14ac:dyDescent="0.3">
      <c r="A12" s="16"/>
      <c r="B12" s="16"/>
      <c r="C12" s="16"/>
      <c r="D12" s="16"/>
      <c r="E12" s="16"/>
      <c r="F12" s="16"/>
      <c r="G12" s="16"/>
      <c r="H12" s="16"/>
      <c r="I12" s="16"/>
      <c r="J12" s="16"/>
      <c r="K12" s="16"/>
      <c r="L12" s="16"/>
    </row>
    <row r="13" spans="1:12" x14ac:dyDescent="0.3">
      <c r="A13" s="16"/>
      <c r="B13" s="16"/>
      <c r="C13" s="16"/>
      <c r="D13" s="16"/>
      <c r="E13" s="16"/>
      <c r="F13" s="16"/>
      <c r="G13" s="16"/>
      <c r="H13" s="16"/>
      <c r="I13" s="16"/>
      <c r="J13" s="16"/>
      <c r="K13" s="16"/>
      <c r="L13" s="16"/>
    </row>
    <row r="15" spans="1:12" x14ac:dyDescent="0.3">
      <c r="B15" s="11"/>
      <c r="C15" s="14" t="s">
        <v>29</v>
      </c>
      <c r="D15" s="14" t="s">
        <v>21</v>
      </c>
      <c r="E15" s="14" t="s">
        <v>20</v>
      </c>
      <c r="F15" s="14" t="s">
        <v>19</v>
      </c>
    </row>
    <row r="16" spans="1:12" x14ac:dyDescent="0.3">
      <c r="A16" s="13"/>
      <c r="B16" s="11" t="s">
        <v>28</v>
      </c>
      <c r="C16" s="12">
        <f>45000*2</f>
        <v>90000</v>
      </c>
      <c r="D16" s="12">
        <v>100000</v>
      </c>
      <c r="E16" s="12">
        <v>100000</v>
      </c>
      <c r="F16" s="12">
        <v>100000</v>
      </c>
    </row>
    <row r="17" spans="2:6" x14ac:dyDescent="0.3">
      <c r="B17" s="11" t="s">
        <v>27</v>
      </c>
      <c r="C17" s="10"/>
      <c r="D17" s="10">
        <f>60000</f>
        <v>60000</v>
      </c>
      <c r="E17" s="10">
        <f>60000</f>
        <v>60000</v>
      </c>
      <c r="F17" s="10">
        <f>60000</f>
        <v>60000</v>
      </c>
    </row>
    <row r="19" spans="2:6" x14ac:dyDescent="0.3">
      <c r="B19" t="s">
        <v>26</v>
      </c>
    </row>
    <row r="20" spans="2:6" x14ac:dyDescent="0.3">
      <c r="B20" t="s">
        <v>25</v>
      </c>
    </row>
    <row r="21" spans="2:6" x14ac:dyDescent="0.3">
      <c r="B21" t="s">
        <v>24</v>
      </c>
    </row>
    <row r="22" spans="2:6" x14ac:dyDescent="0.3">
      <c r="B22" t="s">
        <v>23</v>
      </c>
    </row>
    <row r="24" spans="2:6" x14ac:dyDescent="0.3">
      <c r="B24" s="7" t="s">
        <v>22</v>
      </c>
      <c r="C24" s="9" t="s">
        <v>21</v>
      </c>
      <c r="D24" s="9" t="s">
        <v>20</v>
      </c>
      <c r="E24" s="9" t="s">
        <v>19</v>
      </c>
    </row>
    <row r="25" spans="2:6" x14ac:dyDescent="0.3">
      <c r="B25" t="s">
        <v>18</v>
      </c>
      <c r="C25" s="2">
        <f>D16*0.5</f>
        <v>50000</v>
      </c>
      <c r="D25" s="2">
        <f>E16*0.5</f>
        <v>50000</v>
      </c>
      <c r="E25" s="2">
        <f>F16*0.5</f>
        <v>50000</v>
      </c>
    </row>
    <row r="26" spans="2:6" x14ac:dyDescent="0.3">
      <c r="B26" t="s">
        <v>17</v>
      </c>
      <c r="C26" s="2">
        <f>C16*0.5</f>
        <v>45000</v>
      </c>
      <c r="D26" s="2">
        <f>D16*0.5</f>
        <v>50000</v>
      </c>
      <c r="E26" s="2">
        <f>E16*0.5</f>
        <v>50000</v>
      </c>
    </row>
    <row r="27" spans="2:6" x14ac:dyDescent="0.3">
      <c r="B27" t="s">
        <v>16</v>
      </c>
      <c r="C27" s="2"/>
      <c r="D27" s="2"/>
      <c r="E27" s="2">
        <v>8000</v>
      </c>
    </row>
    <row r="28" spans="2:6" x14ac:dyDescent="0.3">
      <c r="B28" s="8" t="s">
        <v>15</v>
      </c>
      <c r="C28" s="2">
        <f>SUM(C25:C26)</f>
        <v>95000</v>
      </c>
      <c r="D28" s="2">
        <f>SUM(D25:D26)</f>
        <v>100000</v>
      </c>
      <c r="E28" s="2">
        <f>SUM(E25:E27)</f>
        <v>108000</v>
      </c>
    </row>
    <row r="29" spans="2:6" x14ac:dyDescent="0.3">
      <c r="B29" s="7" t="s">
        <v>14</v>
      </c>
    </row>
    <row r="30" spans="2:6" x14ac:dyDescent="0.3">
      <c r="B30" t="s">
        <v>13</v>
      </c>
      <c r="C30" s="2">
        <f>D17</f>
        <v>60000</v>
      </c>
      <c r="D30" s="2">
        <f>E17</f>
        <v>60000</v>
      </c>
      <c r="E30" s="2">
        <f>F17</f>
        <v>60000</v>
      </c>
    </row>
    <row r="31" spans="2:6" x14ac:dyDescent="0.3">
      <c r="B31" t="s">
        <v>12</v>
      </c>
      <c r="C31" s="2">
        <f>10000+D16*0.05</f>
        <v>15000</v>
      </c>
      <c r="D31" s="2">
        <f>10000+E16*0.05</f>
        <v>15000</v>
      </c>
      <c r="E31" s="2">
        <f>10000+F16*0.05</f>
        <v>15000</v>
      </c>
    </row>
    <row r="32" spans="2:6" x14ac:dyDescent="0.3">
      <c r="B32" t="s">
        <v>11</v>
      </c>
      <c r="C32" s="6">
        <v>20000</v>
      </c>
      <c r="D32" s="6"/>
      <c r="E32" s="6"/>
    </row>
    <row r="33" spans="2:5" x14ac:dyDescent="0.3">
      <c r="B33" t="s">
        <v>10</v>
      </c>
      <c r="C33" s="6"/>
      <c r="D33" s="6">
        <v>15000</v>
      </c>
      <c r="E33" s="6"/>
    </row>
    <row r="34" spans="2:5" x14ac:dyDescent="0.3">
      <c r="B34" s="7" t="s">
        <v>9</v>
      </c>
      <c r="C34" s="6">
        <f>SUM(C30:C33)</f>
        <v>95000</v>
      </c>
      <c r="D34" s="6">
        <f>SUM(D30:D33)</f>
        <v>90000</v>
      </c>
      <c r="E34" s="6">
        <f>SUM(E30:E33)</f>
        <v>75000</v>
      </c>
    </row>
    <row r="35" spans="2:5" x14ac:dyDescent="0.3">
      <c r="B35" t="s">
        <v>8</v>
      </c>
    </row>
    <row r="36" spans="2:5" x14ac:dyDescent="0.3">
      <c r="B36" t="s">
        <v>7</v>
      </c>
      <c r="C36" s="2">
        <f>C28</f>
        <v>95000</v>
      </c>
      <c r="D36" s="2">
        <f>D28</f>
        <v>100000</v>
      </c>
      <c r="E36" s="2">
        <f>E28</f>
        <v>108000</v>
      </c>
    </row>
    <row r="37" spans="2:5" x14ac:dyDescent="0.3">
      <c r="B37" t="s">
        <v>6</v>
      </c>
      <c r="C37" s="5">
        <f>C34</f>
        <v>95000</v>
      </c>
      <c r="D37" s="5">
        <f>D34</f>
        <v>90000</v>
      </c>
      <c r="E37" s="5">
        <f>E34</f>
        <v>75000</v>
      </c>
    </row>
    <row r="38" spans="2:5" x14ac:dyDescent="0.3">
      <c r="B38" t="s">
        <v>5</v>
      </c>
      <c r="C38" s="2">
        <f>C36-C37</f>
        <v>0</v>
      </c>
      <c r="D38" s="2">
        <f>D36-D37</f>
        <v>10000</v>
      </c>
      <c r="E38" s="2">
        <f>E36-E37</f>
        <v>33000</v>
      </c>
    </row>
    <row r="39" spans="2:5" x14ac:dyDescent="0.3">
      <c r="B39" t="s">
        <v>4</v>
      </c>
      <c r="C39" s="4">
        <v>0</v>
      </c>
      <c r="D39" s="4">
        <f>C40</f>
        <v>0</v>
      </c>
      <c r="E39" s="4">
        <f>D40</f>
        <v>10000</v>
      </c>
    </row>
    <row r="40" spans="2:5" x14ac:dyDescent="0.3">
      <c r="B40" t="s">
        <v>3</v>
      </c>
      <c r="C40" s="2">
        <f>C38+C39</f>
        <v>0</v>
      </c>
      <c r="D40" s="2">
        <f>D38+D39</f>
        <v>10000</v>
      </c>
      <c r="E40" s="2">
        <f>E38+E39</f>
        <v>43000</v>
      </c>
    </row>
    <row r="41" spans="2:5" x14ac:dyDescent="0.3">
      <c r="B41" t="s">
        <v>2</v>
      </c>
      <c r="C41" s="5">
        <v>0</v>
      </c>
      <c r="D41" s="5">
        <v>0</v>
      </c>
      <c r="E41" s="4">
        <v>0</v>
      </c>
    </row>
    <row r="42" spans="2:5" x14ac:dyDescent="0.3">
      <c r="B42" s="3" t="s">
        <v>1</v>
      </c>
      <c r="C42" s="2">
        <f>C40-C41</f>
        <v>0</v>
      </c>
      <c r="D42" s="2">
        <f>D40-D41</f>
        <v>10000</v>
      </c>
      <c r="E42" s="2">
        <f>E40-E41</f>
        <v>43000</v>
      </c>
    </row>
    <row r="43" spans="2:5" x14ac:dyDescent="0.3">
      <c r="B43" s="1" t="s">
        <v>0</v>
      </c>
    </row>
  </sheetData>
  <mergeCells count="1">
    <mergeCell ref="A2:L13"/>
  </mergeCells>
  <pageMargins left="0.7" right="0.7" top="0.75" bottom="0.75" header="0.3" footer="0.3"/>
  <pageSetup scale="64"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EC654-4D01-48CF-9A99-8C4EEA575B1A}">
  <sheetPr>
    <pageSetUpPr fitToPage="1"/>
  </sheetPr>
  <dimension ref="A2:L43"/>
  <sheetViews>
    <sheetView tabSelected="1" topLeftCell="A21" workbookViewId="0">
      <selection activeCell="E29" sqref="E29"/>
    </sheetView>
  </sheetViews>
  <sheetFormatPr baseColWidth="10" defaultColWidth="9.109375" defaultRowHeight="14.4" x14ac:dyDescent="0.3"/>
  <cols>
    <col min="1" max="1" width="28.109375" customWidth="1"/>
    <col min="2" max="2" width="30.21875" bestFit="1" customWidth="1"/>
    <col min="3" max="3" width="15.33203125" customWidth="1"/>
    <col min="4" max="4" width="14.109375" customWidth="1"/>
    <col min="5" max="6" width="12.6640625" bestFit="1" customWidth="1"/>
    <col min="7" max="9" width="13" customWidth="1"/>
  </cols>
  <sheetData>
    <row r="2" spans="1:12" x14ac:dyDescent="0.3">
      <c r="A2" s="15" t="s">
        <v>30</v>
      </c>
      <c r="B2" s="16"/>
      <c r="C2" s="16"/>
      <c r="D2" s="16"/>
      <c r="E2" s="16"/>
      <c r="F2" s="16"/>
      <c r="G2" s="16"/>
      <c r="H2" s="16"/>
      <c r="I2" s="16"/>
      <c r="J2" s="16"/>
      <c r="K2" s="16"/>
      <c r="L2" s="16"/>
    </row>
    <row r="3" spans="1:12" x14ac:dyDescent="0.3">
      <c r="A3" s="16"/>
      <c r="B3" s="16"/>
      <c r="C3" s="16"/>
      <c r="D3" s="16"/>
      <c r="E3" s="16"/>
      <c r="F3" s="16"/>
      <c r="G3" s="16"/>
      <c r="H3" s="16"/>
      <c r="I3" s="16"/>
      <c r="J3" s="16"/>
      <c r="K3" s="16"/>
      <c r="L3" s="16"/>
    </row>
    <row r="4" spans="1:12" x14ac:dyDescent="0.3">
      <c r="A4" s="16"/>
      <c r="B4" s="16"/>
      <c r="C4" s="16"/>
      <c r="D4" s="16"/>
      <c r="E4" s="16"/>
      <c r="F4" s="16"/>
      <c r="G4" s="16"/>
      <c r="H4" s="16"/>
      <c r="I4" s="16"/>
      <c r="J4" s="16"/>
      <c r="K4" s="16"/>
      <c r="L4" s="16"/>
    </row>
    <row r="5" spans="1:12" x14ac:dyDescent="0.3">
      <c r="A5" s="16"/>
      <c r="B5" s="16"/>
      <c r="C5" s="16"/>
      <c r="D5" s="16"/>
      <c r="E5" s="16"/>
      <c r="F5" s="16"/>
      <c r="G5" s="16"/>
      <c r="H5" s="16"/>
      <c r="I5" s="16"/>
      <c r="J5" s="16"/>
      <c r="K5" s="16"/>
      <c r="L5" s="16"/>
    </row>
    <row r="6" spans="1:12" x14ac:dyDescent="0.3">
      <c r="A6" s="16"/>
      <c r="B6" s="16"/>
      <c r="C6" s="16"/>
      <c r="D6" s="16"/>
      <c r="E6" s="16"/>
      <c r="F6" s="16"/>
      <c r="G6" s="16"/>
      <c r="H6" s="16"/>
      <c r="I6" s="16"/>
      <c r="J6" s="16"/>
      <c r="K6" s="16"/>
      <c r="L6" s="16"/>
    </row>
    <row r="7" spans="1:12" x14ac:dyDescent="0.3">
      <c r="A7" s="16"/>
      <c r="B7" s="16"/>
      <c r="C7" s="16"/>
      <c r="D7" s="16"/>
      <c r="E7" s="16"/>
      <c r="F7" s="16"/>
      <c r="G7" s="16"/>
      <c r="H7" s="16"/>
      <c r="I7" s="16"/>
      <c r="J7" s="16"/>
      <c r="K7" s="16"/>
      <c r="L7" s="16"/>
    </row>
    <row r="8" spans="1:12" x14ac:dyDescent="0.3">
      <c r="A8" s="16"/>
      <c r="B8" s="16"/>
      <c r="C8" s="16"/>
      <c r="D8" s="16"/>
      <c r="E8" s="16"/>
      <c r="F8" s="16"/>
      <c r="G8" s="16"/>
      <c r="H8" s="16"/>
      <c r="I8" s="16"/>
      <c r="J8" s="16"/>
      <c r="K8" s="16"/>
      <c r="L8" s="16"/>
    </row>
    <row r="9" spans="1:12" x14ac:dyDescent="0.3">
      <c r="A9" s="16"/>
      <c r="B9" s="16"/>
      <c r="C9" s="16"/>
      <c r="D9" s="16"/>
      <c r="E9" s="16"/>
      <c r="F9" s="16"/>
      <c r="G9" s="16"/>
      <c r="H9" s="16"/>
      <c r="I9" s="16"/>
      <c r="J9" s="16"/>
      <c r="K9" s="16"/>
      <c r="L9" s="16"/>
    </row>
    <row r="10" spans="1:12" x14ac:dyDescent="0.3">
      <c r="A10" s="16"/>
      <c r="B10" s="16"/>
      <c r="C10" s="16"/>
      <c r="D10" s="16"/>
      <c r="E10" s="16"/>
      <c r="F10" s="16"/>
      <c r="G10" s="16"/>
      <c r="H10" s="16"/>
      <c r="I10" s="16"/>
      <c r="J10" s="16"/>
      <c r="K10" s="16"/>
      <c r="L10" s="16"/>
    </row>
    <row r="11" spans="1:12" x14ac:dyDescent="0.3">
      <c r="A11" s="16"/>
      <c r="B11" s="16"/>
      <c r="C11" s="16"/>
      <c r="D11" s="16"/>
      <c r="E11" s="16"/>
      <c r="F11" s="16"/>
      <c r="G11" s="16"/>
      <c r="H11" s="16"/>
      <c r="I11" s="16"/>
      <c r="J11" s="16"/>
      <c r="K11" s="16"/>
      <c r="L11" s="16"/>
    </row>
    <row r="12" spans="1:12" x14ac:dyDescent="0.3">
      <c r="A12" s="16"/>
      <c r="B12" s="16"/>
      <c r="C12" s="16"/>
      <c r="D12" s="16"/>
      <c r="E12" s="16"/>
      <c r="F12" s="16"/>
      <c r="G12" s="16"/>
      <c r="H12" s="16"/>
      <c r="I12" s="16"/>
      <c r="J12" s="16"/>
      <c r="K12" s="16"/>
      <c r="L12" s="16"/>
    </row>
    <row r="13" spans="1:12" x14ac:dyDescent="0.3">
      <c r="A13" s="16"/>
      <c r="B13" s="16"/>
      <c r="C13" s="16"/>
      <c r="D13" s="16"/>
      <c r="E13" s="16"/>
      <c r="F13" s="16"/>
      <c r="G13" s="16"/>
      <c r="H13" s="16"/>
      <c r="I13" s="16"/>
      <c r="J13" s="16"/>
      <c r="K13" s="16"/>
      <c r="L13" s="16"/>
    </row>
    <row r="15" spans="1:12" x14ac:dyDescent="0.3">
      <c r="B15" s="11"/>
      <c r="C15" s="14" t="s">
        <v>29</v>
      </c>
      <c r="D15" s="14" t="s">
        <v>21</v>
      </c>
      <c r="E15" s="14" t="s">
        <v>20</v>
      </c>
      <c r="F15" s="14" t="s">
        <v>19</v>
      </c>
    </row>
    <row r="16" spans="1:12" x14ac:dyDescent="0.3">
      <c r="A16" s="13"/>
      <c r="B16" s="11" t="s">
        <v>28</v>
      </c>
      <c r="C16" s="12">
        <f>45000*2</f>
        <v>90000</v>
      </c>
      <c r="D16" s="12">
        <v>120000</v>
      </c>
      <c r="E16" s="12">
        <v>120000</v>
      </c>
      <c r="F16" s="12">
        <v>120000</v>
      </c>
    </row>
    <row r="17" spans="2:6" x14ac:dyDescent="0.3">
      <c r="B17" s="11" t="s">
        <v>27</v>
      </c>
      <c r="C17" s="10"/>
      <c r="D17" s="10">
        <f>60000</f>
        <v>60000</v>
      </c>
      <c r="E17" s="10">
        <f>60000</f>
        <v>60000</v>
      </c>
      <c r="F17" s="10">
        <f>60000</f>
        <v>60000</v>
      </c>
    </row>
    <row r="19" spans="2:6" x14ac:dyDescent="0.3">
      <c r="B19" t="s">
        <v>26</v>
      </c>
    </row>
    <row r="20" spans="2:6" x14ac:dyDescent="0.3">
      <c r="B20" t="s">
        <v>25</v>
      </c>
    </row>
    <row r="21" spans="2:6" x14ac:dyDescent="0.3">
      <c r="B21" t="s">
        <v>24</v>
      </c>
    </row>
    <row r="22" spans="2:6" x14ac:dyDescent="0.3">
      <c r="B22" t="s">
        <v>23</v>
      </c>
    </row>
    <row r="24" spans="2:6" x14ac:dyDescent="0.3">
      <c r="B24" s="7" t="s">
        <v>22</v>
      </c>
      <c r="C24" s="9" t="s">
        <v>21</v>
      </c>
      <c r="D24" s="9" t="s">
        <v>20</v>
      </c>
      <c r="E24" s="9" t="s">
        <v>19</v>
      </c>
    </row>
    <row r="25" spans="2:6" x14ac:dyDescent="0.3">
      <c r="B25" t="s">
        <v>18</v>
      </c>
      <c r="C25" s="2">
        <f>D16*0.5</f>
        <v>60000</v>
      </c>
      <c r="D25" s="2">
        <f>E16*0.5</f>
        <v>60000</v>
      </c>
      <c r="E25" s="2">
        <f>F16*0.5</f>
        <v>60000</v>
      </c>
    </row>
    <row r="26" spans="2:6" x14ac:dyDescent="0.3">
      <c r="B26" t="s">
        <v>31</v>
      </c>
      <c r="C26" s="2">
        <f>C16*0.5</f>
        <v>45000</v>
      </c>
      <c r="D26" s="2">
        <f>D16*0.5</f>
        <v>60000</v>
      </c>
      <c r="E26" s="2">
        <f>E16*0.5</f>
        <v>60000</v>
      </c>
    </row>
    <row r="27" spans="2:6" x14ac:dyDescent="0.3">
      <c r="B27" t="s">
        <v>16</v>
      </c>
      <c r="C27" s="2"/>
      <c r="D27" s="2"/>
      <c r="E27" s="2">
        <v>8000</v>
      </c>
    </row>
    <row r="28" spans="2:6" x14ac:dyDescent="0.3">
      <c r="B28" s="8" t="s">
        <v>15</v>
      </c>
      <c r="C28" s="2">
        <f>SUM(C25:C26)</f>
        <v>105000</v>
      </c>
      <c r="D28" s="2">
        <f>SUM(D25:D26)</f>
        <v>120000</v>
      </c>
      <c r="E28" s="2">
        <f>SUM(E25:E27)</f>
        <v>128000</v>
      </c>
    </row>
    <row r="29" spans="2:6" x14ac:dyDescent="0.3">
      <c r="B29" s="7" t="s">
        <v>14</v>
      </c>
    </row>
    <row r="30" spans="2:6" x14ac:dyDescent="0.3">
      <c r="B30" t="s">
        <v>13</v>
      </c>
      <c r="C30" s="2">
        <f>D17</f>
        <v>60000</v>
      </c>
      <c r="D30" s="2">
        <f>E17</f>
        <v>60000</v>
      </c>
      <c r="E30" s="2">
        <f>F17</f>
        <v>60000</v>
      </c>
    </row>
    <row r="31" spans="2:6" x14ac:dyDescent="0.3">
      <c r="B31" t="s">
        <v>12</v>
      </c>
      <c r="C31" s="2">
        <f>10000+D16*0.05</f>
        <v>16000</v>
      </c>
      <c r="D31" s="2">
        <f>10000+E16*0.05</f>
        <v>16000</v>
      </c>
      <c r="E31" s="2">
        <f>10000+F16*0.05</f>
        <v>16000</v>
      </c>
    </row>
    <row r="32" spans="2:6" x14ac:dyDescent="0.3">
      <c r="B32" t="s">
        <v>11</v>
      </c>
      <c r="C32" s="6">
        <v>20000</v>
      </c>
      <c r="D32" s="6"/>
      <c r="E32" s="6"/>
    </row>
    <row r="33" spans="2:5" x14ac:dyDescent="0.3">
      <c r="B33" t="s">
        <v>10</v>
      </c>
      <c r="C33" s="6"/>
      <c r="D33" s="6">
        <v>15000</v>
      </c>
      <c r="E33" s="6"/>
    </row>
    <row r="34" spans="2:5" x14ac:dyDescent="0.3">
      <c r="B34" s="7" t="s">
        <v>9</v>
      </c>
      <c r="C34" s="6">
        <f>SUM(C30:C33)</f>
        <v>96000</v>
      </c>
      <c r="D34" s="6">
        <f>SUM(D30:D33)</f>
        <v>91000</v>
      </c>
      <c r="E34" s="6">
        <f>SUM(E30:E33)</f>
        <v>76000</v>
      </c>
    </row>
    <row r="35" spans="2:5" x14ac:dyDescent="0.3">
      <c r="B35" t="s">
        <v>8</v>
      </c>
    </row>
    <row r="36" spans="2:5" x14ac:dyDescent="0.3">
      <c r="B36" t="s">
        <v>7</v>
      </c>
      <c r="C36" s="2">
        <f>C28</f>
        <v>105000</v>
      </c>
      <c r="D36" s="2">
        <f>D28</f>
        <v>120000</v>
      </c>
      <c r="E36" s="2">
        <f>E28</f>
        <v>128000</v>
      </c>
    </row>
    <row r="37" spans="2:5" x14ac:dyDescent="0.3">
      <c r="B37" t="s">
        <v>6</v>
      </c>
      <c r="C37" s="5">
        <f>C34</f>
        <v>96000</v>
      </c>
      <c r="D37" s="5">
        <f>D34</f>
        <v>91000</v>
      </c>
      <c r="E37" s="5">
        <f>E34</f>
        <v>76000</v>
      </c>
    </row>
    <row r="38" spans="2:5" x14ac:dyDescent="0.3">
      <c r="B38" t="s">
        <v>5</v>
      </c>
      <c r="C38" s="2">
        <f>C36-C37</f>
        <v>9000</v>
      </c>
      <c r="D38" s="2">
        <f>D36-D37</f>
        <v>29000</v>
      </c>
      <c r="E38" s="2">
        <f>E36-E37</f>
        <v>52000</v>
      </c>
    </row>
    <row r="39" spans="2:5" x14ac:dyDescent="0.3">
      <c r="B39" t="s">
        <v>4</v>
      </c>
      <c r="C39" s="4">
        <v>0</v>
      </c>
      <c r="D39" s="4">
        <f>C40</f>
        <v>9000</v>
      </c>
      <c r="E39" s="4">
        <f>D40</f>
        <v>38000</v>
      </c>
    </row>
    <row r="40" spans="2:5" x14ac:dyDescent="0.3">
      <c r="B40" t="s">
        <v>3</v>
      </c>
      <c r="C40" s="2">
        <f>C38+C39</f>
        <v>9000</v>
      </c>
      <c r="D40" s="2">
        <f>D38+D39</f>
        <v>38000</v>
      </c>
      <c r="E40" s="2">
        <f>E38+E39</f>
        <v>90000</v>
      </c>
    </row>
    <row r="41" spans="2:5" x14ac:dyDescent="0.3">
      <c r="B41" t="s">
        <v>2</v>
      </c>
      <c r="C41" s="5">
        <v>0</v>
      </c>
      <c r="D41" s="5">
        <v>0</v>
      </c>
      <c r="E41" s="4">
        <v>0</v>
      </c>
    </row>
    <row r="42" spans="2:5" x14ac:dyDescent="0.3">
      <c r="B42" s="3" t="s">
        <v>1</v>
      </c>
      <c r="C42" s="2">
        <f>C40-C41</f>
        <v>9000</v>
      </c>
      <c r="D42" s="2">
        <f>D40-D41</f>
        <v>38000</v>
      </c>
      <c r="E42" s="2">
        <f>E40-E41</f>
        <v>90000</v>
      </c>
    </row>
    <row r="43" spans="2:5" x14ac:dyDescent="0.3">
      <c r="B43" s="1" t="s">
        <v>0</v>
      </c>
    </row>
  </sheetData>
  <mergeCells count="1">
    <mergeCell ref="A2:L13"/>
  </mergeCells>
  <pageMargins left="0.7" right="0.7" top="0.75" bottom="0.75" header="0.3" footer="0.3"/>
  <pageSetup scale="64"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91ACB-8F11-4D4C-9C41-ABD1ACAEA462}">
  <sheetPr>
    <pageSetUpPr fitToPage="1"/>
  </sheetPr>
  <dimension ref="A2:L43"/>
  <sheetViews>
    <sheetView topLeftCell="A22" workbookViewId="0">
      <selection activeCell="G42" sqref="G42"/>
    </sheetView>
  </sheetViews>
  <sheetFormatPr baseColWidth="10" defaultColWidth="9.109375" defaultRowHeight="14.4" x14ac:dyDescent="0.3"/>
  <cols>
    <col min="1" max="1" width="28.109375" customWidth="1"/>
    <col min="2" max="2" width="30.21875" bestFit="1" customWidth="1"/>
    <col min="3" max="3" width="15.33203125" customWidth="1"/>
    <col min="4" max="4" width="14.109375" customWidth="1"/>
    <col min="5" max="6" width="12.6640625" bestFit="1" customWidth="1"/>
    <col min="7" max="9" width="13" customWidth="1"/>
  </cols>
  <sheetData>
    <row r="2" spans="1:12" x14ac:dyDescent="0.3">
      <c r="A2" s="15" t="s">
        <v>30</v>
      </c>
      <c r="B2" s="16"/>
      <c r="C2" s="16"/>
      <c r="D2" s="16"/>
      <c r="E2" s="16"/>
      <c r="F2" s="16"/>
      <c r="G2" s="16"/>
      <c r="H2" s="16"/>
      <c r="I2" s="16"/>
      <c r="J2" s="16"/>
      <c r="K2" s="16"/>
      <c r="L2" s="16"/>
    </row>
    <row r="3" spans="1:12" x14ac:dyDescent="0.3">
      <c r="A3" s="16"/>
      <c r="B3" s="16"/>
      <c r="C3" s="16"/>
      <c r="D3" s="16"/>
      <c r="E3" s="16"/>
      <c r="F3" s="16"/>
      <c r="G3" s="16"/>
      <c r="H3" s="16"/>
      <c r="I3" s="16"/>
      <c r="J3" s="16"/>
      <c r="K3" s="16"/>
      <c r="L3" s="16"/>
    </row>
    <row r="4" spans="1:12" x14ac:dyDescent="0.3">
      <c r="A4" s="16"/>
      <c r="B4" s="16"/>
      <c r="C4" s="16"/>
      <c r="D4" s="16"/>
      <c r="E4" s="16"/>
      <c r="F4" s="16"/>
      <c r="G4" s="16"/>
      <c r="H4" s="16"/>
      <c r="I4" s="16"/>
      <c r="J4" s="16"/>
      <c r="K4" s="16"/>
      <c r="L4" s="16"/>
    </row>
    <row r="5" spans="1:12" x14ac:dyDescent="0.3">
      <c r="A5" s="16"/>
      <c r="B5" s="16"/>
      <c r="C5" s="16"/>
      <c r="D5" s="16"/>
      <c r="E5" s="16"/>
      <c r="F5" s="16"/>
      <c r="G5" s="16"/>
      <c r="H5" s="16"/>
      <c r="I5" s="16"/>
      <c r="J5" s="16"/>
      <c r="K5" s="16"/>
      <c r="L5" s="16"/>
    </row>
    <row r="6" spans="1:12" x14ac:dyDescent="0.3">
      <c r="A6" s="16"/>
      <c r="B6" s="16"/>
      <c r="C6" s="16"/>
      <c r="D6" s="16"/>
      <c r="E6" s="16"/>
      <c r="F6" s="16"/>
      <c r="G6" s="16"/>
      <c r="H6" s="16"/>
      <c r="I6" s="16"/>
      <c r="J6" s="16"/>
      <c r="K6" s="16"/>
      <c r="L6" s="16"/>
    </row>
    <row r="7" spans="1:12" x14ac:dyDescent="0.3">
      <c r="A7" s="16"/>
      <c r="B7" s="16"/>
      <c r="C7" s="16"/>
      <c r="D7" s="16"/>
      <c r="E7" s="16"/>
      <c r="F7" s="16"/>
      <c r="G7" s="16"/>
      <c r="H7" s="16"/>
      <c r="I7" s="16"/>
      <c r="J7" s="16"/>
      <c r="K7" s="16"/>
      <c r="L7" s="16"/>
    </row>
    <row r="8" spans="1:12" x14ac:dyDescent="0.3">
      <c r="A8" s="16"/>
      <c r="B8" s="16"/>
      <c r="C8" s="16"/>
      <c r="D8" s="16"/>
      <c r="E8" s="16"/>
      <c r="F8" s="16"/>
      <c r="G8" s="16"/>
      <c r="H8" s="16"/>
      <c r="I8" s="16"/>
      <c r="J8" s="16"/>
      <c r="K8" s="16"/>
      <c r="L8" s="16"/>
    </row>
    <row r="9" spans="1:12" x14ac:dyDescent="0.3">
      <c r="A9" s="16"/>
      <c r="B9" s="16"/>
      <c r="C9" s="16"/>
      <c r="D9" s="16"/>
      <c r="E9" s="16"/>
      <c r="F9" s="16"/>
      <c r="G9" s="16"/>
      <c r="H9" s="16"/>
      <c r="I9" s="16"/>
      <c r="J9" s="16"/>
      <c r="K9" s="16"/>
      <c r="L9" s="16"/>
    </row>
    <row r="10" spans="1:12" x14ac:dyDescent="0.3">
      <c r="A10" s="16"/>
      <c r="B10" s="16"/>
      <c r="C10" s="16"/>
      <c r="D10" s="16"/>
      <c r="E10" s="16"/>
      <c r="F10" s="16"/>
      <c r="G10" s="16"/>
      <c r="H10" s="16"/>
      <c r="I10" s="16"/>
      <c r="J10" s="16"/>
      <c r="K10" s="16"/>
      <c r="L10" s="16"/>
    </row>
    <row r="11" spans="1:12" x14ac:dyDescent="0.3">
      <c r="A11" s="16"/>
      <c r="B11" s="16"/>
      <c r="C11" s="16"/>
      <c r="D11" s="16"/>
      <c r="E11" s="16"/>
      <c r="F11" s="16"/>
      <c r="G11" s="16"/>
      <c r="H11" s="16"/>
      <c r="I11" s="16"/>
      <c r="J11" s="16"/>
      <c r="K11" s="16"/>
      <c r="L11" s="16"/>
    </row>
    <row r="12" spans="1:12" x14ac:dyDescent="0.3">
      <c r="A12" s="16"/>
      <c r="B12" s="16"/>
      <c r="C12" s="16"/>
      <c r="D12" s="16"/>
      <c r="E12" s="16"/>
      <c r="F12" s="16"/>
      <c r="G12" s="16"/>
      <c r="H12" s="16"/>
      <c r="I12" s="16"/>
      <c r="J12" s="16"/>
      <c r="K12" s="16"/>
      <c r="L12" s="16"/>
    </row>
    <row r="13" spans="1:12" x14ac:dyDescent="0.3">
      <c r="A13" s="16"/>
      <c r="B13" s="16"/>
      <c r="C13" s="16"/>
      <c r="D13" s="16"/>
      <c r="E13" s="16"/>
      <c r="F13" s="16"/>
      <c r="G13" s="16"/>
      <c r="H13" s="16"/>
      <c r="I13" s="16"/>
      <c r="J13" s="16"/>
      <c r="K13" s="16"/>
      <c r="L13" s="16"/>
    </row>
    <row r="15" spans="1:12" x14ac:dyDescent="0.3">
      <c r="B15" s="11"/>
      <c r="C15" s="14" t="s">
        <v>29</v>
      </c>
      <c r="D15" s="14" t="s">
        <v>21</v>
      </c>
      <c r="E15" s="14" t="s">
        <v>20</v>
      </c>
      <c r="F15" s="14" t="s">
        <v>19</v>
      </c>
    </row>
    <row r="16" spans="1:12" x14ac:dyDescent="0.3">
      <c r="A16" s="13"/>
      <c r="B16" s="11" t="s">
        <v>28</v>
      </c>
      <c r="C16" s="12">
        <f>45000*2</f>
        <v>90000</v>
      </c>
      <c r="D16" s="12">
        <v>80000</v>
      </c>
      <c r="E16" s="12">
        <v>80000</v>
      </c>
      <c r="F16" s="12">
        <v>80000</v>
      </c>
    </row>
    <row r="17" spans="2:6" x14ac:dyDescent="0.3">
      <c r="B17" s="11" t="s">
        <v>27</v>
      </c>
      <c r="C17" s="10"/>
      <c r="D17" s="10">
        <f>60000</f>
        <v>60000</v>
      </c>
      <c r="E17" s="10">
        <f>60000</f>
        <v>60000</v>
      </c>
      <c r="F17" s="10">
        <f>60000</f>
        <v>60000</v>
      </c>
    </row>
    <row r="19" spans="2:6" x14ac:dyDescent="0.3">
      <c r="B19" t="s">
        <v>26</v>
      </c>
    </row>
    <row r="20" spans="2:6" x14ac:dyDescent="0.3">
      <c r="B20" t="s">
        <v>25</v>
      </c>
    </row>
    <row r="21" spans="2:6" x14ac:dyDescent="0.3">
      <c r="B21" t="s">
        <v>24</v>
      </c>
    </row>
    <row r="22" spans="2:6" x14ac:dyDescent="0.3">
      <c r="B22" t="s">
        <v>23</v>
      </c>
    </row>
    <row r="24" spans="2:6" x14ac:dyDescent="0.3">
      <c r="B24" s="7" t="s">
        <v>22</v>
      </c>
      <c r="C24" s="9" t="s">
        <v>21</v>
      </c>
      <c r="D24" s="9" t="s">
        <v>20</v>
      </c>
      <c r="E24" s="9" t="s">
        <v>19</v>
      </c>
    </row>
    <row r="25" spans="2:6" x14ac:dyDescent="0.3">
      <c r="B25" t="s">
        <v>18</v>
      </c>
      <c r="C25" s="2">
        <f>D16*0.5</f>
        <v>40000</v>
      </c>
      <c r="D25" s="2">
        <f>E16*0.5</f>
        <v>40000</v>
      </c>
      <c r="E25" s="2">
        <f>F16*0.5</f>
        <v>40000</v>
      </c>
    </row>
    <row r="26" spans="2:6" x14ac:dyDescent="0.3">
      <c r="B26" t="s">
        <v>17</v>
      </c>
      <c r="C26" s="2">
        <f>C16*0.5</f>
        <v>45000</v>
      </c>
      <c r="D26" s="2">
        <f>D16*0.5</f>
        <v>40000</v>
      </c>
      <c r="E26" s="2">
        <f>E16*0.5</f>
        <v>40000</v>
      </c>
    </row>
    <row r="27" spans="2:6" x14ac:dyDescent="0.3">
      <c r="B27" t="s">
        <v>16</v>
      </c>
      <c r="C27" s="2"/>
      <c r="D27" s="2"/>
      <c r="E27" s="2">
        <v>8000</v>
      </c>
    </row>
    <row r="28" spans="2:6" x14ac:dyDescent="0.3">
      <c r="B28" s="8" t="s">
        <v>15</v>
      </c>
      <c r="C28" s="2">
        <f>SUM(C25:C26)</f>
        <v>85000</v>
      </c>
      <c r="D28" s="2">
        <f>SUM(D25:D26)</f>
        <v>80000</v>
      </c>
      <c r="E28" s="2">
        <f>SUM(E25:E26)</f>
        <v>80000</v>
      </c>
    </row>
    <row r="29" spans="2:6" x14ac:dyDescent="0.3">
      <c r="B29" s="7" t="s">
        <v>14</v>
      </c>
    </row>
    <row r="30" spans="2:6" x14ac:dyDescent="0.3">
      <c r="B30" t="s">
        <v>13</v>
      </c>
      <c r="C30" s="2">
        <f>D17</f>
        <v>60000</v>
      </c>
      <c r="D30" s="2">
        <f>E17</f>
        <v>60000</v>
      </c>
      <c r="E30" s="2">
        <f>F17</f>
        <v>60000</v>
      </c>
    </row>
    <row r="31" spans="2:6" x14ac:dyDescent="0.3">
      <c r="B31" t="s">
        <v>12</v>
      </c>
      <c r="C31" s="2">
        <f>10000+D16*0.05</f>
        <v>14000</v>
      </c>
      <c r="D31" s="2">
        <f>10000+E16*0.05</f>
        <v>14000</v>
      </c>
      <c r="E31" s="2">
        <f>10000+F16*0.05</f>
        <v>14000</v>
      </c>
    </row>
    <row r="32" spans="2:6" x14ac:dyDescent="0.3">
      <c r="B32" t="s">
        <v>11</v>
      </c>
      <c r="C32" s="6">
        <v>20000</v>
      </c>
      <c r="D32" s="6"/>
      <c r="E32" s="6"/>
    </row>
    <row r="33" spans="2:5" x14ac:dyDescent="0.3">
      <c r="B33" t="s">
        <v>10</v>
      </c>
      <c r="C33" s="6"/>
      <c r="D33" s="6">
        <v>15000</v>
      </c>
      <c r="E33" s="6"/>
    </row>
    <row r="34" spans="2:5" x14ac:dyDescent="0.3">
      <c r="B34" s="7" t="s">
        <v>9</v>
      </c>
      <c r="C34" s="6">
        <f>SUM(C30:C33)</f>
        <v>94000</v>
      </c>
      <c r="D34" s="6">
        <f>SUM(D30:D33)</f>
        <v>89000</v>
      </c>
      <c r="E34" s="6">
        <f>SUM(E30:E33)</f>
        <v>74000</v>
      </c>
    </row>
    <row r="35" spans="2:5" x14ac:dyDescent="0.3">
      <c r="B35" t="s">
        <v>8</v>
      </c>
    </row>
    <row r="36" spans="2:5" x14ac:dyDescent="0.3">
      <c r="B36" t="s">
        <v>7</v>
      </c>
      <c r="C36" s="2">
        <f>C28</f>
        <v>85000</v>
      </c>
      <c r="D36" s="2">
        <f>D28</f>
        <v>80000</v>
      </c>
      <c r="E36" s="2">
        <f>E28</f>
        <v>80000</v>
      </c>
    </row>
    <row r="37" spans="2:5" x14ac:dyDescent="0.3">
      <c r="B37" t="s">
        <v>6</v>
      </c>
      <c r="C37" s="5">
        <f>C34</f>
        <v>94000</v>
      </c>
      <c r="D37" s="5">
        <f>D34</f>
        <v>89000</v>
      </c>
      <c r="E37" s="5">
        <f>E34</f>
        <v>74000</v>
      </c>
    </row>
    <row r="38" spans="2:5" x14ac:dyDescent="0.3">
      <c r="B38" t="s">
        <v>5</v>
      </c>
      <c r="C38" s="2">
        <f>C36-C37</f>
        <v>-9000</v>
      </c>
      <c r="D38" s="2">
        <f>D36-D37</f>
        <v>-9000</v>
      </c>
      <c r="E38" s="2">
        <f>E36-E37</f>
        <v>6000</v>
      </c>
    </row>
    <row r="39" spans="2:5" x14ac:dyDescent="0.3">
      <c r="B39" t="s">
        <v>4</v>
      </c>
      <c r="C39" s="4">
        <v>0</v>
      </c>
      <c r="D39" s="4">
        <f>C41</f>
        <v>0</v>
      </c>
      <c r="E39" s="4">
        <f>D41</f>
        <v>0</v>
      </c>
    </row>
    <row r="40" spans="2:5" x14ac:dyDescent="0.3">
      <c r="B40" t="s">
        <v>3</v>
      </c>
      <c r="C40" s="2">
        <f>C38+C39</f>
        <v>-9000</v>
      </c>
      <c r="D40" s="2">
        <f>D38+D39</f>
        <v>-9000</v>
      </c>
      <c r="E40" s="2">
        <f>E38+E39</f>
        <v>6000</v>
      </c>
    </row>
    <row r="41" spans="2:5" x14ac:dyDescent="0.3">
      <c r="B41" t="s">
        <v>2</v>
      </c>
      <c r="C41" s="5">
        <v>0</v>
      </c>
      <c r="D41" s="5">
        <v>0</v>
      </c>
      <c r="E41" s="4">
        <v>0</v>
      </c>
    </row>
    <row r="42" spans="2:5" x14ac:dyDescent="0.3">
      <c r="B42" s="3" t="s">
        <v>1</v>
      </c>
      <c r="E42" s="2">
        <f>E40-E41</f>
        <v>6000</v>
      </c>
    </row>
    <row r="43" spans="2:5" x14ac:dyDescent="0.3">
      <c r="B43" s="1" t="s">
        <v>0</v>
      </c>
      <c r="C43" s="2">
        <f>C40-C41</f>
        <v>-9000</v>
      </c>
      <c r="D43" s="2">
        <f>D40-D41</f>
        <v>-9000</v>
      </c>
    </row>
  </sheetData>
  <mergeCells count="1">
    <mergeCell ref="A2:L13"/>
  </mergeCells>
  <pageMargins left="0.7" right="0.7" top="0.75" bottom="0.75" header="0.3" footer="0.3"/>
  <pageSetup scale="64"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TAREA</vt:lpstr>
      <vt:lpstr>OPTIMISTA</vt:lpstr>
      <vt:lpstr>PESIMISTA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Brazil Batres</dc:creator>
  <cp:lastModifiedBy>Brazil Batres</cp:lastModifiedBy>
  <dcterms:created xsi:type="dcterms:W3CDTF">2023-02-10T05:23:54Z</dcterms:created>
  <dcterms:modified xsi:type="dcterms:W3CDTF">2023-02-15T00:41:27Z</dcterms:modified>
</cp:coreProperties>
</file>