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4925E64A-9354-474D-B2FE-E40D29F5A9C4}" xr6:coauthVersionLast="47" xr6:coauthVersionMax="47" xr10:uidLastSave="{00000000-0000-0000-0000-000000000000}"/>
  <bookViews>
    <workbookView xWindow="3180" yWindow="2784" windowWidth="21624" windowHeight="10260" activeTab="1" xr2:uid="{00000000-000D-0000-FFFF-FFFF00000000}"/>
  </bookViews>
  <sheets>
    <sheet name="Table 2" sheetId="2" r:id="rId1"/>
    <sheet name="RESOLUCION" sheetId="3" r:id="rId2"/>
    <sheet name="Table 4" sheetId="4" r:id="rId3"/>
  </sheets>
  <definedNames>
    <definedName name="_xlnm._FilterDatabase" localSheetId="1" hidden="1">RESOLUCION!$A$1:$F$28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3" l="1"/>
  <c r="B84" i="3"/>
  <c r="A84" i="3"/>
  <c r="B83" i="3"/>
  <c r="A83" i="3"/>
  <c r="B80" i="3"/>
  <c r="A80" i="3"/>
  <c r="B78" i="3"/>
  <c r="A78" i="3"/>
  <c r="B77" i="3"/>
  <c r="A77" i="3"/>
  <c r="B72" i="3"/>
  <c r="A72" i="3"/>
  <c r="B71" i="3"/>
  <c r="A71" i="3"/>
  <c r="B70" i="3"/>
  <c r="A70" i="3"/>
  <c r="B69" i="3"/>
  <c r="A69" i="3"/>
  <c r="B65" i="3"/>
  <c r="C62" i="3" s="1"/>
  <c r="B67" i="3"/>
  <c r="A67" i="3"/>
  <c r="B64" i="3"/>
  <c r="B63" i="3"/>
  <c r="A64" i="3"/>
  <c r="A63" i="3"/>
  <c r="C79" i="3"/>
  <c r="C76" i="3"/>
  <c r="C81" i="3" s="1"/>
  <c r="C68" i="3"/>
  <c r="B66" i="3"/>
  <c r="C52" i="3"/>
  <c r="B50" i="3"/>
  <c r="A50" i="3"/>
  <c r="B49" i="3"/>
  <c r="A49" i="3"/>
  <c r="B48" i="3"/>
  <c r="A48" i="3"/>
  <c r="C47" i="3"/>
  <c r="B46" i="3"/>
  <c r="B45" i="3"/>
  <c r="B44" i="3"/>
  <c r="B43" i="3"/>
  <c r="A46" i="3"/>
  <c r="A45" i="3"/>
  <c r="A44" i="3"/>
  <c r="A43" i="3"/>
  <c r="C42" i="3"/>
  <c r="B39" i="3"/>
  <c r="B38" i="3"/>
  <c r="B37" i="3"/>
  <c r="C35" i="3"/>
  <c r="D26" i="3"/>
  <c r="C27" i="3" s="1"/>
  <c r="C26" i="3"/>
  <c r="C82" i="3" l="1"/>
  <c r="C85" i="3"/>
  <c r="C73" i="3"/>
  <c r="C51" i="3"/>
  <c r="C53" i="3" s="1"/>
  <c r="C36" i="3"/>
  <c r="C40" i="3" s="1"/>
</calcChain>
</file>

<file path=xl/sharedStrings.xml><?xml version="1.0" encoding="utf-8"?>
<sst xmlns="http://schemas.openxmlformats.org/spreadsheetml/2006/main" count="111" uniqueCount="73">
  <si>
    <r>
      <rPr>
        <sz val="11"/>
        <rFont val="Calibri"/>
        <family val="1"/>
      </rPr>
      <t>La empresa de productos de belleza AMBER presenta el siguiente balance de saldos. Utilizando dicha información proceda a elaborar los estados financieros básicos de la empresa al 31 de diciembre de 2023 (Estado de Resultados y Balance General).</t>
    </r>
  </si>
  <si>
    <r>
      <rPr>
        <b/>
        <sz val="10"/>
        <rFont val="Calibri"/>
        <family val="1"/>
      </rPr>
      <t>Balance de Comprobación o Saldos</t>
    </r>
  </si>
  <si>
    <r>
      <rPr>
        <b/>
        <sz val="10"/>
        <rFont val="Calibri"/>
        <family val="1"/>
      </rPr>
      <t>Cuenta</t>
    </r>
  </si>
  <si>
    <r>
      <rPr>
        <b/>
        <sz val="10"/>
        <rFont val="Calibri"/>
        <family val="1"/>
      </rPr>
      <t>Debe</t>
    </r>
  </si>
  <si>
    <r>
      <rPr>
        <b/>
        <sz val="10"/>
        <rFont val="Calibri"/>
        <family val="1"/>
      </rPr>
      <t>Haber</t>
    </r>
  </si>
  <si>
    <r>
      <rPr>
        <sz val="10"/>
        <rFont val="Calibri"/>
        <family val="1"/>
      </rPr>
      <t>Proveedores</t>
    </r>
  </si>
  <si>
    <r>
      <rPr>
        <sz val="10"/>
        <rFont val="Calibri"/>
        <family val="1"/>
      </rPr>
      <t>Sueldos de vendedores</t>
    </r>
  </si>
  <si>
    <r>
      <rPr>
        <sz val="10"/>
        <rFont val="Calibri"/>
        <family val="1"/>
      </rPr>
      <t>Propaganda y publicidad</t>
    </r>
  </si>
  <si>
    <r>
      <rPr>
        <sz val="10"/>
        <rFont val="Calibri"/>
        <family val="1"/>
      </rPr>
      <t>Préstamos bancarios a largo plazo</t>
    </r>
  </si>
  <si>
    <r>
      <rPr>
        <sz val="10"/>
        <rFont val="Calibri"/>
        <family val="1"/>
      </rPr>
      <t>Intereses pagados</t>
    </r>
  </si>
  <si>
    <r>
      <rPr>
        <sz val="10"/>
        <rFont val="Calibri"/>
        <family val="1"/>
      </rPr>
      <t>Seguros pagados por anticipado</t>
    </r>
  </si>
  <si>
    <r>
      <rPr>
        <sz val="10"/>
        <rFont val="Calibri"/>
        <family val="1"/>
      </rPr>
      <t>Depreciación mobiliario y equipo</t>
    </r>
  </si>
  <si>
    <r>
      <rPr>
        <sz val="10"/>
        <rFont val="Calibri"/>
        <family val="1"/>
      </rPr>
      <t>Depreciación acumulada mobiliario y equipo</t>
    </r>
  </si>
  <si>
    <r>
      <rPr>
        <sz val="10"/>
        <rFont val="Calibri"/>
        <family val="1"/>
      </rPr>
      <t>Vehículos</t>
    </r>
  </si>
  <si>
    <r>
      <rPr>
        <sz val="10"/>
        <rFont val="Calibri"/>
        <family val="1"/>
      </rPr>
      <t>Depreciación acumulada vehículos</t>
    </r>
  </si>
  <si>
    <r>
      <rPr>
        <sz val="10"/>
        <rFont val="Calibri"/>
        <family val="1"/>
      </rPr>
      <t>Inventario Inicial de Mercadería</t>
    </r>
  </si>
  <si>
    <r>
      <rPr>
        <sz val="10"/>
        <rFont val="Calibri"/>
        <family val="1"/>
      </rPr>
      <t>Mobiliario y equipo</t>
    </r>
  </si>
  <si>
    <r>
      <rPr>
        <sz val="10"/>
        <rFont val="Calibri"/>
        <family val="1"/>
      </rPr>
      <t>Sueldos de administración</t>
    </r>
  </si>
  <si>
    <r>
      <rPr>
        <sz val="10"/>
        <rFont val="Calibri"/>
        <family val="1"/>
      </rPr>
      <t>Alquileres de oficina</t>
    </r>
  </si>
  <si>
    <r>
      <rPr>
        <sz val="10"/>
        <rFont val="Calibri"/>
        <family val="1"/>
      </rPr>
      <t>Depreciación vehículos</t>
    </r>
  </si>
  <si>
    <r>
      <rPr>
        <sz val="10"/>
        <rFont val="Calibri"/>
        <family val="1"/>
      </rPr>
      <t>Bancos</t>
    </r>
  </si>
  <si>
    <r>
      <rPr>
        <sz val="10"/>
        <rFont val="Calibri"/>
        <family val="1"/>
      </rPr>
      <t>Cuentas incobrables</t>
    </r>
  </si>
  <si>
    <r>
      <rPr>
        <sz val="10"/>
        <rFont val="Calibri"/>
        <family val="1"/>
      </rPr>
      <t>Compras</t>
    </r>
  </si>
  <si>
    <r>
      <rPr>
        <sz val="10"/>
        <rFont val="Calibri"/>
        <family val="1"/>
      </rPr>
      <t>Capital</t>
    </r>
  </si>
  <si>
    <r>
      <rPr>
        <sz val="10"/>
        <rFont val="Calibri"/>
        <family val="1"/>
      </rPr>
      <t>Acreedores</t>
    </r>
  </si>
  <si>
    <r>
      <rPr>
        <sz val="10"/>
        <rFont val="Calibri"/>
        <family val="1"/>
      </rPr>
      <t>Ventas</t>
    </r>
  </si>
  <si>
    <r>
      <rPr>
        <sz val="10"/>
        <rFont val="Calibri"/>
        <family val="1"/>
      </rPr>
      <t>Reserva para cuentas incobrables</t>
    </r>
  </si>
  <si>
    <r>
      <rPr>
        <sz val="10"/>
        <rFont val="Calibri"/>
        <family val="1"/>
      </rPr>
      <t>Clientes</t>
    </r>
  </si>
  <si>
    <r>
      <rPr>
        <b/>
        <sz val="11"/>
        <color rgb="FF006FC0"/>
        <rFont val="Calibri"/>
        <family val="1"/>
      </rPr>
      <t xml:space="preserve">NO TOME EN CUENTA EL ISR EN ESTE EJERCICIO
</t>
    </r>
    <r>
      <rPr>
        <b/>
        <sz val="11"/>
        <color rgb="FF006FC0"/>
        <rFont val="Calibri"/>
        <family val="1"/>
      </rPr>
      <t xml:space="preserve">(Es decir, deje como utilidad del período la utilidad antes de impuestos)
</t>
    </r>
    <r>
      <rPr>
        <b/>
        <sz val="11"/>
        <color rgb="FF006FC0"/>
        <rFont val="Calibri"/>
        <family val="1"/>
      </rPr>
      <t xml:space="preserve">La resolución de este trabajo debe presentarla en formato Excel.
</t>
    </r>
    <r>
      <rPr>
        <b/>
        <sz val="11"/>
        <color rgb="FF006FC0"/>
        <rFont val="Calibri"/>
        <family val="1"/>
      </rPr>
      <t>Posteriormente proceda a responder el cuestionario correspondiente a este trabajo.</t>
    </r>
  </si>
  <si>
    <t>Estado Financiero</t>
  </si>
  <si>
    <t>Clasificacion</t>
  </si>
  <si>
    <t>Inventario final de mercadería Q18,000.00</t>
  </si>
  <si>
    <t>AMBER</t>
  </si>
  <si>
    <t>Estado de Resultados</t>
  </si>
  <si>
    <t>Del 01 de enero al 31 de diciembre del año 2023</t>
  </si>
  <si>
    <t>Expresado en miles de quetzales</t>
  </si>
  <si>
    <t xml:space="preserve">diferencia </t>
  </si>
  <si>
    <t>Ventas</t>
  </si>
  <si>
    <t>(-) Costo de ventas</t>
  </si>
  <si>
    <t>(-) Inventario final</t>
  </si>
  <si>
    <t>Utilidad Bruta</t>
  </si>
  <si>
    <t>Gastos de Operación</t>
  </si>
  <si>
    <t>Gastos de Venta</t>
  </si>
  <si>
    <t>Gastos de Admon</t>
  </si>
  <si>
    <t>Utilidad Operativa</t>
  </si>
  <si>
    <t>(-) Intereses</t>
  </si>
  <si>
    <t>Utilidad del Período</t>
  </si>
  <si>
    <t>Balance General</t>
  </si>
  <si>
    <t>Activo Corriente</t>
  </si>
  <si>
    <t>activo No Corriente</t>
  </si>
  <si>
    <t>capital</t>
  </si>
  <si>
    <t>Costo de ventas</t>
  </si>
  <si>
    <t>Gasto Administracion</t>
  </si>
  <si>
    <t>Gasto de Ventas</t>
  </si>
  <si>
    <t>Gasto Financiero</t>
  </si>
  <si>
    <t>Ingresos</t>
  </si>
  <si>
    <t>Pasivo Corriente</t>
  </si>
  <si>
    <t>pasivo No corriente</t>
  </si>
  <si>
    <t>Regulador del Activo</t>
  </si>
  <si>
    <t>inventario Inicial de Mercadería</t>
  </si>
  <si>
    <t>Compras</t>
  </si>
  <si>
    <t>Expresado en quetzales</t>
  </si>
  <si>
    <t>ACTIVO</t>
  </si>
  <si>
    <t>(-) Reserva cuentas incobrables</t>
  </si>
  <si>
    <t>Inventario de Mercadería</t>
  </si>
  <si>
    <t>Activo No Corriente</t>
  </si>
  <si>
    <t>TOTAL DEL ACTIVO</t>
  </si>
  <si>
    <t>PASIVOS</t>
  </si>
  <si>
    <t>Pasivo No Corriente</t>
  </si>
  <si>
    <t>TOTAL DEL PASIVO</t>
  </si>
  <si>
    <t>PATRIMONIO</t>
  </si>
  <si>
    <t>TOTAL DE PASIVO + PATRIMONIO</t>
  </si>
  <si>
    <t>Al 31 de diciembre del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</si>
</sst>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-&quot;Q&quot;* #,##0.00_-;\-&quot;Q&quot;* #,##0.00_-;_-&quot;Q&quot;* &quot;-&quot;??_-;_-@_-"/>
    <numFmt numFmtId="166" formatCode="_-[$Q-100A]* #,##0.00_-;\-[$Q-100A]* #,##0.00_-;_-[$Q-100A]* &quot;-&quot;??_-;_-@_-"/>
  </numFmts>
  <fonts count="17" x14ac:knownFonts="1">
    <font>
      <sz val="10"/>
      <color rgb="FF000000"/>
      <name val="Times New Roman"/>
      <charset val="204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1"/>
      <name val="Calibri"/>
      <family val="1"/>
    </font>
    <font>
      <b/>
      <sz val="10"/>
      <name val="Calibri"/>
      <family val="1"/>
    </font>
    <font>
      <sz val="10"/>
      <name val="Calibri"/>
      <family val="1"/>
    </font>
    <font>
      <b/>
      <sz val="11"/>
      <color rgb="FF006FC0"/>
      <name val="Calibri"/>
      <family val="1"/>
    </font>
    <font>
      <sz val="10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D7D7D7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7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8" xfId="0" applyBorder="1" applyAlignment="1">
      <alignment horizontal="left" vertical="top"/>
    </xf>
    <xf numFmtId="164" fontId="2" fillId="0" borderId="3" xfId="0" applyNumberFormat="1" applyFont="1" applyBorder="1" applyAlignment="1">
      <alignment horizontal="center" vertical="top" wrapText="1"/>
    </xf>
    <xf numFmtId="164" fontId="0" fillId="0" borderId="3" xfId="0" applyNumberFormat="1" applyBorder="1" applyAlignment="1">
      <alignment horizontal="left" wrapText="1"/>
    </xf>
    <xf numFmtId="164" fontId="2" fillId="3" borderId="3" xfId="0" applyNumberFormat="1" applyFont="1" applyFill="1" applyBorder="1" applyAlignment="1">
      <alignment horizontal="center" vertical="top" wrapText="1"/>
    </xf>
    <xf numFmtId="164" fontId="2" fillId="3" borderId="9" xfId="0" applyNumberFormat="1" applyFont="1" applyFill="1" applyBorder="1" applyAlignment="1">
      <alignment horizontal="center" vertical="top" wrapText="1"/>
    </xf>
    <xf numFmtId="164" fontId="6" fillId="3" borderId="9" xfId="0" applyNumberFormat="1" applyFont="1" applyFill="1" applyBorder="1" applyAlignment="1">
      <alignment horizontal="center" vertical="top" wrapText="1"/>
    </xf>
    <xf numFmtId="164" fontId="0" fillId="0" borderId="0" xfId="0" applyNumberFormat="1" applyAlignment="1">
      <alignment horizontal="left" vertical="top"/>
    </xf>
    <xf numFmtId="164" fontId="3" fillId="0" borderId="3" xfId="0" applyNumberFormat="1" applyFont="1" applyBorder="1" applyAlignment="1">
      <alignment horizontal="left" vertical="top" wrapText="1"/>
    </xf>
    <xf numFmtId="164" fontId="4" fillId="0" borderId="3" xfId="0" applyNumberFormat="1" applyFont="1" applyBorder="1" applyAlignment="1">
      <alignment horizontal="right" vertical="top" shrinkToFit="1"/>
    </xf>
    <xf numFmtId="164" fontId="0" fillId="0" borderId="4" xfId="0" applyNumberFormat="1" applyBorder="1" applyAlignment="1">
      <alignment horizontal="left" wrapText="1"/>
    </xf>
    <xf numFmtId="164" fontId="0" fillId="0" borderId="8" xfId="0" applyNumberFormat="1" applyBorder="1" applyAlignment="1">
      <alignment horizontal="left" vertical="top"/>
    </xf>
    <xf numFmtId="164" fontId="0" fillId="0" borderId="8" xfId="0" applyNumberFormat="1" applyBorder="1" applyAlignment="1">
      <alignment horizontal="left" wrapText="1"/>
    </xf>
    <xf numFmtId="164" fontId="4" fillId="0" borderId="4" xfId="0" applyNumberFormat="1" applyFont="1" applyBorder="1" applyAlignment="1">
      <alignment horizontal="right" vertical="top" shrinkToFit="1"/>
    </xf>
    <xf numFmtId="164" fontId="4" fillId="0" borderId="5" xfId="0" applyNumberFormat="1" applyFont="1" applyBorder="1" applyAlignment="1">
      <alignment horizontal="right" vertical="top" shrinkToFit="1"/>
    </xf>
    <xf numFmtId="164" fontId="4" fillId="0" borderId="9" xfId="0" applyNumberFormat="1" applyFont="1" applyBorder="1" applyAlignment="1">
      <alignment horizontal="right" vertical="top" shrinkToFit="1"/>
    </xf>
    <xf numFmtId="164" fontId="4" fillId="0" borderId="10" xfId="0" applyNumberFormat="1" applyFont="1" applyBorder="1" applyAlignment="1">
      <alignment horizontal="right" vertical="top" shrinkToFit="1"/>
    </xf>
    <xf numFmtId="164" fontId="0" fillId="0" borderId="0" xfId="0" applyNumberFormat="1" applyAlignment="1">
      <alignment horizontal="left" wrapText="1"/>
    </xf>
    <xf numFmtId="164" fontId="9" fillId="0" borderId="8" xfId="0" applyNumberFormat="1" applyFont="1" applyBorder="1" applyAlignment="1">
      <alignment horizontal="left" vertical="top"/>
    </xf>
    <xf numFmtId="164" fontId="14" fillId="0" borderId="8" xfId="0" applyNumberFormat="1" applyFont="1" applyBorder="1" applyAlignment="1">
      <alignment horizontal="left" vertical="top"/>
    </xf>
    <xf numFmtId="166" fontId="9" fillId="0" borderId="11" xfId="1" applyNumberFormat="1" applyFont="1" applyBorder="1"/>
    <xf numFmtId="165" fontId="9" fillId="0" borderId="11" xfId="0" applyNumberFormat="1" applyFont="1" applyBorder="1"/>
    <xf numFmtId="0" fontId="9" fillId="0" borderId="0" xfId="0" applyFont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1" fillId="0" borderId="15" xfId="0" applyFont="1" applyBorder="1" applyAlignment="1">
      <alignment vertical="center"/>
    </xf>
    <xf numFmtId="0" fontId="9" fillId="0" borderId="0" xfId="0" applyFont="1"/>
    <xf numFmtId="165" fontId="9" fillId="0" borderId="16" xfId="0" applyNumberFormat="1" applyFont="1" applyBorder="1"/>
    <xf numFmtId="0" fontId="9" fillId="0" borderId="15" xfId="0" applyFont="1" applyBorder="1"/>
    <xf numFmtId="165" fontId="9" fillId="0" borderId="0" xfId="0" applyNumberFormat="1" applyFont="1"/>
    <xf numFmtId="0" fontId="9" fillId="0" borderId="16" xfId="0" applyFont="1" applyBorder="1"/>
    <xf numFmtId="0" fontId="9" fillId="0" borderId="17" xfId="0" applyFont="1" applyBorder="1"/>
    <xf numFmtId="0" fontId="12" fillId="0" borderId="15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164" fontId="0" fillId="0" borderId="15" xfId="0" applyNumberFormat="1" applyBorder="1"/>
    <xf numFmtId="165" fontId="0" fillId="0" borderId="0" xfId="0" applyNumberFormat="1"/>
    <xf numFmtId="0" fontId="0" fillId="0" borderId="16" xfId="0" applyBorder="1"/>
    <xf numFmtId="165" fontId="0" fillId="0" borderId="15" xfId="0" applyNumberFormat="1" applyBorder="1"/>
    <xf numFmtId="0" fontId="10" fillId="0" borderId="15" xfId="0" applyFont="1" applyBorder="1"/>
    <xf numFmtId="0" fontId="0" fillId="0" borderId="0" xfId="0"/>
    <xf numFmtId="165" fontId="0" fillId="0" borderId="16" xfId="0" applyNumberFormat="1" applyBorder="1"/>
    <xf numFmtId="0" fontId="0" fillId="0" borderId="15" xfId="0" applyBorder="1"/>
    <xf numFmtId="165" fontId="0" fillId="0" borderId="17" xfId="0" applyNumberFormat="1" applyBorder="1"/>
    <xf numFmtId="0" fontId="0" fillId="0" borderId="18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15" fillId="0" borderId="15" xfId="0" applyFont="1" applyBorder="1"/>
    <xf numFmtId="0" fontId="16" fillId="0" borderId="15" xfId="0" applyFont="1" applyBorder="1"/>
    <xf numFmtId="165" fontId="9" fillId="0" borderId="15" xfId="0" applyNumberFormat="1" applyFont="1" applyBorder="1"/>
    <xf numFmtId="164" fontId="9" fillId="0" borderId="15" xfId="0" applyNumberFormat="1" applyFont="1" applyBorder="1"/>
    <xf numFmtId="0" fontId="15" fillId="0" borderId="15" xfId="0" applyFont="1" applyBorder="1" applyAlignment="1">
      <alignment horizontal="right"/>
    </xf>
    <xf numFmtId="165" fontId="9" fillId="0" borderId="19" xfId="0" applyNumberFormat="1" applyFont="1" applyBorder="1"/>
    <xf numFmtId="0" fontId="9" fillId="0" borderId="18" xfId="0" applyFont="1" applyBorder="1" applyAlignment="1">
      <alignment horizontal="left" vertical="top"/>
    </xf>
    <xf numFmtId="0" fontId="9" fillId="0" borderId="11" xfId="0" applyFont="1" applyBorder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5" xfId="0" applyFont="1" applyFill="1" applyBorder="1" applyAlignment="1">
      <alignment horizontal="left" vertical="top" wrapText="1" indent="2"/>
    </xf>
    <xf numFmtId="164" fontId="0" fillId="0" borderId="7" xfId="0" applyNumberFormat="1" applyBorder="1" applyAlignment="1">
      <alignment horizontal="left" wrapText="1"/>
    </xf>
    <xf numFmtId="164" fontId="0" fillId="0" borderId="6" xfId="0" applyNumberFormat="1" applyBorder="1" applyAlignment="1">
      <alignment horizontal="left" wrapText="1"/>
    </xf>
    <xf numFmtId="164" fontId="7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43" fontId="9" fillId="0" borderId="17" xfId="0" applyNumberFormat="1" applyFont="1" applyBorder="1" applyAlignment="1">
      <alignment horizontal="left" vertical="top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3" sqref="A13"/>
    </sheetView>
  </sheetViews>
  <sheetFormatPr baseColWidth="10" defaultColWidth="8.88671875" defaultRowHeight="13.2" x14ac:dyDescent="0.25"/>
  <cols>
    <col min="1" max="1" width="109.77734375" customWidth="1"/>
  </cols>
  <sheetData>
    <row r="1" spans="1:1" ht="41.7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7"/>
  <sheetViews>
    <sheetView tabSelected="1" topLeftCell="A72" zoomScale="85" zoomScaleNormal="85" workbookViewId="0">
      <selection activeCell="C86" sqref="C86"/>
    </sheetView>
  </sheetViews>
  <sheetFormatPr baseColWidth="10" defaultColWidth="8.88671875" defaultRowHeight="13.2" x14ac:dyDescent="0.25"/>
  <cols>
    <col min="1" max="1" width="50" customWidth="1"/>
    <col min="2" max="2" width="14.21875" customWidth="1"/>
    <col min="3" max="3" width="19.5546875" customWidth="1"/>
    <col min="4" max="4" width="22.21875" customWidth="1"/>
    <col min="5" max="5" width="17.21875" bestFit="1" customWidth="1"/>
    <col min="6" max="6" width="17.6640625" bestFit="1" customWidth="1"/>
  </cols>
  <sheetData>
    <row r="1" spans="1:7" ht="15.45" customHeight="1" x14ac:dyDescent="0.25">
      <c r="A1" s="62"/>
      <c r="B1" s="63"/>
      <c r="C1" s="64" t="s">
        <v>1</v>
      </c>
      <c r="D1" s="65"/>
    </row>
    <row r="2" spans="1:7" ht="15.45" customHeight="1" x14ac:dyDescent="0.25">
      <c r="A2" s="4" t="s">
        <v>2</v>
      </c>
      <c r="B2" s="5"/>
      <c r="C2" s="6" t="s">
        <v>3</v>
      </c>
      <c r="D2" s="7" t="s">
        <v>4</v>
      </c>
      <c r="E2" s="8" t="s">
        <v>29</v>
      </c>
      <c r="F2" s="8" t="s">
        <v>30</v>
      </c>
      <c r="G2" s="9"/>
    </row>
    <row r="3" spans="1:7" ht="15.45" customHeight="1" x14ac:dyDescent="0.25">
      <c r="A3" s="10" t="s">
        <v>5</v>
      </c>
      <c r="B3" s="11">
        <v>12000</v>
      </c>
      <c r="C3" s="12"/>
      <c r="D3" s="11">
        <v>12000</v>
      </c>
      <c r="E3" s="20" t="s">
        <v>47</v>
      </c>
      <c r="F3" s="20" t="s">
        <v>56</v>
      </c>
      <c r="G3" s="9"/>
    </row>
    <row r="4" spans="1:7" ht="15.45" customHeight="1" x14ac:dyDescent="0.25">
      <c r="A4" s="10" t="s">
        <v>6</v>
      </c>
      <c r="B4" s="11">
        <v>35000</v>
      </c>
      <c r="C4" s="11">
        <v>35000</v>
      </c>
      <c r="D4" s="14"/>
      <c r="E4" s="20" t="s">
        <v>33</v>
      </c>
      <c r="F4" s="20" t="s">
        <v>53</v>
      </c>
      <c r="G4" s="9"/>
    </row>
    <row r="5" spans="1:7" ht="15.45" customHeight="1" x14ac:dyDescent="0.25">
      <c r="A5" s="10" t="s">
        <v>7</v>
      </c>
      <c r="B5" s="11">
        <v>10700</v>
      </c>
      <c r="C5" s="11">
        <v>10700</v>
      </c>
      <c r="D5" s="9"/>
      <c r="E5" s="20" t="s">
        <v>33</v>
      </c>
      <c r="F5" s="20" t="s">
        <v>53</v>
      </c>
      <c r="G5" s="9"/>
    </row>
    <row r="6" spans="1:7" ht="15.45" customHeight="1" x14ac:dyDescent="0.25">
      <c r="A6" s="10" t="s">
        <v>8</v>
      </c>
      <c r="B6" s="11">
        <v>50000</v>
      </c>
      <c r="C6" s="9"/>
      <c r="D6" s="11">
        <v>50000</v>
      </c>
      <c r="E6" s="20" t="s">
        <v>47</v>
      </c>
      <c r="F6" s="20" t="s">
        <v>57</v>
      </c>
      <c r="G6" s="9"/>
    </row>
    <row r="7" spans="1:7" ht="15.45" customHeight="1" x14ac:dyDescent="0.25">
      <c r="A7" s="10" t="s">
        <v>9</v>
      </c>
      <c r="B7" s="11">
        <v>5000</v>
      </c>
      <c r="C7" s="11">
        <v>5000</v>
      </c>
      <c r="D7" s="14"/>
      <c r="E7" s="20" t="s">
        <v>33</v>
      </c>
      <c r="F7" s="20" t="s">
        <v>54</v>
      </c>
      <c r="G7" s="9"/>
    </row>
    <row r="8" spans="1:7" ht="15.45" customHeight="1" x14ac:dyDescent="0.25">
      <c r="A8" s="10" t="s">
        <v>10</v>
      </c>
      <c r="B8" s="11">
        <v>1250</v>
      </c>
      <c r="C8" s="11">
        <v>1250</v>
      </c>
      <c r="D8" s="14"/>
      <c r="E8" s="20" t="s">
        <v>47</v>
      </c>
      <c r="F8" s="20" t="s">
        <v>48</v>
      </c>
      <c r="G8" s="9"/>
    </row>
    <row r="9" spans="1:7" ht="15.45" customHeight="1" x14ac:dyDescent="0.25">
      <c r="A9" s="10" t="s">
        <v>11</v>
      </c>
      <c r="B9" s="11">
        <v>14000</v>
      </c>
      <c r="C9" s="11">
        <v>14000</v>
      </c>
      <c r="D9" s="14"/>
      <c r="E9" s="20" t="s">
        <v>33</v>
      </c>
      <c r="F9" s="20" t="s">
        <v>52</v>
      </c>
      <c r="G9" s="9"/>
    </row>
    <row r="10" spans="1:7" ht="15.45" customHeight="1" x14ac:dyDescent="0.25">
      <c r="A10" s="10" t="s">
        <v>12</v>
      </c>
      <c r="B10" s="11">
        <v>28000</v>
      </c>
      <c r="C10" s="12"/>
      <c r="D10" s="11">
        <v>28000</v>
      </c>
      <c r="E10" s="20" t="s">
        <v>47</v>
      </c>
      <c r="F10" s="20" t="s">
        <v>58</v>
      </c>
      <c r="G10" s="9"/>
    </row>
    <row r="11" spans="1:7" ht="15.45" customHeight="1" x14ac:dyDescent="0.25">
      <c r="A11" s="10" t="s">
        <v>13</v>
      </c>
      <c r="B11" s="11">
        <v>52000</v>
      </c>
      <c r="C11" s="11">
        <v>52000</v>
      </c>
      <c r="D11" s="14"/>
      <c r="E11" s="20" t="s">
        <v>47</v>
      </c>
      <c r="F11" s="20" t="s">
        <v>49</v>
      </c>
      <c r="G11" s="9"/>
    </row>
    <row r="12" spans="1:7" ht="15.45" customHeight="1" x14ac:dyDescent="0.25">
      <c r="A12" s="10" t="s">
        <v>14</v>
      </c>
      <c r="B12" s="11">
        <v>19000</v>
      </c>
      <c r="C12" s="12"/>
      <c r="D12" s="11">
        <v>19000</v>
      </c>
      <c r="E12" s="20" t="s">
        <v>47</v>
      </c>
      <c r="F12" s="20" t="s">
        <v>58</v>
      </c>
      <c r="G12" s="9"/>
    </row>
    <row r="13" spans="1:7" ht="15.45" customHeight="1" x14ac:dyDescent="0.25">
      <c r="A13" s="10" t="s">
        <v>15</v>
      </c>
      <c r="B13" s="11">
        <v>65000</v>
      </c>
      <c r="C13" s="11">
        <v>65000</v>
      </c>
      <c r="D13" s="14"/>
      <c r="E13" s="21" t="s">
        <v>47</v>
      </c>
      <c r="F13" s="21" t="s">
        <v>48</v>
      </c>
      <c r="G13" s="9"/>
    </row>
    <row r="14" spans="1:7" ht="15.45" customHeight="1" x14ac:dyDescent="0.25">
      <c r="A14" s="10" t="s">
        <v>16</v>
      </c>
      <c r="B14" s="11">
        <v>70000</v>
      </c>
      <c r="C14" s="11">
        <v>70000</v>
      </c>
      <c r="D14" s="14"/>
      <c r="E14" s="20" t="s">
        <v>47</v>
      </c>
      <c r="F14" s="20" t="s">
        <v>49</v>
      </c>
      <c r="G14" s="9"/>
    </row>
    <row r="15" spans="1:7" ht="15.45" customHeight="1" x14ac:dyDescent="0.25">
      <c r="A15" s="10" t="s">
        <v>17</v>
      </c>
      <c r="B15" s="11">
        <v>28000</v>
      </c>
      <c r="C15" s="11">
        <v>28000</v>
      </c>
      <c r="D15" s="14"/>
      <c r="E15" s="20" t="s">
        <v>33</v>
      </c>
      <c r="F15" s="20" t="s">
        <v>52</v>
      </c>
      <c r="G15" s="9"/>
    </row>
    <row r="16" spans="1:7" ht="15.45" customHeight="1" x14ac:dyDescent="0.25">
      <c r="A16" s="10" t="s">
        <v>18</v>
      </c>
      <c r="B16" s="11">
        <v>15600</v>
      </c>
      <c r="C16" s="11">
        <v>15600</v>
      </c>
      <c r="D16" s="14"/>
      <c r="E16" s="20" t="s">
        <v>33</v>
      </c>
      <c r="F16" s="20" t="s">
        <v>52</v>
      </c>
      <c r="G16" s="9"/>
    </row>
    <row r="17" spans="1:7" ht="15.45" customHeight="1" x14ac:dyDescent="0.25">
      <c r="A17" s="10" t="s">
        <v>19</v>
      </c>
      <c r="B17" s="11">
        <v>10400</v>
      </c>
      <c r="C17" s="11">
        <v>10400</v>
      </c>
      <c r="D17" s="14"/>
      <c r="E17" s="20" t="s">
        <v>33</v>
      </c>
      <c r="F17" s="20" t="s">
        <v>52</v>
      </c>
      <c r="G17" s="9"/>
    </row>
    <row r="18" spans="1:7" ht="15.45" customHeight="1" x14ac:dyDescent="0.25">
      <c r="A18" s="10" t="s">
        <v>20</v>
      </c>
      <c r="B18" s="11">
        <v>56000</v>
      </c>
      <c r="C18" s="11">
        <v>56000</v>
      </c>
      <c r="D18" s="14"/>
      <c r="E18" s="20" t="s">
        <v>47</v>
      </c>
      <c r="F18" s="20" t="s">
        <v>48</v>
      </c>
      <c r="G18" s="9"/>
    </row>
    <row r="19" spans="1:7" ht="15.45" customHeight="1" x14ac:dyDescent="0.25">
      <c r="A19" s="10" t="s">
        <v>21</v>
      </c>
      <c r="B19" s="11">
        <v>435</v>
      </c>
      <c r="C19" s="11">
        <v>435</v>
      </c>
      <c r="D19" s="14"/>
      <c r="E19" s="20" t="s">
        <v>33</v>
      </c>
      <c r="F19" s="20" t="s">
        <v>53</v>
      </c>
      <c r="G19" s="9"/>
    </row>
    <row r="20" spans="1:7" ht="15.45" customHeight="1" x14ac:dyDescent="0.25">
      <c r="A20" s="10" t="s">
        <v>22</v>
      </c>
      <c r="B20" s="11">
        <v>156000</v>
      </c>
      <c r="C20" s="17">
        <v>156000</v>
      </c>
      <c r="D20" s="9"/>
      <c r="E20" s="20" t="s">
        <v>33</v>
      </c>
      <c r="F20" s="20" t="s">
        <v>51</v>
      </c>
      <c r="G20" s="9"/>
    </row>
    <row r="21" spans="1:7" ht="15.45" customHeight="1" x14ac:dyDescent="0.25">
      <c r="A21" s="10" t="s">
        <v>23</v>
      </c>
      <c r="B21" s="15">
        <v>56650</v>
      </c>
      <c r="C21" s="13"/>
      <c r="D21" s="16">
        <v>56650</v>
      </c>
      <c r="E21" s="20" t="s">
        <v>47</v>
      </c>
      <c r="F21" s="20" t="s">
        <v>50</v>
      </c>
      <c r="G21" s="9"/>
    </row>
    <row r="22" spans="1:7" ht="15.45" customHeight="1" x14ac:dyDescent="0.25">
      <c r="A22" s="10" t="s">
        <v>24</v>
      </c>
      <c r="B22" s="15">
        <v>7800</v>
      </c>
      <c r="C22" s="13"/>
      <c r="D22" s="16">
        <v>7800</v>
      </c>
      <c r="E22" s="20" t="s">
        <v>47</v>
      </c>
      <c r="F22" s="20" t="s">
        <v>56</v>
      </c>
      <c r="G22" s="9"/>
    </row>
    <row r="23" spans="1:7" ht="15.45" customHeight="1" x14ac:dyDescent="0.25">
      <c r="A23" s="10" t="s">
        <v>25</v>
      </c>
      <c r="B23" s="15">
        <v>360000</v>
      </c>
      <c r="C23" s="3"/>
      <c r="D23" s="16">
        <v>360000</v>
      </c>
      <c r="E23" s="20" t="s">
        <v>33</v>
      </c>
      <c r="F23" s="20" t="s">
        <v>55</v>
      </c>
      <c r="G23" s="9"/>
    </row>
    <row r="24" spans="1:7" ht="15.45" customHeight="1" x14ac:dyDescent="0.25">
      <c r="A24" s="10" t="s">
        <v>26</v>
      </c>
      <c r="B24" s="15">
        <v>435</v>
      </c>
      <c r="C24" s="14"/>
      <c r="D24" s="16">
        <v>435</v>
      </c>
      <c r="E24" s="20" t="s">
        <v>47</v>
      </c>
      <c r="F24" s="20" t="s">
        <v>58</v>
      </c>
      <c r="G24" s="9"/>
    </row>
    <row r="25" spans="1:7" ht="15.45" customHeight="1" x14ac:dyDescent="0.25">
      <c r="A25" s="10" t="s">
        <v>27</v>
      </c>
      <c r="B25" s="11">
        <v>14500</v>
      </c>
      <c r="C25" s="18">
        <v>14500</v>
      </c>
      <c r="D25" s="14"/>
      <c r="E25" s="20" t="s">
        <v>47</v>
      </c>
      <c r="F25" s="20" t="s">
        <v>48</v>
      </c>
      <c r="G25" s="9"/>
    </row>
    <row r="26" spans="1:7" ht="15.45" customHeight="1" x14ac:dyDescent="0.25">
      <c r="A26" s="66"/>
      <c r="B26" s="67"/>
      <c r="C26" s="12">
        <f>SUM(C3:C25)</f>
        <v>533885</v>
      </c>
      <c r="D26" s="12">
        <f>SUM(D3:D25)</f>
        <v>533885</v>
      </c>
      <c r="E26" s="13"/>
      <c r="F26" s="13"/>
      <c r="G26" s="9"/>
    </row>
    <row r="27" spans="1:7" ht="15.45" customHeight="1" x14ac:dyDescent="0.25">
      <c r="A27" s="19"/>
      <c r="B27" s="19" t="s">
        <v>36</v>
      </c>
      <c r="C27" s="19">
        <f>C26-D26</f>
        <v>0</v>
      </c>
      <c r="D27" s="19"/>
      <c r="E27" s="9"/>
      <c r="F27" s="9"/>
      <c r="G27" s="9"/>
    </row>
    <row r="28" spans="1:7" ht="15" customHeight="1" x14ac:dyDescent="0.25">
      <c r="A28" s="68" t="s">
        <v>31</v>
      </c>
      <c r="B28" s="69"/>
      <c r="C28" s="69"/>
      <c r="D28" s="69"/>
      <c r="E28" s="9"/>
      <c r="F28" s="9"/>
      <c r="G28" s="9"/>
    </row>
    <row r="30" spans="1:7" x14ac:dyDescent="0.25">
      <c r="A30" s="25" t="s">
        <v>32</v>
      </c>
      <c r="B30" s="26"/>
      <c r="C30" s="27"/>
    </row>
    <row r="31" spans="1:7" x14ac:dyDescent="0.25">
      <c r="A31" s="28" t="s">
        <v>33</v>
      </c>
      <c r="C31" s="29"/>
    </row>
    <row r="32" spans="1:7" x14ac:dyDescent="0.25">
      <c r="A32" s="28" t="s">
        <v>34</v>
      </c>
      <c r="C32" s="29"/>
    </row>
    <row r="33" spans="1:3" x14ac:dyDescent="0.25">
      <c r="A33" s="28" t="s">
        <v>35</v>
      </c>
      <c r="C33" s="29"/>
    </row>
    <row r="34" spans="1:3" x14ac:dyDescent="0.25">
      <c r="A34" s="28"/>
      <c r="C34" s="29"/>
    </row>
    <row r="35" spans="1:3" x14ac:dyDescent="0.25">
      <c r="A35" s="30" t="s">
        <v>37</v>
      </c>
      <c r="B35" s="31"/>
      <c r="C35" s="32">
        <f>B23</f>
        <v>360000</v>
      </c>
    </row>
    <row r="36" spans="1:3" x14ac:dyDescent="0.25">
      <c r="A36" s="30" t="s">
        <v>38</v>
      </c>
      <c r="B36" s="31"/>
      <c r="C36" s="32">
        <f>SUM(B37:B39)</f>
        <v>203000</v>
      </c>
    </row>
    <row r="37" spans="1:3" x14ac:dyDescent="0.25">
      <c r="A37" s="33" t="s">
        <v>59</v>
      </c>
      <c r="B37" s="34">
        <f>C13</f>
        <v>65000</v>
      </c>
      <c r="C37" s="35"/>
    </row>
    <row r="38" spans="1:3" x14ac:dyDescent="0.25">
      <c r="A38" s="33" t="s">
        <v>60</v>
      </c>
      <c r="B38" s="34">
        <f>B20</f>
        <v>156000</v>
      </c>
      <c r="C38" s="35"/>
    </row>
    <row r="39" spans="1:3" x14ac:dyDescent="0.25">
      <c r="A39" s="33" t="s">
        <v>39</v>
      </c>
      <c r="B39" s="22">
        <f>- 18000</f>
        <v>-18000</v>
      </c>
      <c r="C39" s="36"/>
    </row>
    <row r="40" spans="1:3" x14ac:dyDescent="0.25">
      <c r="A40" s="33" t="s">
        <v>40</v>
      </c>
      <c r="B40" s="31"/>
      <c r="C40" s="32">
        <f>C35-C36</f>
        <v>157000</v>
      </c>
    </row>
    <row r="41" spans="1:3" x14ac:dyDescent="0.25">
      <c r="A41" s="37" t="s">
        <v>41</v>
      </c>
      <c r="B41" s="31"/>
      <c r="C41" s="35"/>
    </row>
    <row r="42" spans="1:3" x14ac:dyDescent="0.25">
      <c r="A42" s="38" t="s">
        <v>42</v>
      </c>
      <c r="B42" s="31"/>
      <c r="C42" s="32">
        <f>SUM(B43:B46)</f>
        <v>56535</v>
      </c>
    </row>
    <row r="43" spans="1:3" x14ac:dyDescent="0.25">
      <c r="A43" s="39" t="str">
        <f>A4</f>
        <v>Sueldos de vendedores</v>
      </c>
      <c r="B43" s="40">
        <f>B4</f>
        <v>35000</v>
      </c>
      <c r="C43" s="41"/>
    </row>
    <row r="44" spans="1:3" x14ac:dyDescent="0.25">
      <c r="A44" s="39" t="str">
        <f>A19</f>
        <v>Cuentas incobrables</v>
      </c>
      <c r="B44" s="40">
        <f>B19</f>
        <v>435</v>
      </c>
      <c r="C44" s="41"/>
    </row>
    <row r="45" spans="1:3" x14ac:dyDescent="0.25">
      <c r="A45" s="39" t="str">
        <f>A5</f>
        <v>Propaganda y publicidad</v>
      </c>
      <c r="B45" s="40">
        <f>B5</f>
        <v>10700</v>
      </c>
      <c r="C45" s="41"/>
    </row>
    <row r="46" spans="1:3" x14ac:dyDescent="0.25">
      <c r="A46" s="42" t="str">
        <f>A17</f>
        <v>Depreciación vehículos</v>
      </c>
      <c r="B46" s="40">
        <f>B17</f>
        <v>10400</v>
      </c>
      <c r="C46" s="41"/>
    </row>
    <row r="47" spans="1:3" ht="14.4" x14ac:dyDescent="0.3">
      <c r="A47" s="43" t="s">
        <v>43</v>
      </c>
      <c r="B47" s="44"/>
      <c r="C47" s="45">
        <f>SUM(B48:B50)</f>
        <v>57600</v>
      </c>
    </row>
    <row r="48" spans="1:3" x14ac:dyDescent="0.25">
      <c r="A48" s="42" t="str">
        <f>A9</f>
        <v>Depreciación mobiliario y equipo</v>
      </c>
      <c r="B48" s="40">
        <f>B9</f>
        <v>14000</v>
      </c>
      <c r="C48" s="41"/>
    </row>
    <row r="49" spans="1:3" x14ac:dyDescent="0.25">
      <c r="A49" s="42" t="str">
        <f>A15</f>
        <v>Sueldos de administración</v>
      </c>
      <c r="B49" s="40">
        <f>B10</f>
        <v>28000</v>
      </c>
      <c r="C49" s="41"/>
    </row>
    <row r="50" spans="1:3" x14ac:dyDescent="0.25">
      <c r="A50" s="42" t="str">
        <f>A16</f>
        <v>Alquileres de oficina</v>
      </c>
      <c r="B50" s="40">
        <f>B16</f>
        <v>15600</v>
      </c>
      <c r="C50" s="41"/>
    </row>
    <row r="51" spans="1:3" x14ac:dyDescent="0.25">
      <c r="A51" s="46" t="s">
        <v>44</v>
      </c>
      <c r="B51" s="44"/>
      <c r="C51" s="45">
        <f>C40-C42-C47</f>
        <v>42865</v>
      </c>
    </row>
    <row r="52" spans="1:3" x14ac:dyDescent="0.25">
      <c r="A52" s="46" t="s">
        <v>45</v>
      </c>
      <c r="B52" s="44"/>
      <c r="C52" s="47">
        <f>B7</f>
        <v>5000</v>
      </c>
    </row>
    <row r="53" spans="1:3" x14ac:dyDescent="0.25">
      <c r="A53" s="46" t="s">
        <v>46</v>
      </c>
      <c r="B53" s="44"/>
      <c r="C53" s="45">
        <f>C51-C52</f>
        <v>37865</v>
      </c>
    </row>
    <row r="54" spans="1:3" x14ac:dyDescent="0.25">
      <c r="A54" s="48"/>
      <c r="B54" s="49"/>
      <c r="C54" s="50"/>
    </row>
    <row r="56" spans="1:3" x14ac:dyDescent="0.25">
      <c r="A56" s="51" t="s">
        <v>32</v>
      </c>
      <c r="B56" s="52"/>
      <c r="C56" s="53"/>
    </row>
    <row r="57" spans="1:3" x14ac:dyDescent="0.25">
      <c r="A57" s="30" t="s">
        <v>47</v>
      </c>
      <c r="B57" s="31"/>
      <c r="C57" s="35"/>
    </row>
    <row r="58" spans="1:3" x14ac:dyDescent="0.25">
      <c r="A58" s="30" t="s">
        <v>72</v>
      </c>
      <c r="B58" s="31"/>
      <c r="C58" s="35"/>
    </row>
    <row r="59" spans="1:3" x14ac:dyDescent="0.25">
      <c r="A59" s="30" t="s">
        <v>61</v>
      </c>
      <c r="B59" s="31"/>
      <c r="C59" s="35"/>
    </row>
    <row r="60" spans="1:3" x14ac:dyDescent="0.25">
      <c r="A60" s="33"/>
      <c r="B60" s="31"/>
      <c r="C60" s="35"/>
    </row>
    <row r="61" spans="1:3" ht="13.8" x14ac:dyDescent="0.25">
      <c r="A61" s="54" t="s">
        <v>62</v>
      </c>
      <c r="B61" s="31"/>
      <c r="C61" s="35"/>
    </row>
    <row r="62" spans="1:3" ht="13.8" x14ac:dyDescent="0.25">
      <c r="A62" s="55" t="s">
        <v>48</v>
      </c>
      <c r="B62" s="31"/>
      <c r="C62" s="32">
        <f>SUM(B63:B67)</f>
        <v>89315</v>
      </c>
    </row>
    <row r="63" spans="1:3" x14ac:dyDescent="0.25">
      <c r="A63" s="56" t="str">
        <f>A18</f>
        <v>Bancos</v>
      </c>
      <c r="B63" s="34">
        <f>B18</f>
        <v>56000</v>
      </c>
      <c r="C63" s="35"/>
    </row>
    <row r="64" spans="1:3" x14ac:dyDescent="0.25">
      <c r="A64" s="57" t="str">
        <f>A25</f>
        <v>Clientes</v>
      </c>
      <c r="B64" s="34">
        <f>B25</f>
        <v>14500</v>
      </c>
      <c r="C64" s="35"/>
    </row>
    <row r="65" spans="1:3" x14ac:dyDescent="0.25">
      <c r="A65" s="33" t="s">
        <v>63</v>
      </c>
      <c r="B65" s="34">
        <f>-B24</f>
        <v>-435</v>
      </c>
      <c r="C65" s="35"/>
    </row>
    <row r="66" spans="1:3" x14ac:dyDescent="0.25">
      <c r="A66" s="33" t="s">
        <v>64</v>
      </c>
      <c r="B66" s="34">
        <f>18000</f>
        <v>18000</v>
      </c>
      <c r="C66" s="35"/>
    </row>
    <row r="67" spans="1:3" x14ac:dyDescent="0.25">
      <c r="A67" s="57" t="str">
        <f>A8</f>
        <v>Seguros pagados por anticipado</v>
      </c>
      <c r="B67" s="34">
        <f>B8</f>
        <v>1250</v>
      </c>
      <c r="C67" s="35"/>
    </row>
    <row r="68" spans="1:3" ht="13.8" x14ac:dyDescent="0.25">
      <c r="A68" s="55" t="s">
        <v>65</v>
      </c>
      <c r="B68" s="31"/>
      <c r="C68" s="32">
        <f>SUM(B69:B72)</f>
        <v>75000</v>
      </c>
    </row>
    <row r="69" spans="1:3" x14ac:dyDescent="0.25">
      <c r="A69" s="57" t="str">
        <f>A11</f>
        <v>Vehículos</v>
      </c>
      <c r="B69" s="34">
        <f>B11</f>
        <v>52000</v>
      </c>
      <c r="C69" s="35"/>
    </row>
    <row r="70" spans="1:3" x14ac:dyDescent="0.25">
      <c r="A70" s="57" t="str">
        <f>A12</f>
        <v>Depreciación acumulada vehículos</v>
      </c>
      <c r="B70" s="34">
        <f>-B12</f>
        <v>-19000</v>
      </c>
      <c r="C70" s="35"/>
    </row>
    <row r="71" spans="1:3" x14ac:dyDescent="0.25">
      <c r="A71" s="57" t="str">
        <f>A14</f>
        <v>Mobiliario y equipo</v>
      </c>
      <c r="B71" s="34">
        <f>B14</f>
        <v>70000</v>
      </c>
      <c r="C71" s="35"/>
    </row>
    <row r="72" spans="1:3" x14ac:dyDescent="0.25">
      <c r="A72" s="57" t="str">
        <f>A10</f>
        <v>Depreciación acumulada mobiliario y equipo</v>
      </c>
      <c r="B72" s="23">
        <f>-B10</f>
        <v>-28000</v>
      </c>
      <c r="C72" s="36"/>
    </row>
    <row r="73" spans="1:3" ht="14.4" thickBot="1" x14ac:dyDescent="0.3">
      <c r="A73" s="58" t="s">
        <v>66</v>
      </c>
      <c r="B73" s="31"/>
      <c r="C73" s="59">
        <f>C62+C68</f>
        <v>164315</v>
      </c>
    </row>
    <row r="74" spans="1:3" ht="13.8" thickTop="1" x14ac:dyDescent="0.25">
      <c r="A74" s="33"/>
      <c r="B74" s="31"/>
      <c r="C74" s="35"/>
    </row>
    <row r="75" spans="1:3" ht="13.8" x14ac:dyDescent="0.25">
      <c r="A75" s="54" t="s">
        <v>67</v>
      </c>
      <c r="B75" s="31"/>
      <c r="C75" s="35"/>
    </row>
    <row r="76" spans="1:3" ht="13.8" x14ac:dyDescent="0.25">
      <c r="A76" s="55" t="s">
        <v>56</v>
      </c>
      <c r="B76" s="31"/>
      <c r="C76" s="32">
        <f>SUM(B77:B78)</f>
        <v>19800</v>
      </c>
    </row>
    <row r="77" spans="1:3" x14ac:dyDescent="0.25">
      <c r="A77" s="57" t="str">
        <f>A3</f>
        <v>Proveedores</v>
      </c>
      <c r="B77" s="34">
        <f>B3</f>
        <v>12000</v>
      </c>
      <c r="C77" s="35"/>
    </row>
    <row r="78" spans="1:3" x14ac:dyDescent="0.25">
      <c r="A78" s="57" t="str">
        <f>A22</f>
        <v>Acreedores</v>
      </c>
      <c r="B78" s="34">
        <f>B22</f>
        <v>7800</v>
      </c>
      <c r="C78" s="35"/>
    </row>
    <row r="79" spans="1:3" ht="13.8" x14ac:dyDescent="0.25">
      <c r="A79" s="55" t="s">
        <v>68</v>
      </c>
      <c r="B79" s="31"/>
      <c r="C79" s="32">
        <f>B80</f>
        <v>50000</v>
      </c>
    </row>
    <row r="80" spans="1:3" x14ac:dyDescent="0.25">
      <c r="A80" s="57" t="str">
        <f>A6</f>
        <v>Préstamos bancarios a largo plazo</v>
      </c>
      <c r="B80" s="34">
        <f>B6</f>
        <v>50000</v>
      </c>
      <c r="C80" s="36"/>
    </row>
    <row r="81" spans="1:3" x14ac:dyDescent="0.25">
      <c r="A81" s="33" t="s">
        <v>69</v>
      </c>
      <c r="B81" s="34"/>
      <c r="C81" s="32">
        <f>C76+C79</f>
        <v>69800</v>
      </c>
    </row>
    <row r="82" spans="1:3" ht="13.8" x14ac:dyDescent="0.25">
      <c r="A82" s="54" t="s">
        <v>70</v>
      </c>
      <c r="B82" s="31"/>
      <c r="C82" s="32">
        <f>SUM(B83:B84)</f>
        <v>94515</v>
      </c>
    </row>
    <row r="83" spans="1:3" x14ac:dyDescent="0.25">
      <c r="A83" s="56" t="str">
        <f>A21</f>
        <v>Capital</v>
      </c>
      <c r="B83" s="34">
        <f>B21</f>
        <v>56650</v>
      </c>
      <c r="C83" s="35"/>
    </row>
    <row r="84" spans="1:3" x14ac:dyDescent="0.25">
      <c r="A84" s="33" t="str">
        <f>A53</f>
        <v>Utilidad del Período</v>
      </c>
      <c r="B84" s="34">
        <f>C53</f>
        <v>37865</v>
      </c>
      <c r="C84" s="36"/>
    </row>
    <row r="85" spans="1:3" ht="14.4" thickBot="1" x14ac:dyDescent="0.3">
      <c r="A85" s="58" t="s">
        <v>71</v>
      </c>
      <c r="B85" s="31"/>
      <c r="C85" s="59">
        <f>C81+C82</f>
        <v>164315</v>
      </c>
    </row>
    <row r="86" spans="1:3" ht="13.8" thickTop="1" x14ac:dyDescent="0.25">
      <c r="A86" s="60"/>
      <c r="B86" s="61"/>
      <c r="C86" s="70">
        <f>C81+B83</f>
        <v>126450</v>
      </c>
    </row>
    <row r="87" spans="1:3" x14ac:dyDescent="0.25">
      <c r="A87" s="24"/>
      <c r="B87" s="24"/>
      <c r="C87" s="24"/>
    </row>
  </sheetData>
  <autoFilter ref="A1:F28" xr:uid="{00000000-0001-0000-0200-000000000000}">
    <filterColumn colId="0" showButton="0"/>
    <filterColumn colId="2" showButton="0"/>
  </autoFilter>
  <mergeCells count="4">
    <mergeCell ref="A1:B1"/>
    <mergeCell ref="C1:D1"/>
    <mergeCell ref="A26:B26"/>
    <mergeCell ref="A28:D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8671875" defaultRowHeight="13.2" x14ac:dyDescent="0.25"/>
  <cols>
    <col min="1" max="1" width="109.77734375" customWidth="1"/>
  </cols>
  <sheetData>
    <row r="1" spans="1:1" ht="66" customHeight="1" x14ac:dyDescent="0.25">
      <c r="A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 2</vt:lpstr>
      <vt:lpstr>RESOLUCION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  Paz</dc:creator>
  <cp:lastModifiedBy>JULIO ANTHONY ENGELS RUIZ COTO</cp:lastModifiedBy>
  <dcterms:created xsi:type="dcterms:W3CDTF">2024-01-19T01:50:36Z</dcterms:created>
  <dcterms:modified xsi:type="dcterms:W3CDTF">2024-01-21T19:22:20Z</dcterms:modified>
</cp:coreProperties>
</file>