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ulio\Downloads\PRIMERCICLO2024\ADMINISTRACION Y ANALISIS FINANCIERO\SEMANA 14\"/>
    </mc:Choice>
  </mc:AlternateContent>
  <xr:revisionPtr revIDLastSave="0" documentId="13_ncr:1_{4CBCB02F-80A2-4FE1-BA9A-1DC6883A6BC5}" xr6:coauthVersionLast="47" xr6:coauthVersionMax="47" xr10:uidLastSave="{00000000-0000-0000-0000-000000000000}"/>
  <bookViews>
    <workbookView xWindow="-120" yWindow="-120" windowWidth="29040" windowHeight="16440" xr2:uid="{B11E2714-FF57-48BF-BD2D-E05F05D7B34E}"/>
  </bookViews>
  <sheets>
    <sheet name="1" sheetId="1" r:id="rId1"/>
    <sheet name="2" sheetId="2" r:id="rId2"/>
    <sheet name="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2" l="1"/>
  <c r="E21" i="2"/>
  <c r="D21" i="2"/>
  <c r="C21" i="2"/>
  <c r="F17" i="2"/>
  <c r="E17" i="2"/>
  <c r="E18" i="2" s="1"/>
  <c r="D17" i="2"/>
  <c r="D18" i="2" s="1"/>
  <c r="D19" i="2" s="1"/>
  <c r="C17" i="2"/>
  <c r="D15" i="2"/>
  <c r="C15" i="2"/>
  <c r="C16" i="2" s="1"/>
  <c r="E15" i="2"/>
  <c r="F15" i="2"/>
  <c r="D16" i="2"/>
  <c r="E16" i="2"/>
  <c r="F16" i="2"/>
  <c r="F18" i="2"/>
  <c r="B22" i="2"/>
  <c r="B21" i="2"/>
  <c r="B20" i="2"/>
  <c r="B19" i="2"/>
  <c r="B18" i="2"/>
  <c r="B17" i="2"/>
  <c r="B16" i="2"/>
  <c r="B15" i="2"/>
  <c r="B36" i="1"/>
  <c r="B34" i="1"/>
  <c r="B33" i="1"/>
  <c r="B29" i="1"/>
  <c r="B30" i="1" s="1"/>
  <c r="B25" i="1" s="1"/>
  <c r="B28" i="1"/>
  <c r="B27" i="1"/>
  <c r="B22" i="1"/>
  <c r="B18" i="1"/>
  <c r="C18" i="2" l="1"/>
  <c r="F19" i="2"/>
  <c r="F20" i="2" s="1"/>
  <c r="F22" i="2" s="1"/>
  <c r="E19" i="2"/>
  <c r="E20" i="2" s="1"/>
  <c r="E22" i="2" s="1"/>
  <c r="D20" i="2"/>
  <c r="D22" i="2" s="1"/>
  <c r="C19" i="2" l="1"/>
  <c r="C20" i="2" s="1"/>
  <c r="C2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Brazil Batres</author>
  </authors>
  <commentList>
    <comment ref="B22" authorId="0" shapeId="0" xr:uid="{DE8BA9A9-4794-4089-88E6-A1E7D280B8E9}">
      <text>
        <r>
          <rPr>
            <b/>
            <sz val="9"/>
            <color indexed="81"/>
            <rFont val="Tahoma"/>
            <charset val="1"/>
          </rPr>
          <t>Este flujo se da cada año</t>
        </r>
      </text>
    </comment>
  </commentList>
</comments>
</file>

<file path=xl/sharedStrings.xml><?xml version="1.0" encoding="utf-8"?>
<sst xmlns="http://schemas.openxmlformats.org/spreadsheetml/2006/main" count="53" uniqueCount="53">
  <si>
    <t>costo de adquisicion del equipo antiguo</t>
  </si>
  <si>
    <t>compra de ese equipo</t>
  </si>
  <si>
    <t>años atrás</t>
  </si>
  <si>
    <t>valor de venta de ese equipo</t>
  </si>
  <si>
    <t>metodo de depreciacion</t>
  </si>
  <si>
    <t>linea recta</t>
  </si>
  <si>
    <t>-&gt;</t>
  </si>
  <si>
    <t>no hay valor de salvamiento</t>
  </si>
  <si>
    <t>vida util depreciable segun ley de guatemala</t>
  </si>
  <si>
    <t>años</t>
  </si>
  <si>
    <t>valor de depreciacion anual = (valor de adquisicion - valor de salvamento)/No. de años de vida util</t>
  </si>
  <si>
    <t>valor de depreciacion annual = (325,000-0) / 3</t>
  </si>
  <si>
    <t>a) valor en libros = valor de adquisicion - depreciacion acumulada</t>
  </si>
  <si>
    <t>valor en libros = 325,000 - (108,333.33 * 2)</t>
  </si>
  <si>
    <t>b) ganancia neta en venta del equipo antiguo = valor de venta - impuestos a pagar</t>
  </si>
  <si>
    <t xml:space="preserve">valor de venta </t>
  </si>
  <si>
    <t>(-) valor en libros</t>
  </si>
  <si>
    <t>ganancia en venta antes de impuesto</t>
  </si>
  <si>
    <t>impuesto a pagar (10% de ISR en guatemala)</t>
  </si>
  <si>
    <t>GANANCIA NETA EN VENTA DEL EQUIPO ANTIGUO = 200,000-9166.67</t>
  </si>
  <si>
    <t xml:space="preserve">c) inversion inicial </t>
  </si>
  <si>
    <t>valor de adquisicion del nuevo equipo</t>
  </si>
  <si>
    <t>(-) ganancia neta por venta de equipo antiguo</t>
  </si>
  <si>
    <t xml:space="preserve">(+/-) cambio de capital del trabajo neto </t>
  </si>
  <si>
    <t>capital de trabajo neto =  activos corrientes - pasivos corrientes</t>
  </si>
  <si>
    <t>inversion inicial</t>
  </si>
  <si>
    <t>depreciacion anual</t>
  </si>
  <si>
    <t>(durante 5 años)</t>
  </si>
  <si>
    <t>ingresos adicionales</t>
  </si>
  <si>
    <t xml:space="preserve">AÑO 1 </t>
  </si>
  <si>
    <t>AÑO 2</t>
  </si>
  <si>
    <t>AÑO 3</t>
  </si>
  <si>
    <t>AÑO 4</t>
  </si>
  <si>
    <t>AÑO 5</t>
  </si>
  <si>
    <t>(-) Costos y gastos de operación adicionales</t>
  </si>
  <si>
    <t>(-) Depreciación anual</t>
  </si>
  <si>
    <t>Utilidad Operativa</t>
  </si>
  <si>
    <t>(-) Impuestos (ISR 25%)</t>
  </si>
  <si>
    <t>Utilidad Neta</t>
  </si>
  <si>
    <t>(+) Depreciación anual</t>
  </si>
  <si>
    <t>FNE operativo adicional</t>
  </si>
  <si>
    <t>costo original de la maquin nueva</t>
  </si>
  <si>
    <t>capital de trabajo en el año 0</t>
  </si>
  <si>
    <t>depreciacion acumulada, año 5</t>
  </si>
  <si>
    <t>valor en libros en años 5</t>
  </si>
  <si>
    <t>valor en venta en año 5</t>
  </si>
  <si>
    <t>valor en libros en año 5</t>
  </si>
  <si>
    <t>ganancia en venta de maquinas año 5</t>
  </si>
  <si>
    <t>ISR por ganancia</t>
  </si>
  <si>
    <t>flujo de efectivo terminal en año 5</t>
  </si>
  <si>
    <t>ganancia neta en venta de activos</t>
  </si>
  <si>
    <t>(+) recuperacion del capital de trabajo</t>
  </si>
  <si>
    <t>flujo de efectivo terminal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</si>
</sst>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_-&quot;Q&quot;* #,##0.00_-;\-&quot;Q&quot;* #,##0.00_-;_-&quot;Q&quot;* &quot;-&quot;??_-;_-@_-"/>
  </numFmts>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sz val="8"/>
      <name val="Calibri"/>
      <family val="2"/>
      <scheme val="minor"/>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44" fontId="3" fillId="0" borderId="0" applyFont="0" applyFill="0" applyBorder="0" applyAlignment="0" applyProtection="0"/>
  </cellStyleXfs>
  <cellXfs count="13">
    <xf numFmtId="0" fontId="0" fillId="0" borderId="0" xfId="0"/>
    <xf numFmtId="164" fontId="0" fillId="0" borderId="0" xfId="0" applyNumberFormat="1"/>
    <xf numFmtId="0" fontId="0" fillId="0" borderId="0" xfId="0" quotePrefix="1"/>
    <xf numFmtId="0" fontId="1" fillId="0" borderId="0" xfId="0" applyFont="1"/>
    <xf numFmtId="0" fontId="2" fillId="0" borderId="0" xfId="0" applyFont="1"/>
    <xf numFmtId="164" fontId="2" fillId="2" borderId="0" xfId="0" applyNumberFormat="1" applyFont="1" applyFill="1"/>
    <xf numFmtId="164" fontId="0" fillId="0" borderId="1" xfId="0" applyNumberFormat="1" applyBorder="1"/>
    <xf numFmtId="0" fontId="0" fillId="0" borderId="1" xfId="0" applyBorder="1"/>
    <xf numFmtId="44" fontId="0" fillId="0" borderId="0" xfId="1" applyFont="1"/>
    <xf numFmtId="165" fontId="0" fillId="0" borderId="1" xfId="0" applyNumberFormat="1" applyBorder="1"/>
    <xf numFmtId="44" fontId="0" fillId="0" borderId="0" xfId="0" applyNumberFormat="1"/>
    <xf numFmtId="0" fontId="0" fillId="3" borderId="0" xfId="0" applyFill="1"/>
    <xf numFmtId="165" fontId="0" fillId="3" borderId="0" xfId="0" applyNumberFormat="1" applyFill="1"/>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747854</xdr:colOff>
      <xdr:row>8</xdr:row>
      <xdr:rowOff>108095</xdr:rowOff>
    </xdr:to>
    <xdr:sp macro="" textlink="">
      <xdr:nvSpPr>
        <xdr:cNvPr id="2" name="1 CuadroTexto">
          <a:extLst>
            <a:ext uri="{FF2B5EF4-FFF2-40B4-BE49-F238E27FC236}">
              <a16:creationId xmlns:a16="http://schemas.microsoft.com/office/drawing/2014/main" id="{13AB20A9-351F-4AA9-87A4-935C47308BFD}"/>
            </a:ext>
          </a:extLst>
        </xdr:cNvPr>
        <xdr:cNvSpPr txBox="1"/>
      </xdr:nvSpPr>
      <xdr:spPr>
        <a:xfrm>
          <a:off x="0" y="0"/>
          <a:ext cx="12635054" cy="157113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dk1"/>
              </a:solidFill>
              <a:effectLst/>
              <a:latin typeface="+mn-lt"/>
              <a:ea typeface="+mn-ea"/>
              <a:cs typeface="+mn-cs"/>
            </a:rPr>
            <a:t>EJEMPLO 1</a:t>
          </a:r>
        </a:p>
        <a:p>
          <a:r>
            <a:rPr lang="es-GT" sz="1100">
              <a:solidFill>
                <a:schemeClr val="dk1"/>
              </a:solidFill>
              <a:effectLst/>
              <a:latin typeface="+mn-lt"/>
              <a:ea typeface="+mn-ea"/>
              <a:cs typeface="+mn-cs"/>
            </a:rPr>
            <a:t>Se está considerando el reemplazo de un sistema de cómputo, el cual se adquirió hace dos años a un costo de Q</a:t>
          </a:r>
          <a:r>
            <a:rPr lang="es-GT" sz="1100" baseline="0">
              <a:solidFill>
                <a:schemeClr val="dk1"/>
              </a:solidFill>
              <a:effectLst/>
              <a:latin typeface="+mn-lt"/>
              <a:ea typeface="+mn-ea"/>
              <a:cs typeface="+mn-cs"/>
            </a:rPr>
            <a:t> </a:t>
          </a:r>
          <a:r>
            <a:rPr lang="es-GT" sz="1100">
              <a:solidFill>
                <a:schemeClr val="dk1"/>
              </a:solidFill>
              <a:effectLst/>
              <a:latin typeface="+mn-lt"/>
              <a:ea typeface="+mn-ea"/>
              <a:cs typeface="+mn-cs"/>
            </a:rPr>
            <a:t>325,000.00.  El sistema puede venderse hoy en Q</a:t>
          </a:r>
          <a:r>
            <a:rPr lang="es-GT" sz="1100" baseline="0">
              <a:solidFill>
                <a:schemeClr val="dk1"/>
              </a:solidFill>
              <a:effectLst/>
              <a:latin typeface="+mn-lt"/>
              <a:ea typeface="+mn-ea"/>
              <a:cs typeface="+mn-cs"/>
            </a:rPr>
            <a:t> </a:t>
          </a:r>
          <a:r>
            <a:rPr lang="es-GT" sz="1100">
              <a:solidFill>
                <a:schemeClr val="dk1"/>
              </a:solidFill>
              <a:effectLst/>
              <a:latin typeface="+mn-lt"/>
              <a:ea typeface="+mn-ea"/>
              <a:cs typeface="+mn-cs"/>
            </a:rPr>
            <a:t>200,000.00.  El sistema se deprecia mediante el método de línea recta (no se contempló ningún valor de salvamento</a:t>
          </a:r>
          <a:r>
            <a:rPr lang="es-GT" sz="1100" baseline="0">
              <a:solidFill>
                <a:schemeClr val="dk1"/>
              </a:solidFill>
              <a:effectLst/>
              <a:latin typeface="+mn-lt"/>
              <a:ea typeface="+mn-ea"/>
              <a:cs typeface="+mn-cs"/>
            </a:rPr>
            <a:t> para efectos de depreciación)</a:t>
          </a:r>
          <a:r>
            <a:rPr lang="es-GT" sz="1100">
              <a:solidFill>
                <a:schemeClr val="dk1"/>
              </a:solidFill>
              <a:effectLst/>
              <a:latin typeface="+mn-lt"/>
              <a:ea typeface="+mn-ea"/>
              <a:cs typeface="+mn-cs"/>
            </a:rPr>
            <a:t>.  La compra e instalación de un nuevo sistema de cómputo costará Q 500,000.00.  El reemplazo del sistema de cómputo no involucraría ningún cambio en el capital de trabajo neto.</a:t>
          </a:r>
        </a:p>
        <a:p>
          <a:r>
            <a:rPr lang="es-GT" sz="1100">
              <a:solidFill>
                <a:schemeClr val="dk1"/>
              </a:solidFill>
              <a:effectLst/>
              <a:latin typeface="+mn-lt"/>
              <a:ea typeface="+mn-ea"/>
              <a:cs typeface="+mn-cs"/>
            </a:rPr>
            <a:t>a) Calcule el valor en libros del sistema de cómputo actual.</a:t>
          </a:r>
        </a:p>
        <a:p>
          <a:r>
            <a:rPr lang="es-GT" sz="1100">
              <a:solidFill>
                <a:schemeClr val="dk1"/>
              </a:solidFill>
              <a:effectLst/>
              <a:latin typeface="+mn-lt"/>
              <a:ea typeface="+mn-ea"/>
              <a:cs typeface="+mn-cs"/>
            </a:rPr>
            <a:t>b) Calcule los beneficios después de impuestos de su venta en Q</a:t>
          </a:r>
          <a:r>
            <a:rPr lang="es-GT" sz="1100" baseline="0">
              <a:solidFill>
                <a:schemeClr val="dk1"/>
              </a:solidFill>
              <a:effectLst/>
              <a:latin typeface="+mn-lt"/>
              <a:ea typeface="+mn-ea"/>
              <a:cs typeface="+mn-cs"/>
            </a:rPr>
            <a:t> </a:t>
          </a:r>
          <a:r>
            <a:rPr lang="es-GT" sz="1100">
              <a:solidFill>
                <a:schemeClr val="dk1"/>
              </a:solidFill>
              <a:effectLst/>
              <a:latin typeface="+mn-lt"/>
              <a:ea typeface="+mn-ea"/>
              <a:cs typeface="+mn-cs"/>
            </a:rPr>
            <a:t>200,000.00 (es decir, la ganancia neta en venta)</a:t>
          </a:r>
        </a:p>
        <a:p>
          <a:r>
            <a:rPr lang="es-GT" sz="1100">
              <a:solidFill>
                <a:schemeClr val="dk1"/>
              </a:solidFill>
              <a:effectLst/>
              <a:latin typeface="+mn-lt"/>
              <a:ea typeface="+mn-ea"/>
              <a:cs typeface="+mn-cs"/>
            </a:rPr>
            <a:t>c) Calcule la </a:t>
          </a:r>
          <a:r>
            <a:rPr lang="es-GT" sz="1100" b="1">
              <a:solidFill>
                <a:schemeClr val="dk1"/>
              </a:solidFill>
              <a:effectLst/>
              <a:latin typeface="+mn-lt"/>
              <a:ea typeface="+mn-ea"/>
              <a:cs typeface="+mn-cs"/>
            </a:rPr>
            <a:t>inversión inicial </a:t>
          </a:r>
          <a:r>
            <a:rPr lang="es-GT" sz="1100">
              <a:solidFill>
                <a:schemeClr val="dk1"/>
              </a:solidFill>
              <a:effectLst/>
              <a:latin typeface="+mn-lt"/>
              <a:ea typeface="+mn-ea"/>
              <a:cs typeface="+mn-cs"/>
            </a:rPr>
            <a:t>relacionada con el proyecto de reemplazo.</a:t>
          </a:r>
        </a:p>
        <a:p>
          <a:endParaRPr lang="es-GT" sz="1100"/>
        </a:p>
      </xdr:txBody>
    </xdr:sp>
    <xdr:clientData/>
  </xdr:twoCellAnchor>
  <xdr:twoCellAnchor editAs="oneCell">
    <xdr:from>
      <xdr:col>3</xdr:col>
      <xdr:colOff>0</xdr:colOff>
      <xdr:row>23</xdr:row>
      <xdr:rowOff>150791</xdr:rowOff>
    </xdr:from>
    <xdr:to>
      <xdr:col>6</xdr:col>
      <xdr:colOff>583819</xdr:colOff>
      <xdr:row>31</xdr:row>
      <xdr:rowOff>59340</xdr:rowOff>
    </xdr:to>
    <xdr:pic>
      <xdr:nvPicPr>
        <xdr:cNvPr id="3" name="Imagen 2">
          <a:extLst>
            <a:ext uri="{FF2B5EF4-FFF2-40B4-BE49-F238E27FC236}">
              <a16:creationId xmlns:a16="http://schemas.microsoft.com/office/drawing/2014/main" id="{CB03A38F-E1BB-01DD-1C17-BD9D0B3A4198}"/>
            </a:ext>
          </a:extLst>
        </xdr:cNvPr>
        <xdr:cNvPicPr>
          <a:picLocks noChangeAspect="1"/>
        </xdr:cNvPicPr>
      </xdr:nvPicPr>
      <xdr:blipFill>
        <a:blip xmlns:r="http://schemas.openxmlformats.org/officeDocument/2006/relationships" r:embed="rId1"/>
        <a:stretch>
          <a:fillRect/>
        </a:stretch>
      </xdr:blipFill>
      <xdr:spPr>
        <a:xfrm>
          <a:off x="7189304" y="4417991"/>
          <a:ext cx="2969211" cy="13927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68580</xdr:colOff>
      <xdr:row>0</xdr:row>
      <xdr:rowOff>38100</xdr:rowOff>
    </xdr:from>
    <xdr:to>
      <xdr:col>16</xdr:col>
      <xdr:colOff>234867</xdr:colOff>
      <xdr:row>8</xdr:row>
      <xdr:rowOff>30234</xdr:rowOff>
    </xdr:to>
    <xdr:sp macro="" textlink="">
      <xdr:nvSpPr>
        <xdr:cNvPr id="2" name="1 CuadroTexto">
          <a:extLst>
            <a:ext uri="{FF2B5EF4-FFF2-40B4-BE49-F238E27FC236}">
              <a16:creationId xmlns:a16="http://schemas.microsoft.com/office/drawing/2014/main" id="{AED7CD05-4CA2-4581-9F84-D9EA7C410150}"/>
            </a:ext>
          </a:extLst>
        </xdr:cNvPr>
        <xdr:cNvSpPr txBox="1"/>
      </xdr:nvSpPr>
      <xdr:spPr>
        <a:xfrm>
          <a:off x="68580" y="38100"/>
          <a:ext cx="12845967" cy="1455174"/>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dk1"/>
              </a:solidFill>
              <a:effectLst/>
              <a:latin typeface="+mn-lt"/>
              <a:ea typeface="+mn-ea"/>
              <a:cs typeface="+mn-cs"/>
            </a:rPr>
            <a:t>EJEMPLO</a:t>
          </a:r>
          <a:r>
            <a:rPr lang="es-GT" sz="1100" b="1" baseline="0">
              <a:solidFill>
                <a:schemeClr val="dk1"/>
              </a:solidFill>
              <a:effectLst/>
              <a:latin typeface="+mn-lt"/>
              <a:ea typeface="+mn-ea"/>
              <a:cs typeface="+mn-cs"/>
            </a:rPr>
            <a:t> 2:</a:t>
          </a:r>
        </a:p>
        <a:p>
          <a:r>
            <a:rPr lang="es-GT" sz="1100">
              <a:solidFill>
                <a:schemeClr val="dk1"/>
              </a:solidFill>
              <a:effectLst/>
              <a:latin typeface="+mn-lt"/>
              <a:ea typeface="+mn-ea"/>
              <a:cs typeface="+mn-cs"/>
            </a:rPr>
            <a:t>Una empresa considera renovar su equipo para satisfacer el aumento de la demanda de su producto.  El costo de las modificaciones del equipo es de Q.1.9 millones más Q.100,000.00 de costos de instalación.  </a:t>
          </a:r>
          <a:r>
            <a:rPr lang="es-GT" sz="1100" u="sng">
              <a:solidFill>
                <a:schemeClr val="dk1"/>
              </a:solidFill>
              <a:effectLst/>
              <a:latin typeface="+mn-lt"/>
              <a:ea typeface="+mn-ea"/>
              <a:cs typeface="+mn-cs"/>
            </a:rPr>
            <a:t>La empresa depreciará el equipo a 5 años</a:t>
          </a:r>
          <a:r>
            <a:rPr lang="es-GT" sz="1100">
              <a:solidFill>
                <a:schemeClr val="dk1"/>
              </a:solidFill>
              <a:effectLst/>
              <a:latin typeface="+mn-lt"/>
              <a:ea typeface="+mn-ea"/>
              <a:cs typeface="+mn-cs"/>
            </a:rPr>
            <a:t>.  Los ingresos adicionales por ventas obtenidos de la renovación sumarán Q.1.2 millones anuales, los gastos operativos adicionales y otros costos (excluyendo la depreciación e intereses) ascenderían a 40% de las ventas adicionales.  </a:t>
          </a:r>
          <a:r>
            <a:rPr lang="es-GT" sz="1100" u="sng">
              <a:solidFill>
                <a:schemeClr val="dk1"/>
              </a:solidFill>
              <a:effectLst/>
              <a:latin typeface="+mn-lt"/>
              <a:ea typeface="+mn-ea"/>
              <a:cs typeface="+mn-cs"/>
            </a:rPr>
            <a:t>La vida del proyecto será igual al período de depreciación</a:t>
          </a:r>
          <a:r>
            <a:rPr lang="es-GT" sz="1100">
              <a:solidFill>
                <a:schemeClr val="dk1"/>
              </a:solidFill>
              <a:effectLst/>
              <a:latin typeface="+mn-lt"/>
              <a:ea typeface="+mn-ea"/>
              <a:cs typeface="+mn-cs"/>
            </a:rPr>
            <a:t>.</a:t>
          </a:r>
        </a:p>
        <a:p>
          <a:r>
            <a:rPr lang="es-GT" sz="1100">
              <a:solidFill>
                <a:schemeClr val="dk1"/>
              </a:solidFill>
              <a:effectLst/>
              <a:latin typeface="+mn-lt"/>
              <a:ea typeface="+mn-ea"/>
              <a:cs typeface="+mn-cs"/>
            </a:rPr>
            <a:t>¿</a:t>
          </a:r>
          <a:r>
            <a:rPr lang="es-GT" sz="1100" b="1">
              <a:solidFill>
                <a:srgbClr val="FF0000"/>
              </a:solidFill>
              <a:effectLst/>
              <a:latin typeface="+mn-lt"/>
              <a:ea typeface="+mn-ea"/>
              <a:cs typeface="+mn-cs"/>
            </a:rPr>
            <a:t>Qué flujos de efectivo operativos incrementales </a:t>
          </a:r>
          <a:r>
            <a:rPr lang="es-GT" sz="1100">
              <a:solidFill>
                <a:schemeClr val="dk1"/>
              </a:solidFill>
              <a:effectLst/>
              <a:latin typeface="+mn-lt"/>
              <a:ea typeface="+mn-ea"/>
              <a:cs typeface="+mn-cs"/>
            </a:rPr>
            <a:t>se obtendrán de la renovación cada año?</a:t>
          </a:r>
        </a:p>
        <a:p>
          <a:r>
            <a:rPr lang="es-GT" sz="1100">
              <a:solidFill>
                <a:schemeClr val="dk1"/>
              </a:solidFill>
              <a:effectLst/>
              <a:latin typeface="+mn-lt"/>
              <a:ea typeface="+mn-ea"/>
              <a:cs typeface="+mn-cs"/>
            </a:rPr>
            <a:t>No hay valor de salvamento correspondiente a las modificaciones del equipo.</a:t>
          </a:r>
        </a:p>
        <a:p>
          <a:endParaRPr lang="es-GT"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0</xdr:row>
      <xdr:rowOff>83820</xdr:rowOff>
    </xdr:from>
    <xdr:to>
      <xdr:col>14</xdr:col>
      <xdr:colOff>701162</xdr:colOff>
      <xdr:row>7</xdr:row>
      <xdr:rowOff>102869</xdr:rowOff>
    </xdr:to>
    <xdr:sp macro="" textlink="">
      <xdr:nvSpPr>
        <xdr:cNvPr id="2" name="1 CuadroTexto">
          <a:extLst>
            <a:ext uri="{FF2B5EF4-FFF2-40B4-BE49-F238E27FC236}">
              <a16:creationId xmlns:a16="http://schemas.microsoft.com/office/drawing/2014/main" id="{DC7FF05E-F2C0-4DBA-947C-D2315AC8972B}"/>
            </a:ext>
          </a:extLst>
        </xdr:cNvPr>
        <xdr:cNvSpPr txBox="1"/>
      </xdr:nvSpPr>
      <xdr:spPr>
        <a:xfrm>
          <a:off x="152400" y="83820"/>
          <a:ext cx="11643482" cy="1299209"/>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dk1"/>
              </a:solidFill>
              <a:effectLst/>
              <a:latin typeface="+mn-lt"/>
              <a:ea typeface="+mn-ea"/>
              <a:cs typeface="+mn-cs"/>
            </a:rPr>
            <a:t>EJEMPLO 3</a:t>
          </a:r>
        </a:p>
        <a:p>
          <a:r>
            <a:rPr lang="es-GT" sz="1100">
              <a:solidFill>
                <a:schemeClr val="dk1"/>
              </a:solidFill>
              <a:effectLst/>
              <a:latin typeface="+mn-lt"/>
              <a:ea typeface="+mn-ea"/>
              <a:cs typeface="+mn-cs"/>
            </a:rPr>
            <a:t>Si una empresa planea reemplazar una máquina antigua por una nueva y </a:t>
          </a:r>
          <a:r>
            <a:rPr lang="es-GT" sz="1100" baseline="0">
              <a:solidFill>
                <a:schemeClr val="dk1"/>
              </a:solidFill>
              <a:effectLst/>
              <a:latin typeface="+mn-lt"/>
              <a:ea typeface="+mn-ea"/>
              <a:cs typeface="+mn-cs"/>
            </a:rPr>
            <a:t> ésta</a:t>
          </a:r>
          <a:r>
            <a:rPr lang="es-GT" sz="1100">
              <a:solidFill>
                <a:schemeClr val="dk1"/>
              </a:solidFill>
              <a:effectLst/>
              <a:latin typeface="+mn-lt"/>
              <a:ea typeface="+mn-ea"/>
              <a:cs typeface="+mn-cs"/>
            </a:rPr>
            <a:t> requiere una inversión inicial de Q</a:t>
          </a:r>
          <a:r>
            <a:rPr lang="es-GT" sz="1100" baseline="0">
              <a:solidFill>
                <a:schemeClr val="dk1"/>
              </a:solidFill>
              <a:effectLst/>
              <a:latin typeface="+mn-lt"/>
              <a:ea typeface="+mn-ea"/>
              <a:cs typeface="+mn-cs"/>
            </a:rPr>
            <a:t> </a:t>
          </a:r>
          <a:r>
            <a:rPr lang="es-GT" sz="1100">
              <a:solidFill>
                <a:schemeClr val="dk1"/>
              </a:solidFill>
              <a:effectLst/>
              <a:latin typeface="+mn-lt"/>
              <a:ea typeface="+mn-ea"/>
              <a:cs typeface="+mn-cs"/>
            </a:rPr>
            <a:t>60,000</a:t>
          </a:r>
          <a:r>
            <a:rPr lang="es-GT" sz="1100" baseline="0">
              <a:solidFill>
                <a:schemeClr val="dk1"/>
              </a:solidFill>
              <a:effectLst/>
              <a:latin typeface="+mn-lt"/>
              <a:ea typeface="+mn-ea"/>
              <a:cs typeface="+mn-cs"/>
            </a:rPr>
            <a:t> en el año 0.  También requerirá un aumento del </a:t>
          </a:r>
          <a:r>
            <a:rPr lang="es-GT" sz="1100" u="sng" baseline="0">
              <a:solidFill>
                <a:schemeClr val="dk1"/>
              </a:solidFill>
              <a:effectLst/>
              <a:latin typeface="+mn-lt"/>
              <a:ea typeface="+mn-ea"/>
              <a:cs typeface="+mn-cs"/>
            </a:rPr>
            <a:t>capital de trabajo </a:t>
          </a:r>
          <a:r>
            <a:rPr lang="es-GT" sz="1100" baseline="0">
              <a:solidFill>
                <a:schemeClr val="dk1"/>
              </a:solidFill>
              <a:effectLst/>
              <a:latin typeface="+mn-lt"/>
              <a:ea typeface="+mn-ea"/>
              <a:cs typeface="+mn-cs"/>
            </a:rPr>
            <a:t>en Q 5,000, </a:t>
          </a:r>
          <a:r>
            <a:rPr lang="es-GT" sz="1100" u="sng" baseline="0">
              <a:solidFill>
                <a:schemeClr val="dk1"/>
              </a:solidFill>
              <a:effectLst/>
              <a:latin typeface="+mn-lt"/>
              <a:ea typeface="+mn-ea"/>
              <a:cs typeface="+mn-cs"/>
            </a:rPr>
            <a:t>mismo que se espera recuperar al final de la vida del proyecto</a:t>
          </a:r>
          <a:r>
            <a:rPr lang="es-GT" sz="1100" baseline="0">
              <a:solidFill>
                <a:schemeClr val="dk1"/>
              </a:solidFill>
              <a:effectLst/>
              <a:latin typeface="+mn-lt"/>
              <a:ea typeface="+mn-ea"/>
              <a:cs typeface="+mn-cs"/>
            </a:rPr>
            <a:t>.  Esta inversión de la máquina nueva </a:t>
          </a:r>
          <a:r>
            <a:rPr lang="es-GT" sz="1100">
              <a:solidFill>
                <a:schemeClr val="dk1"/>
              </a:solidFill>
              <a:effectLst/>
              <a:latin typeface="+mn-lt"/>
              <a:ea typeface="+mn-ea"/>
              <a:cs typeface="+mn-cs"/>
            </a:rPr>
            <a:t>proporcionará entradas de efectivo operativas adicionales a las existentes de Q10,000 anuales durante los primeros 5 años dada la mayor capacidad que posee respecto a la anterior. Y al final de este período de tiempo ya se encontrará completamente depreciada, pero se estima</a:t>
          </a:r>
          <a:r>
            <a:rPr lang="es-GT" sz="1100" baseline="0">
              <a:solidFill>
                <a:schemeClr val="dk1"/>
              </a:solidFill>
              <a:effectLst/>
              <a:latin typeface="+mn-lt"/>
              <a:ea typeface="+mn-ea"/>
              <a:cs typeface="+mn-cs"/>
            </a:rPr>
            <a:t> que </a:t>
          </a:r>
          <a:r>
            <a:rPr lang="es-GT" sz="1100">
              <a:solidFill>
                <a:schemeClr val="dk1"/>
              </a:solidFill>
              <a:effectLst/>
              <a:latin typeface="+mn-lt"/>
              <a:ea typeface="+mn-ea"/>
              <a:cs typeface="+mn-cs"/>
            </a:rPr>
            <a:t>podrá venderse  en Q </a:t>
          </a:r>
          <a:r>
            <a:rPr lang="es-GT" sz="1100" baseline="0">
              <a:solidFill>
                <a:schemeClr val="dk1"/>
              </a:solidFill>
              <a:effectLst/>
              <a:latin typeface="+mn-lt"/>
              <a:ea typeface="+mn-ea"/>
              <a:cs typeface="+mn-cs"/>
            </a:rPr>
            <a:t> 7,000.  </a:t>
          </a:r>
        </a:p>
        <a:p>
          <a:r>
            <a:rPr lang="es-GT" sz="1100" b="1" baseline="0">
              <a:solidFill>
                <a:schemeClr val="dk1"/>
              </a:solidFill>
              <a:effectLst/>
              <a:latin typeface="+mn-lt"/>
              <a:ea typeface="+mn-ea"/>
              <a:cs typeface="+mn-cs"/>
            </a:rPr>
            <a:t>Determine el valor del flujo terminal </a:t>
          </a:r>
          <a:r>
            <a:rPr lang="es-GT" sz="1100" baseline="0">
              <a:solidFill>
                <a:schemeClr val="dk1"/>
              </a:solidFill>
              <a:effectLst/>
              <a:latin typeface="+mn-lt"/>
              <a:ea typeface="+mn-ea"/>
              <a:cs typeface="+mn-cs"/>
            </a:rPr>
            <a:t>que podría obtenerse en ese año cinco cuando finaliza este  proyecto.</a:t>
          </a:r>
          <a:endParaRPr lang="es-GT" sz="1100"/>
        </a:p>
      </xdr:txBody>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36D53-13C2-47B8-83BE-CB5480298AB2}">
  <dimension ref="A10:C38"/>
  <sheetViews>
    <sheetView tabSelected="1" zoomScale="115" zoomScaleNormal="115" workbookViewId="0">
      <selection activeCell="D39" sqref="D39"/>
    </sheetView>
  </sheetViews>
  <sheetFormatPr baseColWidth="10" defaultRowHeight="15" x14ac:dyDescent="0.25"/>
  <cols>
    <col min="1" max="1" width="81.7109375" bestFit="1" customWidth="1"/>
    <col min="2" max="2" width="12.28515625" bestFit="1" customWidth="1"/>
  </cols>
  <sheetData>
    <row r="10" spans="1:3" x14ac:dyDescent="0.25">
      <c r="A10" t="s">
        <v>0</v>
      </c>
      <c r="B10" s="1">
        <v>325000</v>
      </c>
    </row>
    <row r="11" spans="1:3" x14ac:dyDescent="0.25">
      <c r="A11" t="s">
        <v>1</v>
      </c>
      <c r="B11">
        <v>2</v>
      </c>
      <c r="C11" t="s">
        <v>2</v>
      </c>
    </row>
    <row r="12" spans="1:3" x14ac:dyDescent="0.25">
      <c r="A12" t="s">
        <v>3</v>
      </c>
      <c r="B12" s="1">
        <v>200000</v>
      </c>
    </row>
    <row r="13" spans="1:3" x14ac:dyDescent="0.25">
      <c r="A13" t="s">
        <v>4</v>
      </c>
      <c r="B13" t="s">
        <v>5</v>
      </c>
      <c r="C13" s="2" t="s">
        <v>6</v>
      </c>
    </row>
    <row r="14" spans="1:3" x14ac:dyDescent="0.25">
      <c r="A14" t="s">
        <v>7</v>
      </c>
    </row>
    <row r="15" spans="1:3" x14ac:dyDescent="0.25">
      <c r="A15" t="s">
        <v>8</v>
      </c>
      <c r="B15">
        <v>3</v>
      </c>
      <c r="C15" t="s">
        <v>9</v>
      </c>
    </row>
    <row r="17" spans="1:2" x14ac:dyDescent="0.25">
      <c r="A17" s="3" t="s">
        <v>10</v>
      </c>
    </row>
    <row r="18" spans="1:2" x14ac:dyDescent="0.25">
      <c r="A18" t="s">
        <v>11</v>
      </c>
      <c r="B18" s="1">
        <f xml:space="preserve"> (325000-0) /3</f>
        <v>108333.33333333333</v>
      </c>
    </row>
    <row r="21" spans="1:2" x14ac:dyDescent="0.25">
      <c r="A21" s="4" t="s">
        <v>12</v>
      </c>
    </row>
    <row r="22" spans="1:2" x14ac:dyDescent="0.25">
      <c r="A22" t="s">
        <v>13</v>
      </c>
      <c r="B22" s="5">
        <f>B10-B18*2</f>
        <v>108333.33333333334</v>
      </c>
    </row>
    <row r="24" spans="1:2" x14ac:dyDescent="0.25">
      <c r="A24" s="4" t="s">
        <v>14</v>
      </c>
    </row>
    <row r="25" spans="1:2" x14ac:dyDescent="0.25">
      <c r="A25" t="s">
        <v>19</v>
      </c>
      <c r="B25" s="5">
        <f>B27-B30</f>
        <v>190833.33333333334</v>
      </c>
    </row>
    <row r="27" spans="1:2" x14ac:dyDescent="0.25">
      <c r="A27" t="s">
        <v>15</v>
      </c>
      <c r="B27" s="1">
        <f>B12</f>
        <v>200000</v>
      </c>
    </row>
    <row r="28" spans="1:2" x14ac:dyDescent="0.25">
      <c r="A28" t="s">
        <v>16</v>
      </c>
      <c r="B28" s="6">
        <f>B22</f>
        <v>108333.33333333334</v>
      </c>
    </row>
    <row r="29" spans="1:2" x14ac:dyDescent="0.25">
      <c r="A29" t="s">
        <v>17</v>
      </c>
      <c r="B29" s="1">
        <f>B27-B28</f>
        <v>91666.666666666657</v>
      </c>
    </row>
    <row r="30" spans="1:2" x14ac:dyDescent="0.25">
      <c r="A30" t="s">
        <v>18</v>
      </c>
      <c r="B30" s="1">
        <f>B29*0.1</f>
        <v>9166.6666666666661</v>
      </c>
    </row>
    <row r="32" spans="1:2" x14ac:dyDescent="0.25">
      <c r="A32" s="4" t="s">
        <v>20</v>
      </c>
    </row>
    <row r="33" spans="1:2" x14ac:dyDescent="0.25">
      <c r="A33" t="s">
        <v>21</v>
      </c>
      <c r="B33">
        <f>500000</f>
        <v>500000</v>
      </c>
    </row>
    <row r="34" spans="1:2" x14ac:dyDescent="0.25">
      <c r="A34" t="s">
        <v>22</v>
      </c>
      <c r="B34" s="1">
        <f>B25</f>
        <v>190833.33333333334</v>
      </c>
    </row>
    <row r="35" spans="1:2" x14ac:dyDescent="0.25">
      <c r="A35" t="s">
        <v>23</v>
      </c>
      <c r="B35" s="7">
        <v>0</v>
      </c>
    </row>
    <row r="36" spans="1:2" x14ac:dyDescent="0.25">
      <c r="B36" s="5">
        <f>B33-B34+B35</f>
        <v>309166.66666666663</v>
      </c>
    </row>
    <row r="38" spans="1:2" x14ac:dyDescent="0.25">
      <c r="A38" s="3" t="s">
        <v>24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EC60B-BCAC-4406-B980-CBB4B75758A6}">
  <dimension ref="A11:F22"/>
  <sheetViews>
    <sheetView topLeftCell="A11" zoomScale="145" zoomScaleNormal="145" workbookViewId="0">
      <selection activeCell="A25" sqref="A25"/>
    </sheetView>
  </sheetViews>
  <sheetFormatPr baseColWidth="10" defaultRowHeight="15" x14ac:dyDescent="0.25"/>
  <cols>
    <col min="1" max="1" width="37.28515625" bestFit="1" customWidth="1"/>
    <col min="2" max="2" width="14.28515625" bestFit="1" customWidth="1"/>
    <col min="3" max="3" width="14.7109375" bestFit="1" customWidth="1"/>
    <col min="4" max="6" width="14.42578125" bestFit="1" customWidth="1"/>
  </cols>
  <sheetData>
    <row r="11" spans="1:6" x14ac:dyDescent="0.25">
      <c r="A11" t="s">
        <v>25</v>
      </c>
      <c r="B11" s="1">
        <v>2000000</v>
      </c>
    </row>
    <row r="12" spans="1:6" x14ac:dyDescent="0.25">
      <c r="A12" t="s">
        <v>26</v>
      </c>
      <c r="B12" s="1">
        <v>400000</v>
      </c>
      <c r="C12" t="s">
        <v>27</v>
      </c>
    </row>
    <row r="14" spans="1:6" x14ac:dyDescent="0.25">
      <c r="B14" t="s">
        <v>29</v>
      </c>
      <c r="C14" t="s">
        <v>30</v>
      </c>
      <c r="D14" t="s">
        <v>31</v>
      </c>
      <c r="E14" t="s">
        <v>32</v>
      </c>
      <c r="F14" t="s">
        <v>33</v>
      </c>
    </row>
    <row r="15" spans="1:6" x14ac:dyDescent="0.25">
      <c r="A15" t="s">
        <v>28</v>
      </c>
      <c r="B15" s="8">
        <f>1200000</f>
        <v>1200000</v>
      </c>
      <c r="C15" s="8">
        <f t="shared" ref="C15:F15" si="0">1200000</f>
        <v>1200000</v>
      </c>
      <c r="D15" s="8">
        <f>1200000</f>
        <v>1200000</v>
      </c>
      <c r="E15" s="8">
        <f t="shared" si="0"/>
        <v>1200000</v>
      </c>
      <c r="F15" s="8">
        <f t="shared" si="0"/>
        <v>1200000</v>
      </c>
    </row>
    <row r="16" spans="1:6" x14ac:dyDescent="0.25">
      <c r="A16" t="s">
        <v>34</v>
      </c>
      <c r="B16" s="8">
        <f>B15*0.4</f>
        <v>480000</v>
      </c>
      <c r="C16" s="8">
        <f t="shared" ref="C16:F16" si="1">C15*0.4</f>
        <v>480000</v>
      </c>
      <c r="D16" s="8">
        <f t="shared" si="1"/>
        <v>480000</v>
      </c>
      <c r="E16" s="8">
        <f t="shared" si="1"/>
        <v>480000</v>
      </c>
      <c r="F16" s="8">
        <f t="shared" si="1"/>
        <v>480000</v>
      </c>
    </row>
    <row r="17" spans="1:6" x14ac:dyDescent="0.25">
      <c r="A17" t="s">
        <v>35</v>
      </c>
      <c r="B17" s="9">
        <f>B12</f>
        <v>400000</v>
      </c>
      <c r="C17" s="9">
        <f>B12</f>
        <v>400000</v>
      </c>
      <c r="D17" s="9">
        <f>B12</f>
        <v>400000</v>
      </c>
      <c r="E17" s="9">
        <f>B12</f>
        <v>400000</v>
      </c>
      <c r="F17" s="9">
        <f>B12</f>
        <v>400000</v>
      </c>
    </row>
    <row r="18" spans="1:6" x14ac:dyDescent="0.25">
      <c r="A18" t="s">
        <v>36</v>
      </c>
      <c r="B18" s="10">
        <f>B15-B16-B17</f>
        <v>320000</v>
      </c>
      <c r="C18" s="10">
        <f t="shared" ref="C18:F18" si="2">C15-C16-C17</f>
        <v>320000</v>
      </c>
      <c r="D18" s="10">
        <f t="shared" si="2"/>
        <v>320000</v>
      </c>
      <c r="E18" s="10">
        <f t="shared" si="2"/>
        <v>320000</v>
      </c>
      <c r="F18" s="10">
        <f t="shared" si="2"/>
        <v>320000</v>
      </c>
    </row>
    <row r="19" spans="1:6" x14ac:dyDescent="0.25">
      <c r="A19" t="s">
        <v>37</v>
      </c>
      <c r="B19" s="9">
        <f>B18*0.25</f>
        <v>80000</v>
      </c>
      <c r="C19" s="9">
        <f t="shared" ref="C19:F19" si="3">C18*0.25</f>
        <v>80000</v>
      </c>
      <c r="D19" s="9">
        <f t="shared" si="3"/>
        <v>80000</v>
      </c>
      <c r="E19" s="9">
        <f t="shared" si="3"/>
        <v>80000</v>
      </c>
      <c r="F19" s="9">
        <f t="shared" si="3"/>
        <v>80000</v>
      </c>
    </row>
    <row r="20" spans="1:6" x14ac:dyDescent="0.25">
      <c r="A20" t="s">
        <v>38</v>
      </c>
      <c r="B20" s="10">
        <f>B18-B19</f>
        <v>240000</v>
      </c>
      <c r="C20" s="10">
        <f t="shared" ref="C20:F20" si="4">C18-C19</f>
        <v>240000</v>
      </c>
      <c r="D20" s="10">
        <f t="shared" si="4"/>
        <v>240000</v>
      </c>
      <c r="E20" s="10">
        <f t="shared" si="4"/>
        <v>240000</v>
      </c>
      <c r="F20" s="10">
        <f t="shared" si="4"/>
        <v>240000</v>
      </c>
    </row>
    <row r="21" spans="1:6" x14ac:dyDescent="0.25">
      <c r="A21" t="s">
        <v>39</v>
      </c>
      <c r="B21" s="9">
        <f>B12</f>
        <v>400000</v>
      </c>
      <c r="C21" s="9">
        <f>B12</f>
        <v>400000</v>
      </c>
      <c r="D21" s="9">
        <f>B12</f>
        <v>400000</v>
      </c>
      <c r="E21" s="9">
        <f>B12</f>
        <v>400000</v>
      </c>
      <c r="F21" s="9">
        <f>B12</f>
        <v>400000</v>
      </c>
    </row>
    <row r="22" spans="1:6" x14ac:dyDescent="0.25">
      <c r="A22" s="11" t="s">
        <v>40</v>
      </c>
      <c r="B22" s="12">
        <f>B20+B21</f>
        <v>640000</v>
      </c>
      <c r="C22" s="12">
        <f t="shared" ref="C22:F22" si="5">C20+C21</f>
        <v>640000</v>
      </c>
      <c r="D22" s="12">
        <f t="shared" si="5"/>
        <v>640000</v>
      </c>
      <c r="E22" s="12">
        <f t="shared" si="5"/>
        <v>640000</v>
      </c>
      <c r="F22" s="12">
        <f t="shared" si="5"/>
        <v>640000</v>
      </c>
    </row>
  </sheetData>
  <phoneticPr fontId="4" type="noConversion"/>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A79C0-F002-4FBA-BACD-916984DAEEE8}">
  <dimension ref="A10:F22"/>
  <sheetViews>
    <sheetView zoomScale="115" zoomScaleNormal="115" workbookViewId="0">
      <selection activeCell="D17" sqref="D17"/>
    </sheetView>
  </sheetViews>
  <sheetFormatPr baseColWidth="10" defaultRowHeight="15" x14ac:dyDescent="0.25"/>
  <cols>
    <col min="1" max="1" width="32.28515625" bestFit="1" customWidth="1"/>
    <col min="5" max="5" width="25" bestFit="1" customWidth="1"/>
  </cols>
  <sheetData>
    <row r="10" spans="1:6" x14ac:dyDescent="0.25">
      <c r="A10" t="s">
        <v>41</v>
      </c>
      <c r="B10" s="1">
        <v>60000</v>
      </c>
      <c r="E10" t="s">
        <v>42</v>
      </c>
      <c r="F10" s="1">
        <v>5000</v>
      </c>
    </row>
    <row r="11" spans="1:6" x14ac:dyDescent="0.25">
      <c r="A11" t="s">
        <v>43</v>
      </c>
      <c r="B11" s="1">
        <v>60000</v>
      </c>
    </row>
    <row r="12" spans="1:6" x14ac:dyDescent="0.25">
      <c r="A12" t="s">
        <v>44</v>
      </c>
      <c r="B12" s="1"/>
    </row>
    <row r="13" spans="1:6" x14ac:dyDescent="0.25">
      <c r="B13" s="1"/>
    </row>
    <row r="14" spans="1:6" x14ac:dyDescent="0.25">
      <c r="A14" t="s">
        <v>45</v>
      </c>
      <c r="B14" s="1">
        <v>7000</v>
      </c>
    </row>
    <row r="15" spans="1:6" x14ac:dyDescent="0.25">
      <c r="A15" t="s">
        <v>46</v>
      </c>
      <c r="B15" s="1"/>
    </row>
    <row r="16" spans="1:6" x14ac:dyDescent="0.25">
      <c r="A16" t="s">
        <v>47</v>
      </c>
      <c r="B16" s="1">
        <v>7000</v>
      </c>
    </row>
    <row r="17" spans="1:2" x14ac:dyDescent="0.25">
      <c r="A17" t="s">
        <v>48</v>
      </c>
      <c r="B17" s="1">
        <v>700</v>
      </c>
    </row>
    <row r="18" spans="1:2" x14ac:dyDescent="0.25">
      <c r="B18" s="1"/>
    </row>
    <row r="19" spans="1:2" x14ac:dyDescent="0.25">
      <c r="A19" t="s">
        <v>49</v>
      </c>
      <c r="B19" s="1"/>
    </row>
    <row r="20" spans="1:2" x14ac:dyDescent="0.25">
      <c r="A20" t="s">
        <v>50</v>
      </c>
      <c r="B20" s="1">
        <v>6300</v>
      </c>
    </row>
    <row r="21" spans="1:2" x14ac:dyDescent="0.25">
      <c r="A21" t="s">
        <v>51</v>
      </c>
      <c r="B21" s="1">
        <v>5000</v>
      </c>
    </row>
    <row r="22" spans="1:2" x14ac:dyDescent="0.25">
      <c r="A22" t="s">
        <v>52</v>
      </c>
      <c r="B22" s="1">
        <v>11300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1</vt:lpstr>
      <vt:lpstr>2</vt:lpstr>
      <vt:lpst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Paz</dc:creator>
  <cp:lastModifiedBy>Julio Ruiz Coto</cp:lastModifiedBy>
  <dcterms:created xsi:type="dcterms:W3CDTF">2023-03-30T23:05:34Z</dcterms:created>
  <dcterms:modified xsi:type="dcterms:W3CDTF">2024-05-28T15:37:20Z</dcterms:modified>
</cp:coreProperties>
</file>