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6E711211-24B3-4A41-A1C7-19327032F60F}" xr6:coauthVersionLast="47" xr6:coauthVersionMax="47" xr10:uidLastSave="{00000000-0000-0000-0000-000000000000}"/>
  <bookViews>
    <workbookView xWindow="-108" yWindow="-108" windowWidth="23256" windowHeight="12456" xr2:uid="{1047E9C2-B702-4219-9FDD-800D4D0AFF85}"/>
  </bookViews>
  <sheets>
    <sheet name="ANALISIS BAJO INCERTIDUMB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D26" i="1"/>
  <c r="D29" i="1" s="1"/>
  <c r="D31" i="1" s="1"/>
  <c r="E26" i="1"/>
  <c r="E29" i="1" s="1"/>
  <c r="E31" i="1" s="1"/>
  <c r="C26" i="1"/>
  <c r="C29" i="1" s="1"/>
  <c r="C31" i="1" s="1"/>
  <c r="C32" i="1" l="1"/>
  <c r="C33" i="1" s="1"/>
  <c r="C35" i="1" s="1"/>
  <c r="D32" i="1"/>
  <c r="D33" i="1" s="1"/>
  <c r="D35" i="1" s="1"/>
  <c r="E32" i="1"/>
  <c r="E33" i="1" s="1"/>
  <c r="E35" i="1" s="1"/>
  <c r="E41" i="1" l="1"/>
  <c r="F47" i="1" s="1"/>
  <c r="F48" i="1" s="1"/>
  <c r="E53" i="1" s="1"/>
</calcChain>
</file>

<file path=xl/sharedStrings.xml><?xml version="1.0" encoding="utf-8"?>
<sst xmlns="http://schemas.openxmlformats.org/spreadsheetml/2006/main" count="27" uniqueCount="24">
  <si>
    <t>Probabilidad</t>
  </si>
  <si>
    <t xml:space="preserve">Pronóstico de Ventas </t>
  </si>
  <si>
    <t>a) CALCULO DE LA UAII Y DE LA UPA</t>
  </si>
  <si>
    <t>ingresos por ventas</t>
  </si>
  <si>
    <t>probabilidad</t>
  </si>
  <si>
    <t>(-) costo variable</t>
  </si>
  <si>
    <t>(-) CFT</t>
  </si>
  <si>
    <t>UAII</t>
  </si>
  <si>
    <t>(-) intereses</t>
  </si>
  <si>
    <t>UAI</t>
  </si>
  <si>
    <t>(-)impuestos</t>
  </si>
  <si>
    <t xml:space="preserve">Utilidad neta </t>
  </si>
  <si>
    <t>UPA</t>
  </si>
  <si>
    <t>b) calculos de las UPA esperadas, con su correspondiente desviacion estandar y CV</t>
  </si>
  <si>
    <t xml:space="preserve">UPA esperado = </t>
  </si>
  <si>
    <t xml:space="preserve">Desviacion = </t>
  </si>
  <si>
    <t>variaza</t>
  </si>
  <si>
    <t xml:space="preserve">CV% esperado = </t>
  </si>
  <si>
    <t>por accion</t>
  </si>
  <si>
    <t>c) GAO y GAF</t>
  </si>
  <si>
    <t xml:space="preserve">GAO = </t>
  </si>
  <si>
    <t>utilidad bruta</t>
  </si>
  <si>
    <t>utilidad operativa</t>
  </si>
  <si>
    <t>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</si>
</sst>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540A]* #,##0.00_ ;_-[$$-540A]* \-#,##0.00\ ;_-[$$-540A]* &quot;-&quot;??_ ;_-@_ "/>
    <numFmt numFmtId="168" formatCode="&quot;$&quot;#,##0.00"/>
  </numFmts>
  <fonts count="4">
    <font>
      <sz val="11"/>
      <color theme="1"/>
      <name val="Aptos Narrow"/>
      <family val="2"/>
      <scheme val="minor"/>
    </font>
    <font>
      <b/>
      <sz val="10"/>
      <color theme="1"/>
      <name val="Calibri "/>
    </font>
    <font>
      <sz val="10"/>
      <color theme="1"/>
      <name val="Calibri 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164" fontId="2" fillId="2" borderId="4" xfId="0" applyNumberFormat="1" applyFont="1" applyFill="1" applyBorder="1" applyAlignment="1">
      <alignment horizontal="justify" vertical="center" wrapText="1"/>
    </xf>
    <xf numFmtId="168" fontId="2" fillId="2" borderId="4" xfId="0" applyNumberFormat="1" applyFont="1" applyFill="1" applyBorder="1" applyAlignment="1">
      <alignment horizontal="justify" vertical="center" wrapText="1"/>
    </xf>
    <xf numFmtId="168" fontId="0" fillId="0" borderId="0" xfId="0" applyNumberFormat="1"/>
    <xf numFmtId="0" fontId="0" fillId="0" borderId="5" xfId="0" applyBorder="1"/>
    <xf numFmtId="168" fontId="0" fillId="0" borderId="5" xfId="0" applyNumberFormat="1" applyBorder="1"/>
    <xf numFmtId="168" fontId="3" fillId="0" borderId="5" xfId="0" applyNumberFormat="1" applyFont="1" applyBorder="1"/>
    <xf numFmtId="0" fontId="0" fillId="3" borderId="0" xfId="0" applyFill="1"/>
    <xf numFmtId="168" fontId="0" fillId="3" borderId="0" xfId="0" applyNumberFormat="1" applyFill="1"/>
    <xf numFmtId="10" fontId="0" fillId="3" borderId="0" xfId="0" applyNumberFormat="1" applyFill="1"/>
    <xf numFmtId="168" fontId="2" fillId="2" borderId="6" xfId="0" applyNumberFormat="1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62753</xdr:colOff>
      <xdr:row>0</xdr:row>
      <xdr:rowOff>31377</xdr:rowOff>
    </xdr:from>
    <xdr:to>
      <xdr:col>7</xdr:col>
      <xdr:colOff>71718</xdr:colOff>
      <xdr:row>1</xdr:row>
      <xdr:rowOff>161366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7598D36-65A4-40D1-831F-52DEAFF0ACD8}"/>
            </a:ext>
          </a:extLst>
        </xdr:cNvPr>
        <xdr:cNvSpPr txBox="1"/>
      </xdr:nvSpPr>
      <xdr:spPr>
        <a:xfrm>
          <a:off x="62753" y="31377"/>
          <a:ext cx="6893859" cy="313765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corporación JCV ha elaborado el siguiente pronóstico de ventas.  Se incluye la probabilidad para cada nivel de ventas:</a:t>
          </a:r>
        </a:p>
        <a:p>
          <a:endParaRPr lang="es-GT" sz="1100"/>
        </a:p>
      </xdr:txBody>
    </xdr:sp>
    <xdr:clientData/>
  </xdr:twoCellAnchor>
  <xdr:twoCellAnchor>
    <xdr:from>
      <xdr:col>0</xdr:col>
      <xdr:colOff>103094</xdr:colOff>
      <xdr:row>7</xdr:row>
      <xdr:rowOff>123935</xdr:rowOff>
    </xdr:from>
    <xdr:to>
      <xdr:col>8</xdr:col>
      <xdr:colOff>301549</xdr:colOff>
      <xdr:row>17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56E466C-F559-4B75-908E-A6DD34AD5494}"/>
            </a:ext>
          </a:extLst>
        </xdr:cNvPr>
        <xdr:cNvSpPr txBox="1"/>
      </xdr:nvSpPr>
      <xdr:spPr>
        <a:xfrm>
          <a:off x="103094" y="1607594"/>
          <a:ext cx="7876726" cy="1713830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empresa tiene costos de operación fijos de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$75,000.00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costos de operación variables de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70% del nivel de ventas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La compañía paga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$12,000.00 de intereses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período.  La tasa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fiscal es del 30%. 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Suponga que existen 10,000 acciones comunes.  Hay ahorro fiscal con pérdidas.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las EBIT y calcule las EPS correspondientes a cada nivel de ventas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Calcule las EPS Esperadas, con su correspondiente desviación estándar y CV.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Calcule el apalancamiento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sobre los valores esperados</a:t>
          </a: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Calcule el punto de equilibrio financiero esperado</a:t>
          </a:r>
          <a: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la empresa</a:t>
          </a:r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Si la empresa tiene la oportunidad de reducir su apalancamiento a cero y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pagar ningún interés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¿de cuanto serán las EPS esperadas, con su correspondiente desviación estándar y CV si el número de acciones entonces aumenta a 15,000?</a:t>
          </a:r>
        </a:p>
        <a:p>
          <a:endParaRPr lang="es-GT" sz="1100"/>
        </a:p>
      </xdr:txBody>
    </xdr:sp>
    <xdr:clientData/>
  </xdr:twoCellAnchor>
  <xdr:oneCellAnchor>
    <xdr:from>
      <xdr:col>0</xdr:col>
      <xdr:colOff>15759</xdr:colOff>
      <xdr:row>38</xdr:row>
      <xdr:rowOff>87228</xdr:rowOff>
    </xdr:from>
    <xdr:ext cx="2245615" cy="52174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4433A80-6A78-4023-9E55-1ACF27048416}"/>
                </a:ext>
              </a:extLst>
            </xdr:cNvPr>
            <xdr:cNvSpPr txBox="1"/>
          </xdr:nvSpPr>
          <xdr:spPr>
            <a:xfrm>
              <a:off x="15759" y="6890799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EPS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esperado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EPSi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pi</m:t>
                        </m:r>
                      </m:e>
                    </m:nary>
                  </m:oMath>
                </m:oMathPara>
              </a14:m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4433A80-6A78-4023-9E55-1ACF27048416}"/>
                </a:ext>
              </a:extLst>
            </xdr:cNvPr>
            <xdr:cNvSpPr txBox="1"/>
          </xdr:nvSpPr>
          <xdr:spPr>
            <a:xfrm>
              <a:off x="15759" y="6890799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EPS esperado=∑▒〖EPSi∗pi〗</a:t>
              </a:r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44</xdr:row>
      <xdr:rowOff>28070</xdr:rowOff>
    </xdr:from>
    <xdr:ext cx="4023537" cy="63652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DC9EB30-0C5A-4093-AC3C-E0E7D7540880}"/>
                </a:ext>
              </a:extLst>
            </xdr:cNvPr>
            <xdr:cNvSpPr txBox="1"/>
          </xdr:nvSpPr>
          <xdr:spPr>
            <a:xfrm>
              <a:off x="0" y="7920213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𝐷𝑒𝑠𝑣𝑖𝑎𝑐𝑖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ó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𝑒𝑠𝑝𝑒𝑟𝑎𝑑𝑜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𝑒𝑠𝑝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𝑝𝑖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2DC9EB30-0C5A-4093-AC3C-E0E7D7540880}"/>
                </a:ext>
              </a:extLst>
            </xdr:cNvPr>
            <xdr:cNvSpPr txBox="1"/>
          </xdr:nvSpPr>
          <xdr:spPr>
            <a:xfrm>
              <a:off x="0" y="7920213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𝐷𝑒𝑠𝑣𝑖𝑎𝑐𝑖ó𝑛 𝑒𝑠𝑝𝑒𝑟𝑎𝑑𝑜=√(∑▒〖〖(𝐸𝑃𝑆−𝐸𝑃𝑆 𝑒𝑠𝑝)〗^2∗𝑝𝑖〗)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255564</xdr:colOff>
      <xdr:row>51</xdr:row>
      <xdr:rowOff>75507</xdr:rowOff>
    </xdr:from>
    <xdr:ext cx="2843022" cy="44634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8F4513-94FA-4BD0-B9DF-68F9988D80AD}"/>
                </a:ext>
              </a:extLst>
            </xdr:cNvPr>
            <xdr:cNvSpPr txBox="1"/>
          </xdr:nvSpPr>
          <xdr:spPr>
            <a:xfrm>
              <a:off x="255564" y="923765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𝐶𝑉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%=</m:t>
                    </m:r>
                    <m:f>
                      <m:fPr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𝐷𝑒𝑠𝑣𝑖𝑎𝑐𝑖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num>
                      <m:den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𝐸𝑃𝑆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den>
                    </m:f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∗100</m:t>
                    </m:r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8F4513-94FA-4BD0-B9DF-68F9988D80AD}"/>
                </a:ext>
              </a:extLst>
            </xdr:cNvPr>
            <xdr:cNvSpPr txBox="1"/>
          </xdr:nvSpPr>
          <xdr:spPr>
            <a:xfrm>
              <a:off x="255564" y="923765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𝐶𝑉%=(𝐷𝑒𝑠𝑣𝑖𝑎𝑐𝑖ó𝑛 𝑒𝑠𝑝𝑒𝑟𝑎𝑑𝑎)/(𝐸𝑃𝑆 𝑒𝑠𝑝𝑒𝑟𝑎𝑑𝑎)  ∗100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CDEB-29DE-4FB3-94A7-AD9306343494}">
  <dimension ref="A3:G64"/>
  <sheetViews>
    <sheetView tabSelected="1" topLeftCell="A51" zoomScale="126" zoomScaleNormal="170" workbookViewId="0">
      <selection activeCell="C65" sqref="C65"/>
    </sheetView>
  </sheetViews>
  <sheetFormatPr baseColWidth="10" defaultRowHeight="14.4"/>
  <cols>
    <col min="2" max="2" width="16.44140625" bestFit="1" customWidth="1"/>
    <col min="3" max="3" width="20.5546875" customWidth="1"/>
    <col min="4" max="4" width="13.6640625" bestFit="1" customWidth="1"/>
    <col min="5" max="5" width="12.44140625" bestFit="1" customWidth="1"/>
  </cols>
  <sheetData>
    <row r="3" spans="2:3" ht="15" thickBot="1"/>
    <row r="4" spans="2:3" ht="16.8" customHeight="1" thickBot="1">
      <c r="B4" s="1" t="s">
        <v>0</v>
      </c>
      <c r="C4" s="2" t="s">
        <v>1</v>
      </c>
    </row>
    <row r="5" spans="2:3" ht="15" thickBot="1">
      <c r="B5" s="3">
        <v>0.2</v>
      </c>
      <c r="C5" s="4">
        <v>200000</v>
      </c>
    </row>
    <row r="6" spans="2:3" ht="15" thickBot="1">
      <c r="B6" s="3">
        <v>0.5</v>
      </c>
      <c r="C6" s="4">
        <v>300000</v>
      </c>
    </row>
    <row r="7" spans="2:3" ht="15" thickBot="1">
      <c r="B7" s="3">
        <v>0.3</v>
      </c>
      <c r="C7" s="4">
        <v>400000</v>
      </c>
    </row>
    <row r="23" spans="1:7">
      <c r="A23" t="s">
        <v>2</v>
      </c>
    </row>
    <row r="24" spans="1:7">
      <c r="B24" t="s">
        <v>4</v>
      </c>
      <c r="C24">
        <v>0.2</v>
      </c>
      <c r="D24">
        <v>0.5</v>
      </c>
      <c r="E24">
        <v>0.3</v>
      </c>
    </row>
    <row r="25" spans="1:7" ht="15" thickBot="1">
      <c r="B25" t="s">
        <v>3</v>
      </c>
      <c r="C25" s="5">
        <v>200000</v>
      </c>
      <c r="D25" s="5">
        <v>300000</v>
      </c>
      <c r="E25" s="5">
        <v>400000</v>
      </c>
    </row>
    <row r="26" spans="1:7">
      <c r="B26" t="s">
        <v>5</v>
      </c>
      <c r="C26" s="6">
        <f>C25*0.7</f>
        <v>140000</v>
      </c>
      <c r="D26" s="6">
        <f>D25*0.7</f>
        <v>210000</v>
      </c>
      <c r="E26" s="6">
        <f>E25*0.7</f>
        <v>280000</v>
      </c>
    </row>
    <row r="27" spans="1:7">
      <c r="B27" t="s">
        <v>21</v>
      </c>
      <c r="C27" s="6">
        <v>60000</v>
      </c>
      <c r="D27" s="6"/>
      <c r="E27" s="6"/>
    </row>
    <row r="28" spans="1:7">
      <c r="B28" s="7" t="s">
        <v>6</v>
      </c>
      <c r="C28" s="8">
        <v>75000</v>
      </c>
      <c r="D28" s="8">
        <v>75000</v>
      </c>
      <c r="E28" s="8">
        <v>75000</v>
      </c>
    </row>
    <row r="29" spans="1:7">
      <c r="A29" s="10"/>
      <c r="B29" s="10" t="s">
        <v>7</v>
      </c>
      <c r="C29" s="11">
        <f>C25-C26-C28</f>
        <v>-15000</v>
      </c>
      <c r="D29" s="11">
        <f>D25-D26-D28</f>
        <v>15000</v>
      </c>
      <c r="E29" s="11">
        <f>E25-E26-E28</f>
        <v>45000</v>
      </c>
      <c r="F29" s="10"/>
      <c r="G29" s="10"/>
    </row>
    <row r="30" spans="1:7">
      <c r="B30" s="7" t="s">
        <v>8</v>
      </c>
      <c r="C30" s="8">
        <v>12000</v>
      </c>
      <c r="D30" s="8">
        <v>12000</v>
      </c>
      <c r="E30" s="8">
        <v>12000</v>
      </c>
    </row>
    <row r="31" spans="1:7">
      <c r="B31" t="s">
        <v>9</v>
      </c>
      <c r="C31" s="6">
        <f>C29-C30</f>
        <v>-27000</v>
      </c>
      <c r="D31" s="6">
        <f t="shared" ref="D31:E31" si="0">D29-D30</f>
        <v>3000</v>
      </c>
      <c r="E31" s="6">
        <f t="shared" si="0"/>
        <v>33000</v>
      </c>
    </row>
    <row r="32" spans="1:7">
      <c r="B32" s="7" t="s">
        <v>10</v>
      </c>
      <c r="C32" s="9">
        <f>C31*0.3</f>
        <v>-8100</v>
      </c>
      <c r="D32" s="9">
        <f t="shared" ref="D32:E32" si="1">D31*0.3</f>
        <v>900</v>
      </c>
      <c r="E32" s="9">
        <f t="shared" si="1"/>
        <v>9900</v>
      </c>
    </row>
    <row r="33" spans="1:7">
      <c r="B33" t="s">
        <v>11</v>
      </c>
      <c r="C33" s="6">
        <f>C31-C32</f>
        <v>-18900</v>
      </c>
      <c r="D33" s="6">
        <f t="shared" ref="D33:E33" si="2">D31-D32</f>
        <v>2100</v>
      </c>
      <c r="E33" s="6">
        <f t="shared" si="2"/>
        <v>23100</v>
      </c>
    </row>
    <row r="34" spans="1:7">
      <c r="C34" s="6"/>
      <c r="D34" s="6"/>
      <c r="E34" s="6"/>
    </row>
    <row r="35" spans="1:7">
      <c r="A35" s="10"/>
      <c r="B35" s="10" t="s">
        <v>12</v>
      </c>
      <c r="C35" s="11">
        <f>C33/10000</f>
        <v>-1.89</v>
      </c>
      <c r="D35" s="11">
        <f t="shared" ref="D35:E35" si="3">D33/10000</f>
        <v>0.21</v>
      </c>
      <c r="E35" s="11">
        <f t="shared" si="3"/>
        <v>2.31</v>
      </c>
      <c r="F35" s="10"/>
      <c r="G35" s="10"/>
    </row>
    <row r="38" spans="1:7">
      <c r="A38" t="s">
        <v>13</v>
      </c>
    </row>
    <row r="41" spans="1:7">
      <c r="D41" s="10" t="s">
        <v>14</v>
      </c>
      <c r="E41" s="11">
        <f>C24*C35+D24*D35+E24*E35</f>
        <v>0.41999999999999993</v>
      </c>
    </row>
    <row r="47" spans="1:7">
      <c r="E47" t="s">
        <v>16</v>
      </c>
      <c r="F47" s="6">
        <f>(C35-E41)^2*C24+(D35-E41)^2*D24+(E35-E41)^2*E24</f>
        <v>2.1608999999999998</v>
      </c>
    </row>
    <row r="48" spans="1:7">
      <c r="E48" s="10" t="s">
        <v>15</v>
      </c>
      <c r="F48" s="10">
        <f>SQRT(F47)</f>
        <v>1.47</v>
      </c>
      <c r="G48" s="10" t="s">
        <v>18</v>
      </c>
    </row>
    <row r="53" spans="1:5">
      <c r="D53" s="10" t="s">
        <v>17</v>
      </c>
      <c r="E53" s="12">
        <f>F48/E41</f>
        <v>3.5000000000000004</v>
      </c>
    </row>
    <row r="58" spans="1:5">
      <c r="A58" t="s">
        <v>19</v>
      </c>
    </row>
    <row r="59" spans="1:5">
      <c r="B59" t="s">
        <v>20</v>
      </c>
      <c r="C59" s="7" t="s">
        <v>21</v>
      </c>
    </row>
    <row r="60" spans="1:5">
      <c r="C60" t="s">
        <v>22</v>
      </c>
    </row>
    <row r="62" spans="1:5">
      <c r="B62" t="s">
        <v>4</v>
      </c>
      <c r="C62">
        <v>0.2</v>
      </c>
      <c r="D62">
        <v>0.5</v>
      </c>
      <c r="E62">
        <v>0.3</v>
      </c>
    </row>
    <row r="63" spans="1:5">
      <c r="B63" s="7" t="s">
        <v>3</v>
      </c>
      <c r="C63" s="13">
        <v>200000</v>
      </c>
      <c r="D63" s="13">
        <v>300000</v>
      </c>
      <c r="E63" s="13">
        <v>400000</v>
      </c>
    </row>
    <row r="64" spans="1:5">
      <c r="B64" t="s">
        <v>23</v>
      </c>
      <c r="C64">
        <f>C27/C28</f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ANALISIS BAJO INCERTIDUMBRE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 Paz</dc:creator>
  <cp:lastModifiedBy>Julio Ruiz Coto</cp:lastModifiedBy>
  <dcterms:created xsi:type="dcterms:W3CDTF">2024-05-09T17:01:45Z</dcterms:created>
  <dcterms:modified xsi:type="dcterms:W3CDTF">2024-05-10T01:30:36Z</dcterms:modified>
</cp:coreProperties>
</file>