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fuentes\Desktop\"/>
    </mc:Choice>
  </mc:AlternateContent>
  <xr:revisionPtr revIDLastSave="0" documentId="13_ncr:1_{BA561062-F96B-4718-8681-D740B431F9B0}" xr6:coauthVersionLast="47" xr6:coauthVersionMax="47" xr10:uidLastSave="{00000000-0000-0000-0000-000000000000}"/>
  <bookViews>
    <workbookView xWindow="-120" yWindow="-120" windowWidth="20640" windowHeight="11040" activeTab="2" xr2:uid="{A92CA0AE-A724-4C80-A6E1-1B748C631B9E}"/>
  </bookViews>
  <sheets>
    <sheet name="Problema 1" sheetId="1" r:id="rId1"/>
    <sheet name="Problema 2" sheetId="2" r:id="rId2"/>
    <sheet name="Problem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E6" i="3"/>
  <c r="C74" i="1"/>
  <c r="C68" i="1"/>
  <c r="E66" i="1"/>
  <c r="C62" i="1"/>
  <c r="C61" i="1"/>
  <c r="G58" i="1"/>
  <c r="C43" i="1"/>
  <c r="G25" i="1"/>
  <c r="D25" i="1"/>
  <c r="E22" i="1"/>
  <c r="D19" i="1"/>
  <c r="E17" i="1"/>
  <c r="G15" i="1"/>
  <c r="G14" i="1"/>
  <c r="E12" i="1"/>
  <c r="E11" i="1"/>
</calcChain>
</file>

<file path=xl/sharedStrings.xml><?xml version="1.0" encoding="utf-8"?>
<sst xmlns="http://schemas.openxmlformats.org/spreadsheetml/2006/main" count="62" uniqueCount="60">
  <si>
    <t>financiamiento de Q5,000,000.</t>
  </si>
  <si>
    <t>Las ventas proyectadas son de Q1,000,000.</t>
  </si>
  <si>
    <t>Índice de Endeudamiento: 20%</t>
  </si>
  <si>
    <t>Tasa de interés sobre la deuda: 8%</t>
  </si>
  <si>
    <t>Rendimiento requerido por el accionista: 15%</t>
  </si>
  <si>
    <t>Cantidad de acciones: 200,000</t>
  </si>
  <si>
    <t>Margen bruto: 80% de Q1,000,000</t>
  </si>
  <si>
    <t>Margen operativo: 60% de Q800,000</t>
  </si>
  <si>
    <t>Monto de la deuda: 20% de Q5,000,000</t>
  </si>
  <si>
    <t xml:space="preserve">Monto financiado con acciones: 80% de Q5,000,000 </t>
  </si>
  <si>
    <t>Intereses a pagar: 8% de Q1,000,000</t>
  </si>
  <si>
    <t>impuestos: EBITDA - Intereses</t>
  </si>
  <si>
    <t xml:space="preserve">Q480,000 - Q80,000 </t>
  </si>
  <si>
    <t>Asumamos una tasa de impuestos del 25% (si no se especifica, se usa una tasa estándar).</t>
  </si>
  <si>
    <t xml:space="preserve">Impuesto: 25% de Q400,000 = </t>
  </si>
  <si>
    <t>Utilidad Neta = Q400000 - 100000</t>
  </si>
  <si>
    <t xml:space="preserve">Utilidad Neta   </t>
  </si>
  <si>
    <t>UTILIDAD NETA /  NUMERO DE ACCIONES</t>
  </si>
  <si>
    <t xml:space="preserve">UPA = </t>
  </si>
  <si>
    <t xml:space="preserve"> INCISO 1</t>
  </si>
  <si>
    <t>INCISO 2</t>
  </si>
  <si>
    <t>No le permite obtenerla.</t>
  </si>
  <si>
    <t>INCISO 3</t>
  </si>
  <si>
    <t>D=Q1,000,000</t>
  </si>
  <si>
    <t>E=Q4,000,000</t>
  </si>
  <si>
    <t>V=Q5,000,000</t>
  </si>
  <si>
    <t>Re=15%</t>
  </si>
  <si>
    <t>Rd=8%</t>
  </si>
  <si>
    <t>Tc=25%</t>
  </si>
  <si>
    <t xml:space="preserve">WACC = (0,8 * 0,15) + (0,2 * 0,08 * 0,75) </t>
  </si>
  <si>
    <t>WACC = 0,12 + 0,012</t>
  </si>
  <si>
    <t>WACC =</t>
  </si>
  <si>
    <t>INCISO 4</t>
  </si>
  <si>
    <t>Aceptar el Proyecto</t>
  </si>
  <si>
    <t>Ya que el TIR es 15% es mayor que el WACC es decir que el proyecto</t>
  </si>
  <si>
    <t>generara un buen rendimiento</t>
  </si>
  <si>
    <t>INCISO 5</t>
  </si>
  <si>
    <t>GAO = Ventas - Costos Variables / EBIT</t>
  </si>
  <si>
    <t>Ventas proyectadas: Q1,000,000</t>
  </si>
  <si>
    <t>EBITDA: Q480,000</t>
  </si>
  <si>
    <t>Intereses: Q80,000</t>
  </si>
  <si>
    <t>EBIT: Q400,000</t>
  </si>
  <si>
    <t>Costos variables: 20% de las ventas -&gt; 0.20×1,000,000=</t>
  </si>
  <si>
    <t>GAO =</t>
  </si>
  <si>
    <t>INCISO 6</t>
  </si>
  <si>
    <t>GAF = EBIT / EBIT - Intereses</t>
  </si>
  <si>
    <t>GAF = 400000/320000</t>
  </si>
  <si>
    <t xml:space="preserve">GAF= </t>
  </si>
  <si>
    <t>INCISO 7</t>
  </si>
  <si>
    <t>GAT=GAO×GAF</t>
  </si>
  <si>
    <t>GAT = 2,0 * 1,25</t>
  </si>
  <si>
    <t xml:space="preserve">GAT =    </t>
  </si>
  <si>
    <t>Margen de Utilidad Neta = 4.5% = 0.045</t>
  </si>
  <si>
    <t>Rotación de Activos Totales = 0.72</t>
  </si>
  <si>
    <t>Multiplicador de Apalancamiento Financiero = 1.43</t>
  </si>
  <si>
    <t>ROE=0.045×0.72×1.43</t>
  </si>
  <si>
    <t>ROE = 0,0324 *1,43</t>
  </si>
  <si>
    <t xml:space="preserve">ROE =    </t>
  </si>
  <si>
    <t>El ROE es aproximadamente 4.63%.</t>
  </si>
  <si>
    <t>Opcion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</si>
</sst>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6D44C26E-6020-DAFC-79FA-8876791BB25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19050</xdr:colOff>
      <xdr:row>39</xdr:row>
      <xdr:rowOff>23812</xdr:rowOff>
    </xdr:from>
    <xdr:ext cx="4254563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76732EA-DFB3-E1B7-580D-7EA85940D6D7}"/>
            </a:ext>
          </a:extLst>
        </xdr:cNvPr>
        <xdr:cNvSpPr txBox="1"/>
      </xdr:nvSpPr>
      <xdr:spPr>
        <a:xfrm>
          <a:off x="781050" y="7453312"/>
          <a:ext cx="425456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ES" sz="1100"/>
            <a:t>WACC</a:t>
          </a:r>
          <a:r>
            <a:rPr lang="es-ES" sz="1100" baseline="0"/>
            <a:t> = (4000000/5000000 * 0,15) + (1000000/5000000 * 0,08 * (1 - 0,25))</a:t>
          </a:r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A406-B0C1-451E-AE04-F4C51E388F79}">
  <dimension ref="B3:I74"/>
  <sheetViews>
    <sheetView topLeftCell="A68" workbookViewId="0">
      <selection activeCell="B77" sqref="B77"/>
    </sheetView>
  </sheetViews>
  <sheetFormatPr baseColWidth="10" defaultRowHeight="15" x14ac:dyDescent="0.25"/>
  <cols>
    <col min="6" max="6" width="6.28515625" customWidth="1"/>
  </cols>
  <sheetData>
    <row r="3" spans="2:7" x14ac:dyDescent="0.25">
      <c r="B3" t="s">
        <v>0</v>
      </c>
    </row>
    <row r="4" spans="2:7" x14ac:dyDescent="0.25">
      <c r="B4" t="s">
        <v>1</v>
      </c>
    </row>
    <row r="6" spans="2:7" x14ac:dyDescent="0.25">
      <c r="B6" t="s">
        <v>2</v>
      </c>
    </row>
    <row r="7" spans="2:7" x14ac:dyDescent="0.25">
      <c r="B7" t="s">
        <v>3</v>
      </c>
    </row>
    <row r="8" spans="2:7" x14ac:dyDescent="0.25">
      <c r="B8" t="s">
        <v>4</v>
      </c>
    </row>
    <row r="9" spans="2:7" x14ac:dyDescent="0.25">
      <c r="B9" t="s">
        <v>5</v>
      </c>
    </row>
    <row r="11" spans="2:7" x14ac:dyDescent="0.25">
      <c r="B11" t="s">
        <v>6</v>
      </c>
      <c r="E11">
        <f>1000000*80%</f>
        <v>800000</v>
      </c>
    </row>
    <row r="12" spans="2:7" x14ac:dyDescent="0.25">
      <c r="B12" t="s">
        <v>7</v>
      </c>
      <c r="E12">
        <f>E11*60%</f>
        <v>480000</v>
      </c>
    </row>
    <row r="14" spans="2:7" x14ac:dyDescent="0.25">
      <c r="B14" t="s">
        <v>8</v>
      </c>
      <c r="G14">
        <f xml:space="preserve"> 5000000*20%</f>
        <v>1000000</v>
      </c>
    </row>
    <row r="15" spans="2:7" x14ac:dyDescent="0.25">
      <c r="B15" t="s">
        <v>9</v>
      </c>
      <c r="G15">
        <f>5000000*80%</f>
        <v>4000000</v>
      </c>
    </row>
    <row r="17" spans="2:9" x14ac:dyDescent="0.25">
      <c r="B17" t="s">
        <v>10</v>
      </c>
      <c r="E17">
        <f>1000000*8%</f>
        <v>80000</v>
      </c>
    </row>
    <row r="18" spans="2:9" x14ac:dyDescent="0.25">
      <c r="B18" t="s">
        <v>11</v>
      </c>
    </row>
    <row r="19" spans="2:9" x14ac:dyDescent="0.25">
      <c r="B19" t="s">
        <v>12</v>
      </c>
      <c r="D19">
        <f>480000-80000</f>
        <v>400000</v>
      </c>
    </row>
    <row r="21" spans="2:9" x14ac:dyDescent="0.25">
      <c r="B21" t="s">
        <v>13</v>
      </c>
    </row>
    <row r="22" spans="2:9" x14ac:dyDescent="0.25">
      <c r="B22" t="s">
        <v>14</v>
      </c>
      <c r="E22">
        <f>400000*25%</f>
        <v>100000</v>
      </c>
    </row>
    <row r="24" spans="2:9" x14ac:dyDescent="0.25">
      <c r="B24" t="s">
        <v>15</v>
      </c>
      <c r="F24" t="s">
        <v>18</v>
      </c>
      <c r="G24" t="s">
        <v>17</v>
      </c>
    </row>
    <row r="25" spans="2:9" x14ac:dyDescent="0.25">
      <c r="B25" t="s">
        <v>16</v>
      </c>
      <c r="D25">
        <f xml:space="preserve"> 400000 - 100000</f>
        <v>300000</v>
      </c>
      <c r="F25" s="1" t="s">
        <v>18</v>
      </c>
      <c r="G25" s="1">
        <f>300000/200000</f>
        <v>1.5</v>
      </c>
      <c r="H25" s="1" t="s">
        <v>19</v>
      </c>
    </row>
    <row r="27" spans="2:9" x14ac:dyDescent="0.25">
      <c r="B27" s="2" t="s">
        <v>20</v>
      </c>
      <c r="C27" s="2"/>
      <c r="D27" s="2"/>
      <c r="E27" s="2"/>
      <c r="F27" s="2"/>
      <c r="G27" s="2"/>
      <c r="H27" s="2"/>
      <c r="I27" s="2"/>
    </row>
    <row r="29" spans="2:9" x14ac:dyDescent="0.25">
      <c r="B29" s="1" t="s">
        <v>21</v>
      </c>
      <c r="C29" s="1"/>
    </row>
    <row r="31" spans="2:9" x14ac:dyDescent="0.25">
      <c r="B31" s="2" t="s">
        <v>22</v>
      </c>
      <c r="C31" s="2"/>
      <c r="D31" s="2"/>
      <c r="E31" s="2"/>
      <c r="F31" s="2"/>
      <c r="G31" s="2"/>
      <c r="H31" s="2"/>
      <c r="I31" s="2"/>
    </row>
    <row r="33" spans="2:9" x14ac:dyDescent="0.25">
      <c r="B33" t="s">
        <v>23</v>
      </c>
    </row>
    <row r="34" spans="2:9" x14ac:dyDescent="0.25">
      <c r="B34" t="s">
        <v>24</v>
      </c>
    </row>
    <row r="35" spans="2:9" x14ac:dyDescent="0.25">
      <c r="B35" t="s">
        <v>25</v>
      </c>
    </row>
    <row r="36" spans="2:9" x14ac:dyDescent="0.25">
      <c r="B36" t="s">
        <v>26</v>
      </c>
    </row>
    <row r="37" spans="2:9" x14ac:dyDescent="0.25">
      <c r="B37" t="s">
        <v>27</v>
      </c>
    </row>
    <row r="38" spans="2:9" x14ac:dyDescent="0.25">
      <c r="B38" t="s">
        <v>28</v>
      </c>
    </row>
    <row r="41" spans="2:9" x14ac:dyDescent="0.25">
      <c r="B41" t="s">
        <v>29</v>
      </c>
    </row>
    <row r="42" spans="2:9" x14ac:dyDescent="0.25">
      <c r="B42" t="s">
        <v>30</v>
      </c>
    </row>
    <row r="43" spans="2:9" x14ac:dyDescent="0.25">
      <c r="B43" s="1" t="s">
        <v>31</v>
      </c>
      <c r="C43" s="1">
        <f>0.12 + 0.012</f>
        <v>0.13200000000000001</v>
      </c>
      <c r="D43" s="3">
        <v>0.13200000000000001</v>
      </c>
    </row>
    <row r="45" spans="2:9" x14ac:dyDescent="0.25">
      <c r="B45" s="2" t="s">
        <v>32</v>
      </c>
      <c r="C45" s="2"/>
      <c r="D45" s="2"/>
      <c r="E45" s="2"/>
      <c r="F45" s="2"/>
      <c r="G45" s="2"/>
      <c r="H45" s="2"/>
      <c r="I45" s="2"/>
    </row>
    <row r="47" spans="2:9" x14ac:dyDescent="0.25">
      <c r="B47" s="1" t="s">
        <v>33</v>
      </c>
      <c r="C47" s="1"/>
      <c r="E47" t="s">
        <v>34</v>
      </c>
    </row>
    <row r="48" spans="2:9" x14ac:dyDescent="0.25">
      <c r="E48" t="s">
        <v>35</v>
      </c>
    </row>
    <row r="50" spans="2:9" x14ac:dyDescent="0.25">
      <c r="B50" s="2" t="s">
        <v>36</v>
      </c>
      <c r="C50" s="2"/>
      <c r="D50" s="2"/>
      <c r="E50" s="2"/>
      <c r="F50" s="2"/>
      <c r="G50" s="2"/>
      <c r="H50" s="2"/>
      <c r="I50" s="2"/>
    </row>
    <row r="52" spans="2:9" x14ac:dyDescent="0.25">
      <c r="B52" t="s">
        <v>37</v>
      </c>
    </row>
    <row r="54" spans="2:9" x14ac:dyDescent="0.25">
      <c r="B54" t="s">
        <v>38</v>
      </c>
    </row>
    <row r="55" spans="2:9" x14ac:dyDescent="0.25">
      <c r="B55" t="s">
        <v>39</v>
      </c>
    </row>
    <row r="56" spans="2:9" x14ac:dyDescent="0.25">
      <c r="B56" t="s">
        <v>40</v>
      </c>
    </row>
    <row r="57" spans="2:9" x14ac:dyDescent="0.25">
      <c r="B57" t="s">
        <v>41</v>
      </c>
    </row>
    <row r="58" spans="2:9" x14ac:dyDescent="0.25">
      <c r="B58" t="s">
        <v>42</v>
      </c>
      <c r="G58">
        <f xml:space="preserve"> 0.2*1000000</f>
        <v>200000</v>
      </c>
    </row>
    <row r="61" spans="2:9" x14ac:dyDescent="0.25">
      <c r="B61" t="s">
        <v>43</v>
      </c>
      <c r="C61">
        <f>1000000-200000</f>
        <v>800000</v>
      </c>
    </row>
    <row r="62" spans="2:9" x14ac:dyDescent="0.25">
      <c r="B62" s="1" t="s">
        <v>43</v>
      </c>
      <c r="C62" s="1">
        <f>C61/400000</f>
        <v>2</v>
      </c>
    </row>
    <row r="64" spans="2:9" x14ac:dyDescent="0.25">
      <c r="B64" s="2" t="s">
        <v>44</v>
      </c>
      <c r="C64" s="2"/>
      <c r="D64" s="2"/>
      <c r="E64" s="2"/>
      <c r="F64" s="2"/>
      <c r="G64" s="2"/>
      <c r="H64" s="2"/>
    </row>
    <row r="66" spans="2:9" x14ac:dyDescent="0.25">
      <c r="B66" t="s">
        <v>45</v>
      </c>
      <c r="E66">
        <f>400000-80000</f>
        <v>320000</v>
      </c>
    </row>
    <row r="67" spans="2:9" x14ac:dyDescent="0.25">
      <c r="B67" t="s">
        <v>46</v>
      </c>
    </row>
    <row r="68" spans="2:9" x14ac:dyDescent="0.25">
      <c r="B68" s="1" t="s">
        <v>47</v>
      </c>
      <c r="C68" s="1">
        <f>400000/320000</f>
        <v>1.25</v>
      </c>
    </row>
    <row r="70" spans="2:9" x14ac:dyDescent="0.25">
      <c r="B70" s="2" t="s">
        <v>48</v>
      </c>
      <c r="C70" s="2"/>
      <c r="D70" s="2"/>
      <c r="E70" s="2"/>
      <c r="F70" s="2"/>
      <c r="G70" s="2"/>
      <c r="H70" s="2"/>
      <c r="I70" s="2"/>
    </row>
    <row r="72" spans="2:9" x14ac:dyDescent="0.25">
      <c r="B72" t="s">
        <v>49</v>
      </c>
    </row>
    <row r="73" spans="2:9" x14ac:dyDescent="0.25">
      <c r="B73" t="s">
        <v>50</v>
      </c>
    </row>
    <row r="74" spans="2:9" x14ac:dyDescent="0.25">
      <c r="B74" s="1" t="s">
        <v>51</v>
      </c>
      <c r="C74" s="1">
        <f xml:space="preserve"> 2*1.25</f>
        <v>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9D37D-31C3-4C50-A0B6-95A6A985CD3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2D2BC-C61A-46A7-85F4-613F67827B5C}">
  <dimension ref="B2:E11"/>
  <sheetViews>
    <sheetView tabSelected="1" workbookViewId="0">
      <selection activeCell="B11" sqref="B11:D11"/>
    </sheetView>
  </sheetViews>
  <sheetFormatPr baseColWidth="10" defaultRowHeight="15" x14ac:dyDescent="0.25"/>
  <sheetData>
    <row r="2" spans="2:5" x14ac:dyDescent="0.25">
      <c r="B2" t="s">
        <v>52</v>
      </c>
    </row>
    <row r="3" spans="2:5" x14ac:dyDescent="0.25">
      <c r="B3" t="s">
        <v>53</v>
      </c>
    </row>
    <row r="4" spans="2:5" x14ac:dyDescent="0.25">
      <c r="B4" t="s">
        <v>54</v>
      </c>
    </row>
    <row r="6" spans="2:5" x14ac:dyDescent="0.25">
      <c r="B6" t="s">
        <v>55</v>
      </c>
      <c r="E6">
        <f xml:space="preserve"> 0.045 * 0.72</f>
        <v>3.2399999999999998E-2</v>
      </c>
    </row>
    <row r="7" spans="2:5" x14ac:dyDescent="0.25">
      <c r="B7" t="s">
        <v>56</v>
      </c>
    </row>
    <row r="8" spans="2:5" x14ac:dyDescent="0.25">
      <c r="B8" s="1" t="s">
        <v>57</v>
      </c>
      <c r="C8" s="1">
        <f xml:space="preserve"> 0.0324 * 1.43</f>
        <v>4.6331999999999998E-2</v>
      </c>
    </row>
    <row r="10" spans="2:5" x14ac:dyDescent="0.25">
      <c r="B10" s="1" t="s">
        <v>58</v>
      </c>
      <c r="C10" s="1"/>
      <c r="D10" s="1"/>
    </row>
    <row r="11" spans="2:5" x14ac:dyDescent="0.25">
      <c r="B11" s="1" t="s">
        <v>59</v>
      </c>
      <c r="C11" s="1"/>
      <c r="D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1</vt:lpstr>
      <vt:lpstr>Problema 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ANTONIO FUENTES LOAIZA</dc:creator>
  <cp:lastModifiedBy>LEONEL ANTONIO FUENTES LOAIZA</cp:lastModifiedBy>
  <dcterms:created xsi:type="dcterms:W3CDTF">2024-05-29T00:13:12Z</dcterms:created>
  <dcterms:modified xsi:type="dcterms:W3CDTF">2024-05-29T00:51:05Z</dcterms:modified>
</cp:coreProperties>
</file>