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julio\Downloads\"/>
    </mc:Choice>
  </mc:AlternateContent>
  <xr:revisionPtr revIDLastSave="0" documentId="13_ncr:1_{E55984DD-0DB4-43C7-8ACA-39BAA5503765}" xr6:coauthVersionLast="47" xr6:coauthVersionMax="47" xr10:uidLastSave="{00000000-0000-0000-0000-000000000000}"/>
  <bookViews>
    <workbookView xWindow="22932" yWindow="-108" windowWidth="23256" windowHeight="13176" xr2:uid="{EF02AD34-2529-4820-B520-219DF9839B35}"/>
  </bookViews>
  <sheets>
    <sheet name="ENUNCIADO"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G48" i="2" l="1"/>
  <c r="G47" i="2"/>
  <c r="G46" i="2"/>
  <c r="G42" i="2"/>
  <c r="G39" i="2"/>
  <c r="F41" i="2"/>
  <c r="F40" i="2"/>
  <c r="G30" i="2"/>
  <c r="F33" i="2"/>
  <c r="F31" i="2"/>
  <c r="F32" i="2"/>
  <c r="I5" i="2"/>
  <c r="I6" i="2"/>
  <c r="I7" i="2"/>
  <c r="I8" i="2"/>
  <c r="I9" i="2"/>
  <c r="I10" i="2"/>
  <c r="I11" i="2"/>
  <c r="I12" i="2"/>
  <c r="I4" i="2"/>
  <c r="G21" i="2"/>
  <c r="F17" i="2"/>
  <c r="G18" i="2" s="1"/>
  <c r="G19" i="2" s="1"/>
  <c r="G22" i="2" s="1"/>
  <c r="G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tc={30D10D6D-8FE9-44F4-BE1C-F259B4E48E16}</author>
    <author>tc={95E3CFE0-A151-4FD4-9697-AD87C98A5721}</author>
  </authors>
  <commentList>
    <comment ref="E12" authorId="0" shapeId="0" xr:uid="{30D10D6D-8FE9-44F4-BE1C-F259B4E48E16}">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GANANCIAS NO REPARTIDAS
</t>
      </text>
    </comment>
    <comment ref="F33" authorId="1" shapeId="0" xr:uid="{95E3CFE0-A151-4FD4-9697-AD87C98A5721}">
      <text>
        <t>[Comentario encadenado]
Tu versión de Excel te permite leer este comentario encadenado; sin embargo, las ediciones que se apliquen se quitarán si el archivo se abre en una versión más reciente de Excel. Más información: https://go.microsoft.com/fwlink/?linkid=870924
Comentario:
    No me dedico a dar prestamos</t>
      </text>
    </comment>
  </commentList>
</comments>
</file>

<file path=xl/sharedStrings.xml><?xml version="1.0" encoding="utf-8"?>
<sst xmlns="http://schemas.openxmlformats.org/spreadsheetml/2006/main" count="63" uniqueCount="59">
  <si>
    <t>Caja y Bancos</t>
  </si>
  <si>
    <t>Cuentas por cobrar</t>
  </si>
  <si>
    <t>Documentos por cobrar</t>
  </si>
  <si>
    <t>Depreciacion acumulada</t>
  </si>
  <si>
    <t>Proveedores</t>
  </si>
  <si>
    <t>Préstamos</t>
  </si>
  <si>
    <t>Capital</t>
  </si>
  <si>
    <t>Ventas Netas</t>
  </si>
  <si>
    <t>(-) Costo de ventas</t>
  </si>
  <si>
    <t>Utilidad Bruta</t>
  </si>
  <si>
    <t>(-) Gastos admon</t>
  </si>
  <si>
    <t>Depreciación</t>
  </si>
  <si>
    <t>Utilidad Operativa</t>
  </si>
  <si>
    <t>(+) Intereses Cobrados</t>
  </si>
  <si>
    <t>(-) Intereses Pagados</t>
  </si>
  <si>
    <t>Utilidad antes de impuestos</t>
  </si>
  <si>
    <t>Utilidades Retenidas</t>
  </si>
  <si>
    <t>Inventario</t>
  </si>
  <si>
    <t>Mobiliario</t>
  </si>
  <si>
    <t>ER</t>
  </si>
  <si>
    <t>efectivo de la empresa</t>
  </si>
  <si>
    <t>VARIACION</t>
  </si>
  <si>
    <t xml:space="preserve">NO SE UTILIZA EN EL FLUJO </t>
  </si>
  <si>
    <t xml:space="preserve">CLASIFICAION </t>
  </si>
  <si>
    <t>operacion</t>
  </si>
  <si>
    <t>OPERACION LOS ACTIVOS CORRIENTES Y PASIVOS CORRIENTES</t>
  </si>
  <si>
    <t>documentos por pagar no es de operacion</t>
  </si>
  <si>
    <t>inversion</t>
  </si>
  <si>
    <t>NO SE UTILIZA COMO TAL</t>
  </si>
  <si>
    <t>financiamiento</t>
  </si>
  <si>
    <t>ACTIVOS NO CORRIENTES INVERSION</t>
  </si>
  <si>
    <t>PASIVOS NO CORRIENTES Y PATRIMONIO FIANACIAMIENTO</t>
  </si>
  <si>
    <t>empresa haladitos S.A</t>
  </si>
  <si>
    <t>estado de flujos de efectivo</t>
  </si>
  <si>
    <t>del 01 de enero al 31 de diciembre del 2023</t>
  </si>
  <si>
    <t>expresado en dolares</t>
  </si>
  <si>
    <t>flujo neto de efectvio por actividades de operacion</t>
  </si>
  <si>
    <t>utilidad del periodo</t>
  </si>
  <si>
    <t>(+) depresiacion</t>
  </si>
  <si>
    <t>(-) intereses cobrados</t>
  </si>
  <si>
    <t>Entradas</t>
  </si>
  <si>
    <t>entrada de efectivo</t>
  </si>
  <si>
    <t xml:space="preserve">efecto </t>
  </si>
  <si>
    <t>entrada</t>
  </si>
  <si>
    <t>Disminucion de inventario</t>
  </si>
  <si>
    <t>salida</t>
  </si>
  <si>
    <t>Disminucion de proveedores</t>
  </si>
  <si>
    <t>Salidas</t>
  </si>
  <si>
    <t>Disminucion de cuentas por cobrar</t>
  </si>
  <si>
    <t>FNE por actividade de inversion</t>
  </si>
  <si>
    <t>Aumento por documentos por cobrar</t>
  </si>
  <si>
    <t>(+) intereses cobrados</t>
  </si>
  <si>
    <t>FNE por actividade de financiamiento</t>
  </si>
  <si>
    <t>Pago de dividendos</t>
  </si>
  <si>
    <t>Pago de prestamos</t>
  </si>
  <si>
    <t>Adquisicion de nuevo prestamo</t>
  </si>
  <si>
    <t xml:space="preserve">Suma del FNE del periodo </t>
  </si>
  <si>
    <t>(+) efectivo al inicio del periodo</t>
  </si>
  <si>
    <t xml:space="preserve">efectivo disponible al final del periodo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</si>
</sst>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540A]* #,##0.00_ ;_-[$$-540A]* \-#,##0.00\ ;_-[$$-540A]* &quot;-&quot;??_ ;_-@_ "/>
    <numFmt numFmtId="165" formatCode="_([$$-540A]* #,##0.00_);_([$$-540A]* \(#,##0.00\);_([$$-540A]* &quot;-&quot;??_);_(@_)"/>
    <numFmt numFmtId="166" formatCode="&quot;$&quot;#,##0.00"/>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i/>
      <sz val="11"/>
      <color theme="5"/>
      <name val="Calibri"/>
      <family val="2"/>
      <scheme val="minor"/>
    </font>
    <font>
      <u/>
      <sz val="11"/>
      <color theme="1"/>
      <name val="Calibri"/>
      <family val="2"/>
      <scheme val="minor"/>
    </font>
    <font>
      <i/>
      <sz val="11"/>
      <color rgb="FF00B0F0"/>
      <name val="Calibri"/>
      <family val="2"/>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right/>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20">
    <xf numFmtId="0" fontId="0" fillId="0" borderId="0" xfId="0"/>
    <xf numFmtId="164" fontId="0" fillId="0" borderId="0" xfId="0" applyNumberFormat="1"/>
    <xf numFmtId="164" fontId="0" fillId="0" borderId="1" xfId="0" applyNumberFormat="1" applyBorder="1"/>
    <xf numFmtId="0" fontId="1" fillId="2" borderId="1" xfId="0" applyFont="1" applyFill="1" applyBorder="1" applyAlignment="1">
      <alignment horizontal="center"/>
    </xf>
    <xf numFmtId="164" fontId="0" fillId="0" borderId="2" xfId="0" applyNumberFormat="1" applyBorder="1"/>
    <xf numFmtId="165" fontId="0" fillId="0" borderId="0" xfId="0" applyNumberFormat="1"/>
    <xf numFmtId="165" fontId="2" fillId="0" borderId="0" xfId="0" applyNumberFormat="1" applyFont="1"/>
    <xf numFmtId="0" fontId="3" fillId="0" borderId="0" xfId="0" applyFont="1"/>
    <xf numFmtId="164" fontId="3" fillId="0" borderId="0" xfId="0" applyNumberFormat="1" applyFont="1"/>
    <xf numFmtId="165" fontId="3" fillId="0" borderId="0" xfId="0" applyNumberFormat="1" applyFont="1"/>
    <xf numFmtId="0" fontId="4" fillId="0" borderId="0" xfId="0" applyFont="1" applyAlignment="1">
      <alignment horizontal="center"/>
    </xf>
    <xf numFmtId="0" fontId="5" fillId="0" borderId="0" xfId="0" applyFont="1"/>
    <xf numFmtId="0" fontId="1" fillId="0" borderId="0" xfId="0" applyFont="1"/>
    <xf numFmtId="166" fontId="0" fillId="0" borderId="0" xfId="0" applyNumberFormat="1"/>
    <xf numFmtId="44" fontId="0" fillId="0" borderId="0" xfId="0" applyNumberFormat="1"/>
    <xf numFmtId="0" fontId="6" fillId="0" borderId="0" xfId="0" applyFont="1"/>
    <xf numFmtId="44" fontId="0" fillId="0" borderId="1" xfId="0" applyNumberFormat="1" applyBorder="1"/>
    <xf numFmtId="0" fontId="0" fillId="0" borderId="0" xfId="0" applyAlignment="1">
      <alignment horizontal="right"/>
    </xf>
    <xf numFmtId="0" fontId="1" fillId="0" borderId="0" xfId="0" applyFont="1" applyAlignment="1">
      <alignment horizontal="right"/>
    </xf>
    <xf numFmtId="165" fontId="0" fillId="0" borderId="3"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125730</xdr:colOff>
      <xdr:row>0</xdr:row>
      <xdr:rowOff>81280</xdr:rowOff>
    </xdr:from>
    <xdr:to>
      <xdr:col>3</xdr:col>
      <xdr:colOff>508000</xdr:colOff>
      <xdr:row>17</xdr:row>
      <xdr:rowOff>29307</xdr:rowOff>
    </xdr:to>
    <xdr:sp macro="" textlink="">
      <xdr:nvSpPr>
        <xdr:cNvPr id="2" name="CuadroTexto 1">
          <a:extLst>
            <a:ext uri="{FF2B5EF4-FFF2-40B4-BE49-F238E27FC236}">
              <a16:creationId xmlns:a16="http://schemas.microsoft.com/office/drawing/2014/main" id="{69C4E127-34CE-49BF-BB50-5346A194F274}"/>
            </a:ext>
          </a:extLst>
        </xdr:cNvPr>
        <xdr:cNvSpPr txBox="1"/>
      </xdr:nvSpPr>
      <xdr:spPr>
        <a:xfrm>
          <a:off x="125730" y="81280"/>
          <a:ext cx="2756193" cy="303705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A continuación, se le presentan los datos del Balance General al 31 de diciembre del 2023 y al 31 de diciembre del 2022, así como el Estado de Resultados correspondiente al 2023 de la empresa "Los Heladitos, S.A".  Con ello se le pide que elabore el Estado de Flujos de Efectivo para el año 2023.  </a:t>
          </a:r>
        </a:p>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En el año 2023:</a:t>
          </a:r>
          <a:endParaRPr lang="es-GT" sz="1100"/>
        </a:p>
        <a:p>
          <a:r>
            <a:rPr lang="es-GT" sz="1100" b="1"/>
            <a:t>La</a:t>
          </a:r>
          <a:r>
            <a:rPr lang="es-GT" sz="1100" b="1" baseline="0"/>
            <a:t> JD declaró y pagó dividendos en efectivo a los accionistas por el valor de $ 2,000.</a:t>
          </a:r>
        </a:p>
        <a:p>
          <a:r>
            <a:rPr lang="es-GT" sz="1100" u="sng" baseline="0"/>
            <a:t>Durante el año, la empresa pagó en efectivo préstamos por $ 8,500 y adquirió uno nuevo por valor de $ 3,500.00</a:t>
          </a:r>
        </a:p>
        <a:p>
          <a:r>
            <a:rPr lang="es-GT" sz="1100" baseline="0"/>
            <a:t>La empresa otorgó préstamos a través de documentos por cobrar por valor de $ 12,000</a:t>
          </a:r>
          <a:endParaRPr lang="es-GT" sz="1100"/>
        </a:p>
      </xdr:txBody>
    </xdr:sp>
    <xdr:clientData/>
  </xdr:twoCellAnchor>
</xdr:wsDr>
</file>

<file path=xl/persons/person.xml><?xml version="1.0" encoding="utf-8"?>
<personList xmlns="http://schemas.microsoft.com/office/spreadsheetml/2018/threadedcomments" xmlns:x="http://schemas.openxmlformats.org/spreadsheetml/2006/main">
  <person displayName="JULIO ANTHONY ENGELS RUIZ COTO" id="{D5676090-8663-4A58-9089-A3B19F8D91BD}" userId="S::jaruizc@correo.url.edu.gt::abd0c6da-71aa-44ad-babf-88a34b2f709f"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2" dT="2024-01-24T00:52:23.03" personId="{D5676090-8663-4A58-9089-A3B19F8D91BD}" id="{30D10D6D-8FE9-44F4-BE1C-F259B4E48E16}">
    <text xml:space="preserve">GANANCIAS NO REPARTIDAS
</text>
  </threadedComment>
  <threadedComment ref="F33" dT="2024-01-24T01:12:39.28" personId="{D5676090-8663-4A58-9089-A3B19F8D91BD}" id="{95E3CFE0-A151-4FD4-9697-AD87C98A5721}">
    <text>No me dedico a dar prestamos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CCF0-6391-4983-B8FD-AFC12E5758A3}">
  <dimension ref="E2:L60"/>
  <sheetViews>
    <sheetView tabSelected="1" topLeftCell="B1" zoomScale="130" zoomScaleNormal="130" workbookViewId="0">
      <selection activeCell="J14" sqref="J14"/>
    </sheetView>
  </sheetViews>
  <sheetFormatPr baseColWidth="10" defaultRowHeight="15" x14ac:dyDescent="0.25"/>
  <cols>
    <col min="4" max="4" width="11.85546875" customWidth="1"/>
    <col min="5" max="5" width="44.140625" bestFit="1" customWidth="1"/>
    <col min="6" max="6" width="12.7109375" customWidth="1"/>
    <col min="7" max="7" width="13" customWidth="1"/>
    <col min="8" max="8" width="20" bestFit="1" customWidth="1"/>
    <col min="9" max="9" width="12.28515625" bestFit="1" customWidth="1"/>
    <col min="10" max="10" width="14.7109375" bestFit="1" customWidth="1"/>
  </cols>
  <sheetData>
    <row r="2" spans="5:12" x14ac:dyDescent="0.25">
      <c r="F2" s="3">
        <v>2022</v>
      </c>
      <c r="G2" s="3">
        <v>2023</v>
      </c>
      <c r="I2" t="s">
        <v>21</v>
      </c>
      <c r="J2" s="10" t="s">
        <v>23</v>
      </c>
      <c r="K2" s="15" t="s">
        <v>42</v>
      </c>
    </row>
    <row r="3" spans="5:12" x14ac:dyDescent="0.25">
      <c r="E3" s="7" t="s">
        <v>0</v>
      </c>
      <c r="F3" s="8">
        <v>22800</v>
      </c>
      <c r="G3" s="8">
        <v>18780</v>
      </c>
      <c r="H3" s="7" t="s">
        <v>20</v>
      </c>
      <c r="I3" s="9">
        <f>G3-F3</f>
        <v>-4020</v>
      </c>
      <c r="J3" s="10"/>
      <c r="K3" s="15"/>
      <c r="L3" t="s">
        <v>25</v>
      </c>
    </row>
    <row r="4" spans="5:12" x14ac:dyDescent="0.25">
      <c r="E4" t="s">
        <v>1</v>
      </c>
      <c r="F4" s="1">
        <v>7200</v>
      </c>
      <c r="G4" s="1">
        <v>6520</v>
      </c>
      <c r="I4" s="5">
        <f>G4-F4</f>
        <v>-680</v>
      </c>
      <c r="J4" s="10" t="s">
        <v>24</v>
      </c>
      <c r="K4" s="15" t="s">
        <v>41</v>
      </c>
      <c r="L4" t="s">
        <v>26</v>
      </c>
    </row>
    <row r="5" spans="5:12" x14ac:dyDescent="0.25">
      <c r="E5" t="s">
        <v>2</v>
      </c>
      <c r="F5" s="1">
        <v>1000</v>
      </c>
      <c r="G5" s="1">
        <v>13000</v>
      </c>
      <c r="I5" s="5">
        <f t="shared" ref="I5:I12" si="0">G5-F5</f>
        <v>12000</v>
      </c>
      <c r="J5" s="10" t="s">
        <v>27</v>
      </c>
      <c r="K5" s="15" t="s">
        <v>45</v>
      </c>
      <c r="L5" t="s">
        <v>30</v>
      </c>
    </row>
    <row r="6" spans="5:12" x14ac:dyDescent="0.25">
      <c r="E6" t="s">
        <v>17</v>
      </c>
      <c r="F6" s="1">
        <v>7000</v>
      </c>
      <c r="G6" s="1">
        <v>6000</v>
      </c>
      <c r="I6" s="5">
        <f t="shared" si="0"/>
        <v>-1000</v>
      </c>
      <c r="J6" s="10" t="s">
        <v>24</v>
      </c>
      <c r="K6" s="15" t="s">
        <v>43</v>
      </c>
      <c r="L6" t="s">
        <v>31</v>
      </c>
    </row>
    <row r="7" spans="5:12" x14ac:dyDescent="0.25">
      <c r="E7" t="s">
        <v>18</v>
      </c>
      <c r="F7" s="1">
        <v>10500</v>
      </c>
      <c r="G7" s="1">
        <v>10500</v>
      </c>
      <c r="I7" s="5">
        <f t="shared" si="0"/>
        <v>0</v>
      </c>
      <c r="J7" s="10" t="s">
        <v>27</v>
      </c>
      <c r="K7" s="15"/>
    </row>
    <row r="8" spans="5:12" x14ac:dyDescent="0.25">
      <c r="E8" t="s">
        <v>3</v>
      </c>
      <c r="F8" s="1">
        <v>2100</v>
      </c>
      <c r="G8" s="1">
        <v>4200</v>
      </c>
      <c r="H8" t="s">
        <v>28</v>
      </c>
      <c r="I8" s="6">
        <f t="shared" si="0"/>
        <v>2100</v>
      </c>
      <c r="J8" s="10"/>
      <c r="K8" s="15"/>
    </row>
    <row r="9" spans="5:12" x14ac:dyDescent="0.25">
      <c r="E9" t="s">
        <v>4</v>
      </c>
      <c r="F9" s="1">
        <v>9400</v>
      </c>
      <c r="G9" s="1">
        <v>7850</v>
      </c>
      <c r="I9" s="5">
        <f t="shared" si="0"/>
        <v>-1550</v>
      </c>
      <c r="J9" s="10" t="s">
        <v>24</v>
      </c>
      <c r="K9" s="15" t="s">
        <v>45</v>
      </c>
    </row>
    <row r="10" spans="5:12" x14ac:dyDescent="0.25">
      <c r="E10" t="s">
        <v>5</v>
      </c>
      <c r="F10" s="1">
        <v>15000</v>
      </c>
      <c r="G10" s="1">
        <v>10000</v>
      </c>
      <c r="I10" s="5">
        <f t="shared" si="0"/>
        <v>-5000</v>
      </c>
      <c r="J10" s="10" t="s">
        <v>29</v>
      </c>
      <c r="K10" s="15"/>
    </row>
    <row r="11" spans="5:12" x14ac:dyDescent="0.25">
      <c r="E11" t="s">
        <v>6</v>
      </c>
      <c r="F11" s="1">
        <v>10000</v>
      </c>
      <c r="G11" s="1">
        <v>10000</v>
      </c>
      <c r="I11" s="5">
        <f t="shared" si="0"/>
        <v>0</v>
      </c>
      <c r="J11" s="10"/>
      <c r="K11" s="15"/>
    </row>
    <row r="12" spans="5:12" x14ac:dyDescent="0.25">
      <c r="E12" t="s">
        <v>16</v>
      </c>
      <c r="F12" s="1">
        <v>12000</v>
      </c>
      <c r="G12" s="1">
        <v>22750</v>
      </c>
      <c r="H12" t="s">
        <v>22</v>
      </c>
      <c r="I12" s="6">
        <f t="shared" si="0"/>
        <v>10750</v>
      </c>
      <c r="J12" s="10"/>
    </row>
    <row r="13" spans="5:12" x14ac:dyDescent="0.25">
      <c r="F13" s="1"/>
      <c r="G13" s="1"/>
    </row>
    <row r="14" spans="5:12" x14ac:dyDescent="0.25">
      <c r="E14" t="s">
        <v>7</v>
      </c>
      <c r="F14" s="1"/>
      <c r="G14" s="1">
        <v>45000</v>
      </c>
      <c r="H14" t="s">
        <v>19</v>
      </c>
    </row>
    <row r="15" spans="5:12" x14ac:dyDescent="0.25">
      <c r="E15" t="s">
        <v>8</v>
      </c>
      <c r="F15" s="1"/>
      <c r="G15" s="2">
        <v>28500</v>
      </c>
    </row>
    <row r="16" spans="5:12" x14ac:dyDescent="0.25">
      <c r="E16" t="s">
        <v>9</v>
      </c>
      <c r="F16" s="1"/>
      <c r="G16" s="1">
        <f>G14-G15</f>
        <v>16500</v>
      </c>
    </row>
    <row r="17" spans="5:7" x14ac:dyDescent="0.25">
      <c r="E17" t="s">
        <v>10</v>
      </c>
      <c r="F17" s="1">
        <f>6000-2100</f>
        <v>3900</v>
      </c>
      <c r="G17" s="1"/>
    </row>
    <row r="18" spans="5:7" x14ac:dyDescent="0.25">
      <c r="E18" t="s">
        <v>11</v>
      </c>
      <c r="F18" s="1">
        <v>2100</v>
      </c>
      <c r="G18" s="2">
        <f>F17+F18</f>
        <v>6000</v>
      </c>
    </row>
    <row r="19" spans="5:7" x14ac:dyDescent="0.25">
      <c r="E19" t="s">
        <v>12</v>
      </c>
      <c r="G19" s="1">
        <f>G16-G18</f>
        <v>10500</v>
      </c>
    </row>
    <row r="20" spans="5:7" x14ac:dyDescent="0.25">
      <c r="E20" t="s">
        <v>13</v>
      </c>
      <c r="F20" s="1"/>
      <c r="G20" s="1">
        <v>3000</v>
      </c>
    </row>
    <row r="21" spans="5:7" x14ac:dyDescent="0.25">
      <c r="E21" t="s">
        <v>14</v>
      </c>
      <c r="G21" s="2">
        <f>750</f>
        <v>750</v>
      </c>
    </row>
    <row r="22" spans="5:7" ht="15.75" thickBot="1" x14ac:dyDescent="0.3">
      <c r="E22" t="s">
        <v>15</v>
      </c>
      <c r="G22" s="4">
        <f>G19+G20-G21</f>
        <v>12750</v>
      </c>
    </row>
    <row r="25" spans="5:7" x14ac:dyDescent="0.25">
      <c r="E25" t="s">
        <v>32</v>
      </c>
    </row>
    <row r="26" spans="5:7" x14ac:dyDescent="0.25">
      <c r="E26" s="11" t="s">
        <v>33</v>
      </c>
    </row>
    <row r="27" spans="5:7" x14ac:dyDescent="0.25">
      <c r="E27" t="s">
        <v>34</v>
      </c>
    </row>
    <row r="28" spans="5:7" x14ac:dyDescent="0.25">
      <c r="E28" t="s">
        <v>35</v>
      </c>
    </row>
    <row r="30" spans="5:7" x14ac:dyDescent="0.25">
      <c r="E30" s="12" t="s">
        <v>36</v>
      </c>
      <c r="G30" s="1">
        <f>SUM(F31:F38)</f>
        <v>11980</v>
      </c>
    </row>
    <row r="31" spans="5:7" x14ac:dyDescent="0.25">
      <c r="E31" t="s">
        <v>37</v>
      </c>
      <c r="F31" s="1">
        <f>G22</f>
        <v>12750</v>
      </c>
    </row>
    <row r="32" spans="5:7" x14ac:dyDescent="0.25">
      <c r="E32" t="s">
        <v>38</v>
      </c>
      <c r="F32" s="1">
        <f>F18</f>
        <v>2100</v>
      </c>
    </row>
    <row r="33" spans="5:7" x14ac:dyDescent="0.25">
      <c r="E33" t="s">
        <v>39</v>
      </c>
      <c r="F33" s="1">
        <f>- G20</f>
        <v>-3000</v>
      </c>
    </row>
    <row r="34" spans="5:7" x14ac:dyDescent="0.25">
      <c r="E34" s="11" t="s">
        <v>40</v>
      </c>
    </row>
    <row r="35" spans="5:7" x14ac:dyDescent="0.25">
      <c r="E35" t="s">
        <v>48</v>
      </c>
      <c r="F35" s="13">
        <v>680</v>
      </c>
    </row>
    <row r="36" spans="5:7" x14ac:dyDescent="0.25">
      <c r="E36" t="s">
        <v>44</v>
      </c>
      <c r="F36" s="13">
        <v>1000</v>
      </c>
    </row>
    <row r="37" spans="5:7" x14ac:dyDescent="0.25">
      <c r="E37" s="11" t="s">
        <v>47</v>
      </c>
    </row>
    <row r="38" spans="5:7" x14ac:dyDescent="0.25">
      <c r="E38" t="s">
        <v>46</v>
      </c>
      <c r="F38" s="16">
        <v>-1550</v>
      </c>
    </row>
    <row r="39" spans="5:7" x14ac:dyDescent="0.25">
      <c r="E39" s="12" t="s">
        <v>49</v>
      </c>
      <c r="G39" s="13">
        <f>SUM(F40:F41)</f>
        <v>-9000</v>
      </c>
    </row>
    <row r="40" spans="5:7" x14ac:dyDescent="0.25">
      <c r="E40" t="s">
        <v>50</v>
      </c>
      <c r="F40" s="13">
        <f>-12000</f>
        <v>-12000</v>
      </c>
    </row>
    <row r="41" spans="5:7" x14ac:dyDescent="0.25">
      <c r="E41" t="s">
        <v>51</v>
      </c>
      <c r="F41" s="16">
        <f>3000</f>
        <v>3000</v>
      </c>
    </row>
    <row r="42" spans="5:7" x14ac:dyDescent="0.25">
      <c r="E42" s="12" t="s">
        <v>52</v>
      </c>
      <c r="G42" s="14">
        <f>SUM(F43:F45)</f>
        <v>-7000</v>
      </c>
    </row>
    <row r="43" spans="5:7" x14ac:dyDescent="0.25">
      <c r="E43" t="s">
        <v>53</v>
      </c>
      <c r="F43" s="14">
        <v>-2000</v>
      </c>
    </row>
    <row r="44" spans="5:7" x14ac:dyDescent="0.25">
      <c r="E44" t="s">
        <v>54</v>
      </c>
      <c r="F44" s="14">
        <v>-8500</v>
      </c>
    </row>
    <row r="45" spans="5:7" x14ac:dyDescent="0.25">
      <c r="E45" t="s">
        <v>55</v>
      </c>
      <c r="F45" s="16">
        <v>3500</v>
      </c>
    </row>
    <row r="46" spans="5:7" x14ac:dyDescent="0.25">
      <c r="E46" s="17" t="s">
        <v>56</v>
      </c>
      <c r="G46" s="1">
        <f>SUM(G30:G42)</f>
        <v>-4020</v>
      </c>
    </row>
    <row r="47" spans="5:7" x14ac:dyDescent="0.25">
      <c r="E47" s="17" t="s">
        <v>57</v>
      </c>
      <c r="F47" s="14"/>
      <c r="G47" s="2">
        <f>F3</f>
        <v>22800</v>
      </c>
    </row>
    <row r="48" spans="5:7" x14ac:dyDescent="0.25">
      <c r="E48" s="18" t="s">
        <v>58</v>
      </c>
      <c r="F48" s="14"/>
      <c r="G48" s="19">
        <f>G47--G46</f>
        <v>18780</v>
      </c>
    </row>
    <row r="49" spans="6:6" x14ac:dyDescent="0.25">
      <c r="F49" s="14"/>
    </row>
    <row r="50" spans="6:6" x14ac:dyDescent="0.25">
      <c r="F50" s="14"/>
    </row>
    <row r="51" spans="6:6" x14ac:dyDescent="0.25">
      <c r="F51" s="14"/>
    </row>
    <row r="52" spans="6:6" x14ac:dyDescent="0.25">
      <c r="F52" s="14"/>
    </row>
    <row r="53" spans="6:6" x14ac:dyDescent="0.25">
      <c r="F53" s="14"/>
    </row>
    <row r="54" spans="6:6" x14ac:dyDescent="0.25">
      <c r="F54" s="14"/>
    </row>
    <row r="55" spans="6:6" x14ac:dyDescent="0.25">
      <c r="F55" s="14"/>
    </row>
    <row r="56" spans="6:6" x14ac:dyDescent="0.25">
      <c r="F56" s="14"/>
    </row>
    <row r="57" spans="6:6" x14ac:dyDescent="0.25">
      <c r="F57" s="14"/>
    </row>
    <row r="58" spans="6:6" x14ac:dyDescent="0.25">
      <c r="F58" s="14"/>
    </row>
    <row r="59" spans="6:6" x14ac:dyDescent="0.25">
      <c r="F59" s="14"/>
    </row>
    <row r="60" spans="6:6" x14ac:dyDescent="0.25">
      <c r="F60" s="14"/>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ENUNCIADO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Mariel  Paz</dc:creator>
  <cp:lastModifiedBy>Julio Ruiz Coto</cp:lastModifiedBy>
  <dcterms:created xsi:type="dcterms:W3CDTF">2024-01-22T22:35:13Z</dcterms:created>
  <dcterms:modified xsi:type="dcterms:W3CDTF">2024-01-28T19:54:08Z</dcterms:modified>
</cp:coreProperties>
</file>