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C:\Users\julio\Downloads\PRIMERCICLO2024\ADMINISTRACION Y ANALISIS FINANCIERO\SEMANA 2\"/>
    </mc:Choice>
  </mc:AlternateContent>
  <xr:revisionPtr revIDLastSave="0" documentId="13_ncr:1_{38E163D2-3F98-4C10-AC5C-BD77CB31212B}" xr6:coauthVersionLast="47" xr6:coauthVersionMax="47" xr10:uidLastSave="{00000000-0000-0000-0000-000000000000}"/>
  <bookViews>
    <workbookView xWindow="14295" yWindow="0" windowWidth="14610" windowHeight="15585" xr2:uid="{00000000-000D-0000-FFFF-FFFF00000000}"/>
  </bookViews>
  <sheets>
    <sheet name="RUNDEL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4" i="1" l="1"/>
  <c r="C76" i="1"/>
  <c r="B96" i="1" l="1"/>
  <c r="B52" i="1"/>
  <c r="C87" i="1"/>
  <c r="B63" i="1"/>
  <c r="B62" i="1"/>
  <c r="D46" i="1" l="1"/>
  <c r="B80" i="1" s="1"/>
  <c r="D47" i="1"/>
  <c r="D45" i="1"/>
  <c r="B79" i="1" s="1"/>
  <c r="D38" i="1"/>
  <c r="B67" i="1" s="1"/>
  <c r="D39" i="1"/>
  <c r="B68" i="1" s="1"/>
  <c r="D40" i="1"/>
  <c r="B69" i="1" s="1"/>
  <c r="D41" i="1"/>
  <c r="B81" i="1" s="1"/>
  <c r="D37" i="1"/>
  <c r="B66" i="1" s="1"/>
  <c r="D29" i="1"/>
  <c r="B64" i="1" s="1"/>
  <c r="D30" i="1"/>
  <c r="B65" i="1" s="1"/>
  <c r="D31" i="1"/>
  <c r="D32" i="1"/>
  <c r="B75" i="1" s="1"/>
  <c r="D33" i="1"/>
  <c r="D28" i="1"/>
  <c r="C8" i="1" l="1"/>
  <c r="C13" i="1" s="1"/>
  <c r="C48" i="1"/>
  <c r="B48" i="1"/>
  <c r="D48" i="1" s="1"/>
  <c r="C42" i="1"/>
  <c r="B42" i="1"/>
  <c r="C34" i="1"/>
  <c r="B34" i="1"/>
  <c r="D34" i="1" s="1"/>
  <c r="D42" i="1" l="1"/>
  <c r="C18" i="1"/>
  <c r="B49" i="1"/>
  <c r="C49" i="1"/>
  <c r="D49" i="1" l="1"/>
  <c r="C19" i="1"/>
  <c r="C20" i="1" s="1"/>
  <c r="B97" i="1" l="1"/>
  <c r="B98" i="1" s="1"/>
  <c r="B51" i="1"/>
  <c r="B53" i="1" s="1"/>
  <c r="B61" i="1"/>
  <c r="C70" i="1" s="1"/>
  <c r="B99" i="1" l="1"/>
  <c r="B82" i="1"/>
  <c r="C83" i="1" s="1"/>
  <c r="C86" i="1" s="1"/>
  <c r="C88" i="1" s="1"/>
  <c r="B10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tc={FB95DCC3-C343-4C90-AA40-BBD320A762F5}</author>
    <author>tc={ED4F0749-A168-4000-B81D-9AC0A643853C}</author>
  </authors>
  <commentList>
    <comment ref="B53" authorId="0" shapeId="0" xr:uid="{FB95DCC3-C343-4C90-AA40-BBD320A762F5}">
      <text>
        <t xml:space="preserve">[Comentario encadenado]
Tu versión de Excel te permite leer este comentario encadenado; sin embargo, las ediciones que se apliquen se quitarán si el archivo se abre en una versión más reciente de Excel. Más información: https://go.microsoft.com/fwlink/?linkid=870924
Comentario:
    Dividendos Pagados: Este término se refiere a cualquier tipo de dividendo que una empresa distribuye a sus accionistas. Los dividendos pagados pueden ser en forma de dividendos comunes o preferentes y pueden ser pagados en efectivo, acciones, o cualquier otra forma que la empresa decida. En el estado de flujo de efectivo, los "dividendos pagados" usualmente aparecen bajo las actividades de financiamiento, reflejando la salida de efectivo de la empresa hacia sus accionistas. </t>
      </text>
    </comment>
    <comment ref="B63" authorId="1" shapeId="0" xr:uid="{ED4F0749-A168-4000-B81D-9AC0A643853C}">
      <text>
        <t xml:space="preserve">[Comentario encadenado]
Tu versión de Excel te permite leer este comentario encadenado; sin embargo, las ediciones que se apliquen se quitarán si el archivo se abre en una versión más reciente de Excel. Más información: https://go.microsoft.com/fwlink/?linkid=870924
Comentario:
    La ganancia por la venta de un terreno debería reportarse en el Estado de Flujo de Efectivo bajo las actividades de inversión ya que se relaciona con la venta de un activo a largo plazo. La ganancia (o pérdida) se calcula como la diferencia entre el precio de venta del terreno y su valor contable en los libros de la empresa al momento de la venta. 
Respuesta:
    Si la ganancia en la venta de un terreno aparece en el flujo de efectivo por actividades de operación, podría ser un error a menos que la empresa esté en el negocio de comprar y vender terrenos como su actividad principal de operaciones. En ese caso, las ventas de terreno serían parte de las operaciones normales de la empresa, y las ganancias resultantes podrían considerarse operativas. Sin embargo, para la mayoría de las empresas que no se dedican a la compraventa de bienes raíces como actividad principal, las ganancias por la venta de terrenos pertenecen a la sección de actividades de inversión en el estado de flujo de efectivo. </t>
      </text>
    </comment>
  </commentList>
</comments>
</file>

<file path=xl/sharedStrings.xml><?xml version="1.0" encoding="utf-8"?>
<sst xmlns="http://schemas.openxmlformats.org/spreadsheetml/2006/main" count="93" uniqueCount="83">
  <si>
    <t>Rundell, S.A.</t>
  </si>
  <si>
    <t>Activos</t>
  </si>
  <si>
    <t>Efectivo</t>
  </si>
  <si>
    <t>Cuentas por Cobrar (Netas)</t>
  </si>
  <si>
    <t>Terreno</t>
  </si>
  <si>
    <t>Edificios</t>
  </si>
  <si>
    <t>Depreciación Acumulada de Edificio</t>
  </si>
  <si>
    <t>Pasivos</t>
  </si>
  <si>
    <t>Proveedores</t>
  </si>
  <si>
    <t>Gastos por Pagar</t>
  </si>
  <si>
    <t>Impuesto sobre la Renta por Pagar</t>
  </si>
  <si>
    <t>Pasivos Totales</t>
  </si>
  <si>
    <t>Activos Totales</t>
  </si>
  <si>
    <t>Capital Contable</t>
  </si>
  <si>
    <t>Capital común (valor par $ 2)</t>
  </si>
  <si>
    <t>Utilidades retenidas</t>
  </si>
  <si>
    <t>Capital Contable Total</t>
  </si>
  <si>
    <t>Inventario</t>
  </si>
  <si>
    <t>Balance General Comparativo</t>
  </si>
  <si>
    <t>Estado de Resultados</t>
  </si>
  <si>
    <t>Ventas</t>
  </si>
  <si>
    <t>Costo de mercadería vendidas</t>
  </si>
  <si>
    <t>Utilidad bruta</t>
  </si>
  <si>
    <t>Gastos de Operación</t>
  </si>
  <si>
    <t xml:space="preserve">   Gasto por Depreciación</t>
  </si>
  <si>
    <t xml:space="preserve">   Otros Gastos de Operación</t>
  </si>
  <si>
    <t xml:space="preserve">        Gastos de Operación Totales</t>
  </si>
  <si>
    <t>Utilidad Operativa</t>
  </si>
  <si>
    <t xml:space="preserve">      Ganancia en venta de terreno</t>
  </si>
  <si>
    <t>Otros Gastos</t>
  </si>
  <si>
    <t xml:space="preserve">     Gastos por Intereses</t>
  </si>
  <si>
    <t>Utilidad antes de impuesto sobre la renta</t>
  </si>
  <si>
    <t>Impuesto sobre la Renta</t>
  </si>
  <si>
    <t>Utilidad Neta</t>
  </si>
  <si>
    <t>Expresado en Dólares</t>
  </si>
  <si>
    <t>Otra Utilidad</t>
  </si>
  <si>
    <t>Obligaciones Bancarias por pagar</t>
  </si>
  <si>
    <t>Capital pagado en exceso del valor par</t>
  </si>
  <si>
    <t>Pasivos y Capital contable totales</t>
  </si>
  <si>
    <t>Prestaciones Laborales</t>
  </si>
  <si>
    <t>Del año que termina el 31 de diciembre de 2023</t>
  </si>
  <si>
    <t>Al 31 de diciembre de 2022 y 2023</t>
  </si>
  <si>
    <t>ESTADO DE FLUJOS DE EFECTIVO</t>
  </si>
  <si>
    <t>DEL AÑO QUE TERMINA EL 31 DE DICIEMBRE DE 2022</t>
  </si>
  <si>
    <t>EXPRESADO EN DOLARES</t>
  </si>
  <si>
    <t>RUNDELL S.A</t>
  </si>
  <si>
    <t>FNE por actividades de operacion</t>
  </si>
  <si>
    <t>VARIACIONES</t>
  </si>
  <si>
    <t>inversion</t>
  </si>
  <si>
    <t>operacion</t>
  </si>
  <si>
    <t xml:space="preserve">operacion </t>
  </si>
  <si>
    <t>utilidad del periodo o neta</t>
  </si>
  <si>
    <t xml:space="preserve">(+) gasto de depreciacion </t>
  </si>
  <si>
    <t>(-) ganancia en venta de terreno</t>
  </si>
  <si>
    <t>Aumento de cuentas por cobrar</t>
  </si>
  <si>
    <t>Disminucion de inventario</t>
  </si>
  <si>
    <t>Aumento de gastos por pagar</t>
  </si>
  <si>
    <t>Disminucion de proveedores</t>
  </si>
  <si>
    <t>Disminucion impuesto sobre la renta por pagar</t>
  </si>
  <si>
    <t>Aumento de prestaciones laborales</t>
  </si>
  <si>
    <t>SUMA DEL FNE POR ACTIVIDADES DE OPERACION</t>
  </si>
  <si>
    <t>FNE por actividades de inversion</t>
  </si>
  <si>
    <t>Aumento de depreciacion acumulada de edificio</t>
  </si>
  <si>
    <t>Disminucion de terreno</t>
  </si>
  <si>
    <t>SUMA DEL FNE POR ACTIVIDADES DE INVERSION</t>
  </si>
  <si>
    <t xml:space="preserve">FNE por actividades de financiamiento </t>
  </si>
  <si>
    <t>Aumento en capital comun (valor par $2)</t>
  </si>
  <si>
    <t>Aumento pagado en exceso el valor par</t>
  </si>
  <si>
    <t>Disminucion de obligaciones bancaraias por pagar</t>
  </si>
  <si>
    <t>Utilidad del Período</t>
  </si>
  <si>
    <t>(-) Cambio en utilidades retenidas</t>
  </si>
  <si>
    <t>Dividendos pagados</t>
  </si>
  <si>
    <t>Pago de dividendos</t>
  </si>
  <si>
    <t>SUMA DEL FNE POR ACTIVIDADES DE FINANCIAMIENTO</t>
  </si>
  <si>
    <t>Suma del FNE del periodo</t>
  </si>
  <si>
    <t>(+) efectivo al inicio del periodo</t>
  </si>
  <si>
    <t>efectivo disponible al final del periodo</t>
  </si>
  <si>
    <t>ESTADO DE UTILIDADES RETENIDAS</t>
  </si>
  <si>
    <t>saldo de utilidades retenidas al inicio del periodo</t>
  </si>
  <si>
    <t>(+) utilidad neta del periodo</t>
  </si>
  <si>
    <t>saldo disponible para los accionistas comunes y preferente</t>
  </si>
  <si>
    <t>(-) dividendos comunes</t>
  </si>
  <si>
    <t>saldo de utilidades retenidas al final del periodo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</si>
</sst>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quot;* #,##0.00_);_(&quot;Q&quot;* \(#,##0.00\);_(&quot;Q&quot;* &quot;-&quot;??_);_(@_)"/>
    <numFmt numFmtId="165" formatCode="_([$$-409]* #,##0.00_);_([$$-409]* \(#,##0.00\);_([$$-409]* &quot;-&quot;??_);_(@_)"/>
    <numFmt numFmtId="166" formatCode="_-[$$-409]* #,##0.00_ ;_-[$$-409]* \-#,##0.00\ ;_-[$$-409]* &quot;-&quot;??_ ;_-@_ "/>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theme="9" tint="0.59999389629810485"/>
        <bgColor indexed="64"/>
      </patternFill>
    </fill>
  </fills>
  <borders count="5">
    <border>
      <left/>
      <right/>
      <top/>
      <bottom/>
      <diagonal/>
    </border>
    <border>
      <left/>
      <right/>
      <top/>
      <bottom style="medium">
        <color indexed="64"/>
      </bottom>
      <diagonal/>
    </border>
    <border>
      <left/>
      <right/>
      <top style="medium">
        <color indexed="64"/>
      </top>
      <bottom style="thin">
        <color indexed="64"/>
      </bottom>
      <diagonal/>
    </border>
    <border>
      <left/>
      <right/>
      <top style="thin">
        <color indexed="64"/>
      </top>
      <bottom style="double">
        <color indexed="64"/>
      </bottom>
      <diagonal/>
    </border>
    <border>
      <left/>
      <right/>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9">
    <xf numFmtId="0" fontId="0" fillId="0" borderId="0" xfId="0"/>
    <xf numFmtId="0" fontId="2" fillId="0" borderId="0" xfId="0" applyFont="1"/>
    <xf numFmtId="0" fontId="4" fillId="0" borderId="0" xfId="0" applyFont="1"/>
    <xf numFmtId="0" fontId="3" fillId="0" borderId="0" xfId="0" applyFont="1"/>
    <xf numFmtId="0" fontId="3" fillId="0" borderId="4" xfId="0" applyFont="1" applyBorder="1" applyAlignment="1">
      <alignment horizontal="center"/>
    </xf>
    <xf numFmtId="165" fontId="4" fillId="0" borderId="0" xfId="0" applyNumberFormat="1" applyFont="1"/>
    <xf numFmtId="165" fontId="3" fillId="0" borderId="3" xfId="0" applyNumberFormat="1" applyFont="1" applyBorder="1"/>
    <xf numFmtId="165" fontId="0" fillId="0" borderId="0" xfId="0" applyNumberFormat="1"/>
    <xf numFmtId="165" fontId="4" fillId="0" borderId="1" xfId="0" applyNumberFormat="1" applyFont="1" applyBorder="1"/>
    <xf numFmtId="165" fontId="3" fillId="0" borderId="0" xfId="0" applyNumberFormat="1" applyFont="1"/>
    <xf numFmtId="165" fontId="4" fillId="0" borderId="0" xfId="0" applyNumberFormat="1" applyFont="1" applyAlignment="1">
      <alignment horizontal="center"/>
    </xf>
    <xf numFmtId="165" fontId="2" fillId="0" borderId="2" xfId="0" applyNumberFormat="1" applyFont="1" applyBorder="1"/>
    <xf numFmtId="165" fontId="2" fillId="0" borderId="3" xfId="0" applyNumberFormat="1" applyFont="1" applyBorder="1"/>
    <xf numFmtId="165" fontId="0" fillId="0" borderId="0" xfId="1" applyNumberFormat="1" applyFont="1"/>
    <xf numFmtId="165" fontId="0" fillId="0" borderId="4" xfId="1" applyNumberFormat="1" applyFont="1" applyBorder="1"/>
    <xf numFmtId="165" fontId="2" fillId="0" borderId="3" xfId="1" applyNumberFormat="1" applyFont="1" applyBorder="1"/>
    <xf numFmtId="9" fontId="0" fillId="0" borderId="0" xfId="2" applyFont="1"/>
    <xf numFmtId="166" fontId="0" fillId="0" borderId="0" xfId="0" applyNumberFormat="1"/>
    <xf numFmtId="165" fontId="5" fillId="0" borderId="0" xfId="0" applyNumberFormat="1" applyFont="1"/>
    <xf numFmtId="165" fontId="6" fillId="0" borderId="0" xfId="0" applyNumberFormat="1" applyFont="1"/>
    <xf numFmtId="0" fontId="0" fillId="0" borderId="0" xfId="0" applyAlignment="1">
      <alignment horizontal="right"/>
    </xf>
    <xf numFmtId="0" fontId="2" fillId="0" borderId="0" xfId="0" applyFont="1" applyAlignment="1">
      <alignment horizontal="right"/>
    </xf>
    <xf numFmtId="165" fontId="0" fillId="0" borderId="4" xfId="0" applyNumberFormat="1" applyBorder="1"/>
    <xf numFmtId="0" fontId="0" fillId="0" borderId="4" xfId="0" applyBorder="1"/>
    <xf numFmtId="165" fontId="2" fillId="0" borderId="0" xfId="0" applyNumberFormat="1" applyFont="1"/>
    <xf numFmtId="166" fontId="0" fillId="0" borderId="0" xfId="1" applyNumberFormat="1" applyFont="1"/>
    <xf numFmtId="166" fontId="0" fillId="0" borderId="4" xfId="0" applyNumberFormat="1" applyBorder="1"/>
    <xf numFmtId="0" fontId="0" fillId="2" borderId="0" xfId="0" applyFill="1"/>
    <xf numFmtId="165" fontId="0" fillId="2" borderId="0" xfId="1" applyNumberFormat="1" applyFont="1" applyFill="1"/>
  </cellXfs>
  <cellStyles count="3">
    <cellStyle name="Moneda" xfId="1" builtinId="4"/>
    <cellStyle name="Normal" xfId="0" builtinId="0"/>
    <cellStyle name="Porcentaje"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ulio Ruiz Coto" id="{C847691B-363E-4E62-A7AB-72B0E1E291FA}" userId="Julio Ruiz Coto" providerId="Non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53" dT="2024-01-28T23:23:37.84" personId="{C847691B-363E-4E62-A7AB-72B0E1E291FA}" id="{FB95DCC3-C343-4C90-AA40-BBD320A762F5}">
    <text xml:space="preserve">Dividendos Pagados: Este término se refiere a cualquier tipo de dividendo que una empresa distribuye a sus accionistas. Los dividendos pagados pueden ser en forma de dividendos comunes o preferentes y pueden ser pagados en efectivo, acciones, o cualquier otra forma que la empresa decida. En el estado de flujo de efectivo, los "dividendos pagados" usualmente aparecen bajo las actividades de financiamiento, reflejando la salida de efectivo de la empresa hacia sus accionistas. </text>
  </threadedComment>
  <threadedComment ref="B63" dT="2024-01-28T18:41:07.75" personId="{C847691B-363E-4E62-A7AB-72B0E1E291FA}" id="{ED4F0749-A168-4000-B81D-9AC0A643853C}">
    <text xml:space="preserve">La ganancia por la venta de un terreno debería reportarse en el Estado de Flujo de Efectivo bajo las actividades de inversión ya que se relaciona con la venta de un activo a largo plazo. La ganancia (o pérdida) se calcula como la diferencia entre el precio de venta del terreno y su valor contable en los libros de la empresa al momento de la venta. </text>
  </threadedComment>
  <threadedComment ref="B63" dT="2024-01-28T19:15:08.99" personId="{C847691B-363E-4E62-A7AB-72B0E1E291FA}" id="{C3CA1811-39F1-42DF-902D-9A3C998E2B5B}" parentId="{ED4F0749-A168-4000-B81D-9AC0A643853C}">
    <text xml:space="preserve">Si la ganancia en la venta de un terreno aparece en el flujo de efectivo por actividades de operación, podría ser un error a menos que la empresa esté en el negocio de comprar y vender terrenos como su actividad principal de operaciones. En ese caso, las ventas de terreno serían parte de las operaciones normales de la empresa, y las ganancias resultantes podrían considerarse operativas. Sin embargo, para la mayoría de las empresas que no se dedican a la compraventa de bienes raíces como actividad principal, las ganancias por la venta de terrenos pertenecen a la sección de actividades de inversión en el estado de flujo de efectivo.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100"/>
  <sheetViews>
    <sheetView tabSelected="1" topLeftCell="A60" zoomScaleNormal="100" workbookViewId="0">
      <selection activeCell="D71" sqref="D71"/>
    </sheetView>
  </sheetViews>
  <sheetFormatPr baseColWidth="10" defaultColWidth="9.140625" defaultRowHeight="15" x14ac:dyDescent="0.25"/>
  <cols>
    <col min="1" max="1" width="54" bestFit="1" customWidth="1"/>
    <col min="2" max="2" width="16.7109375" customWidth="1"/>
    <col min="3" max="3" width="18" customWidth="1"/>
    <col min="4" max="4" width="13.140625" bestFit="1" customWidth="1"/>
    <col min="5" max="5" width="14.7109375" bestFit="1" customWidth="1"/>
  </cols>
  <sheetData>
    <row r="1" spans="1:3" x14ac:dyDescent="0.25">
      <c r="A1" s="1" t="s">
        <v>0</v>
      </c>
    </row>
    <row r="2" spans="1:3" x14ac:dyDescent="0.25">
      <c r="A2" s="1" t="s">
        <v>19</v>
      </c>
    </row>
    <row r="3" spans="1:3" x14ac:dyDescent="0.25">
      <c r="A3" s="1" t="s">
        <v>40</v>
      </c>
    </row>
    <row r="4" spans="1:3" x14ac:dyDescent="0.25">
      <c r="A4" s="1" t="s">
        <v>34</v>
      </c>
    </row>
    <row r="6" spans="1:3" x14ac:dyDescent="0.25">
      <c r="A6" t="s">
        <v>20</v>
      </c>
      <c r="B6" s="13"/>
      <c r="C6" s="13">
        <v>1180000</v>
      </c>
    </row>
    <row r="7" spans="1:3" x14ac:dyDescent="0.25">
      <c r="A7" t="s">
        <v>21</v>
      </c>
      <c r="B7" s="13"/>
      <c r="C7" s="14">
        <v>790000</v>
      </c>
    </row>
    <row r="8" spans="1:3" x14ac:dyDescent="0.25">
      <c r="A8" t="s">
        <v>22</v>
      </c>
      <c r="B8" s="13"/>
      <c r="C8" s="13">
        <f>C6-C7</f>
        <v>390000</v>
      </c>
    </row>
    <row r="9" spans="1:3" x14ac:dyDescent="0.25">
      <c r="A9" t="s">
        <v>23</v>
      </c>
      <c r="B9" s="13"/>
      <c r="C9" s="13"/>
    </row>
    <row r="10" spans="1:3" x14ac:dyDescent="0.25">
      <c r="A10" t="s">
        <v>24</v>
      </c>
      <c r="B10" s="13">
        <v>7000</v>
      </c>
      <c r="C10" s="13"/>
    </row>
    <row r="11" spans="1:3" x14ac:dyDescent="0.25">
      <c r="A11" t="s">
        <v>25</v>
      </c>
      <c r="B11" s="14">
        <v>196000</v>
      </c>
      <c r="C11" s="13"/>
    </row>
    <row r="12" spans="1:3" x14ac:dyDescent="0.25">
      <c r="A12" t="s">
        <v>26</v>
      </c>
      <c r="B12" s="13"/>
      <c r="C12" s="14">
        <v>203000</v>
      </c>
    </row>
    <row r="13" spans="1:3" x14ac:dyDescent="0.25">
      <c r="A13" t="s">
        <v>27</v>
      </c>
      <c r="B13" s="13"/>
      <c r="C13" s="13">
        <f>C8-C12</f>
        <v>187000</v>
      </c>
    </row>
    <row r="14" spans="1:3" x14ac:dyDescent="0.25">
      <c r="A14" t="s">
        <v>35</v>
      </c>
      <c r="B14" s="13"/>
      <c r="C14" s="13"/>
    </row>
    <row r="15" spans="1:3" x14ac:dyDescent="0.25">
      <c r="A15" s="27" t="s">
        <v>28</v>
      </c>
      <c r="B15" s="28">
        <v>12000</v>
      </c>
      <c r="C15" s="13"/>
    </row>
    <row r="16" spans="1:3" x14ac:dyDescent="0.25">
      <c r="A16" t="s">
        <v>29</v>
      </c>
      <c r="B16" s="13"/>
      <c r="C16" s="13"/>
    </row>
    <row r="17" spans="1:5" x14ac:dyDescent="0.25">
      <c r="A17" t="s">
        <v>30</v>
      </c>
      <c r="B17" s="14">
        <v>8000</v>
      </c>
      <c r="C17" s="14">
        <v>4000</v>
      </c>
    </row>
    <row r="18" spans="1:5" x14ac:dyDescent="0.25">
      <c r="A18" t="s">
        <v>31</v>
      </c>
      <c r="B18" s="13"/>
      <c r="C18" s="13">
        <f>C13+C17</f>
        <v>191000</v>
      </c>
    </row>
    <row r="19" spans="1:5" x14ac:dyDescent="0.25">
      <c r="A19" t="s">
        <v>32</v>
      </c>
      <c r="B19" s="13"/>
      <c r="C19" s="14">
        <f>C18*0.25</f>
        <v>47750</v>
      </c>
    </row>
    <row r="20" spans="1:5" ht="15.75" thickBot="1" x14ac:dyDescent="0.3">
      <c r="A20" t="s">
        <v>33</v>
      </c>
      <c r="B20" s="13"/>
      <c r="C20" s="15">
        <f>C18-C19</f>
        <v>143250</v>
      </c>
    </row>
    <row r="21" spans="1:5" ht="15.75" thickTop="1" x14ac:dyDescent="0.25"/>
    <row r="22" spans="1:5" x14ac:dyDescent="0.25">
      <c r="A22" s="1" t="s">
        <v>0</v>
      </c>
    </row>
    <row r="23" spans="1:5" x14ac:dyDescent="0.25">
      <c r="A23" s="1" t="s">
        <v>18</v>
      </c>
      <c r="B23" s="17"/>
      <c r="C23" s="16"/>
    </row>
    <row r="24" spans="1:5" x14ac:dyDescent="0.25">
      <c r="A24" s="1" t="s">
        <v>41</v>
      </c>
      <c r="B24" s="17"/>
    </row>
    <row r="25" spans="1:5" x14ac:dyDescent="0.25">
      <c r="A25" s="1" t="s">
        <v>34</v>
      </c>
    </row>
    <row r="26" spans="1:5" x14ac:dyDescent="0.25">
      <c r="B26" s="4">
        <v>2023</v>
      </c>
      <c r="C26" s="4">
        <v>2022</v>
      </c>
      <c r="D26" t="s">
        <v>47</v>
      </c>
    </row>
    <row r="27" spans="1:5" x14ac:dyDescent="0.25">
      <c r="A27" s="1" t="s">
        <v>1</v>
      </c>
    </row>
    <row r="28" spans="1:5" x14ac:dyDescent="0.25">
      <c r="A28" t="s">
        <v>2</v>
      </c>
      <c r="B28" s="18">
        <v>97500</v>
      </c>
      <c r="C28" s="18">
        <v>26000</v>
      </c>
      <c r="D28" s="18">
        <f>B28-C28</f>
        <v>71500</v>
      </c>
    </row>
    <row r="29" spans="1:5" x14ac:dyDescent="0.25">
      <c r="A29" t="s">
        <v>3</v>
      </c>
      <c r="B29" s="5">
        <v>74000</v>
      </c>
      <c r="C29" s="5">
        <v>65000</v>
      </c>
      <c r="D29" s="7">
        <f t="shared" ref="D29:D34" si="0">B29-C29</f>
        <v>9000</v>
      </c>
      <c r="E29" t="s">
        <v>49</v>
      </c>
    </row>
    <row r="30" spans="1:5" x14ac:dyDescent="0.25">
      <c r="A30" t="s">
        <v>17</v>
      </c>
      <c r="B30" s="5">
        <v>172000</v>
      </c>
      <c r="C30" s="5">
        <v>180000</v>
      </c>
      <c r="D30" s="7">
        <f t="shared" si="0"/>
        <v>-8000</v>
      </c>
      <c r="E30" t="s">
        <v>49</v>
      </c>
    </row>
    <row r="31" spans="1:5" x14ac:dyDescent="0.25">
      <c r="A31" s="2" t="s">
        <v>4</v>
      </c>
      <c r="B31" s="5">
        <v>80000</v>
      </c>
      <c r="C31" s="5">
        <v>125000</v>
      </c>
      <c r="D31" s="7">
        <f t="shared" si="0"/>
        <v>-45000</v>
      </c>
      <c r="E31" t="s">
        <v>48</v>
      </c>
    </row>
    <row r="32" spans="1:5" x14ac:dyDescent="0.25">
      <c r="A32" s="2" t="s">
        <v>5</v>
      </c>
      <c r="B32" s="5">
        <v>260000</v>
      </c>
      <c r="C32" s="5">
        <v>200000</v>
      </c>
      <c r="D32" s="7">
        <f t="shared" si="0"/>
        <v>60000</v>
      </c>
      <c r="E32" t="s">
        <v>48</v>
      </c>
    </row>
    <row r="33" spans="1:5" x14ac:dyDescent="0.25">
      <c r="A33" s="2" t="s">
        <v>6</v>
      </c>
      <c r="B33" s="5">
        <v>-65300</v>
      </c>
      <c r="C33" s="5">
        <v>-58300</v>
      </c>
      <c r="D33" s="7">
        <f t="shared" si="0"/>
        <v>-7000</v>
      </c>
    </row>
    <row r="34" spans="1:5" ht="15.75" thickBot="1" x14ac:dyDescent="0.3">
      <c r="A34" s="3" t="s">
        <v>12</v>
      </c>
      <c r="B34" s="6">
        <f>SUM(B28:B33)</f>
        <v>618200</v>
      </c>
      <c r="C34" s="6">
        <f>SUM(C28:C33)</f>
        <v>537700</v>
      </c>
      <c r="D34" s="7">
        <f t="shared" si="0"/>
        <v>80500</v>
      </c>
    </row>
    <row r="35" spans="1:5" ht="15.75" thickTop="1" x14ac:dyDescent="0.25">
      <c r="B35" s="7"/>
      <c r="C35" s="7"/>
    </row>
    <row r="36" spans="1:5" x14ac:dyDescent="0.25">
      <c r="A36" s="3" t="s">
        <v>7</v>
      </c>
      <c r="B36" s="7"/>
      <c r="C36" s="7"/>
    </row>
    <row r="37" spans="1:5" x14ac:dyDescent="0.25">
      <c r="A37" s="2" t="s">
        <v>8</v>
      </c>
      <c r="B37" s="5">
        <v>43500</v>
      </c>
      <c r="C37" s="5">
        <v>46700</v>
      </c>
      <c r="D37" s="7">
        <f>B37-C37</f>
        <v>-3200</v>
      </c>
      <c r="E37" t="s">
        <v>50</v>
      </c>
    </row>
    <row r="38" spans="1:5" x14ac:dyDescent="0.25">
      <c r="A38" s="2" t="s">
        <v>9</v>
      </c>
      <c r="B38" s="5">
        <v>26500</v>
      </c>
      <c r="C38" s="5">
        <v>24300</v>
      </c>
      <c r="D38" s="7">
        <f t="shared" ref="D38:D42" si="1">B38-C38</f>
        <v>2200</v>
      </c>
      <c r="E38" t="s">
        <v>50</v>
      </c>
    </row>
    <row r="39" spans="1:5" x14ac:dyDescent="0.25">
      <c r="A39" s="2" t="s">
        <v>10</v>
      </c>
      <c r="B39" s="5">
        <v>7900</v>
      </c>
      <c r="C39" s="5">
        <v>8400</v>
      </c>
      <c r="D39" s="7">
        <f t="shared" si="1"/>
        <v>-500</v>
      </c>
      <c r="E39" t="s">
        <v>50</v>
      </c>
    </row>
    <row r="40" spans="1:5" x14ac:dyDescent="0.25">
      <c r="A40" s="2" t="s">
        <v>39</v>
      </c>
      <c r="B40" s="5">
        <v>14000</v>
      </c>
      <c r="C40" s="5">
        <v>10000</v>
      </c>
      <c r="D40" s="7">
        <f t="shared" si="1"/>
        <v>4000</v>
      </c>
      <c r="E40" t="s">
        <v>50</v>
      </c>
    </row>
    <row r="41" spans="1:5" ht="15.75" thickBot="1" x14ac:dyDescent="0.3">
      <c r="A41" s="2" t="s">
        <v>36</v>
      </c>
      <c r="B41" s="8">
        <v>100000</v>
      </c>
      <c r="C41" s="8">
        <v>150000</v>
      </c>
      <c r="D41" s="7">
        <f t="shared" si="1"/>
        <v>-50000</v>
      </c>
    </row>
    <row r="42" spans="1:5" x14ac:dyDescent="0.25">
      <c r="A42" s="3" t="s">
        <v>11</v>
      </c>
      <c r="B42" s="9">
        <f>SUM(B37:B41)</f>
        <v>191900</v>
      </c>
      <c r="C42" s="9">
        <f>SUM(C37:C41)</f>
        <v>239400</v>
      </c>
      <c r="D42" s="7">
        <f t="shared" si="1"/>
        <v>-47500</v>
      </c>
    </row>
    <row r="43" spans="1:5" x14ac:dyDescent="0.25">
      <c r="B43" s="7"/>
      <c r="C43" s="7"/>
    </row>
    <row r="44" spans="1:5" x14ac:dyDescent="0.25">
      <c r="A44" s="3" t="s">
        <v>13</v>
      </c>
      <c r="B44" s="10"/>
      <c r="C44" s="10"/>
    </row>
    <row r="45" spans="1:5" x14ac:dyDescent="0.25">
      <c r="A45" t="s">
        <v>14</v>
      </c>
      <c r="B45" s="5">
        <v>24000</v>
      </c>
      <c r="C45" s="5">
        <v>16000</v>
      </c>
      <c r="D45" s="7">
        <f>B45-C45</f>
        <v>8000</v>
      </c>
    </row>
    <row r="46" spans="1:5" x14ac:dyDescent="0.25">
      <c r="A46" t="s">
        <v>37</v>
      </c>
      <c r="B46" s="5">
        <v>120000</v>
      </c>
      <c r="C46" s="5">
        <v>80000</v>
      </c>
      <c r="D46" s="7">
        <f t="shared" ref="D46:D49" si="2">B46-C46</f>
        <v>40000</v>
      </c>
    </row>
    <row r="47" spans="1:5" ht="15.75" thickBot="1" x14ac:dyDescent="0.3">
      <c r="A47" t="s">
        <v>15</v>
      </c>
      <c r="B47" s="8">
        <v>282300</v>
      </c>
      <c r="C47" s="8">
        <v>202300</v>
      </c>
      <c r="D47" s="7">
        <f t="shared" si="2"/>
        <v>80000</v>
      </c>
    </row>
    <row r="48" spans="1:5" x14ac:dyDescent="0.25">
      <c r="A48" t="s">
        <v>16</v>
      </c>
      <c r="B48" s="11">
        <f>SUM(B45:B47)</f>
        <v>426300</v>
      </c>
      <c r="C48" s="11">
        <f>SUM(C45:C47)</f>
        <v>298300</v>
      </c>
      <c r="D48" s="7">
        <f t="shared" si="2"/>
        <v>128000</v>
      </c>
    </row>
    <row r="49" spans="1:4" ht="15.75" thickBot="1" x14ac:dyDescent="0.3">
      <c r="A49" t="s">
        <v>38</v>
      </c>
      <c r="B49" s="12">
        <f>B42+B48</f>
        <v>618200</v>
      </c>
      <c r="C49" s="12">
        <f>C42+C48</f>
        <v>537700</v>
      </c>
      <c r="D49" s="7">
        <f t="shared" si="2"/>
        <v>80500</v>
      </c>
    </row>
    <row r="50" spans="1:4" ht="15.75" thickTop="1" x14ac:dyDescent="0.25">
      <c r="B50" s="24"/>
      <c r="C50" s="24"/>
      <c r="D50" s="7"/>
    </row>
    <row r="51" spans="1:4" x14ac:dyDescent="0.25">
      <c r="A51" t="s">
        <v>69</v>
      </c>
      <c r="B51" s="7">
        <f>C20</f>
        <v>143250</v>
      </c>
    </row>
    <row r="52" spans="1:4" x14ac:dyDescent="0.25">
      <c r="A52" t="s">
        <v>70</v>
      </c>
      <c r="B52" s="25">
        <f>ABS(B47-C47)</f>
        <v>80000</v>
      </c>
    </row>
    <row r="53" spans="1:4" x14ac:dyDescent="0.25">
      <c r="A53" t="s">
        <v>71</v>
      </c>
      <c r="B53" s="17">
        <f>B51-B52</f>
        <v>63250</v>
      </c>
    </row>
    <row r="55" spans="1:4" x14ac:dyDescent="0.25">
      <c r="A55" t="s">
        <v>45</v>
      </c>
    </row>
    <row r="56" spans="1:4" x14ac:dyDescent="0.25">
      <c r="A56" t="s">
        <v>42</v>
      </c>
    </row>
    <row r="57" spans="1:4" x14ac:dyDescent="0.25">
      <c r="A57" t="s">
        <v>43</v>
      </c>
    </row>
    <row r="58" spans="1:4" x14ac:dyDescent="0.25">
      <c r="A58" t="s">
        <v>44</v>
      </c>
    </row>
    <row r="60" spans="1:4" x14ac:dyDescent="0.25">
      <c r="A60" s="1" t="s">
        <v>46</v>
      </c>
    </row>
    <row r="61" spans="1:4" x14ac:dyDescent="0.25">
      <c r="A61" t="s">
        <v>51</v>
      </c>
      <c r="B61" s="7">
        <f>C20</f>
        <v>143250</v>
      </c>
    </row>
    <row r="62" spans="1:4" x14ac:dyDescent="0.25">
      <c r="A62" t="s">
        <v>52</v>
      </c>
      <c r="B62" s="7">
        <f>B10</f>
        <v>7000</v>
      </c>
    </row>
    <row r="63" spans="1:4" x14ac:dyDescent="0.25">
      <c r="A63" t="s">
        <v>53</v>
      </c>
      <c r="B63" s="7">
        <f>-B15</f>
        <v>-12000</v>
      </c>
    </row>
    <row r="64" spans="1:4" x14ac:dyDescent="0.25">
      <c r="A64" t="s">
        <v>54</v>
      </c>
      <c r="B64" s="18">
        <f>-D29</f>
        <v>-9000</v>
      </c>
    </row>
    <row r="65" spans="1:3" x14ac:dyDescent="0.25">
      <c r="A65" t="s">
        <v>55</v>
      </c>
      <c r="B65" s="7">
        <f>-D30</f>
        <v>8000</v>
      </c>
    </row>
    <row r="66" spans="1:3" x14ac:dyDescent="0.25">
      <c r="A66" t="s">
        <v>57</v>
      </c>
      <c r="B66" s="7">
        <f>D37</f>
        <v>-3200</v>
      </c>
    </row>
    <row r="67" spans="1:3" x14ac:dyDescent="0.25">
      <c r="A67" t="s">
        <v>56</v>
      </c>
      <c r="B67" s="19">
        <f>D38</f>
        <v>2200</v>
      </c>
    </row>
    <row r="68" spans="1:3" x14ac:dyDescent="0.25">
      <c r="A68" t="s">
        <v>58</v>
      </c>
      <c r="B68" s="7">
        <f>D39</f>
        <v>-500</v>
      </c>
    </row>
    <row r="69" spans="1:3" x14ac:dyDescent="0.25">
      <c r="A69" t="s">
        <v>59</v>
      </c>
      <c r="B69" s="22">
        <f>D40</f>
        <v>4000</v>
      </c>
      <c r="C69" s="23"/>
    </row>
    <row r="70" spans="1:3" x14ac:dyDescent="0.25">
      <c r="A70" s="21" t="s">
        <v>60</v>
      </c>
      <c r="C70" s="7">
        <f>SUM(B61:B69)</f>
        <v>139750</v>
      </c>
    </row>
    <row r="73" spans="1:3" x14ac:dyDescent="0.25">
      <c r="A73" s="1" t="s">
        <v>61</v>
      </c>
      <c r="B73" s="7"/>
    </row>
    <row r="74" spans="1:3" x14ac:dyDescent="0.25">
      <c r="A74" t="s">
        <v>63</v>
      </c>
      <c r="B74" s="7">
        <f>-D31+B15</f>
        <v>57000</v>
      </c>
    </row>
    <row r="75" spans="1:3" x14ac:dyDescent="0.25">
      <c r="A75" t="s">
        <v>62</v>
      </c>
      <c r="B75" s="22">
        <f>-D32</f>
        <v>-60000</v>
      </c>
      <c r="C75" s="23"/>
    </row>
    <row r="76" spans="1:3" x14ac:dyDescent="0.25">
      <c r="A76" s="21" t="s">
        <v>64</v>
      </c>
      <c r="C76" s="7">
        <f>SUM(B73:B75)</f>
        <v>-3000</v>
      </c>
    </row>
    <row r="78" spans="1:3" x14ac:dyDescent="0.25">
      <c r="A78" s="1" t="s">
        <v>65</v>
      </c>
    </row>
    <row r="79" spans="1:3" x14ac:dyDescent="0.25">
      <c r="A79" t="s">
        <v>66</v>
      </c>
      <c r="B79" s="7">
        <f>D45</f>
        <v>8000</v>
      </c>
    </row>
    <row r="80" spans="1:3" x14ac:dyDescent="0.25">
      <c r="A80" t="s">
        <v>67</v>
      </c>
      <c r="B80" s="7">
        <f>D46</f>
        <v>40000</v>
      </c>
    </row>
    <row r="81" spans="1:3" x14ac:dyDescent="0.25">
      <c r="A81" t="s">
        <v>68</v>
      </c>
      <c r="B81" s="7">
        <f>D41</f>
        <v>-50000</v>
      </c>
    </row>
    <row r="82" spans="1:3" x14ac:dyDescent="0.25">
      <c r="A82" t="s">
        <v>72</v>
      </c>
      <c r="B82" s="26">
        <f>-B53</f>
        <v>-63250</v>
      </c>
      <c r="C82" s="23"/>
    </row>
    <row r="83" spans="1:3" x14ac:dyDescent="0.25">
      <c r="A83" s="21" t="s">
        <v>73</v>
      </c>
      <c r="C83" s="7">
        <f>SUM(B79:B82)</f>
        <v>-65250</v>
      </c>
    </row>
    <row r="86" spans="1:3" x14ac:dyDescent="0.25">
      <c r="A86" s="20" t="s">
        <v>74</v>
      </c>
      <c r="C86" s="7">
        <f>SUM(C70:C83)</f>
        <v>71500</v>
      </c>
    </row>
    <row r="87" spans="1:3" x14ac:dyDescent="0.25">
      <c r="A87" s="20" t="s">
        <v>75</v>
      </c>
      <c r="C87" s="22">
        <f>C28</f>
        <v>26000</v>
      </c>
    </row>
    <row r="88" spans="1:3" x14ac:dyDescent="0.25">
      <c r="A88" s="21" t="s">
        <v>76</v>
      </c>
      <c r="C88" s="7">
        <f>SUM(C86:C87)</f>
        <v>97500</v>
      </c>
    </row>
    <row r="91" spans="1:3" x14ac:dyDescent="0.25">
      <c r="A91" t="s">
        <v>45</v>
      </c>
    </row>
    <row r="92" spans="1:3" x14ac:dyDescent="0.25">
      <c r="A92" t="s">
        <v>77</v>
      </c>
    </row>
    <row r="93" spans="1:3" x14ac:dyDescent="0.25">
      <c r="A93" t="s">
        <v>43</v>
      </c>
    </row>
    <row r="94" spans="1:3" x14ac:dyDescent="0.25">
      <c r="A94" t="s">
        <v>44</v>
      </c>
    </row>
    <row r="96" spans="1:3" x14ac:dyDescent="0.25">
      <c r="A96" t="s">
        <v>78</v>
      </c>
      <c r="B96" s="7">
        <f>C47</f>
        <v>202300</v>
      </c>
    </row>
    <row r="97" spans="1:2" x14ac:dyDescent="0.25">
      <c r="A97" t="s">
        <v>79</v>
      </c>
      <c r="B97" s="22">
        <f>C20</f>
        <v>143250</v>
      </c>
    </row>
    <row r="98" spans="1:2" x14ac:dyDescent="0.25">
      <c r="A98" t="s">
        <v>80</v>
      </c>
      <c r="B98" s="7">
        <f>SUM(B96:B97)</f>
        <v>345550</v>
      </c>
    </row>
    <row r="99" spans="1:2" x14ac:dyDescent="0.25">
      <c r="A99" t="s">
        <v>81</v>
      </c>
      <c r="B99" s="17">
        <f>B53</f>
        <v>63250</v>
      </c>
    </row>
    <row r="100" spans="1:2" x14ac:dyDescent="0.25">
      <c r="A100" t="s">
        <v>82</v>
      </c>
      <c r="B100" s="7">
        <f>B98-B99</f>
        <v>282300</v>
      </c>
    </row>
  </sheetData>
  <pageMargins left="0.7" right="0.7" top="0.75" bottom="0.75" header="0.3" footer="0.3"/>
  <pageSetup scale="41"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RUNDELL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dc:creator>
  <cp:lastModifiedBy>Julio Ruiz Coto</cp:lastModifiedBy>
  <cp:lastPrinted>2019-01-16T19:16:08Z</cp:lastPrinted>
  <dcterms:created xsi:type="dcterms:W3CDTF">2014-02-01T15:08:11Z</dcterms:created>
  <dcterms:modified xsi:type="dcterms:W3CDTF">2024-01-30T21:28:37Z</dcterms:modified>
</cp:coreProperties>
</file>