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0F2DC959-5CA2-425B-9CB3-9978EA94FBA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ROBLEMA 1" sheetId="2" r:id="rId1"/>
    <sheet name="PROBLEMA 2" sheetId="3" r:id="rId2"/>
    <sheet name="PROBLEMA 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22" i="3"/>
  <c r="E23" i="3"/>
  <c r="C28" i="3" s="1"/>
  <c r="C30" i="3" s="1"/>
  <c r="E24" i="3"/>
  <c r="C26" i="3"/>
  <c r="D15" i="2"/>
  <c r="E19" i="2" s="1"/>
  <c r="F19" i="2" s="1"/>
  <c r="D23" i="2" l="1"/>
  <c r="E22" i="2" s="1"/>
</calcChain>
</file>

<file path=xl/sharedStrings.xml><?xml version="1.0" encoding="utf-8"?>
<sst xmlns="http://schemas.openxmlformats.org/spreadsheetml/2006/main" count="33" uniqueCount="31">
  <si>
    <t>TIPO DE QUEJA</t>
  </si>
  <si>
    <t>No. DE QUEJAS</t>
  </si>
  <si>
    <t>Falta de compresor</t>
  </si>
  <si>
    <t>Puerta no cierra herméticamente</t>
  </si>
  <si>
    <t>No produce cubos de hielo</t>
  </si>
  <si>
    <t>Fugas de agua en mangueras</t>
  </si>
  <si>
    <t>Mangas rotas</t>
  </si>
  <si>
    <t>Bisagras vencidas</t>
  </si>
  <si>
    <t>Soportes de charolas rotos</t>
  </si>
  <si>
    <t>Otros problemas</t>
  </si>
  <si>
    <t>2 equipos</t>
  </si>
  <si>
    <t>3 operarios</t>
  </si>
  <si>
    <t>8 horas</t>
  </si>
  <si>
    <t>dias</t>
  </si>
  <si>
    <t xml:space="preserve">dias que se requieren = </t>
  </si>
  <si>
    <t>c )</t>
  </si>
  <si>
    <t>eficiencia = lo producido / lo esperado</t>
  </si>
  <si>
    <t>b)</t>
  </si>
  <si>
    <t>8 hor x 4 oper</t>
  </si>
  <si>
    <t>unidades / hh</t>
  </si>
  <si>
    <t>325 kits</t>
  </si>
  <si>
    <t xml:space="preserve">productividad </t>
  </si>
  <si>
    <t xml:space="preserve">a) </t>
  </si>
  <si>
    <t>JULIO ANTHONY ENGELS RUIZ COTO - 1284719</t>
  </si>
  <si>
    <t>unidades tiempo</t>
  </si>
  <si>
    <t>TIEMPO ESTANDAR</t>
  </si>
  <si>
    <t>TN PROMEDIO</t>
  </si>
  <si>
    <t xml:space="preserve">TO TOTAL </t>
  </si>
  <si>
    <t>TO</t>
  </si>
  <si>
    <t>Calificación</t>
  </si>
  <si>
    <t>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</si>
</sst>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3" fillId="3" borderId="0" xfId="0" applyFont="1" applyFill="1"/>
    <xf numFmtId="2" fontId="3" fillId="3" borderId="0" xfId="0" applyNumberFormat="1" applyFon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0" fontId="3" fillId="3" borderId="0" xfId="1" applyNumberFormat="1" applyFont="1" applyFill="1"/>
    <xf numFmtId="2" fontId="0" fillId="0" borderId="2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Número de Quejas por Tipo de Defecto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4'!$B$1</c:f>
              <c:strCache>
                <c:ptCount val="1"/>
                <c:pt idx="0">
                  <c:v>No. DE QUEJAS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'PROBLEMA 4'!$A$2:$A$9</c:f>
              <c:strCache>
                <c:ptCount val="8"/>
                <c:pt idx="0">
                  <c:v>Falta de compresor</c:v>
                </c:pt>
                <c:pt idx="1">
                  <c:v>Puerta no cierra herméticamente</c:v>
                </c:pt>
                <c:pt idx="2">
                  <c:v>No produce cubos de hielo</c:v>
                </c:pt>
                <c:pt idx="3">
                  <c:v>Fugas de agua en mangueras</c:v>
                </c:pt>
                <c:pt idx="4">
                  <c:v>Mangas rotas</c:v>
                </c:pt>
                <c:pt idx="5">
                  <c:v>Bisagras vencidas</c:v>
                </c:pt>
                <c:pt idx="6">
                  <c:v>Soportes de charolas rotos</c:v>
                </c:pt>
                <c:pt idx="7">
                  <c:v>Otros problemas</c:v>
                </c:pt>
              </c:strCache>
            </c:strRef>
          </c:cat>
          <c:val>
            <c:numRef>
              <c:f>'PROBLEMA 4'!$B$2:$B$9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25</c:v>
                </c:pt>
                <c:pt idx="4">
                  <c:v>18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4D70-8114-80F6D1549E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Tipo de Queja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Quejas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</xdr:colOff>
      <xdr:row>0</xdr:row>
      <xdr:rowOff>0</xdr:rowOff>
    </xdr:from>
    <xdr:ext cx="7292340" cy="2121526"/>
    <xdr:pic>
      <xdr:nvPicPr>
        <xdr:cNvPr id="2" name="Imagen 1">
          <a:extLst>
            <a:ext uri="{FF2B5EF4-FFF2-40B4-BE49-F238E27FC236}">
              <a16:creationId xmlns:a16="http://schemas.microsoft.com/office/drawing/2014/main" id="{93AEA1D4-A27B-40BE-AB47-5C8BCA96E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0"/>
          <a:ext cx="7292340" cy="21215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38100</xdr:rowOff>
    </xdr:from>
    <xdr:ext cx="8436071" cy="3162574"/>
    <xdr:pic>
      <xdr:nvPicPr>
        <xdr:cNvPr id="2" name="Imagen 1">
          <a:extLst>
            <a:ext uri="{FF2B5EF4-FFF2-40B4-BE49-F238E27FC236}">
              <a16:creationId xmlns:a16="http://schemas.microsoft.com/office/drawing/2014/main" id="{9B0313A0-8FB4-4909-A89F-AE3CE6B5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8100"/>
          <a:ext cx="8436071" cy="316257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297180</xdr:colOff>
      <xdr:row>1</xdr:row>
      <xdr:rowOff>45720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2D2A-BC79-4AD0-A765-AAB2695D8BF0}">
  <dimension ref="A2:K27"/>
  <sheetViews>
    <sheetView workbookViewId="0">
      <selection activeCell="K11" sqref="K11"/>
    </sheetView>
  </sheetViews>
  <sheetFormatPr baseColWidth="10" defaultRowHeight="14.4" x14ac:dyDescent="0.3"/>
  <cols>
    <col min="3" max="3" width="15" customWidth="1"/>
  </cols>
  <sheetData>
    <row r="2" spans="1:11" ht="25.8" x14ac:dyDescent="0.5">
      <c r="K2" s="10" t="s">
        <v>23</v>
      </c>
    </row>
    <row r="15" spans="1:11" x14ac:dyDescent="0.3">
      <c r="A15" t="s">
        <v>22</v>
      </c>
      <c r="B15" t="s">
        <v>21</v>
      </c>
      <c r="C15" s="6" t="s">
        <v>20</v>
      </c>
      <c r="D15" s="5">
        <f>325/(8*4)</f>
        <v>10.15625</v>
      </c>
      <c r="E15" s="4" t="s">
        <v>19</v>
      </c>
    </row>
    <row r="16" spans="1:11" x14ac:dyDescent="0.3">
      <c r="C16" s="7" t="s">
        <v>18</v>
      </c>
    </row>
    <row r="19" spans="1:6" x14ac:dyDescent="0.3">
      <c r="A19" t="s">
        <v>17</v>
      </c>
      <c r="B19" t="s">
        <v>16</v>
      </c>
      <c r="E19" s="9">
        <f>D15</f>
        <v>10.15625</v>
      </c>
      <c r="F19" s="8">
        <f>(E19/E20)*100%</f>
        <v>0.634765625</v>
      </c>
    </row>
    <row r="20" spans="1:6" x14ac:dyDescent="0.3">
      <c r="E20" s="7">
        <v>16</v>
      </c>
    </row>
    <row r="22" spans="1:6" x14ac:dyDescent="0.3">
      <c r="A22" t="s">
        <v>15</v>
      </c>
      <c r="B22" t="s">
        <v>14</v>
      </c>
      <c r="D22" s="6">
        <v>3200</v>
      </c>
      <c r="E22" s="5">
        <f>D22/D23</f>
        <v>6.5641025641025639</v>
      </c>
      <c r="F22" s="4" t="s">
        <v>13</v>
      </c>
    </row>
    <row r="23" spans="1:6" x14ac:dyDescent="0.3">
      <c r="D23" s="3">
        <f xml:space="preserve"> D15*8*3*2</f>
        <v>487.5</v>
      </c>
    </row>
    <row r="25" spans="1:6" x14ac:dyDescent="0.3">
      <c r="B25" t="s">
        <v>12</v>
      </c>
    </row>
    <row r="26" spans="1:6" x14ac:dyDescent="0.3">
      <c r="B26" t="s">
        <v>11</v>
      </c>
    </row>
    <row r="27" spans="1:6" x14ac:dyDescent="0.3">
      <c r="B27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6DF9-DE16-4FBC-A061-5755371C9A61}">
  <dimension ref="A20:E30"/>
  <sheetViews>
    <sheetView topLeftCell="A6" workbookViewId="0">
      <selection activeCell="H29" sqref="H29"/>
    </sheetView>
  </sheetViews>
  <sheetFormatPr baseColWidth="10" defaultRowHeight="14.4" x14ac:dyDescent="0.3"/>
  <cols>
    <col min="2" max="2" width="17.44140625" customWidth="1"/>
    <col min="4" max="4" width="15.77734375" customWidth="1"/>
  </cols>
  <sheetData>
    <row r="20" spans="1:5" x14ac:dyDescent="0.3">
      <c r="A20" s="11" t="s">
        <v>30</v>
      </c>
      <c r="B20" s="11" t="s">
        <v>29</v>
      </c>
      <c r="C20" s="11" t="s">
        <v>28</v>
      </c>
    </row>
    <row r="21" spans="1:5" x14ac:dyDescent="0.3">
      <c r="A21" s="11">
        <v>1</v>
      </c>
      <c r="B21" s="11">
        <v>85</v>
      </c>
      <c r="C21" s="11">
        <v>22.6</v>
      </c>
      <c r="E21">
        <f>C21*0.85</f>
        <v>19.21</v>
      </c>
    </row>
    <row r="22" spans="1:5" x14ac:dyDescent="0.3">
      <c r="A22" s="11">
        <v>2</v>
      </c>
      <c r="B22" s="11">
        <v>70</v>
      </c>
      <c r="C22" s="11">
        <v>20.9</v>
      </c>
      <c r="E22">
        <f>C22*0.7</f>
        <v>14.629999999999997</v>
      </c>
    </row>
    <row r="23" spans="1:5" x14ac:dyDescent="0.3">
      <c r="A23" s="11">
        <v>3</v>
      </c>
      <c r="B23" s="11">
        <v>95</v>
      </c>
      <c r="C23" s="11">
        <v>19.920000000000002</v>
      </c>
      <c r="E23">
        <f>C23*0.95</f>
        <v>18.923999999999999</v>
      </c>
    </row>
    <row r="24" spans="1:5" x14ac:dyDescent="0.3">
      <c r="A24" s="11">
        <v>4</v>
      </c>
      <c r="B24" s="11">
        <v>75</v>
      </c>
      <c r="C24" s="11">
        <v>21.54</v>
      </c>
      <c r="E24">
        <f>C24*0.75</f>
        <v>16.155000000000001</v>
      </c>
    </row>
    <row r="26" spans="1:5" x14ac:dyDescent="0.3">
      <c r="B26" t="s">
        <v>27</v>
      </c>
      <c r="C26" s="4">
        <f>SUM(C21:C24)</f>
        <v>84.960000000000008</v>
      </c>
      <c r="D26" s="4" t="s">
        <v>24</v>
      </c>
    </row>
    <row r="28" spans="1:5" x14ac:dyDescent="0.3">
      <c r="B28" t="s">
        <v>26</v>
      </c>
      <c r="C28" s="5">
        <f>SUM(E21:E24)/4</f>
        <v>17.229749999999999</v>
      </c>
      <c r="D28" s="4" t="s">
        <v>24</v>
      </c>
    </row>
    <row r="30" spans="1:5" x14ac:dyDescent="0.3">
      <c r="B30" t="s">
        <v>25</v>
      </c>
      <c r="C30" s="5">
        <f>C28+C28*10%</f>
        <v>18.952725000000001</v>
      </c>
      <c r="D30" s="4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O18" sqref="O18"/>
    </sheetView>
  </sheetViews>
  <sheetFormatPr baseColWidth="10" defaultColWidth="8.88671875" defaultRowHeight="14.4" x14ac:dyDescent="0.3"/>
  <cols>
    <col min="1" max="1" width="28.21875" bestFit="1" customWidth="1"/>
    <col min="2" max="2" width="13.66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12">
        <v>2</v>
      </c>
    </row>
    <row r="3" spans="1:2" x14ac:dyDescent="0.3">
      <c r="A3" s="2" t="s">
        <v>3</v>
      </c>
      <c r="B3" s="12">
        <v>7</v>
      </c>
    </row>
    <row r="4" spans="1:2" x14ac:dyDescent="0.3">
      <c r="A4" s="2" t="s">
        <v>4</v>
      </c>
      <c r="B4" s="12">
        <v>4</v>
      </c>
    </row>
    <row r="5" spans="1:2" x14ac:dyDescent="0.3">
      <c r="A5" s="2" t="s">
        <v>5</v>
      </c>
      <c r="B5" s="12">
        <v>25</v>
      </c>
    </row>
    <row r="6" spans="1:2" x14ac:dyDescent="0.3">
      <c r="A6" s="2" t="s">
        <v>6</v>
      </c>
      <c r="B6" s="12">
        <v>18</v>
      </c>
    </row>
    <row r="7" spans="1:2" x14ac:dyDescent="0.3">
      <c r="A7" s="2" t="s">
        <v>7</v>
      </c>
      <c r="B7" s="12">
        <v>5</v>
      </c>
    </row>
    <row r="8" spans="1:2" x14ac:dyDescent="0.3">
      <c r="A8" s="2" t="s">
        <v>8</v>
      </c>
      <c r="B8" s="12">
        <v>3</v>
      </c>
    </row>
    <row r="9" spans="1:2" x14ac:dyDescent="0.3">
      <c r="A9" s="2" t="s">
        <v>9</v>
      </c>
      <c r="B9" s="1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ANTHONY ENGELS RUIZ COTO</cp:lastModifiedBy>
  <dcterms:created xsi:type="dcterms:W3CDTF">2023-09-22T00:14:06Z</dcterms:created>
  <dcterms:modified xsi:type="dcterms:W3CDTF">2023-09-22T00:28:13Z</dcterms:modified>
</cp:coreProperties>
</file>