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 Castro\Desktop\LANDIVAR ING\2021\2° ciclo\Ing. Economica\1. Clases economica\"/>
    </mc:Choice>
  </mc:AlternateContent>
  <xr:revisionPtr revIDLastSave="0" documentId="13_ncr:1_{1EE41B44-509D-40CB-8B93-02D7D2DD0060}" xr6:coauthVersionLast="47" xr6:coauthVersionMax="47" xr10:uidLastSave="{00000000-0000-0000-0000-000000000000}"/>
  <bookViews>
    <workbookView xWindow="-110" yWindow="-110" windowWidth="19420" windowHeight="10560" activeTab="2" xr2:uid="{2402AE94-EE30-4626-A1AA-9C0ED9AD8E44}"/>
  </bookViews>
  <sheets>
    <sheet name="1" sheetId="1" r:id="rId1"/>
    <sheet name="2" sheetId="2" r:id="rId2"/>
    <sheet name="3" sheetId="4" r:id="rId3"/>
    <sheet name=".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Q23" i="4"/>
  <c r="Q21" i="4"/>
  <c r="R17" i="4"/>
  <c r="V13" i="4"/>
  <c r="U12" i="4"/>
  <c r="V23" i="3"/>
  <c r="U21" i="3"/>
  <c r="V14" i="3"/>
  <c r="AB13" i="3"/>
  <c r="AA12" i="3"/>
  <c r="S24" i="2"/>
  <c r="S19" i="2"/>
  <c r="R24" i="2" l="1"/>
  <c r="R22" i="2"/>
  <c r="D7" i="1"/>
  <c r="S14" i="1"/>
  <c r="Y13" i="1"/>
  <c r="X12" i="1"/>
</calcChain>
</file>

<file path=xl/sharedStrings.xml><?xml version="1.0" encoding="utf-8"?>
<sst xmlns="http://schemas.openxmlformats.org/spreadsheetml/2006/main" count="85" uniqueCount="35">
  <si>
    <r>
      <t>F=P*((1+i)</t>
    </r>
    <r>
      <rPr>
        <b/>
        <vertAlign val="superscript"/>
        <sz val="16"/>
        <color theme="0"/>
        <rFont val="Calibri"/>
        <family val="2"/>
        <scheme val="minor"/>
      </rPr>
      <t>^n)</t>
    </r>
  </si>
  <si>
    <t>F</t>
  </si>
  <si>
    <t>=</t>
  </si>
  <si>
    <t>?</t>
  </si>
  <si>
    <t>i</t>
  </si>
  <si>
    <t>annual</t>
  </si>
  <si>
    <t>n (anios)</t>
  </si>
  <si>
    <t>P</t>
  </si>
  <si>
    <t>FORMULA</t>
  </si>
  <si>
    <t>EXCEL</t>
  </si>
  <si>
    <t>anios</t>
  </si>
  <si>
    <t>F=</t>
  </si>
  <si>
    <t>TABLA</t>
  </si>
  <si>
    <t>*TENGO EL PRESENTE Y QUIERO EL FUTURO</t>
  </si>
  <si>
    <t>F = 25000(F/P,20%,7)</t>
  </si>
  <si>
    <t>A</t>
  </si>
  <si>
    <t>ANIOS</t>
  </si>
  <si>
    <t>*EL PRIMER AUMENTO EMPIEZA EN EL 2</t>
  </si>
  <si>
    <t>P/A</t>
  </si>
  <si>
    <t>P/G</t>
  </si>
  <si>
    <t>A =</t>
  </si>
  <si>
    <t>cuanto gasto hoy para no gastar en el futuro 1000, coloco hoy el dinero y ya no lo pongo en el futuro</t>
  </si>
  <si>
    <t>Q = ARITMETICO</t>
  </si>
  <si>
    <t>CRECIENTE Y ARTIMETICO, ANULAIDAD + EL GRADIENTE</t>
  </si>
  <si>
    <t>% = GEOMETRICO</t>
  </si>
  <si>
    <t>G</t>
  </si>
  <si>
    <t>1000=A*(P/A,5%,6)-75*(P/G,5%,6)</t>
  </si>
  <si>
    <t>F = 500(F/P,5%,10)+250(F/P,5%,8)+300(F/P,5%,5)</t>
  </si>
  <si>
    <t>F=500(1.6289)+250(1.4775)+300(1.2763)</t>
  </si>
  <si>
    <t>F =</t>
  </si>
  <si>
    <t>F=A*((((1+i)^n)-1)/i)</t>
  </si>
  <si>
    <t>F= 500*(F/A,14%,5)</t>
  </si>
  <si>
    <t>F/A</t>
  </si>
  <si>
    <t>*EN DONDE ESTE LA ULTIMA FLECHA ESTA EL VALOR FUTURO</t>
  </si>
  <si>
    <t>F = 500*(6.6101)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</si>
</sst>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4" formatCode="_-&quot;Q&quot;* #,##0.00_-;\-&quot;Q&quot;* #,##0.00_-;_-&quot;Q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vertAlign val="superscript"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9" fontId="6" fillId="3" borderId="0" xfId="2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4" fontId="6" fillId="3" borderId="0" xfId="1" applyFont="1" applyFill="1" applyBorder="1" applyAlignment="1">
      <alignment horizontal="center" vertical="center"/>
    </xf>
    <xf numFmtId="44" fontId="6" fillId="3" borderId="5" xfId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44" fontId="6" fillId="3" borderId="7" xfId="1" applyFont="1" applyFill="1" applyBorder="1" applyAlignment="1">
      <alignment horizontal="center" vertical="center"/>
    </xf>
    <xf numFmtId="44" fontId="6" fillId="3" borderId="8" xfId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/>
    <xf numFmtId="0" fontId="0" fillId="5" borderId="0" xfId="0" applyFill="1" applyAlignment="1">
      <alignment horizontal="center" vertical="center"/>
    </xf>
    <xf numFmtId="8" fontId="0" fillId="5" borderId="0" xfId="0" applyNumberFormat="1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3" borderId="3" xfId="0" applyFont="1" applyFill="1" applyBorder="1"/>
    <xf numFmtId="44" fontId="6" fillId="3" borderId="0" xfId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9" fontId="6" fillId="3" borderId="0" xfId="2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4" fontId="6" fillId="3" borderId="5" xfId="1" applyFont="1" applyFill="1" applyBorder="1" applyAlignment="1">
      <alignment horizontal="center"/>
    </xf>
    <xf numFmtId="44" fontId="6" fillId="3" borderId="7" xfId="1" applyFont="1" applyFill="1" applyBorder="1" applyAlignment="1">
      <alignment horizontal="center"/>
    </xf>
    <xf numFmtId="44" fontId="6" fillId="3" borderId="8" xfId="1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/>
    <xf numFmtId="8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0" fontId="2" fillId="7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259323</xdr:colOff>
      <xdr:row>4</xdr:row>
      <xdr:rowOff>188793</xdr:rowOff>
    </xdr:from>
    <xdr:to>
      <xdr:col>16</xdr:col>
      <xdr:colOff>416929</xdr:colOff>
      <xdr:row>19</xdr:row>
      <xdr:rowOff>121854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A82EA1-5A09-4094-8E11-D81CA9F71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147" t="24352" r="10238" b="12749"/>
        <a:stretch/>
      </xdr:blipFill>
      <xdr:spPr>
        <a:xfrm>
          <a:off x="6246466" y="1086864"/>
          <a:ext cx="3967606" cy="2763347"/>
        </a:xfrm>
        <a:prstGeom prst="rect">
          <a:avLst/>
        </a:prstGeom>
      </xdr:spPr>
    </xdr:pic>
    <xdr:clientData/>
  </xdr:twoCellAnchor>
  <xdr:twoCellAnchor>
    <xdr:from>
      <xdr:col>0</xdr:col>
      <xdr:colOff>752593</xdr:colOff>
      <xdr:row>12</xdr:row>
      <xdr:rowOff>7839</xdr:rowOff>
    </xdr:from>
    <xdr:to>
      <xdr:col>0</xdr:col>
      <xdr:colOff>752593</xdr:colOff>
      <xdr:row>18</xdr:row>
      <xdr:rowOff>23518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05D2631-2A4F-4600-920F-60F88246B618}"/>
            </a:ext>
          </a:extLst>
        </xdr:cNvPr>
        <xdr:cNvCxnSpPr/>
      </xdr:nvCxnSpPr>
      <xdr:spPr>
        <a:xfrm>
          <a:off x="752593" y="2458939"/>
          <a:ext cx="0" cy="11205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275391</xdr:colOff>
      <xdr:row>17</xdr:row>
      <xdr:rowOff>179414</xdr:rowOff>
    </xdr:from>
    <xdr:ext cx="980910" cy="280205"/>
    <xdr:sp macro="" textlink="$T$7">
      <xdr:nvSpPr>
        <xdr:cNvPr id="7" name="CuadroTexto 6">
          <a:extLst>
            <a:ext uri="{FF2B5EF4-FFF2-40B4-BE49-F238E27FC236}">
              <a16:creationId xmlns:a16="http://schemas.microsoft.com/office/drawing/2014/main" id="{84FB5F3A-1D9C-4A99-9F85-F271990A5796}"/>
            </a:ext>
          </a:extLst>
        </xdr:cNvPr>
        <xdr:cNvSpPr txBox="1"/>
      </xdr:nvSpPr>
      <xdr:spPr>
        <a:xfrm>
          <a:off x="275391" y="3544914"/>
          <a:ext cx="9809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084F72C-7396-4EA8-9587-893C7D37A9C8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Q25,000.00 </a:t>
          </a:fld>
          <a:endParaRPr lang="es-GT" sz="1100"/>
        </a:p>
      </xdr:txBody>
    </xdr:sp>
    <xdr:clientData/>
  </xdr:oneCellAnchor>
  <xdr:oneCellAnchor>
    <xdr:from>
      <xdr:col>7</xdr:col>
      <xdr:colOff>300365</xdr:colOff>
      <xdr:row>6</xdr:row>
      <xdr:rowOff>114681</xdr:rowOff>
    </xdr:from>
    <xdr:ext cx="385105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6A4C43C-9C6A-4F47-A5BB-B5E5E736442B}"/>
            </a:ext>
          </a:extLst>
        </xdr:cNvPr>
        <xdr:cNvSpPr txBox="1"/>
      </xdr:nvSpPr>
      <xdr:spPr>
        <a:xfrm>
          <a:off x="3838222" y="1411895"/>
          <a:ext cx="3851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F=?</a:t>
          </a:r>
        </a:p>
      </xdr:txBody>
    </xdr:sp>
    <xdr:clientData/>
  </xdr:oneCellAnchor>
  <xdr:twoCellAnchor>
    <xdr:from>
      <xdr:col>8</xdr:col>
      <xdr:colOff>12244</xdr:colOff>
      <xdr:row>8</xdr:row>
      <xdr:rowOff>8433</xdr:rowOff>
    </xdr:from>
    <xdr:to>
      <xdr:col>8</xdr:col>
      <xdr:colOff>15679</xdr:colOff>
      <xdr:row>12</xdr:row>
      <xdr:rowOff>2576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A5BFC394-89E5-4099-8067-DDB62A87B0BE}"/>
            </a:ext>
          </a:extLst>
        </xdr:cNvPr>
        <xdr:cNvCxnSpPr/>
      </xdr:nvCxnSpPr>
      <xdr:spPr>
        <a:xfrm flipH="1" flipV="1">
          <a:off x="4012744" y="1704790"/>
          <a:ext cx="3435" cy="7561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189448</xdr:colOff>
      <xdr:row>11</xdr:row>
      <xdr:rowOff>193367</xdr:rowOff>
    </xdr:from>
    <xdr:ext cx="1340559" cy="174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B3377D7-592D-4961-90D5-7C4C050B738E}"/>
                </a:ext>
              </a:extLst>
            </xdr:cNvPr>
            <xdr:cNvSpPr txBox="1"/>
          </xdr:nvSpPr>
          <xdr:spPr>
            <a:xfrm>
              <a:off x="11510591" y="2452153"/>
              <a:ext cx="1340559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2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5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,0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00</m:t>
                    </m:r>
                    <m:sSup>
                      <m:sSupPr>
                        <m:ctrlPr>
                          <a:rPr lang="es-GT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GT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GT" sz="1100" i="0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0.2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p>
                    </m:sSup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B3377D7-592D-4961-90D5-7C4C050B738E}"/>
                </a:ext>
              </a:extLst>
            </xdr:cNvPr>
            <xdr:cNvSpPr txBox="1"/>
          </xdr:nvSpPr>
          <xdr:spPr>
            <a:xfrm>
              <a:off x="11510591" y="2452153"/>
              <a:ext cx="1340559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i="0">
                  <a:latin typeface="Cambria Math" panose="02040503050406030204" pitchFamily="18" charset="0"/>
                </a:rPr>
                <a:t>𝐹=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s-GT" sz="110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latin typeface="Cambria Math" panose="02040503050406030204" pitchFamily="18" charset="0"/>
                </a:rPr>
                <a:t>,0</a:t>
              </a:r>
              <a:r>
                <a:rPr lang="es-GT" sz="1100" i="0">
                  <a:latin typeface="Cambria Math" panose="02040503050406030204" pitchFamily="18" charset="0"/>
                </a:rPr>
                <a:t>00</a:t>
              </a:r>
              <a:r>
                <a:rPr lang="es-GT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i="0">
                  <a:latin typeface="Cambria Math" panose="02040503050406030204" pitchFamily="18" charset="0"/>
                </a:rPr>
                <a:t>1+</a:t>
              </a:r>
              <a:r>
                <a:rPr lang="en-US" sz="1100" b="0" i="0">
                  <a:latin typeface="Cambria Math" panose="02040503050406030204" pitchFamily="18" charset="0"/>
                </a:rPr>
                <a:t>0.2</a:t>
              </a:r>
              <a:r>
                <a:rPr lang="es-GT" sz="1100" b="0" i="0">
                  <a:latin typeface="Cambria Math" panose="02040503050406030204" pitchFamily="18" charset="0"/>
                </a:rPr>
                <a:t>)</a:t>
              </a:r>
              <a:r>
                <a:rPr lang="es-GT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7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0</xdr:col>
      <xdr:colOff>508000</xdr:colOff>
      <xdr:row>0</xdr:row>
      <xdr:rowOff>145143</xdr:rowOff>
    </xdr:from>
    <xdr:to>
      <xdr:col>12</xdr:col>
      <xdr:colOff>81702</xdr:colOff>
      <xdr:row>4</xdr:row>
      <xdr:rowOff>99786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4549FEA-1D10-44F5-A217-F2F470377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0" y="145143"/>
          <a:ext cx="6322845" cy="852714"/>
        </a:xfrm>
        <a:prstGeom prst="rect">
          <a:avLst/>
        </a:prstGeom>
      </xdr:spPr>
    </xdr:pic>
    <xdr:clientData/>
  </xdr:twoCellAnchor>
  <xdr:twoCellAnchor>
    <xdr:from>
      <xdr:col>0</xdr:col>
      <xdr:colOff>734786</xdr:colOff>
      <xdr:row>19</xdr:row>
      <xdr:rowOff>72572</xdr:rowOff>
    </xdr:from>
    <xdr:to>
      <xdr:col>8</xdr:col>
      <xdr:colOff>217714</xdr:colOff>
      <xdr:row>24</xdr:row>
      <xdr:rowOff>81643</xdr:rowOff>
    </xdr:to>
    <xdr:sp macro="" textlink="">
      <xdr:nvSpPr>
        <xdr:cNvPr id="20" name="Flecha: curvada hacia arriba 19">
          <a:extLst>
            <a:ext uri="{FF2B5EF4-FFF2-40B4-BE49-F238E27FC236}">
              <a16:creationId xmlns:a16="http://schemas.microsoft.com/office/drawing/2014/main" id="{0F6B051E-403F-4DE2-A9C9-87DC800F6658}"/>
            </a:ext>
          </a:extLst>
        </xdr:cNvPr>
        <xdr:cNvSpPr/>
      </xdr:nvSpPr>
      <xdr:spPr>
        <a:xfrm>
          <a:off x="734786" y="3800929"/>
          <a:ext cx="3483428" cy="9525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461368</xdr:colOff>
      <xdr:row>12</xdr:row>
      <xdr:rowOff>178593</xdr:rowOff>
    </xdr:from>
    <xdr:to>
      <xdr:col>2</xdr:col>
      <xdr:colOff>7839</xdr:colOff>
      <xdr:row>20</xdr:row>
      <xdr:rowOff>180309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9D66FD4-AA3D-4019-9162-CEBF513AFDBC}"/>
            </a:ext>
          </a:extLst>
        </xdr:cNvPr>
        <xdr:cNvCxnSpPr/>
      </xdr:nvCxnSpPr>
      <xdr:spPr>
        <a:xfrm>
          <a:off x="1221800" y="2593161"/>
          <a:ext cx="9002" cy="1459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1316</xdr:colOff>
      <xdr:row>13</xdr:row>
      <xdr:rowOff>1091</xdr:rowOff>
    </xdr:from>
    <xdr:to>
      <xdr:col>3</xdr:col>
      <xdr:colOff>7839</xdr:colOff>
      <xdr:row>20</xdr:row>
      <xdr:rowOff>31358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C84BF3D-7063-4D3F-AF66-CAD1C54E0CB0}"/>
            </a:ext>
          </a:extLst>
        </xdr:cNvPr>
        <xdr:cNvCxnSpPr/>
      </xdr:nvCxnSpPr>
      <xdr:spPr>
        <a:xfrm>
          <a:off x="1686810" y="2611647"/>
          <a:ext cx="6523" cy="12924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2184</xdr:colOff>
      <xdr:row>12</xdr:row>
      <xdr:rowOff>173334</xdr:rowOff>
    </xdr:from>
    <xdr:to>
      <xdr:col>4</xdr:col>
      <xdr:colOff>7839</xdr:colOff>
      <xdr:row>19</xdr:row>
      <xdr:rowOff>7840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A350DB2-4AFA-41E4-B78A-194DFA2130AE}"/>
            </a:ext>
          </a:extLst>
        </xdr:cNvPr>
        <xdr:cNvCxnSpPr/>
      </xdr:nvCxnSpPr>
      <xdr:spPr>
        <a:xfrm>
          <a:off x="2150209" y="2587902"/>
          <a:ext cx="5655" cy="1112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3275</xdr:colOff>
      <xdr:row>12</xdr:row>
      <xdr:rowOff>174426</xdr:rowOff>
    </xdr:from>
    <xdr:to>
      <xdr:col>5</xdr:col>
      <xdr:colOff>4960</xdr:colOff>
      <xdr:row>18</xdr:row>
      <xdr:rowOff>7441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D151A5B-8979-4075-961E-32F6D9D6717C}"/>
            </a:ext>
          </a:extLst>
        </xdr:cNvPr>
        <xdr:cNvCxnSpPr/>
      </xdr:nvCxnSpPr>
      <xdr:spPr>
        <a:xfrm>
          <a:off x="2619475" y="2600126"/>
          <a:ext cx="1685" cy="950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1886</xdr:colOff>
      <xdr:row>12</xdr:row>
      <xdr:rowOff>177998</xdr:rowOff>
    </xdr:from>
    <xdr:to>
      <xdr:col>6</xdr:col>
      <xdr:colOff>7840</xdr:colOff>
      <xdr:row>16</xdr:row>
      <xdr:rowOff>172470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2782BB-55D6-4B77-AF19-2A55D02B6334}"/>
            </a:ext>
          </a:extLst>
        </xdr:cNvPr>
        <xdr:cNvCxnSpPr/>
      </xdr:nvCxnSpPr>
      <xdr:spPr>
        <a:xfrm>
          <a:off x="3074972" y="2592566"/>
          <a:ext cx="5954" cy="7313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181570</xdr:rowOff>
    </xdr:from>
    <xdr:to>
      <xdr:col>7</xdr:col>
      <xdr:colOff>498</xdr:colOff>
      <xdr:row>16</xdr:row>
      <xdr:rowOff>54877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8C2F21E2-8BAA-4F0C-BF8D-52B6D6990596}"/>
            </a:ext>
          </a:extLst>
        </xdr:cNvPr>
        <xdr:cNvCxnSpPr/>
      </xdr:nvCxnSpPr>
      <xdr:spPr>
        <a:xfrm flipH="1">
          <a:off x="3535617" y="2596138"/>
          <a:ext cx="498" cy="610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462249</xdr:colOff>
      <xdr:row>17</xdr:row>
      <xdr:rowOff>107770</xdr:rowOff>
    </xdr:from>
    <xdr:to>
      <xdr:col>7</xdr:col>
      <xdr:colOff>16550</xdr:colOff>
      <xdr:row>22</xdr:row>
      <xdr:rowOff>37357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71A1B88E-FEEF-4D8D-848F-3A0519053F32}"/>
            </a:ext>
          </a:extLst>
        </xdr:cNvPr>
        <xdr:cNvCxnSpPr>
          <a:cxnSpLocks/>
          <a:stCxn id="32" idx="2"/>
          <a:endCxn id="37" idx="2"/>
        </xdr:cNvCxnSpPr>
      </xdr:nvCxnSpPr>
      <xdr:spPr>
        <a:xfrm flipV="1">
          <a:off x="1222681" y="3439560"/>
          <a:ext cx="2329486" cy="8624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390849</xdr:colOff>
      <xdr:row>20</xdr:row>
      <xdr:rowOff>163609</xdr:rowOff>
    </xdr:from>
    <xdr:ext cx="184731" cy="2645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3986B4D-4B10-4C48-B53C-8D06EBF48CF8}"/>
            </a:ext>
          </a:extLst>
        </xdr:cNvPr>
        <xdr:cNvSpPr txBox="1"/>
      </xdr:nvSpPr>
      <xdr:spPr>
        <a:xfrm>
          <a:off x="3463935" y="4036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454167</xdr:colOff>
      <xdr:row>15</xdr:row>
      <xdr:rowOff>63694</xdr:rowOff>
    </xdr:from>
    <xdr:ext cx="719108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9C7218E-746F-41F5-815F-9ECB2D56BF4A}"/>
            </a:ext>
          </a:extLst>
        </xdr:cNvPr>
        <xdr:cNvSpPr txBox="1"/>
      </xdr:nvSpPr>
      <xdr:spPr>
        <a:xfrm>
          <a:off x="454167" y="3034867"/>
          <a:ext cx="7191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>
              <a:solidFill>
                <a:schemeClr val="accent6">
                  <a:lumMod val="75000"/>
                </a:schemeClr>
              </a:solidFill>
            </a:rPr>
            <a:t>A</a:t>
          </a:r>
          <a:r>
            <a:rPr lang="es-GT" sz="1100" baseline="0">
              <a:solidFill>
                <a:schemeClr val="accent6">
                  <a:lumMod val="75000"/>
                </a:schemeClr>
              </a:solidFill>
            </a:rPr>
            <a:t> = x-375</a:t>
          </a:r>
          <a:endParaRPr lang="es-GT" sz="1100">
            <a:solidFill>
              <a:schemeClr val="accent6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452329</xdr:colOff>
      <xdr:row>9</xdr:row>
      <xdr:rowOff>143527</xdr:rowOff>
    </xdr:from>
    <xdr:ext cx="523413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F818E081-F9EE-4255-9DFA-24ED7A7098F0}"/>
            </a:ext>
          </a:extLst>
        </xdr:cNvPr>
        <xdr:cNvSpPr txBox="1"/>
      </xdr:nvSpPr>
      <xdr:spPr>
        <a:xfrm>
          <a:off x="2604979" y="1991377"/>
          <a:ext cx="5234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i = 3%</a:t>
          </a:r>
        </a:p>
      </xdr:txBody>
    </xdr:sp>
    <xdr:clientData/>
  </xdr:oneCellAnchor>
  <xdr:twoCellAnchor>
    <xdr:from>
      <xdr:col>1</xdr:col>
      <xdr:colOff>412843</xdr:colOff>
      <xdr:row>16</xdr:row>
      <xdr:rowOff>15666</xdr:rowOff>
    </xdr:from>
    <xdr:to>
      <xdr:col>9</xdr:col>
      <xdr:colOff>232178</xdr:colOff>
      <xdr:row>16</xdr:row>
      <xdr:rowOff>15680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605A15F7-CB41-4CDA-81F2-F717D51296A1}"/>
            </a:ext>
          </a:extLst>
        </xdr:cNvPr>
        <xdr:cNvCxnSpPr>
          <a:stCxn id="14" idx="3"/>
        </xdr:cNvCxnSpPr>
      </xdr:nvCxnSpPr>
      <xdr:spPr>
        <a:xfrm>
          <a:off x="1173275" y="3167147"/>
          <a:ext cx="3519582" cy="14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756781</xdr:colOff>
      <xdr:row>9</xdr:row>
      <xdr:rowOff>0</xdr:rowOff>
    </xdr:from>
    <xdr:to>
      <xdr:col>1</xdr:col>
      <xdr:colOff>0</xdr:colOff>
      <xdr:row>12</xdr:row>
      <xdr:rowOff>139178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9EAFDEE5-9074-496C-8916-5593F00E7A57}"/>
            </a:ext>
          </a:extLst>
        </xdr:cNvPr>
        <xdr:cNvCxnSpPr/>
      </xdr:nvCxnSpPr>
      <xdr:spPr>
        <a:xfrm flipH="1" flipV="1">
          <a:off x="756781" y="1847850"/>
          <a:ext cx="5219" cy="7170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591507</xdr:colOff>
      <xdr:row>7</xdr:row>
      <xdr:rowOff>121780</xdr:rowOff>
    </xdr:from>
    <xdr:ext cx="613822" cy="436786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ED048C4-95B8-4691-AE1D-58E7DC2C4CD1}"/>
            </a:ext>
          </a:extLst>
        </xdr:cNvPr>
        <xdr:cNvSpPr txBox="1"/>
      </xdr:nvSpPr>
      <xdr:spPr>
        <a:xfrm>
          <a:off x="591507" y="1564249"/>
          <a:ext cx="61382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P=1000</a:t>
          </a:r>
        </a:p>
        <a:p>
          <a:endParaRPr lang="es-GT" sz="1100"/>
        </a:p>
      </xdr:txBody>
    </xdr:sp>
    <xdr:clientData/>
  </xdr:oneCellAnchor>
  <xdr:oneCellAnchor>
    <xdr:from>
      <xdr:col>17</xdr:col>
      <xdr:colOff>140561</xdr:colOff>
      <xdr:row>13</xdr:row>
      <xdr:rowOff>32133</xdr:rowOff>
    </xdr:from>
    <xdr:ext cx="3525068" cy="3637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99D94678-5027-4660-B6C1-0771235335CB}"/>
                </a:ext>
              </a:extLst>
            </xdr:cNvPr>
            <xdr:cNvSpPr txBox="1"/>
          </xdr:nvSpPr>
          <xdr:spPr>
            <a:xfrm>
              <a:off x="10386796" y="2642689"/>
              <a:ext cx="3525068" cy="363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1000=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𝐴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 ∗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(1+5%</m:t>
                      </m:r>
                      <m:sSup>
                        <m:sSup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</m:s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−1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5%∗(1+</m:t>
                      </m:r>
                      <m:sSup>
                        <m:sSup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5%)</m:t>
                          </m:r>
                        </m:e>
                        <m:sup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</m:sSup>
                    </m:den>
                  </m:f>
                </m:oMath>
              </a14:m>
              <a:r>
                <a:rPr lang="es-GT" sz="1400"/>
                <a:t> -75</a:t>
              </a:r>
              <a:r>
                <a:rPr lang="es-GT" sz="1400" baseline="0"/>
                <a:t>  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f>
                    <m:f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(1+5%</m:t>
                      </m:r>
                      <m:sSup>
                        <m:sSup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</m:sup>
                      </m:sSup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5%∗6</m:t>
                          </m:r>
                        </m:e>
                      </m:d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num>
                    <m:den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(5%</m:t>
                      </m:r>
                      <m:sSup>
                        <m:sSup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∗(1+</m:t>
                      </m:r>
                      <m:sSup>
                        <m:sSup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5%)</m:t>
                          </m:r>
                        </m:e>
                        <m:sup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</m:sup>
                      </m:sSup>
                    </m:den>
                  </m:f>
                </m:oMath>
              </a14:m>
              <a:r>
                <a:rPr lang="es-G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GT" sz="14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99D94678-5027-4660-B6C1-0771235335CB}"/>
                </a:ext>
              </a:extLst>
            </xdr:cNvPr>
            <xdr:cNvSpPr txBox="1"/>
          </xdr:nvSpPr>
          <xdr:spPr>
            <a:xfrm>
              <a:off x="10386796" y="2642689"/>
              <a:ext cx="3525068" cy="363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1000=𝐴 ∗((1+5%)^6−1)/(5%∗(1+〖5%)〗^6 )</a:t>
              </a:r>
              <a:r>
                <a:rPr lang="es-GT" sz="1400"/>
                <a:t> -75</a:t>
              </a:r>
              <a:r>
                <a:rPr lang="es-GT" sz="1400" baseline="0"/>
                <a:t> 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∗((1+5%)^6−(5%∗6)−1)/((5%)^2∗(1+〖5%)〗^6 )</a:t>
              </a:r>
              <a:r>
                <a:rPr lang="es-G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GT" sz="1400"/>
            </a:p>
          </xdr:txBody>
        </xdr:sp>
      </mc:Fallback>
    </mc:AlternateContent>
    <xdr:clientData/>
  </xdr:oneCellAnchor>
  <xdr:twoCellAnchor editAs="oneCell">
    <xdr:from>
      <xdr:col>0</xdr:col>
      <xdr:colOff>602322</xdr:colOff>
      <xdr:row>25</xdr:row>
      <xdr:rowOff>46824</xdr:rowOff>
    </xdr:from>
    <xdr:to>
      <xdr:col>11</xdr:col>
      <xdr:colOff>604919</xdr:colOff>
      <xdr:row>28</xdr:row>
      <xdr:rowOff>14260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23CBAFF2-0790-4083-BEF9-01F994BA4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322" y="4852441"/>
          <a:ext cx="5686239" cy="508362"/>
        </a:xfrm>
        <a:prstGeom prst="rect">
          <a:avLst/>
        </a:prstGeom>
      </xdr:spPr>
    </xdr:pic>
    <xdr:clientData/>
  </xdr:twoCellAnchor>
  <xdr:twoCellAnchor editAs="oneCell">
    <xdr:from>
      <xdr:col>0</xdr:col>
      <xdr:colOff>352778</xdr:colOff>
      <xdr:row>0</xdr:row>
      <xdr:rowOff>141112</xdr:rowOff>
    </xdr:from>
    <xdr:to>
      <xdr:col>14</xdr:col>
      <xdr:colOff>258081</xdr:colOff>
      <xdr:row>4</xdr:row>
      <xdr:rowOff>23520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1250A6A-3F81-4394-92CB-C3FEB92FB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778" y="141112"/>
          <a:ext cx="7870241" cy="736914"/>
        </a:xfrm>
        <a:prstGeom prst="rect">
          <a:avLst/>
        </a:prstGeom>
      </xdr:spPr>
    </xdr:pic>
    <xdr:clientData/>
  </xdr:twoCellAnchor>
  <xdr:twoCellAnchor editAs="oneCell">
    <xdr:from>
      <xdr:col>12</xdr:col>
      <xdr:colOff>219507</xdr:colOff>
      <xdr:row>2</xdr:row>
      <xdr:rowOff>117592</xdr:rowOff>
    </xdr:from>
    <xdr:to>
      <xdr:col>16</xdr:col>
      <xdr:colOff>162476</xdr:colOff>
      <xdr:row>12</xdr:row>
      <xdr:rowOff>119949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C97445EC-4D54-4B02-8269-3A7804DFD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2465" t="28389" r="11263" b="14182"/>
        <a:stretch/>
      </xdr:blipFill>
      <xdr:spPr>
        <a:xfrm>
          <a:off x="6663581" y="580123"/>
          <a:ext cx="2984697" cy="1954394"/>
        </a:xfrm>
        <a:prstGeom prst="rect">
          <a:avLst/>
        </a:prstGeom>
      </xdr:spPr>
    </xdr:pic>
    <xdr:clientData/>
  </xdr:twoCellAnchor>
  <xdr:oneCellAnchor>
    <xdr:from>
      <xdr:col>1</xdr:col>
      <xdr:colOff>339362</xdr:colOff>
      <xdr:row>20</xdr:row>
      <xdr:rowOff>164772</xdr:rowOff>
    </xdr:from>
    <xdr:ext cx="245773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70BD09B-4353-4A14-A198-70C71F11D809}"/>
            </a:ext>
          </a:extLst>
        </xdr:cNvPr>
        <xdr:cNvSpPr txBox="1"/>
      </xdr:nvSpPr>
      <xdr:spPr>
        <a:xfrm>
          <a:off x="1099794" y="4037488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</a:t>
          </a:r>
        </a:p>
      </xdr:txBody>
    </xdr:sp>
    <xdr:clientData/>
  </xdr:oneCellAnchor>
  <xdr:oneCellAnchor>
    <xdr:from>
      <xdr:col>2</xdr:col>
      <xdr:colOff>272256</xdr:colOff>
      <xdr:row>20</xdr:row>
      <xdr:rowOff>58468</xdr:rowOff>
    </xdr:from>
    <xdr:ext cx="431978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BB14D995-55EF-439F-8D34-8248D5198C70}"/>
            </a:ext>
          </a:extLst>
        </xdr:cNvPr>
        <xdr:cNvSpPr txBox="1"/>
      </xdr:nvSpPr>
      <xdr:spPr>
        <a:xfrm>
          <a:off x="1495219" y="3931184"/>
          <a:ext cx="431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x-75</a:t>
          </a:r>
        </a:p>
      </xdr:txBody>
    </xdr:sp>
    <xdr:clientData/>
  </xdr:oneCellAnchor>
  <xdr:oneCellAnchor>
    <xdr:from>
      <xdr:col>3</xdr:col>
      <xdr:colOff>252187</xdr:colOff>
      <xdr:row>18</xdr:row>
      <xdr:rowOff>163831</xdr:rowOff>
    </xdr:from>
    <xdr:ext cx="503471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80FA9D9C-6767-4551-81B0-BBB0ACFB1BAB}"/>
            </a:ext>
          </a:extLst>
        </xdr:cNvPr>
        <xdr:cNvSpPr txBox="1"/>
      </xdr:nvSpPr>
      <xdr:spPr>
        <a:xfrm>
          <a:off x="1937681" y="3675930"/>
          <a:ext cx="503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x-150</a:t>
          </a:r>
        </a:p>
      </xdr:txBody>
    </xdr:sp>
    <xdr:clientData/>
  </xdr:oneCellAnchor>
  <xdr:oneCellAnchor>
    <xdr:from>
      <xdr:col>4</xdr:col>
      <xdr:colOff>227346</xdr:colOff>
      <xdr:row>17</xdr:row>
      <xdr:rowOff>164629</xdr:rowOff>
    </xdr:from>
    <xdr:ext cx="503471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94B80A31-8CEF-4B98-A2DC-1D175881CDCA}"/>
            </a:ext>
          </a:extLst>
        </xdr:cNvPr>
        <xdr:cNvSpPr txBox="1"/>
      </xdr:nvSpPr>
      <xdr:spPr>
        <a:xfrm>
          <a:off x="2375371" y="3496419"/>
          <a:ext cx="503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x-225</a:t>
          </a:r>
        </a:p>
      </xdr:txBody>
    </xdr:sp>
    <xdr:clientData/>
  </xdr:oneCellAnchor>
  <xdr:oneCellAnchor>
    <xdr:from>
      <xdr:col>5</xdr:col>
      <xdr:colOff>250864</xdr:colOff>
      <xdr:row>16</xdr:row>
      <xdr:rowOff>148951</xdr:rowOff>
    </xdr:from>
    <xdr:ext cx="503471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FA15FD3-4999-451A-A9EB-5362F9D2846E}"/>
            </a:ext>
          </a:extLst>
        </xdr:cNvPr>
        <xdr:cNvSpPr txBox="1"/>
      </xdr:nvSpPr>
      <xdr:spPr>
        <a:xfrm>
          <a:off x="2861420" y="3300432"/>
          <a:ext cx="503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x-300</a:t>
          </a:r>
        </a:p>
      </xdr:txBody>
    </xdr:sp>
    <xdr:clientData/>
  </xdr:oneCellAnchor>
  <xdr:oneCellAnchor>
    <xdr:from>
      <xdr:col>6</xdr:col>
      <xdr:colOff>227345</xdr:colOff>
      <xdr:row>16</xdr:row>
      <xdr:rowOff>23519</xdr:rowOff>
    </xdr:from>
    <xdr:ext cx="503471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71699290-B327-4C6D-B5AC-32E7D79CAB60}"/>
            </a:ext>
          </a:extLst>
        </xdr:cNvPr>
        <xdr:cNvSpPr txBox="1"/>
      </xdr:nvSpPr>
      <xdr:spPr>
        <a:xfrm>
          <a:off x="3300431" y="3175000"/>
          <a:ext cx="503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x-375</a:t>
          </a:r>
        </a:p>
      </xdr:txBody>
    </xdr:sp>
    <xdr:clientData/>
  </xdr:oneCellAnchor>
  <xdr:twoCellAnchor editAs="oneCell">
    <xdr:from>
      <xdr:col>20</xdr:col>
      <xdr:colOff>79375</xdr:colOff>
      <xdr:row>23</xdr:row>
      <xdr:rowOff>158750</xdr:rowOff>
    </xdr:from>
    <xdr:to>
      <xdr:col>21</xdr:col>
      <xdr:colOff>673875</xdr:colOff>
      <xdr:row>36</xdr:row>
      <xdr:rowOff>53723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93D475-65FD-4790-A8C5-9D5759897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4830" y="4654261"/>
          <a:ext cx="1409897" cy="2333951"/>
        </a:xfrm>
        <a:prstGeom prst="rect">
          <a:avLst/>
        </a:prstGeom>
      </xdr:spPr>
    </xdr:pic>
    <xdr:clientData/>
  </xdr:twoCellAnchor>
  <xdr:twoCellAnchor editAs="oneCell">
    <xdr:from>
      <xdr:col>21</xdr:col>
      <xdr:colOff>742324</xdr:colOff>
      <xdr:row>23</xdr:row>
      <xdr:rowOff>134154</xdr:rowOff>
    </xdr:from>
    <xdr:to>
      <xdr:col>23</xdr:col>
      <xdr:colOff>403167</xdr:colOff>
      <xdr:row>36</xdr:row>
      <xdr:rowOff>102695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29A220-2DED-43F4-8743-4CCA072B4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54578" y="4659647"/>
          <a:ext cx="1181265" cy="2410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181515</xdr:colOff>
      <xdr:row>4</xdr:row>
      <xdr:rowOff>17144</xdr:rowOff>
    </xdr:from>
    <xdr:to>
      <xdr:col>15</xdr:col>
      <xdr:colOff>407323</xdr:colOff>
      <xdr:row>16</xdr:row>
      <xdr:rowOff>126631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11D05F-BF36-45A6-BC1A-728F3CAD13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245" t="26436" r="11482" b="23296"/>
        <a:stretch/>
      </xdr:blipFill>
      <xdr:spPr>
        <a:xfrm>
          <a:off x="5978450" y="877467"/>
          <a:ext cx="4015324" cy="2393438"/>
        </a:xfrm>
        <a:prstGeom prst="rect">
          <a:avLst/>
        </a:prstGeom>
      </xdr:spPr>
    </xdr:pic>
    <xdr:clientData/>
  </xdr:twoCellAnchor>
  <xdr:oneCellAnchor>
    <xdr:from>
      <xdr:col>16</xdr:col>
      <xdr:colOff>178952</xdr:colOff>
      <xdr:row>12</xdr:row>
      <xdr:rowOff>114246</xdr:rowOff>
    </xdr:from>
    <xdr:ext cx="1926997" cy="3935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7DE2940-2B60-4425-9166-18B3F88F8437}"/>
                </a:ext>
              </a:extLst>
            </xdr:cNvPr>
            <xdr:cNvSpPr txBox="1"/>
          </xdr:nvSpPr>
          <xdr:spPr>
            <a:xfrm>
              <a:off x="10580252" y="2527246"/>
              <a:ext cx="1926997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/>
                <a:t>F</a:t>
              </a:r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=500 ∗</m:t>
                  </m:r>
                  <m:f>
                    <m:f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(1+14%</m:t>
                      </m:r>
                      <m:sSup>
                        <m:sSupPr>
                          <m:ctrlP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sup>
                      </m:sSup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num>
                    <m:den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14%</m:t>
                      </m:r>
                    </m:den>
                  </m:f>
                </m:oMath>
              </a14:m>
              <a:endParaRPr lang="es-GT" sz="16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7DE2940-2B60-4425-9166-18B3F88F8437}"/>
                </a:ext>
              </a:extLst>
            </xdr:cNvPr>
            <xdr:cNvSpPr txBox="1"/>
          </xdr:nvSpPr>
          <xdr:spPr>
            <a:xfrm>
              <a:off x="10580252" y="2527246"/>
              <a:ext cx="1926997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/>
                <a:t>F</a:t>
              </a:r>
              <a:r>
                <a:rPr lang="en-US" sz="1600" b="0" i="0">
                  <a:latin typeface="Cambria Math" panose="02040503050406030204" pitchFamily="18" charset="0"/>
                </a:rPr>
                <a:t>=500 ∗(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(1+14%)^5−1)/(14%)</a:t>
              </a:r>
              <a:endParaRPr lang="es-GT" sz="1600"/>
            </a:p>
          </xdr:txBody>
        </xdr:sp>
      </mc:Fallback>
    </mc:AlternateContent>
    <xdr:clientData/>
  </xdr:oneCellAnchor>
  <xdr:twoCellAnchor>
    <xdr:from>
      <xdr:col>4</xdr:col>
      <xdr:colOff>0</xdr:colOff>
      <xdr:row>13</xdr:row>
      <xdr:rowOff>0</xdr:rowOff>
    </xdr:from>
    <xdr:to>
      <xdr:col>4</xdr:col>
      <xdr:colOff>0</xdr:colOff>
      <xdr:row>16</xdr:row>
      <xdr:rowOff>70555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8B978B2-56AF-4AA8-ACF9-05A63C0E741F}"/>
            </a:ext>
          </a:extLst>
        </xdr:cNvPr>
        <xdr:cNvCxnSpPr/>
      </xdr:nvCxnSpPr>
      <xdr:spPr>
        <a:xfrm>
          <a:off x="2451100" y="2597150"/>
          <a:ext cx="0" cy="62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12700</xdr:rowOff>
    </xdr:from>
    <xdr:to>
      <xdr:col>3</xdr:col>
      <xdr:colOff>0</xdr:colOff>
      <xdr:row>16</xdr:row>
      <xdr:rowOff>83255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B5B2E94-7A7B-40EE-B73B-B1D27EF08781}"/>
            </a:ext>
          </a:extLst>
        </xdr:cNvPr>
        <xdr:cNvCxnSpPr/>
      </xdr:nvCxnSpPr>
      <xdr:spPr>
        <a:xfrm>
          <a:off x="1987550" y="2609850"/>
          <a:ext cx="0" cy="62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177800</xdr:rowOff>
    </xdr:from>
    <xdr:to>
      <xdr:col>5</xdr:col>
      <xdr:colOff>0</xdr:colOff>
      <xdr:row>16</xdr:row>
      <xdr:rowOff>64205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BD177A2-A69E-486E-ADA4-DE25D42C8C90}"/>
            </a:ext>
          </a:extLst>
        </xdr:cNvPr>
        <xdr:cNvCxnSpPr/>
      </xdr:nvCxnSpPr>
      <xdr:spPr>
        <a:xfrm>
          <a:off x="2914650" y="2590800"/>
          <a:ext cx="0" cy="62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750276</xdr:colOff>
      <xdr:row>13</xdr:row>
      <xdr:rowOff>14980</xdr:rowOff>
    </xdr:from>
    <xdr:to>
      <xdr:col>5</xdr:col>
      <xdr:colOff>750276</xdr:colOff>
      <xdr:row>16</xdr:row>
      <xdr:rowOff>88628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7317B35-FC85-434F-9682-BED90F5735E3}"/>
            </a:ext>
          </a:extLst>
        </xdr:cNvPr>
        <xdr:cNvCxnSpPr/>
      </xdr:nvCxnSpPr>
      <xdr:spPr>
        <a:xfrm>
          <a:off x="3379176" y="2612130"/>
          <a:ext cx="0" cy="626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1302</xdr:colOff>
      <xdr:row>13</xdr:row>
      <xdr:rowOff>6839</xdr:rowOff>
    </xdr:from>
    <xdr:to>
      <xdr:col>7</xdr:col>
      <xdr:colOff>1302</xdr:colOff>
      <xdr:row>16</xdr:row>
      <xdr:rowOff>80487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D37CBFD9-B816-4265-88C7-2CD2C9146D27}"/>
            </a:ext>
          </a:extLst>
        </xdr:cNvPr>
        <xdr:cNvCxnSpPr/>
      </xdr:nvCxnSpPr>
      <xdr:spPr>
        <a:xfrm>
          <a:off x="3843052" y="2603989"/>
          <a:ext cx="0" cy="626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7163</xdr:colOff>
      <xdr:row>8</xdr:row>
      <xdr:rowOff>179103</xdr:rowOff>
    </xdr:from>
    <xdr:to>
      <xdr:col>8</xdr:col>
      <xdr:colOff>8141</xdr:colOff>
      <xdr:row>12</xdr:row>
      <xdr:rowOff>183662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DD410B2-AE46-4182-9A2D-C3D4EA281A03}"/>
            </a:ext>
          </a:extLst>
        </xdr:cNvPr>
        <xdr:cNvCxnSpPr/>
      </xdr:nvCxnSpPr>
      <xdr:spPr>
        <a:xfrm flipV="1">
          <a:off x="4288292" y="1828055"/>
          <a:ext cx="978" cy="76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288875</xdr:colOff>
      <xdr:row>7</xdr:row>
      <xdr:rowOff>136557</xdr:rowOff>
    </xdr:from>
    <xdr:ext cx="385105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81BC39B-D00E-4E21-BBDA-23EAF322922E}"/>
            </a:ext>
          </a:extLst>
        </xdr:cNvPr>
        <xdr:cNvSpPr txBox="1"/>
      </xdr:nvSpPr>
      <xdr:spPr>
        <a:xfrm>
          <a:off x="4109117" y="1580670"/>
          <a:ext cx="3851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F=?</a:t>
          </a:r>
        </a:p>
      </xdr:txBody>
    </xdr:sp>
    <xdr:clientData/>
  </xdr:oneCellAnchor>
  <xdr:twoCellAnchor>
    <xdr:from>
      <xdr:col>2</xdr:col>
      <xdr:colOff>450646</xdr:colOff>
      <xdr:row>16</xdr:row>
      <xdr:rowOff>81936</xdr:rowOff>
    </xdr:from>
    <xdr:to>
      <xdr:col>8</xdr:col>
      <xdr:colOff>0</xdr:colOff>
      <xdr:row>16</xdr:row>
      <xdr:rowOff>102421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DBCD2BE0-3EEE-4006-B130-A26DAFF5B367}"/>
            </a:ext>
          </a:extLst>
        </xdr:cNvPr>
        <xdr:cNvCxnSpPr/>
      </xdr:nvCxnSpPr>
      <xdr:spPr>
        <a:xfrm>
          <a:off x="1966452" y="3226210"/>
          <a:ext cx="2314677" cy="204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87271</xdr:colOff>
      <xdr:row>16</xdr:row>
      <xdr:rowOff>111694</xdr:rowOff>
    </xdr:from>
    <xdr:ext cx="551048" cy="2645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95A3BB2-8DE5-4408-81F3-9AACC2487CE8}"/>
            </a:ext>
          </a:extLst>
        </xdr:cNvPr>
        <xdr:cNvSpPr txBox="1"/>
      </xdr:nvSpPr>
      <xdr:spPr>
        <a:xfrm>
          <a:off x="2538371" y="3261294"/>
          <a:ext cx="5510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A=500</a:t>
          </a:r>
        </a:p>
      </xdr:txBody>
    </xdr:sp>
    <xdr:clientData/>
  </xdr:oneCellAnchor>
  <xdr:oneCellAnchor>
    <xdr:from>
      <xdr:col>4</xdr:col>
      <xdr:colOff>3613</xdr:colOff>
      <xdr:row>9</xdr:row>
      <xdr:rowOff>170874</xdr:rowOff>
    </xdr:from>
    <xdr:ext cx="531171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5592F52-F47C-4DC2-A462-86B2D82744A4}"/>
            </a:ext>
          </a:extLst>
        </xdr:cNvPr>
        <xdr:cNvSpPr txBox="1"/>
      </xdr:nvSpPr>
      <xdr:spPr>
        <a:xfrm>
          <a:off x="2441194" y="2004180"/>
          <a:ext cx="5311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i=15%</a:t>
          </a:r>
        </a:p>
      </xdr:txBody>
    </xdr:sp>
    <xdr:clientData/>
  </xdr:oneCellAnchor>
  <xdr:twoCellAnchor editAs="oneCell">
    <xdr:from>
      <xdr:col>19</xdr:col>
      <xdr:colOff>26966</xdr:colOff>
      <xdr:row>22</xdr:row>
      <xdr:rowOff>28523</xdr:rowOff>
    </xdr:from>
    <xdr:to>
      <xdr:col>21</xdr:col>
      <xdr:colOff>319279</xdr:colOff>
      <xdr:row>37</xdr:row>
      <xdr:rowOff>98674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28537BB-FF05-4259-92B7-DC3F97A98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14266" y="4308423"/>
          <a:ext cx="1816314" cy="2832401"/>
        </a:xfrm>
        <a:prstGeom prst="rect">
          <a:avLst/>
        </a:prstGeom>
      </xdr:spPr>
    </xdr:pic>
    <xdr:clientData/>
  </xdr:twoCellAnchor>
  <xdr:twoCellAnchor editAs="oneCell">
    <xdr:from>
      <xdr:col>0</xdr:col>
      <xdr:colOff>583792</xdr:colOff>
      <xdr:row>1</xdr:row>
      <xdr:rowOff>20482</xdr:rowOff>
    </xdr:from>
    <xdr:to>
      <xdr:col>13</xdr:col>
      <xdr:colOff>756533</xdr:colOff>
      <xdr:row>3</xdr:row>
      <xdr:rowOff>112660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59F5559-AE10-405E-AF5F-7F57E186E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792" y="215079"/>
          <a:ext cx="7946370" cy="563307"/>
        </a:xfrm>
        <a:prstGeom prst="rect">
          <a:avLst/>
        </a:prstGeom>
      </xdr:spPr>
    </xdr:pic>
    <xdr:clientData/>
  </xdr:twoCellAnchor>
  <xdr:twoCellAnchor>
    <xdr:from>
      <xdr:col>8</xdr:col>
      <xdr:colOff>12568</xdr:colOff>
      <xdr:row>13</xdr:row>
      <xdr:rowOff>12779</xdr:rowOff>
    </xdr:from>
    <xdr:to>
      <xdr:col>8</xdr:col>
      <xdr:colOff>12568</xdr:colOff>
      <xdr:row>16</xdr:row>
      <xdr:rowOff>86427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45817664-6160-4A9B-845F-20DAA81B5748}"/>
            </a:ext>
          </a:extLst>
        </xdr:cNvPr>
        <xdr:cNvCxnSpPr/>
      </xdr:nvCxnSpPr>
      <xdr:spPr>
        <a:xfrm>
          <a:off x="4293697" y="2603989"/>
          <a:ext cx="0" cy="626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449823</xdr:colOff>
      <xdr:row>0</xdr:row>
      <xdr:rowOff>134364</xdr:rowOff>
    </xdr:from>
    <xdr:to>
      <xdr:col>18</xdr:col>
      <xdr:colOff>607429</xdr:colOff>
      <xdr:row>14</xdr:row>
      <xdr:rowOff>76497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79C00A-82DC-4032-BF7A-67B1223D91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147" t="24352" r="10238" b="12749"/>
        <a:stretch/>
      </xdr:blipFill>
      <xdr:spPr>
        <a:xfrm>
          <a:off x="7072873" y="134364"/>
          <a:ext cx="3967606" cy="2761533"/>
        </a:xfrm>
        <a:prstGeom prst="rect">
          <a:avLst/>
        </a:prstGeom>
      </xdr:spPr>
    </xdr:pic>
    <xdr:clientData/>
  </xdr:twoCellAnchor>
  <xdr:twoCellAnchor>
    <xdr:from>
      <xdr:col>0</xdr:col>
      <xdr:colOff>752593</xdr:colOff>
      <xdr:row>12</xdr:row>
      <xdr:rowOff>7839</xdr:rowOff>
    </xdr:from>
    <xdr:to>
      <xdr:col>0</xdr:col>
      <xdr:colOff>752593</xdr:colOff>
      <xdr:row>18</xdr:row>
      <xdr:rowOff>23518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5E48178-7698-4099-8965-0F80142BD149}"/>
            </a:ext>
          </a:extLst>
        </xdr:cNvPr>
        <xdr:cNvCxnSpPr/>
      </xdr:nvCxnSpPr>
      <xdr:spPr>
        <a:xfrm>
          <a:off x="752593" y="2458939"/>
          <a:ext cx="0" cy="11205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15</xdr:row>
      <xdr:rowOff>70555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471EC753-6E5D-4371-A2CA-513A398B7016}"/>
            </a:ext>
          </a:extLst>
        </xdr:cNvPr>
        <xdr:cNvCxnSpPr/>
      </xdr:nvCxnSpPr>
      <xdr:spPr>
        <a:xfrm>
          <a:off x="1689100" y="2451100"/>
          <a:ext cx="0" cy="62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3450</xdr:colOff>
      <xdr:row>12</xdr:row>
      <xdr:rowOff>3449</xdr:rowOff>
    </xdr:from>
    <xdr:to>
      <xdr:col>6</xdr:col>
      <xdr:colOff>3450</xdr:colOff>
      <xdr:row>15</xdr:row>
      <xdr:rowOff>74004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A3F9AA3-7C04-4EC3-87E2-30A16ED7BB6A}"/>
            </a:ext>
          </a:extLst>
        </xdr:cNvPr>
        <xdr:cNvCxnSpPr/>
      </xdr:nvCxnSpPr>
      <xdr:spPr>
        <a:xfrm>
          <a:off x="3083200" y="2454549"/>
          <a:ext cx="0" cy="62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556606</xdr:colOff>
      <xdr:row>18</xdr:row>
      <xdr:rowOff>70556</xdr:rowOff>
    </xdr:from>
    <xdr:ext cx="399148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62F1FC7-216A-42B7-A6D7-255DEB2D3D40}"/>
            </a:ext>
          </a:extLst>
        </xdr:cNvPr>
        <xdr:cNvSpPr txBox="1"/>
      </xdr:nvSpPr>
      <xdr:spPr>
        <a:xfrm>
          <a:off x="556606" y="362655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500</a:t>
          </a:r>
        </a:p>
      </xdr:txBody>
    </xdr:sp>
    <xdr:clientData/>
  </xdr:oneCellAnchor>
  <xdr:oneCellAnchor>
    <xdr:from>
      <xdr:col>2</xdr:col>
      <xdr:colOff>269993</xdr:colOff>
      <xdr:row>15</xdr:row>
      <xdr:rowOff>152401</xdr:rowOff>
    </xdr:from>
    <xdr:ext cx="399148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9DED612-0CCE-4857-8DCB-CAD5A578B461}"/>
            </a:ext>
          </a:extLst>
        </xdr:cNvPr>
        <xdr:cNvSpPr txBox="1"/>
      </xdr:nvSpPr>
      <xdr:spPr>
        <a:xfrm>
          <a:off x="1495543" y="315595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250</a:t>
          </a:r>
        </a:p>
      </xdr:txBody>
    </xdr:sp>
    <xdr:clientData/>
  </xdr:oneCellAnchor>
  <xdr:oneCellAnchor>
    <xdr:from>
      <xdr:col>5</xdr:col>
      <xdr:colOff>243024</xdr:colOff>
      <xdr:row>15</xdr:row>
      <xdr:rowOff>101913</xdr:rowOff>
    </xdr:from>
    <xdr:ext cx="399148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58A7A8E-CADC-49C5-8C5D-C6BF2FB3623F}"/>
            </a:ext>
          </a:extLst>
        </xdr:cNvPr>
        <xdr:cNvSpPr txBox="1"/>
      </xdr:nvSpPr>
      <xdr:spPr>
        <a:xfrm>
          <a:off x="2859224" y="310546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300</a:t>
          </a:r>
        </a:p>
      </xdr:txBody>
    </xdr:sp>
    <xdr:clientData/>
  </xdr:oneCellAnchor>
  <xdr:oneCellAnchor>
    <xdr:from>
      <xdr:col>6</xdr:col>
      <xdr:colOff>415494</xdr:colOff>
      <xdr:row>7</xdr:row>
      <xdr:rowOff>148952</xdr:rowOff>
    </xdr:from>
    <xdr:ext cx="459678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B5B90C7-28B1-45CB-9231-C59005B38D56}"/>
            </a:ext>
          </a:extLst>
        </xdr:cNvPr>
        <xdr:cNvSpPr txBox="1"/>
      </xdr:nvSpPr>
      <xdr:spPr>
        <a:xfrm>
          <a:off x="3495244" y="1634852"/>
          <a:ext cx="459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i=5%</a:t>
          </a:r>
        </a:p>
      </xdr:txBody>
    </xdr:sp>
    <xdr:clientData/>
  </xdr:oneCellAnchor>
  <xdr:oneCellAnchor>
    <xdr:from>
      <xdr:col>10</xdr:col>
      <xdr:colOff>282222</xdr:colOff>
      <xdr:row>6</xdr:row>
      <xdr:rowOff>78395</xdr:rowOff>
    </xdr:from>
    <xdr:ext cx="385105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104AE485-1DF4-4033-B777-A63CCE80E706}"/>
            </a:ext>
          </a:extLst>
        </xdr:cNvPr>
        <xdr:cNvSpPr txBox="1"/>
      </xdr:nvSpPr>
      <xdr:spPr>
        <a:xfrm>
          <a:off x="5216172" y="1367445"/>
          <a:ext cx="3851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F=?</a:t>
          </a:r>
        </a:p>
      </xdr:txBody>
    </xdr:sp>
    <xdr:clientData/>
  </xdr:oneCellAnchor>
  <xdr:twoCellAnchor>
    <xdr:from>
      <xdr:col>11</xdr:col>
      <xdr:colOff>12244</xdr:colOff>
      <xdr:row>7</xdr:row>
      <xdr:rowOff>162647</xdr:rowOff>
    </xdr:from>
    <xdr:to>
      <xdr:col>11</xdr:col>
      <xdr:colOff>15679</xdr:colOff>
      <xdr:row>11</xdr:row>
      <xdr:rowOff>156790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943631E0-B585-4078-9A7F-D9C1986EED3F}"/>
            </a:ext>
          </a:extLst>
        </xdr:cNvPr>
        <xdr:cNvCxnSpPr>
          <a:endCxn id="11" idx="2"/>
        </xdr:cNvCxnSpPr>
      </xdr:nvCxnSpPr>
      <xdr:spPr>
        <a:xfrm flipH="1" flipV="1">
          <a:off x="5409744" y="1648547"/>
          <a:ext cx="3435" cy="762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399814</xdr:colOff>
      <xdr:row>16</xdr:row>
      <xdr:rowOff>180308</xdr:rowOff>
    </xdr:from>
    <xdr:to>
      <xdr:col>11</xdr:col>
      <xdr:colOff>101913</xdr:colOff>
      <xdr:row>20</xdr:row>
      <xdr:rowOff>54876</xdr:rowOff>
    </xdr:to>
    <xdr:sp macro="" textlink="">
      <xdr:nvSpPr>
        <xdr:cNvPr id="13" name="Flecha: curvada hacia arriba 12">
          <a:extLst>
            <a:ext uri="{FF2B5EF4-FFF2-40B4-BE49-F238E27FC236}">
              <a16:creationId xmlns:a16="http://schemas.microsoft.com/office/drawing/2014/main" id="{350D2098-BB7A-4032-8B8B-4492157BA328}"/>
            </a:ext>
          </a:extLst>
        </xdr:cNvPr>
        <xdr:cNvSpPr/>
      </xdr:nvSpPr>
      <xdr:spPr>
        <a:xfrm>
          <a:off x="3016014" y="3368008"/>
          <a:ext cx="2483399" cy="62386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411103</xdr:colOff>
      <xdr:row>18</xdr:row>
      <xdr:rowOff>26967</xdr:rowOff>
    </xdr:from>
    <xdr:to>
      <xdr:col>11</xdr:col>
      <xdr:colOff>290061</xdr:colOff>
      <xdr:row>22</xdr:row>
      <xdr:rowOff>156791</xdr:rowOff>
    </xdr:to>
    <xdr:sp macro="" textlink="">
      <xdr:nvSpPr>
        <xdr:cNvPr id="14" name="Flecha: curvada hacia arriba 13">
          <a:extLst>
            <a:ext uri="{FF2B5EF4-FFF2-40B4-BE49-F238E27FC236}">
              <a16:creationId xmlns:a16="http://schemas.microsoft.com/office/drawing/2014/main" id="{3E165241-3BDB-4EFD-BE4D-A1904B743D3C}"/>
            </a:ext>
          </a:extLst>
        </xdr:cNvPr>
        <xdr:cNvSpPr/>
      </xdr:nvSpPr>
      <xdr:spPr>
        <a:xfrm>
          <a:off x="1636653" y="3582967"/>
          <a:ext cx="4050908" cy="891824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641898</xdr:colOff>
      <xdr:row>20</xdr:row>
      <xdr:rowOff>116652</xdr:rowOff>
    </xdr:from>
    <xdr:to>
      <xdr:col>11</xdr:col>
      <xdr:colOff>227345</xdr:colOff>
      <xdr:row>26</xdr:row>
      <xdr:rowOff>66167</xdr:rowOff>
    </xdr:to>
    <xdr:sp macro="" textlink="">
      <xdr:nvSpPr>
        <xdr:cNvPr id="15" name="Flecha: curvada hacia arriba 14">
          <a:extLst>
            <a:ext uri="{FF2B5EF4-FFF2-40B4-BE49-F238E27FC236}">
              <a16:creationId xmlns:a16="http://schemas.microsoft.com/office/drawing/2014/main" id="{DCCB6C76-4410-4C74-980E-1E4AA4F6A79A}"/>
            </a:ext>
          </a:extLst>
        </xdr:cNvPr>
        <xdr:cNvSpPr/>
      </xdr:nvSpPr>
      <xdr:spPr>
        <a:xfrm>
          <a:off x="641898" y="4053652"/>
          <a:ext cx="4982947" cy="106711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oneCellAnchor>
    <xdr:from>
      <xdr:col>20</xdr:col>
      <xdr:colOff>17090</xdr:colOff>
      <xdr:row>12</xdr:row>
      <xdr:rowOff>21010</xdr:rowOff>
    </xdr:from>
    <xdr:ext cx="3478773" cy="1777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C2DF0E09-9151-4E41-B684-FAC541C3CD5C}"/>
                </a:ext>
              </a:extLst>
            </xdr:cNvPr>
            <xdr:cNvSpPr txBox="1"/>
          </xdr:nvSpPr>
          <xdr:spPr>
            <a:xfrm>
              <a:off x="11974140" y="2472110"/>
              <a:ext cx="3478773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=500</m:t>
                    </m:r>
                    <m:sSup>
                      <m:sSupPr>
                        <m:ctrlPr>
                          <a:rPr lang="es-GT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GT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GT" sz="1100" i="0">
                                <a:latin typeface="Cambria Math" panose="02040503050406030204" pitchFamily="18" charset="0"/>
                              </a:rPr>
                              <m:t>1+0.05</m:t>
                            </m:r>
                          </m:e>
                        </m:d>
                      </m:e>
                      <m:sup>
                        <m:r>
                          <a:rPr lang="es-GT" sz="1100" i="0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s-GT" sz="1100" i="0">
                        <a:latin typeface="Cambria Math" panose="02040503050406030204" pitchFamily="18" charset="0"/>
                      </a:rPr>
                      <m:t>+250</m:t>
                    </m:r>
                    <m:sSup>
                      <m:sSupPr>
                        <m:ctrlPr>
                          <a:rPr lang="es-GT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GT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GT" sz="1100" i="0">
                                <a:latin typeface="Cambria Math" panose="02040503050406030204" pitchFamily="18" charset="0"/>
                              </a:rPr>
                              <m:t>1+0.05</m:t>
                            </m:r>
                          </m:e>
                        </m:d>
                      </m:e>
                      <m:sup>
                        <m:r>
                          <a:rPr lang="es-GT" sz="1100" i="0"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</m:sSup>
                    <m:r>
                      <a:rPr lang="es-GT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30</m:t>
                    </m:r>
                    <m:r>
                      <a:rPr lang="es-GT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sSup>
                      <m:sSupPr>
                        <m:ctrlPr>
                          <a:rPr lang="es-G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G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GT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1+0.05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</m:sSup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C2DF0E09-9151-4E41-B684-FAC541C3CD5C}"/>
                </a:ext>
              </a:extLst>
            </xdr:cNvPr>
            <xdr:cNvSpPr txBox="1"/>
          </xdr:nvSpPr>
          <xdr:spPr>
            <a:xfrm>
              <a:off x="11974140" y="2472110"/>
              <a:ext cx="3478773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i="0">
                  <a:latin typeface="Cambria Math" panose="02040503050406030204" pitchFamily="18" charset="0"/>
                </a:rPr>
                <a:t>𝐹=500</a:t>
              </a:r>
              <a:r>
                <a:rPr lang="es-GT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i="0">
                  <a:latin typeface="Cambria Math" panose="02040503050406030204" pitchFamily="18" charset="0"/>
                </a:rPr>
                <a:t>1+0.05)</a:t>
              </a:r>
              <a:r>
                <a:rPr lang="es-GT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i="0">
                  <a:latin typeface="Cambria Math" panose="02040503050406030204" pitchFamily="18" charset="0"/>
                </a:rPr>
                <a:t>10+250</a:t>
              </a:r>
              <a:r>
                <a:rPr lang="es-GT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i="0">
                  <a:latin typeface="Cambria Math" panose="02040503050406030204" pitchFamily="18" charset="0"/>
                </a:rPr>
                <a:t>1+0.05)</a:t>
              </a:r>
              <a:r>
                <a:rPr lang="es-GT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i="0">
                  <a:latin typeface="Cambria Math" panose="02040503050406030204" pitchFamily="18" charset="0"/>
                </a:rPr>
                <a:t>8+</a:t>
              </a:r>
              <a:r>
                <a:rPr lang="en-US" sz="1100" b="0" i="0">
                  <a:latin typeface="Cambria Math" panose="02040503050406030204" pitchFamily="18" charset="0"/>
                </a:rPr>
                <a:t>30</a:t>
              </a:r>
              <a:r>
                <a:rPr lang="es-G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0(1+0.05)^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15</xdr:col>
      <xdr:colOff>518814</xdr:colOff>
      <xdr:row>15</xdr:row>
      <xdr:rowOff>72625</xdr:rowOff>
    </xdr:from>
    <xdr:ext cx="295593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9B907ED-AE67-49C5-816C-A421F3EC6C3F}"/>
                </a:ext>
              </a:extLst>
            </xdr:cNvPr>
            <xdr:cNvSpPr txBox="1"/>
          </xdr:nvSpPr>
          <xdr:spPr>
            <a:xfrm>
              <a:off x="8665864" y="3076175"/>
              <a:ext cx="29559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=500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(1.6289)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+250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(1.4775)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30</m:t>
                    </m:r>
                    <m:r>
                      <a:rPr lang="es-GT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(1.2763)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9B907ED-AE67-49C5-816C-A421F3EC6C3F}"/>
                </a:ext>
              </a:extLst>
            </xdr:cNvPr>
            <xdr:cNvSpPr txBox="1"/>
          </xdr:nvSpPr>
          <xdr:spPr>
            <a:xfrm>
              <a:off x="8665864" y="3076175"/>
              <a:ext cx="29559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i="0">
                  <a:latin typeface="Cambria Math" panose="02040503050406030204" pitchFamily="18" charset="0"/>
                </a:rPr>
                <a:t>𝐹=500</a:t>
              </a:r>
              <a:r>
                <a:rPr lang="en-US" sz="1100" b="0" i="0">
                  <a:latin typeface="Cambria Math" panose="02040503050406030204" pitchFamily="18" charset="0"/>
                </a:rPr>
                <a:t>(1.6289)</a:t>
              </a:r>
              <a:r>
                <a:rPr lang="es-GT" sz="1100" i="0">
                  <a:latin typeface="Cambria Math" panose="02040503050406030204" pitchFamily="18" charset="0"/>
                </a:rPr>
                <a:t>+250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(1.4775)</a:t>
              </a:r>
              <a:r>
                <a:rPr lang="es-GT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30</a:t>
              </a:r>
              <a:r>
                <a:rPr lang="es-G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(1.2763)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24</xdr:col>
      <xdr:colOff>74222</xdr:colOff>
      <xdr:row>23</xdr:row>
      <xdr:rowOff>37749</xdr:rowOff>
    </xdr:from>
    <xdr:to>
      <xdr:col>26</xdr:col>
      <xdr:colOff>171146</xdr:colOff>
      <xdr:row>41</xdr:row>
      <xdr:rowOff>125822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2CACCE0-F84D-4AA4-B32F-31BC8F953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20572" y="4539899"/>
          <a:ext cx="1620924" cy="340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024C-8DD5-4144-91D2-D7E81F1CD5F6}">
  <dimension ref="A1:AA30"/>
  <sheetViews>
    <sheetView zoomScale="59" workbookViewId="0">
      <selection activeCell="L22" sqref="L22"/>
    </sheetView>
  </sheetViews>
  <sheetFormatPr baseColWidth="10" defaultRowHeight="14.5" x14ac:dyDescent="0.35"/>
  <cols>
    <col min="1" max="1" width="10.90625" style="1"/>
    <col min="2" max="9" width="6.6328125" style="1" customWidth="1"/>
    <col min="18" max="18" width="10.90625" style="1"/>
    <col min="19" max="19" width="12.08984375" style="1" bestFit="1" customWidth="1"/>
    <col min="20" max="20" width="13.1796875" style="1" bestFit="1" customWidth="1"/>
    <col min="21" max="21" width="14.453125" style="1" customWidth="1"/>
    <col min="22" max="24" width="10.90625" style="1"/>
    <col min="25" max="25" width="11" style="1" bestFit="1" customWidth="1"/>
    <col min="26" max="26" width="17.54296875" customWidth="1"/>
  </cols>
  <sheetData>
    <row r="1" spans="2:27" ht="15" thickBot="1" x14ac:dyDescent="0.4"/>
    <row r="2" spans="2:27" ht="24.5" thickBot="1" x14ac:dyDescent="0.4">
      <c r="R2" s="44" t="s">
        <v>0</v>
      </c>
      <c r="S2" s="45"/>
      <c r="T2" s="45"/>
      <c r="U2" s="45"/>
      <c r="V2" s="46"/>
      <c r="Z2" s="2"/>
      <c r="AA2" s="2"/>
    </row>
    <row r="3" spans="2:27" ht="15.5" x14ac:dyDescent="0.35">
      <c r="R3" s="3"/>
      <c r="S3" s="4"/>
      <c r="T3" s="4"/>
      <c r="U3" s="4"/>
      <c r="V3" s="5"/>
    </row>
    <row r="4" spans="2:27" ht="15.5" x14ac:dyDescent="0.35">
      <c r="R4" s="6" t="s">
        <v>1</v>
      </c>
      <c r="S4" s="7" t="s">
        <v>2</v>
      </c>
      <c r="T4" s="7" t="s">
        <v>3</v>
      </c>
      <c r="U4" s="7"/>
      <c r="V4" s="8"/>
    </row>
    <row r="5" spans="2:27" ht="15.5" x14ac:dyDescent="0.35">
      <c r="R5" s="6" t="s">
        <v>4</v>
      </c>
      <c r="S5" s="7" t="s">
        <v>2</v>
      </c>
      <c r="T5" s="9">
        <v>0.2</v>
      </c>
      <c r="U5" s="7" t="s">
        <v>5</v>
      </c>
      <c r="V5" s="8"/>
    </row>
    <row r="6" spans="2:27" ht="15.5" x14ac:dyDescent="0.35">
      <c r="R6" s="6" t="s">
        <v>6</v>
      </c>
      <c r="S6" s="7" t="s">
        <v>2</v>
      </c>
      <c r="T6" s="7">
        <v>7</v>
      </c>
      <c r="U6" s="10"/>
      <c r="V6" s="8"/>
    </row>
    <row r="7" spans="2:27" ht="15.5" x14ac:dyDescent="0.35">
      <c r="D7" s="1" t="str">
        <f>CONCATENATE(R5,S5,T5)</f>
        <v>i=0.2</v>
      </c>
      <c r="R7" s="6" t="s">
        <v>7</v>
      </c>
      <c r="S7" s="7" t="s">
        <v>2</v>
      </c>
      <c r="T7" s="11">
        <v>25000</v>
      </c>
      <c r="U7" s="11"/>
      <c r="V7" s="12"/>
    </row>
    <row r="8" spans="2:27" ht="16" thickBot="1" x14ac:dyDescent="0.4">
      <c r="R8" s="13"/>
      <c r="S8" s="14"/>
      <c r="T8" s="15"/>
      <c r="U8" s="15"/>
      <c r="V8" s="16"/>
    </row>
    <row r="11" spans="2:27" ht="15.5" x14ac:dyDescent="0.35">
      <c r="R11" s="47" t="s">
        <v>8</v>
      </c>
      <c r="S11" s="47"/>
      <c r="T11" s="47"/>
      <c r="U11" s="47"/>
      <c r="X11" s="47" t="s">
        <v>9</v>
      </c>
      <c r="Y11" s="47"/>
      <c r="Z11" s="47"/>
    </row>
    <row r="12" spans="2:27" ht="15.5" x14ac:dyDescent="0.35">
      <c r="B12" s="17">
        <v>0</v>
      </c>
      <c r="C12" s="17">
        <v>1</v>
      </c>
      <c r="D12" s="17">
        <v>2</v>
      </c>
      <c r="E12" s="17">
        <v>3</v>
      </c>
      <c r="F12" s="17">
        <v>4</v>
      </c>
      <c r="G12" s="17">
        <v>5</v>
      </c>
      <c r="H12" s="17">
        <v>6</v>
      </c>
      <c r="I12" s="17">
        <v>7</v>
      </c>
      <c r="J12" s="18" t="s">
        <v>10</v>
      </c>
      <c r="R12" s="48" t="s">
        <v>14</v>
      </c>
      <c r="S12" s="48"/>
      <c r="T12" s="48"/>
      <c r="U12" s="48"/>
      <c r="X12" s="49" t="str">
        <f>R12</f>
        <v>F = 25000(F/P,20%,7)</v>
      </c>
      <c r="Y12" s="49"/>
      <c r="Z12" s="49"/>
    </row>
    <row r="13" spans="2:27" x14ac:dyDescent="0.35">
      <c r="X13" s="19" t="s">
        <v>11</v>
      </c>
      <c r="Y13" s="20">
        <f>-(FV(T5,T6,,T7)+FV(T5,U6,,U7)+FV(T5,V6,,V7))</f>
        <v>89579.51999999999</v>
      </c>
    </row>
    <row r="14" spans="2:27" x14ac:dyDescent="0.35">
      <c r="R14" s="19" t="s">
        <v>11</v>
      </c>
      <c r="S14" s="21">
        <f>T7*((1+$T$5)^T6)+U7*((1+$T$5)^U6)+V7*((1+$T$5)^V6)</f>
        <v>89579.51999999999</v>
      </c>
    </row>
    <row r="16" spans="2:27" x14ac:dyDescent="0.35">
      <c r="S16" s="1">
        <v>89579.520000000004</v>
      </c>
    </row>
    <row r="20" spans="2:25" x14ac:dyDescent="0.35">
      <c r="T20"/>
      <c r="U20"/>
      <c r="V20"/>
      <c r="W20"/>
      <c r="X20"/>
      <c r="Y20"/>
    </row>
    <row r="21" spans="2:25" x14ac:dyDescent="0.35">
      <c r="T21"/>
      <c r="U21"/>
      <c r="V21"/>
      <c r="W21"/>
      <c r="X21"/>
      <c r="Y21"/>
    </row>
    <row r="22" spans="2:25" x14ac:dyDescent="0.35">
      <c r="T22"/>
      <c r="U22"/>
      <c r="V22"/>
      <c r="W22"/>
      <c r="X22"/>
      <c r="Y22"/>
    </row>
    <row r="23" spans="2:25" x14ac:dyDescent="0.35">
      <c r="T23"/>
      <c r="U23"/>
      <c r="V23"/>
      <c r="W23"/>
      <c r="X23"/>
      <c r="Y23"/>
    </row>
    <row r="24" spans="2:25" x14ac:dyDescent="0.35">
      <c r="T24"/>
      <c r="U24"/>
      <c r="V24"/>
      <c r="W24"/>
      <c r="X24"/>
      <c r="Y24"/>
    </row>
    <row r="25" spans="2:25" x14ac:dyDescent="0.35">
      <c r="T25"/>
      <c r="U25"/>
      <c r="V25"/>
      <c r="W25"/>
      <c r="X25"/>
      <c r="Y25"/>
    </row>
    <row r="26" spans="2:25" x14ac:dyDescent="0.35">
      <c r="T26"/>
      <c r="U26"/>
      <c r="V26"/>
      <c r="W26"/>
      <c r="X26"/>
      <c r="Y26"/>
    </row>
    <row r="27" spans="2:25" x14ac:dyDescent="0.35">
      <c r="T27"/>
      <c r="U27"/>
      <c r="V27"/>
      <c r="W27"/>
      <c r="X27"/>
      <c r="Y27"/>
    </row>
    <row r="28" spans="2:25" x14ac:dyDescent="0.35">
      <c r="T28"/>
      <c r="U28"/>
      <c r="V28"/>
      <c r="W28"/>
      <c r="X28"/>
      <c r="Y28"/>
    </row>
    <row r="29" spans="2:25" x14ac:dyDescent="0.35">
      <c r="T29"/>
      <c r="U29"/>
      <c r="V29"/>
      <c r="W29"/>
      <c r="X29"/>
      <c r="Y29"/>
    </row>
    <row r="30" spans="2:25" x14ac:dyDescent="0.35">
      <c r="B30" s="25" t="s">
        <v>13</v>
      </c>
    </row>
  </sheetData>
  <mergeCells count="5">
    <mergeCell ref="R2:V2"/>
    <mergeCell ref="R11:U11"/>
    <mergeCell ref="X11:Z11"/>
    <mergeCell ref="R12:U12"/>
    <mergeCell ref="X12:Z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9062-68D3-467D-A9C6-87528C43B85B}">
  <dimension ref="B1:W35"/>
  <sheetViews>
    <sheetView zoomScale="61" workbookViewId="0">
      <selection activeCell="T25" sqref="T25"/>
    </sheetView>
  </sheetViews>
  <sheetFormatPr baseColWidth="10" defaultRowHeight="14.5" x14ac:dyDescent="0.35"/>
  <cols>
    <col min="2" max="10" width="6.6328125" customWidth="1"/>
    <col min="19" max="19" width="11.6328125" bestFit="1" customWidth="1"/>
    <col min="20" max="20" width="13.7265625" customWidth="1"/>
    <col min="21" max="21" width="11.6328125" bestFit="1" customWidth="1"/>
  </cols>
  <sheetData>
    <row r="1" spans="2:23" ht="15" thickBot="1" x14ac:dyDescent="0.4"/>
    <row r="2" spans="2:23" ht="21.5" thickBot="1" x14ac:dyDescent="0.4">
      <c r="R2" s="44"/>
      <c r="S2" s="45"/>
      <c r="T2" s="45"/>
      <c r="U2" s="45"/>
      <c r="V2" s="46"/>
    </row>
    <row r="3" spans="2:23" ht="15.5" x14ac:dyDescent="0.35">
      <c r="R3" s="3"/>
      <c r="S3" s="4"/>
      <c r="T3" s="4"/>
      <c r="U3" s="4"/>
      <c r="V3" s="26"/>
    </row>
    <row r="4" spans="2:23" ht="15.5" x14ac:dyDescent="0.35">
      <c r="R4" s="6" t="s">
        <v>15</v>
      </c>
      <c r="S4" s="7" t="s">
        <v>2</v>
      </c>
      <c r="T4" s="27"/>
      <c r="U4" s="27"/>
      <c r="V4" s="28"/>
    </row>
    <row r="5" spans="2:23" ht="15.5" x14ac:dyDescent="0.35">
      <c r="R5" s="6" t="s">
        <v>25</v>
      </c>
      <c r="S5" s="7"/>
      <c r="T5" s="27">
        <v>75</v>
      </c>
      <c r="U5" s="27"/>
      <c r="V5" s="28"/>
    </row>
    <row r="6" spans="2:23" ht="15.5" x14ac:dyDescent="0.35">
      <c r="R6" s="6" t="s">
        <v>4</v>
      </c>
      <c r="S6" s="7" t="s">
        <v>2</v>
      </c>
      <c r="T6" s="29">
        <v>0.05</v>
      </c>
      <c r="U6" s="30" t="s">
        <v>5</v>
      </c>
      <c r="V6" s="28"/>
    </row>
    <row r="7" spans="2:23" ht="15.5" x14ac:dyDescent="0.35">
      <c r="R7" s="6" t="s">
        <v>6</v>
      </c>
      <c r="S7" s="7" t="s">
        <v>2</v>
      </c>
      <c r="T7" s="30">
        <v>6</v>
      </c>
      <c r="U7" s="31"/>
      <c r="V7" s="28"/>
    </row>
    <row r="8" spans="2:23" ht="15.5" x14ac:dyDescent="0.35">
      <c r="R8" s="6" t="s">
        <v>7</v>
      </c>
      <c r="S8" s="7" t="s">
        <v>2</v>
      </c>
      <c r="T8" s="27">
        <v>1000</v>
      </c>
      <c r="U8" s="27"/>
      <c r="V8" s="32"/>
    </row>
    <row r="9" spans="2:23" ht="16" thickBot="1" x14ac:dyDescent="0.4">
      <c r="R9" s="13"/>
      <c r="S9" s="14"/>
      <c r="T9" s="33"/>
      <c r="U9" s="33"/>
      <c r="V9" s="34"/>
    </row>
    <row r="11" spans="2:23" ht="15.5" x14ac:dyDescent="0.35">
      <c r="W11" s="35"/>
    </row>
    <row r="12" spans="2:23" ht="15.5" x14ac:dyDescent="0.35">
      <c r="R12" s="47" t="s">
        <v>8</v>
      </c>
      <c r="S12" s="47"/>
      <c r="T12" s="47"/>
      <c r="U12" s="47"/>
      <c r="V12" s="47"/>
      <c r="W12" s="36"/>
    </row>
    <row r="13" spans="2:23" ht="15.5" x14ac:dyDescent="0.35">
      <c r="B13" s="17">
        <v>0</v>
      </c>
      <c r="C13" s="17">
        <v>1</v>
      </c>
      <c r="D13" s="17">
        <v>2</v>
      </c>
      <c r="E13" s="17">
        <v>3</v>
      </c>
      <c r="F13" s="17">
        <v>4</v>
      </c>
      <c r="G13" s="17">
        <v>5</v>
      </c>
      <c r="H13" s="17">
        <v>6</v>
      </c>
      <c r="I13" s="18" t="s">
        <v>16</v>
      </c>
      <c r="R13" s="48" t="s">
        <v>26</v>
      </c>
      <c r="S13" s="48"/>
      <c r="T13" s="48"/>
      <c r="U13" s="48"/>
      <c r="V13" s="48"/>
      <c r="W13" s="37"/>
    </row>
    <row r="14" spans="2:23" x14ac:dyDescent="0.35">
      <c r="R14" s="1"/>
      <c r="S14" s="1"/>
      <c r="T14" s="1"/>
      <c r="U14" s="1"/>
      <c r="V14" s="38"/>
      <c r="W14" s="1"/>
    </row>
    <row r="15" spans="2:23" x14ac:dyDescent="0.35">
      <c r="R15" s="1"/>
      <c r="S15" s="1"/>
      <c r="T15" s="1"/>
      <c r="U15" s="1"/>
      <c r="V15" s="1"/>
      <c r="W15" s="1"/>
    </row>
    <row r="16" spans="2:23" x14ac:dyDescent="0.35">
      <c r="L16" t="s">
        <v>17</v>
      </c>
      <c r="R16" s="1"/>
      <c r="S16" s="1"/>
      <c r="T16" s="1"/>
      <c r="U16" s="1"/>
      <c r="V16" s="1"/>
      <c r="W16" s="1"/>
    </row>
    <row r="17" spans="2:23" x14ac:dyDescent="0.35">
      <c r="R17" s="1" t="s">
        <v>18</v>
      </c>
      <c r="S17" s="39"/>
      <c r="T17" s="1"/>
      <c r="U17" s="1"/>
      <c r="V17" s="1"/>
      <c r="W17" s="1"/>
    </row>
    <row r="18" spans="2:23" x14ac:dyDescent="0.35">
      <c r="R18" s="1" t="s">
        <v>19</v>
      </c>
      <c r="S18" s="40"/>
      <c r="T18" s="1"/>
      <c r="U18" s="1"/>
      <c r="V18" s="1"/>
      <c r="W18" s="1"/>
    </row>
    <row r="19" spans="2:23" x14ac:dyDescent="0.35">
      <c r="R19" s="19" t="s">
        <v>20</v>
      </c>
      <c r="S19" s="51">
        <f>(T8+T5*((((1+T6)^T7)-(T6*T7)-1)/(((T6)^2)*((1+T6)^T7))))/((((1+T6)^T7)-1)/(T6*(1+T6)^T7))</f>
        <v>373.86025511849323</v>
      </c>
      <c r="U19" s="1"/>
      <c r="V19" s="1"/>
      <c r="W19" s="1"/>
    </row>
    <row r="20" spans="2:23" x14ac:dyDescent="0.35">
      <c r="F20" s="43"/>
      <c r="R20" s="1"/>
      <c r="S20" s="1"/>
      <c r="T20" s="1"/>
      <c r="U20" s="1"/>
      <c r="V20" s="1"/>
      <c r="W20" s="1"/>
    </row>
    <row r="21" spans="2:23" ht="15.5" x14ac:dyDescent="0.35">
      <c r="R21" s="47" t="s">
        <v>12</v>
      </c>
      <c r="S21" s="47"/>
      <c r="T21" s="47"/>
      <c r="U21" s="1"/>
      <c r="V21" s="1"/>
      <c r="W21" s="1"/>
    </row>
    <row r="22" spans="2:23" ht="15.5" x14ac:dyDescent="0.35">
      <c r="R22" s="48" t="str">
        <f>R13</f>
        <v>1000=A*(P/A,5%,6)-75*(P/G,5%,6)</v>
      </c>
      <c r="S22" s="48"/>
      <c r="T22" s="48"/>
      <c r="U22" s="41" t="s">
        <v>18</v>
      </c>
      <c r="V22" s="42">
        <v>5.0757000000000003</v>
      </c>
      <c r="W22" s="1"/>
    </row>
    <row r="23" spans="2:23" x14ac:dyDescent="0.35">
      <c r="R23" s="50" t="s">
        <v>26</v>
      </c>
      <c r="S23" s="50"/>
      <c r="T23" s="50"/>
      <c r="U23" s="41" t="s">
        <v>19</v>
      </c>
      <c r="V23" s="42">
        <v>11.968</v>
      </c>
      <c r="W23" s="1"/>
    </row>
    <row r="24" spans="2:23" x14ac:dyDescent="0.35">
      <c r="R24" s="23" t="str">
        <f>R19</f>
        <v>A =</v>
      </c>
      <c r="S24" s="24">
        <f>(T8+(T5*V23))/V22</f>
        <v>373.85976318537342</v>
      </c>
      <c r="T24" s="1"/>
      <c r="U24" s="1"/>
      <c r="V24" s="1"/>
    </row>
    <row r="25" spans="2:23" x14ac:dyDescent="0.35">
      <c r="S25" s="52">
        <v>373.85976318537342</v>
      </c>
    </row>
    <row r="30" spans="2:23" x14ac:dyDescent="0.35">
      <c r="B30" t="s">
        <v>21</v>
      </c>
    </row>
    <row r="34" spans="2:4" x14ac:dyDescent="0.35">
      <c r="B34" t="s">
        <v>22</v>
      </c>
      <c r="D34" t="s">
        <v>23</v>
      </c>
    </row>
    <row r="35" spans="2:4" x14ac:dyDescent="0.35">
      <c r="B35" t="s">
        <v>24</v>
      </c>
    </row>
  </sheetData>
  <mergeCells count="6">
    <mergeCell ref="R23:T23"/>
    <mergeCell ref="R2:V2"/>
    <mergeCell ref="R12:V12"/>
    <mergeCell ref="R13:V13"/>
    <mergeCell ref="R21:T21"/>
    <mergeCell ref="R22:T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1531-B892-4FF5-A568-65C6B4D4ADA2}">
  <dimension ref="B1:V23"/>
  <sheetViews>
    <sheetView tabSelected="1" zoomScale="62" workbookViewId="0">
      <selection activeCell="J18" sqref="J18"/>
    </sheetView>
  </sheetViews>
  <sheetFormatPr baseColWidth="10" defaultRowHeight="14.5" x14ac:dyDescent="0.35"/>
  <cols>
    <col min="3" max="9" width="6.6328125" customWidth="1"/>
  </cols>
  <sheetData>
    <row r="1" spans="3:22" ht="15" thickBot="1" x14ac:dyDescent="0.4"/>
    <row r="2" spans="3:22" ht="21.5" thickBot="1" x14ac:dyDescent="0.4">
      <c r="Q2" s="44" t="s">
        <v>30</v>
      </c>
      <c r="R2" s="45"/>
      <c r="S2" s="45"/>
      <c r="T2" s="45"/>
      <c r="U2" s="46"/>
    </row>
    <row r="3" spans="3:22" ht="15.5" x14ac:dyDescent="0.35">
      <c r="Q3" s="3"/>
      <c r="R3" s="4"/>
      <c r="S3" s="4"/>
      <c r="T3" s="4"/>
      <c r="U3" s="26"/>
    </row>
    <row r="4" spans="3:22" ht="15.5" x14ac:dyDescent="0.35">
      <c r="Q4" s="6" t="s">
        <v>15</v>
      </c>
      <c r="R4" s="7" t="s">
        <v>2</v>
      </c>
      <c r="S4" s="27">
        <v>500</v>
      </c>
      <c r="T4" s="30"/>
      <c r="U4" s="28"/>
    </row>
    <row r="5" spans="3:22" ht="15.5" x14ac:dyDescent="0.35">
      <c r="Q5" s="6" t="s">
        <v>4</v>
      </c>
      <c r="R5" s="7" t="s">
        <v>2</v>
      </c>
      <c r="S5" s="29">
        <v>0.14000000000000001</v>
      </c>
      <c r="T5" s="30" t="s">
        <v>5</v>
      </c>
      <c r="U5" s="28"/>
    </row>
    <row r="6" spans="3:22" ht="15.5" x14ac:dyDescent="0.35">
      <c r="Q6" s="6" t="s">
        <v>6</v>
      </c>
      <c r="R6" s="7" t="s">
        <v>2</v>
      </c>
      <c r="S6" s="30">
        <v>5</v>
      </c>
      <c r="T6" s="31"/>
      <c r="U6" s="28"/>
    </row>
    <row r="7" spans="3:22" ht="15.5" x14ac:dyDescent="0.35">
      <c r="Q7" s="6" t="s">
        <v>1</v>
      </c>
      <c r="R7" s="7" t="s">
        <v>2</v>
      </c>
      <c r="S7" s="27" t="s">
        <v>3</v>
      </c>
      <c r="T7" s="27"/>
      <c r="U7" s="32"/>
    </row>
    <row r="8" spans="3:22" ht="16" thickBot="1" x14ac:dyDescent="0.4">
      <c r="Q8" s="13"/>
      <c r="R8" s="14"/>
      <c r="S8" s="33"/>
      <c r="T8" s="33"/>
      <c r="U8" s="34"/>
    </row>
    <row r="11" spans="3:22" ht="15.5" x14ac:dyDescent="0.35">
      <c r="Q11" s="47" t="s">
        <v>8</v>
      </c>
      <c r="R11" s="47"/>
      <c r="S11" s="47"/>
      <c r="T11" s="22"/>
      <c r="U11" s="47" t="s">
        <v>9</v>
      </c>
      <c r="V11" s="47"/>
    </row>
    <row r="12" spans="3:22" ht="15.5" x14ac:dyDescent="0.35">
      <c r="Q12" s="48" t="s">
        <v>31</v>
      </c>
      <c r="R12" s="48"/>
      <c r="S12" s="48"/>
      <c r="T12" s="22"/>
      <c r="U12" s="53" t="str">
        <f>Q12</f>
        <v>F= 500*(F/A,14%,5)</v>
      </c>
      <c r="V12" s="53"/>
    </row>
    <row r="13" spans="3:22" x14ac:dyDescent="0.35">
      <c r="C13" s="54">
        <v>0</v>
      </c>
      <c r="D13" s="54">
        <v>1</v>
      </c>
      <c r="E13" s="54">
        <v>2</v>
      </c>
      <c r="F13" s="54">
        <v>3</v>
      </c>
      <c r="G13" s="54">
        <v>4</v>
      </c>
      <c r="H13" s="54">
        <v>5</v>
      </c>
      <c r="I13" s="55">
        <v>6</v>
      </c>
      <c r="J13" t="s">
        <v>10</v>
      </c>
      <c r="Q13" s="22"/>
      <c r="R13" s="22"/>
      <c r="S13" s="22"/>
      <c r="T13" s="22"/>
      <c r="U13" s="19" t="s">
        <v>11</v>
      </c>
      <c r="V13" s="20">
        <f>FV(S5,S6,-S4)</f>
        <v>3305.0520800000036</v>
      </c>
    </row>
    <row r="14" spans="3:22" x14ac:dyDescent="0.35">
      <c r="C14" s="22"/>
      <c r="D14" s="22"/>
      <c r="E14" s="22"/>
      <c r="F14" s="22"/>
      <c r="G14" s="22"/>
      <c r="Q14" s="22"/>
      <c r="R14" s="22"/>
      <c r="S14" s="22"/>
      <c r="T14" s="22"/>
      <c r="U14" s="22"/>
      <c r="V14" s="22"/>
    </row>
    <row r="15" spans="3:22" x14ac:dyDescent="0.35">
      <c r="C15" s="22"/>
      <c r="D15" s="22"/>
      <c r="E15" s="22"/>
      <c r="F15" s="22"/>
      <c r="G15" s="22"/>
      <c r="Q15" s="22"/>
      <c r="R15" s="22"/>
      <c r="S15" s="22"/>
      <c r="T15" s="22"/>
      <c r="U15" s="22"/>
      <c r="V15" s="22"/>
    </row>
    <row r="16" spans="3:22" x14ac:dyDescent="0.35">
      <c r="C16" s="22"/>
      <c r="D16" s="22"/>
      <c r="E16" s="22"/>
      <c r="F16" s="22"/>
      <c r="G16" s="22"/>
      <c r="Q16" s="22"/>
      <c r="R16" s="22"/>
      <c r="S16" s="22"/>
      <c r="T16" s="22"/>
      <c r="U16" s="22"/>
      <c r="V16" s="22"/>
    </row>
    <row r="17" spans="2:22" x14ac:dyDescent="0.35">
      <c r="Q17" s="19" t="s">
        <v>11</v>
      </c>
      <c r="R17" s="21">
        <f>S4*((((1+S5)^S6)-1)/S5)</f>
        <v>3305.0520800000036</v>
      </c>
      <c r="S17" s="22"/>
      <c r="T17" s="22"/>
      <c r="U17" s="22"/>
      <c r="V17" s="22"/>
    </row>
    <row r="18" spans="2:22" x14ac:dyDescent="0.35">
      <c r="Q18" s="22"/>
      <c r="R18" s="39"/>
      <c r="S18" s="22"/>
      <c r="T18" s="22"/>
      <c r="U18" s="22"/>
      <c r="V18" s="22"/>
    </row>
    <row r="19" spans="2:22" x14ac:dyDescent="0.35">
      <c r="Q19" s="22"/>
      <c r="R19" s="22"/>
      <c r="S19" s="22"/>
      <c r="T19" s="22"/>
      <c r="U19" s="22"/>
      <c r="V19" s="22"/>
    </row>
    <row r="20" spans="2:22" ht="15.5" x14ac:dyDescent="0.35">
      <c r="Q20" s="47" t="s">
        <v>12</v>
      </c>
      <c r="R20" s="47"/>
      <c r="S20" s="47"/>
      <c r="T20" s="22"/>
      <c r="U20" s="22"/>
      <c r="V20" s="22"/>
    </row>
    <row r="21" spans="2:22" ht="15.5" x14ac:dyDescent="0.35">
      <c r="Q21" s="48" t="str">
        <f>Q12</f>
        <v>F= 500*(F/A,14%,5)</v>
      </c>
      <c r="R21" s="48"/>
      <c r="S21" s="48"/>
      <c r="T21" s="41" t="s">
        <v>32</v>
      </c>
      <c r="U21" s="42">
        <v>6.6101000000000001</v>
      </c>
      <c r="V21" s="22"/>
    </row>
    <row r="22" spans="2:22" x14ac:dyDescent="0.35">
      <c r="B22" t="s">
        <v>33</v>
      </c>
      <c r="Q22" s="50" t="s">
        <v>34</v>
      </c>
      <c r="R22" s="50"/>
      <c r="S22" s="50"/>
      <c r="T22" s="22"/>
      <c r="U22" s="22"/>
      <c r="V22" s="22"/>
    </row>
    <row r="23" spans="2:22" x14ac:dyDescent="0.35">
      <c r="Q23" s="23" t="str">
        <f>Q17</f>
        <v>F=</v>
      </c>
      <c r="R23" s="24">
        <f>S4*U21</f>
        <v>3305.05</v>
      </c>
      <c r="S23" s="22"/>
      <c r="T23" s="22"/>
      <c r="U23" s="22"/>
      <c r="V23" s="22"/>
    </row>
  </sheetData>
  <mergeCells count="8">
    <mergeCell ref="Q21:S21"/>
    <mergeCell ref="Q22:S22"/>
    <mergeCell ref="Q2:U2"/>
    <mergeCell ref="Q11:S11"/>
    <mergeCell ref="U11:V11"/>
    <mergeCell ref="Q12:S12"/>
    <mergeCell ref="U12:V12"/>
    <mergeCell ref="Q20:S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CD06-9A6C-4E43-BA32-E4B021943A32}">
  <dimension ref="A1:AD30"/>
  <sheetViews>
    <sheetView zoomScale="70" workbookViewId="0">
      <selection activeCell="W6" sqref="W6"/>
    </sheetView>
  </sheetViews>
  <sheetFormatPr baseColWidth="10" defaultRowHeight="14.5" x14ac:dyDescent="0.35"/>
  <cols>
    <col min="1" max="1" width="10.90625" style="22"/>
    <col min="2" max="11" width="6.6328125" style="22" customWidth="1"/>
    <col min="12" max="12" width="6.6328125" customWidth="1"/>
    <col min="21" max="21" width="10.90625" style="22"/>
    <col min="22" max="22" width="10.81640625" style="22" bestFit="1" customWidth="1"/>
    <col min="23" max="23" width="13.08984375" style="22" bestFit="1" customWidth="1"/>
    <col min="24" max="24" width="14.453125" style="22" customWidth="1"/>
    <col min="25" max="28" width="10.90625" style="22"/>
    <col min="29" max="29" width="17.54296875" customWidth="1"/>
  </cols>
  <sheetData>
    <row r="1" spans="2:30" ht="15" thickBot="1" x14ac:dyDescent="0.4"/>
    <row r="2" spans="2:30" ht="24.5" thickBot="1" x14ac:dyDescent="0.4">
      <c r="U2" s="44" t="s">
        <v>0</v>
      </c>
      <c r="V2" s="45"/>
      <c r="W2" s="45"/>
      <c r="X2" s="45"/>
      <c r="Y2" s="46"/>
      <c r="AC2" s="2"/>
      <c r="AD2" s="2"/>
    </row>
    <row r="3" spans="2:30" ht="15.5" x14ac:dyDescent="0.35">
      <c r="U3" s="3"/>
      <c r="V3" s="4"/>
      <c r="W3" s="4"/>
      <c r="X3" s="4"/>
      <c r="Y3" s="5"/>
    </row>
    <row r="4" spans="2:30" ht="15.5" x14ac:dyDescent="0.35">
      <c r="U4" s="6" t="s">
        <v>1</v>
      </c>
      <c r="V4" s="7" t="s">
        <v>2</v>
      </c>
      <c r="W4" s="7" t="s">
        <v>3</v>
      </c>
      <c r="X4" s="7"/>
      <c r="Y4" s="8"/>
    </row>
    <row r="5" spans="2:30" ht="15.5" x14ac:dyDescent="0.35">
      <c r="U5" s="6" t="s">
        <v>4</v>
      </c>
      <c r="V5" s="7" t="s">
        <v>2</v>
      </c>
      <c r="W5" s="9">
        <v>0.15</v>
      </c>
      <c r="X5" s="7" t="s">
        <v>5</v>
      </c>
      <c r="Y5" s="8"/>
    </row>
    <row r="6" spans="2:30" ht="15.5" x14ac:dyDescent="0.35">
      <c r="U6" s="6" t="s">
        <v>6</v>
      </c>
      <c r="V6" s="7" t="s">
        <v>2</v>
      </c>
      <c r="W6" s="7">
        <v>6</v>
      </c>
      <c r="X6" s="10"/>
      <c r="Y6" s="8"/>
    </row>
    <row r="7" spans="2:30" ht="15.5" x14ac:dyDescent="0.35">
      <c r="U7" s="6" t="s">
        <v>7</v>
      </c>
      <c r="V7" s="7" t="s">
        <v>2</v>
      </c>
      <c r="W7" s="11">
        <v>23000</v>
      </c>
      <c r="X7" s="11"/>
      <c r="Y7" s="12"/>
    </row>
    <row r="8" spans="2:30" ht="16" thickBot="1" x14ac:dyDescent="0.4">
      <c r="U8" s="13"/>
      <c r="V8" s="14"/>
      <c r="W8" s="15"/>
      <c r="X8" s="15"/>
      <c r="Y8" s="16"/>
    </row>
    <row r="11" spans="2:30" ht="15.5" x14ac:dyDescent="0.35">
      <c r="U11" s="47" t="s">
        <v>8</v>
      </c>
      <c r="V11" s="47"/>
      <c r="W11" s="47"/>
      <c r="X11" s="47"/>
      <c r="AA11" s="47" t="s">
        <v>9</v>
      </c>
      <c r="AB11" s="47"/>
      <c r="AC11" s="47"/>
    </row>
    <row r="12" spans="2:30" ht="15.5" x14ac:dyDescent="0.35">
      <c r="B12" s="17">
        <v>0</v>
      </c>
      <c r="C12" s="17">
        <v>1</v>
      </c>
      <c r="D12" s="17">
        <v>2</v>
      </c>
      <c r="E12" s="17">
        <v>3</v>
      </c>
      <c r="F12" s="17">
        <v>4</v>
      </c>
      <c r="G12" s="17">
        <v>5</v>
      </c>
      <c r="H12" s="17">
        <v>6</v>
      </c>
      <c r="I12" s="17">
        <v>7</v>
      </c>
      <c r="J12" s="17">
        <v>8</v>
      </c>
      <c r="K12" s="17">
        <v>9</v>
      </c>
      <c r="L12" s="17">
        <v>10</v>
      </c>
      <c r="M12" s="18" t="s">
        <v>10</v>
      </c>
      <c r="U12" s="48" t="s">
        <v>27</v>
      </c>
      <c r="V12" s="48"/>
      <c r="W12" s="48"/>
      <c r="X12" s="48"/>
      <c r="AA12" s="49" t="str">
        <f>U12</f>
        <v>F = 500(F/P,5%,10)+250(F/P,5%,8)+300(F/P,5%,5)</v>
      </c>
      <c r="AB12" s="49"/>
      <c r="AC12" s="49"/>
    </row>
    <row r="13" spans="2:30" x14ac:dyDescent="0.35">
      <c r="AA13" s="19" t="s">
        <v>11</v>
      </c>
      <c r="AB13" s="20">
        <f>-(FV(W5,W6,,W7)+FV(W5,X6,,X7)+FV(W5,Y6,,Y7))</f>
        <v>53200.397609374981</v>
      </c>
    </row>
    <row r="14" spans="2:30" x14ac:dyDescent="0.35">
      <c r="U14" s="19" t="s">
        <v>11</v>
      </c>
      <c r="V14" s="21">
        <f>W7*((1+$W$5)^W6)+X7*((1+$W$5)^X6)+Y7*((1+$W$5)^Y6)</f>
        <v>53200.397609374981</v>
      </c>
    </row>
    <row r="20" spans="2:24" ht="15.5" x14ac:dyDescent="0.35">
      <c r="U20" s="47" t="s">
        <v>12</v>
      </c>
      <c r="V20" s="47"/>
      <c r="W20" s="47"/>
      <c r="X20" s="47"/>
    </row>
    <row r="21" spans="2:24" ht="15.5" x14ac:dyDescent="0.35">
      <c r="U21" s="48" t="str">
        <f>U12</f>
        <v>F = 500(F/P,5%,10)+250(F/P,5%,8)+300(F/P,5%,5)</v>
      </c>
      <c r="V21" s="48"/>
      <c r="W21" s="48"/>
      <c r="X21" s="48"/>
    </row>
    <row r="22" spans="2:24" x14ac:dyDescent="0.35">
      <c r="U22" s="50" t="s">
        <v>28</v>
      </c>
      <c r="V22" s="50"/>
      <c r="W22" s="50"/>
      <c r="X22" s="50"/>
    </row>
    <row r="23" spans="2:24" x14ac:dyDescent="0.35">
      <c r="U23" s="23" t="s">
        <v>29</v>
      </c>
      <c r="V23" s="24">
        <f>W7*(1.6289)+X7*(1.4775)+Y7*(1.2763)</f>
        <v>37464.699999999997</v>
      </c>
    </row>
    <row r="30" spans="2:24" x14ac:dyDescent="0.35">
      <c r="B30" s="25" t="s">
        <v>13</v>
      </c>
    </row>
  </sheetData>
  <mergeCells count="8">
    <mergeCell ref="U21:X21"/>
    <mergeCell ref="U22:X22"/>
    <mergeCell ref="U2:Y2"/>
    <mergeCell ref="U11:X11"/>
    <mergeCell ref="AA11:AC11"/>
    <mergeCell ref="U12:X12"/>
    <mergeCell ref="AA12:AC12"/>
    <mergeCell ref="U20:X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Castro</dc:creator>
  <cp:lastModifiedBy>Alejandra Castro</cp:lastModifiedBy>
  <dcterms:created xsi:type="dcterms:W3CDTF">2021-08-22T21:29:39Z</dcterms:created>
  <dcterms:modified xsi:type="dcterms:W3CDTF">2021-08-22T22:50:23Z</dcterms:modified>
</cp:coreProperties>
</file>