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8_{396EB173-2A87-4ACC-BE93-17CCDB63B277}" xr6:coauthVersionLast="47" xr6:coauthVersionMax="47" xr10:uidLastSave="{00000000-0000-0000-0000-000000000000}"/>
  <bookViews>
    <workbookView xWindow="28680" yWindow="-2580" windowWidth="29040" windowHeight="15840" activeTab="3" xr2:uid="{F682F40F-AB58-4291-98B0-301878F32131}"/>
  </bookViews>
  <sheets>
    <sheet name="Ej1-2" sheetId="1" r:id="rId1"/>
    <sheet name="Ej3" sheetId="2" r:id="rId2"/>
    <sheet name="Ej4-6" sheetId="3" r:id="rId3"/>
    <sheet name="Ej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25" i="3"/>
  <c r="C28" i="3"/>
  <c r="D13" i="3"/>
  <c r="C13" i="3"/>
  <c r="C22" i="3"/>
  <c r="C20" i="3"/>
  <c r="C21" i="2"/>
  <c r="C25" i="2"/>
  <c r="M4" i="2"/>
  <c r="I17" i="1"/>
  <c r="H15" i="1"/>
  <c r="I12" i="1"/>
  <c r="B23" i="1"/>
  <c r="B21" i="1"/>
  <c r="B19" i="1"/>
  <c r="B14" i="1"/>
</calcChain>
</file>

<file path=xl/sharedStrings.xml><?xml version="1.0" encoding="utf-8"?>
<sst xmlns="http://schemas.openxmlformats.org/spreadsheetml/2006/main" count="54" uniqueCount="42">
  <si>
    <t>Botella</t>
  </si>
  <si>
    <t>C=</t>
  </si>
  <si>
    <t>n=</t>
  </si>
  <si>
    <t>botellas diarias</t>
  </si>
  <si>
    <t>al mes consume:</t>
  </si>
  <si>
    <t>en botellas</t>
  </si>
  <si>
    <t>r anual =</t>
  </si>
  <si>
    <t>m=</t>
  </si>
  <si>
    <t>veces</t>
  </si>
  <si>
    <t>r mensual =</t>
  </si>
  <si>
    <t xml:space="preserve">m= </t>
  </si>
  <si>
    <t>I mensual =</t>
  </si>
  <si>
    <t>VP=</t>
  </si>
  <si>
    <t>Del grifo</t>
  </si>
  <si>
    <t>C/gal=</t>
  </si>
  <si>
    <t>gal</t>
  </si>
  <si>
    <t>en gal</t>
  </si>
  <si>
    <t>Material JX</t>
  </si>
  <si>
    <t>Material KZ</t>
  </si>
  <si>
    <t>Costo inicial</t>
  </si>
  <si>
    <t>MCM=</t>
  </si>
  <si>
    <t>Costo de mantenimiento, anio</t>
  </si>
  <si>
    <t>valor de recate</t>
  </si>
  <si>
    <t>i=</t>
  </si>
  <si>
    <t>vida, años</t>
  </si>
  <si>
    <t>JX:</t>
  </si>
  <si>
    <t>KZ:</t>
  </si>
  <si>
    <t>Proceso K</t>
  </si>
  <si>
    <t>Proceso L</t>
  </si>
  <si>
    <t>Costo Inicial</t>
  </si>
  <si>
    <t>Valor recate</t>
  </si>
  <si>
    <t>vida en años</t>
  </si>
  <si>
    <t>MCM = 4</t>
  </si>
  <si>
    <t>r anual</t>
  </si>
  <si>
    <t>r trimestral=</t>
  </si>
  <si>
    <t>Costo de operación, año</t>
  </si>
  <si>
    <t>i anual</t>
  </si>
  <si>
    <t>Proceso K:</t>
  </si>
  <si>
    <t>V=</t>
  </si>
  <si>
    <t>Proceso L:</t>
  </si>
  <si>
    <t>cada dos años</t>
  </si>
  <si>
    <t>CC=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</si>
</sst>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Q&quot;#,##0.00;[Red]\-&quot;Q&quot;#,##0.00"/>
    <numFmt numFmtId="44" formatCode="_-&quot;Q&quot;* #,##0.00_-;\-&quot;Q&quot;* #,##0.00_-;_-&quot;Q&quot;* &quot;-&quot;??_-;_-@_-"/>
    <numFmt numFmtId="165" formatCode="_-&quot;Q&quot;* #,##0.000_-;\-&quot;Q&quot;* #,##0.000_-;_-&quot;Q&quot;* &quot;-&quot;??_-;_-@_-"/>
    <numFmt numFmtId="166" formatCode="_-&quot;Q&quot;* #,##0.0000_-;\-&quot;Q&quot;* #,##0.0000_-;_-&quot;Q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2" fillId="2" borderId="0" xfId="0" applyFont="1" applyFill="1"/>
    <xf numFmtId="8" fontId="2" fillId="2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/>
    <xf numFmtId="44" fontId="2" fillId="2" borderId="0" xfId="1" applyFont="1" applyFill="1"/>
    <xf numFmtId="0" fontId="4" fillId="0" borderId="0" xfId="0" applyFont="1"/>
    <xf numFmtId="44" fontId="2" fillId="2" borderId="0" xfId="0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723554</xdr:colOff>
      <xdr:row>7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5F808E-38C7-4564-836A-0663B68A8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396330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560679</xdr:colOff>
      <xdr:row>12</xdr:row>
      <xdr:rowOff>41844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9D39-CD1C-4742-BF29-B8FEB53F8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523579" cy="2137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670770</xdr:colOff>
      <xdr:row>7</xdr:row>
      <xdr:rowOff>121808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26E2E6-0D1A-454A-AAFD-0F48F6ED5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833945" cy="12648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513699</xdr:colOff>
      <xdr:row>7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B41FA3-AF81-4FCA-A3AD-C9C2C3AC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5963249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547D-972F-4AF6-8036-8514C8E566DA}">
  <dimension ref="A10:J23"/>
  <sheetViews>
    <sheetView workbookViewId="0">
      <selection activeCell="D28" sqref="D28"/>
    </sheetView>
  </sheetViews>
  <sheetFormatPr baseColWidth="10" defaultRowHeight="15" x14ac:dyDescent="0.25"/>
  <cols>
    <col min="1" max="1" width="15.140625" bestFit="1" customWidth="1"/>
    <col min="7" max="7" width="15.7109375" bestFit="1" customWidth="1"/>
  </cols>
  <sheetData>
    <row r="10" spans="1:10" x14ac:dyDescent="0.25">
      <c r="B10" t="s">
        <v>0</v>
      </c>
      <c r="H10" t="s">
        <v>13</v>
      </c>
    </row>
    <row r="11" spans="1:10" x14ac:dyDescent="0.25">
      <c r="B11" t="s">
        <v>1</v>
      </c>
      <c r="C11" s="1">
        <v>0.4</v>
      </c>
      <c r="H11" t="s">
        <v>1</v>
      </c>
      <c r="I11" s="1">
        <v>2.1</v>
      </c>
    </row>
    <row r="12" spans="1:10" x14ac:dyDescent="0.25">
      <c r="B12" t="s">
        <v>2</v>
      </c>
      <c r="C12">
        <v>2</v>
      </c>
      <c r="D12" t="s">
        <v>3</v>
      </c>
      <c r="H12" t="s">
        <v>14</v>
      </c>
      <c r="I12" s="10">
        <f>I11/1000</f>
        <v>2.1000000000000003E-3</v>
      </c>
    </row>
    <row r="13" spans="1:10" x14ac:dyDescent="0.25">
      <c r="H13" t="s">
        <v>2</v>
      </c>
      <c r="I13">
        <v>5</v>
      </c>
      <c r="J13" t="s">
        <v>15</v>
      </c>
    </row>
    <row r="14" spans="1:10" x14ac:dyDescent="0.25">
      <c r="A14" t="s">
        <v>4</v>
      </c>
      <c r="B14" s="2">
        <f>C12*30*C11</f>
        <v>24</v>
      </c>
      <c r="C14" t="s">
        <v>5</v>
      </c>
    </row>
    <row r="15" spans="1:10" x14ac:dyDescent="0.25">
      <c r="G15" t="s">
        <v>4</v>
      </c>
      <c r="H15" s="9">
        <f>I12*I13*30</f>
        <v>0.31500000000000006</v>
      </c>
      <c r="I15" t="s">
        <v>16</v>
      </c>
    </row>
    <row r="16" spans="1:10" x14ac:dyDescent="0.25">
      <c r="A16" t="s">
        <v>6</v>
      </c>
      <c r="B16" s="3">
        <v>0.06</v>
      </c>
    </row>
    <row r="17" spans="1:9" x14ac:dyDescent="0.25">
      <c r="A17" t="s">
        <v>7</v>
      </c>
      <c r="B17">
        <v>12</v>
      </c>
      <c r="C17" t="s">
        <v>8</v>
      </c>
      <c r="H17" s="7" t="s">
        <v>12</v>
      </c>
      <c r="I17" s="8">
        <f>PV(B21,B17,-H15)</f>
        <v>3.6599636010470604</v>
      </c>
    </row>
    <row r="19" spans="1:9" x14ac:dyDescent="0.25">
      <c r="A19" t="s">
        <v>9</v>
      </c>
      <c r="B19" s="5">
        <f>B16/B17</f>
        <v>5.0000000000000001E-3</v>
      </c>
    </row>
    <row r="20" spans="1:9" x14ac:dyDescent="0.25">
      <c r="A20" t="s">
        <v>10</v>
      </c>
      <c r="B20">
        <v>1</v>
      </c>
    </row>
    <row r="21" spans="1:9" x14ac:dyDescent="0.25">
      <c r="A21" t="s">
        <v>11</v>
      </c>
      <c r="B21" s="6">
        <f>B19</f>
        <v>5.0000000000000001E-3</v>
      </c>
    </row>
    <row r="23" spans="1:9" x14ac:dyDescent="0.25">
      <c r="A23" s="7" t="s">
        <v>12</v>
      </c>
      <c r="B23" s="8">
        <f>PV(B21,B17,-B14)</f>
        <v>278.8543696035855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2B2C-5A96-484A-9EE2-D21DCCBA3410}">
  <dimension ref="B4:M25"/>
  <sheetViews>
    <sheetView workbookViewId="0">
      <selection activeCell="K27" sqref="K27"/>
    </sheetView>
  </sheetViews>
  <sheetFormatPr baseColWidth="10" defaultRowHeight="15" x14ac:dyDescent="0.25"/>
  <cols>
    <col min="2" max="2" width="28.28515625" bestFit="1" customWidth="1"/>
    <col min="3" max="3" width="21" bestFit="1" customWidth="1"/>
    <col min="4" max="4" width="13" bestFit="1" customWidth="1"/>
  </cols>
  <sheetData>
    <row r="4" spans="2:13" x14ac:dyDescent="0.25">
      <c r="L4" t="s">
        <v>20</v>
      </c>
      <c r="M4">
        <f>LCM(C18,D18)</f>
        <v>4</v>
      </c>
    </row>
    <row r="14" spans="2:13" x14ac:dyDescent="0.25">
      <c r="C14" s="11" t="s">
        <v>17</v>
      </c>
      <c r="D14" s="11" t="s">
        <v>18</v>
      </c>
      <c r="E14" t="s">
        <v>23</v>
      </c>
      <c r="F14" s="14">
        <v>0.1</v>
      </c>
    </row>
    <row r="15" spans="2:13" x14ac:dyDescent="0.25">
      <c r="B15" t="s">
        <v>19</v>
      </c>
      <c r="C15" s="12">
        <v>205000</v>
      </c>
      <c r="D15" s="12">
        <v>235000</v>
      </c>
    </row>
    <row r="16" spans="2:13" x14ac:dyDescent="0.25">
      <c r="B16" t="s">
        <v>21</v>
      </c>
      <c r="C16" s="12">
        <v>29000</v>
      </c>
      <c r="D16" s="12">
        <v>27000</v>
      </c>
    </row>
    <row r="17" spans="2:4" x14ac:dyDescent="0.25">
      <c r="B17" t="s">
        <v>22</v>
      </c>
      <c r="C17" s="12">
        <v>2000</v>
      </c>
      <c r="D17" s="12">
        <v>20000</v>
      </c>
    </row>
    <row r="18" spans="2:4" x14ac:dyDescent="0.25">
      <c r="B18" t="s">
        <v>24</v>
      </c>
      <c r="C18" s="13">
        <v>2</v>
      </c>
      <c r="D18" s="13">
        <v>4</v>
      </c>
    </row>
    <row r="19" spans="2:4" x14ac:dyDescent="0.25">
      <c r="C19" s="13"/>
      <c r="D19" s="13"/>
    </row>
    <row r="20" spans="2:4" ht="18.75" x14ac:dyDescent="0.3">
      <c r="B20" s="15" t="s">
        <v>25</v>
      </c>
      <c r="D20" s="13"/>
    </row>
    <row r="21" spans="2:4" x14ac:dyDescent="0.25">
      <c r="B21" t="s">
        <v>12</v>
      </c>
      <c r="C21" s="1">
        <f>C15+PV(F14,C18,,-C15)+PV(F14,C18,-C16)-PV(F14,C18,,-C17)</f>
        <v>423099.17355371895</v>
      </c>
    </row>
    <row r="24" spans="2:4" ht="18.75" x14ac:dyDescent="0.3">
      <c r="B24" s="15" t="s">
        <v>26</v>
      </c>
    </row>
    <row r="25" spans="2:4" x14ac:dyDescent="0.25">
      <c r="B25" s="7" t="s">
        <v>12</v>
      </c>
      <c r="C25" s="16">
        <f>D15+PV(F14,D18,-D16)-PV(F14,D18,,-D17)</f>
        <v>306926.09794412955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AB38-FB99-4737-A156-F7EC21D8EC19}">
  <dimension ref="B3:O28"/>
  <sheetViews>
    <sheetView topLeftCell="A11" workbookViewId="0">
      <selection activeCell="C28" sqref="C28"/>
    </sheetView>
  </sheetViews>
  <sheetFormatPr baseColWidth="10" defaultRowHeight="15" x14ac:dyDescent="0.25"/>
  <cols>
    <col min="2" max="2" width="27.7109375" bestFit="1" customWidth="1"/>
    <col min="3" max="3" width="20.28515625" bestFit="1" customWidth="1"/>
    <col min="4" max="4" width="13" bestFit="1" customWidth="1"/>
  </cols>
  <sheetData>
    <row r="3" spans="2:15" x14ac:dyDescent="0.25">
      <c r="O3" t="s">
        <v>32</v>
      </c>
    </row>
    <row r="11" spans="2:15" x14ac:dyDescent="0.25">
      <c r="C11" t="s">
        <v>27</v>
      </c>
      <c r="D11" t="s">
        <v>28</v>
      </c>
    </row>
    <row r="12" spans="2:15" x14ac:dyDescent="0.25">
      <c r="B12" t="s">
        <v>29</v>
      </c>
      <c r="C12" s="1">
        <v>160000</v>
      </c>
      <c r="D12" s="1">
        <v>210000</v>
      </c>
    </row>
    <row r="13" spans="2:15" x14ac:dyDescent="0.25">
      <c r="B13" t="s">
        <v>35</v>
      </c>
      <c r="C13" s="1">
        <f>7000</f>
        <v>7000</v>
      </c>
      <c r="D13" s="1">
        <f>5000</f>
        <v>5000</v>
      </c>
    </row>
    <row r="14" spans="2:15" x14ac:dyDescent="0.25">
      <c r="B14" t="s">
        <v>30</v>
      </c>
      <c r="C14" s="1">
        <v>40000</v>
      </c>
      <c r="D14" s="1">
        <v>26000</v>
      </c>
    </row>
    <row r="15" spans="2:15" x14ac:dyDescent="0.25">
      <c r="B15" t="s">
        <v>31</v>
      </c>
      <c r="C15">
        <v>2</v>
      </c>
      <c r="D15">
        <v>4</v>
      </c>
    </row>
    <row r="17" spans="2:3" x14ac:dyDescent="0.25">
      <c r="B17" t="s">
        <v>33</v>
      </c>
      <c r="C17" s="3">
        <v>0.08</v>
      </c>
    </row>
    <row r="18" spans="2:3" x14ac:dyDescent="0.25">
      <c r="B18" t="s">
        <v>7</v>
      </c>
      <c r="C18">
        <v>4</v>
      </c>
    </row>
    <row r="20" spans="2:3" x14ac:dyDescent="0.25">
      <c r="B20" t="s">
        <v>34</v>
      </c>
      <c r="C20" s="4">
        <f>C17/C18</f>
        <v>0.02</v>
      </c>
    </row>
    <row r="21" spans="2:3" x14ac:dyDescent="0.25">
      <c r="B21" t="s">
        <v>7</v>
      </c>
      <c r="C21">
        <v>1</v>
      </c>
    </row>
    <row r="22" spans="2:3" x14ac:dyDescent="0.25">
      <c r="B22" t="s">
        <v>36</v>
      </c>
      <c r="C22" s="4">
        <f>EFFECT(C20,C21)</f>
        <v>2.0000000000000018E-2</v>
      </c>
    </row>
    <row r="24" spans="2:3" ht="21" x14ac:dyDescent="0.35">
      <c r="B24" s="17" t="s">
        <v>37</v>
      </c>
    </row>
    <row r="25" spans="2:3" x14ac:dyDescent="0.25">
      <c r="B25" s="7" t="s">
        <v>38</v>
      </c>
      <c r="C25" s="16">
        <f>C12+PV(C22,C15,,-C12)+PV(C22,C15,-C13)-PV(C22,C15,,-C14)</f>
        <v>288931.18031526334</v>
      </c>
    </row>
    <row r="27" spans="2:3" ht="21" x14ac:dyDescent="0.35">
      <c r="B27" s="17" t="s">
        <v>39</v>
      </c>
    </row>
    <row r="28" spans="2:3" x14ac:dyDescent="0.25">
      <c r="B28" s="7" t="s">
        <v>38</v>
      </c>
      <c r="C28" s="16">
        <f>D12+PV(C22,D15,-D13)-PV(C22,D15,,-D14)</f>
        <v>205018.66241668205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30DF-BA40-43E7-956A-C68F338C4AE0}">
  <dimension ref="B10:D14"/>
  <sheetViews>
    <sheetView tabSelected="1" workbookViewId="0">
      <selection activeCell="E14" sqref="E14"/>
    </sheetView>
  </sheetViews>
  <sheetFormatPr baseColWidth="10" defaultRowHeight="15" x14ac:dyDescent="0.25"/>
  <cols>
    <col min="3" max="3" width="14.5703125" bestFit="1" customWidth="1"/>
  </cols>
  <sheetData>
    <row r="10" spans="2:4" x14ac:dyDescent="0.25">
      <c r="B10" t="s">
        <v>1</v>
      </c>
      <c r="C10" s="1">
        <v>400000</v>
      </c>
    </row>
    <row r="11" spans="2:4" x14ac:dyDescent="0.25">
      <c r="B11" t="s">
        <v>23</v>
      </c>
      <c r="C11" s="3">
        <v>0.06</v>
      </c>
    </row>
    <row r="12" spans="2:4" x14ac:dyDescent="0.25">
      <c r="B12" t="s">
        <v>2</v>
      </c>
      <c r="C12">
        <v>1</v>
      </c>
      <c r="D12" t="s">
        <v>40</v>
      </c>
    </row>
    <row r="14" spans="2:4" x14ac:dyDescent="0.25">
      <c r="B14" s="7" t="s">
        <v>41</v>
      </c>
      <c r="C14" s="18">
        <f>C10+PMT(C11,2,,-C10/C11)</f>
        <v>3636245.954692557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Ej1-2</vt:lpstr>
      <vt:lpstr>Ej3</vt:lpstr>
      <vt:lpstr>Ej4-6</vt:lpstr>
      <vt:lpstr>Ej7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2021-10-05T21:47:46Z</dcterms:created>
  <dcterms:modified xsi:type="dcterms:W3CDTF">2021-10-05T22:48:27Z</dcterms:modified>
</cp:coreProperties>
</file>