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39F1E671-C983-4E05-8273-C0DB8244ED2B}" xr6:coauthVersionLast="47" xr6:coauthVersionMax="47" xr10:uidLastSave="{00000000-0000-0000-0000-000000000000}"/>
  <bookViews>
    <workbookView minimized="1" xWindow="24252" yWindow="312" windowWidth="20820" windowHeight="7968" xr2:uid="{1B915C7D-EC58-4CD4-BA2D-54CA67931695}"/>
  </bookViews>
  <sheets>
    <sheet name="GENERADOR DE VALORES" sheetId="2" r:id="rId1"/>
  </sheets>
  <definedNames>
    <definedName name="_xlnm.Print_Area" localSheetId="0">'GENERADOR DE VALORES'!$A$1:$I$9</definedName>
    <definedName name="g" localSheetId="0">'GENERADOR DE VALORES'!$J$3</definedName>
    <definedName name="g">#REF!</definedName>
    <definedName name="i" localSheetId="0">'GENERADOR DE VALORES'!$A$3</definedName>
    <definedName name="i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H9" i="2" s="1"/>
  <c r="J5" i="2"/>
  <c r="D8" i="2"/>
  <c r="E8" i="2" s="1"/>
  <c r="B7" i="2"/>
  <c r="I2" i="2"/>
  <c r="J9" i="2"/>
  <c r="B8" i="2"/>
  <c r="C8" i="2" s="1"/>
  <c r="J6" i="2"/>
  <c r="B5" i="2"/>
  <c r="D9" i="2"/>
  <c r="E9" i="2" s="1"/>
  <c r="J7" i="2"/>
  <c r="D6" i="2"/>
  <c r="E6" i="2" s="1"/>
  <c r="D5" i="2"/>
  <c r="E5" i="2" s="1"/>
  <c r="J8" i="2"/>
  <c r="D7" i="2"/>
  <c r="E7" i="2" s="1"/>
  <c r="B6" i="2"/>
  <c r="I6" i="2" s="1"/>
  <c r="C9" i="2" l="1"/>
  <c r="I9" i="2"/>
  <c r="F9" i="2"/>
  <c r="G9" i="2" s="1"/>
  <c r="F5" i="2"/>
  <c r="G5" i="2" s="1"/>
  <c r="I5" i="2"/>
  <c r="H5" i="2"/>
  <c r="F8" i="2"/>
  <c r="G8" i="2" s="1"/>
  <c r="H8" i="2"/>
  <c r="I7" i="2"/>
  <c r="C7" i="2"/>
  <c r="C6" i="2"/>
  <c r="F6" i="2"/>
  <c r="G6" i="2" s="1"/>
  <c r="H6" i="2"/>
  <c r="I8" i="2"/>
  <c r="H7" i="2"/>
  <c r="F7" i="2"/>
  <c r="G7" i="2" s="1"/>
  <c r="C5" i="2"/>
  <c r="K8" i="2"/>
  <c r="K9" i="2"/>
  <c r="K5" i="2" l="1"/>
  <c r="K6" i="2"/>
  <c r="K7" i="2"/>
</calcChain>
</file>

<file path=xl/sharedStrings.xml><?xml version="1.0" encoding="utf-8"?>
<sst xmlns="http://schemas.openxmlformats.org/spreadsheetml/2006/main" count="16" uniqueCount="16">
  <si>
    <t>Flujo de efectivo discreto: Factores de interés compuesto</t>
  </si>
  <si>
    <t>Pagos únicos</t>
  </si>
  <si>
    <t>Serie de pagos uniformes</t>
  </si>
  <si>
    <t>Gradientes aritmeticos</t>
  </si>
  <si>
    <t>n</t>
  </si>
  <si>
    <t>Valor presente del gradiente
P/G</t>
  </si>
  <si>
    <t>Serie uniforme del gradiente
A/G</t>
  </si>
  <si>
    <t>Presente dado un gradiente geometrico
P/g</t>
  </si>
  <si>
    <t>Anualidad dado un Gradiente geometrico
A/g</t>
  </si>
  <si>
    <t>i=</t>
  </si>
  <si>
    <t>F/P</t>
  </si>
  <si>
    <t>P/F</t>
  </si>
  <si>
    <t>A/F</t>
  </si>
  <si>
    <t>F/A</t>
  </si>
  <si>
    <t>A/P</t>
  </si>
  <si>
    <t>P/A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</si>
</sst>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Q&quot;#,##0.00;[Red]\-&quot;Q&quot;#,##0.00"/>
    <numFmt numFmtId="164" formatCode="#,##0.0000"/>
    <numFmt numFmtId="165" formatCode="&quot;g=&quot;0%"/>
    <numFmt numFmtId="166" formatCode="#,##0.0000_);[Red]\(#,##0.0000\)"/>
    <numFmt numFmtId="167" formatCode="0.00000"/>
    <numFmt numFmtId="168" formatCode="0.0000"/>
    <numFmt numFmtId="169" formatCode="#,##0.00000"/>
    <numFmt numFmtId="170" formatCode="0.0000000"/>
    <numFmt numFmtId="171" formatCode="#,##0.0000000_ ;[Red]\-#,##0.0000000\ "/>
    <numFmt numFmtId="172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Aharoni"/>
    </font>
    <font>
      <b/>
      <sz val="16"/>
      <color theme="7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center"/>
    </xf>
    <xf numFmtId="10" fontId="0" fillId="0" borderId="0" xfId="1" applyNumberFormat="1" applyFont="1" applyFill="1"/>
    <xf numFmtId="166" fontId="7" fillId="0" borderId="3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168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9" fontId="7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70" fontId="0" fillId="0" borderId="0" xfId="0" applyNumberFormat="1" applyAlignment="1">
      <alignment horizontal="center"/>
    </xf>
    <xf numFmtId="8" fontId="0" fillId="0" borderId="0" xfId="0" applyNumberFormat="1"/>
    <xf numFmtId="0" fontId="0" fillId="9" borderId="0" xfId="0" applyFill="1"/>
    <xf numFmtId="0" fontId="9" fillId="9" borderId="0" xfId="0" applyFont="1" applyFill="1" applyAlignment="1">
      <alignment horizontal="center" vertical="center"/>
    </xf>
    <xf numFmtId="0" fontId="2" fillId="9" borderId="0" xfId="0" applyFont="1" applyFill="1"/>
    <xf numFmtId="10" fontId="3" fillId="9" borderId="0" xfId="0" applyNumberFormat="1" applyFont="1" applyFill="1"/>
    <xf numFmtId="171" fontId="0" fillId="0" borderId="8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172" fontId="10" fillId="2" borderId="9" xfId="0" applyNumberFormat="1" applyFont="1" applyFill="1" applyBorder="1" applyAlignment="1">
      <alignment horizontal="center" vertical="center" shrinkToFit="1"/>
    </xf>
    <xf numFmtId="165" fontId="11" fillId="6" borderId="9" xfId="0" applyNumberFormat="1" applyFont="1" applyFill="1" applyBorder="1" applyAlignment="1">
      <alignment horizontal="centerContinuous"/>
    </xf>
    <xf numFmtId="0" fontId="11" fillId="6" borderId="9" xfId="0" applyFont="1" applyFill="1" applyBorder="1" applyAlignment="1">
      <alignment horizontal="centerContinuous"/>
    </xf>
    <xf numFmtId="0" fontId="12" fillId="8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73" formatCode="0.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8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7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7" formatCode="0.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#,##0.0000_);[Red]\(#,##0.0000\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1" Type="http://schemas.openxmlformats.org/officeDocument/2006/relationships/customXml" Target="../ink/ink1.xml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552080</xdr:colOff>
      <xdr:row>1</xdr:row>
      <xdr:rowOff>0</xdr:rowOff>
    </xdr:from>
    <xdr:to>
      <xdr:col>6</xdr:col>
      <xdr:colOff>565775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8CAD465-3B30-45F6-A22C-A9A4B9E59719}"/>
                </a:ext>
              </a:extLst>
            </xdr14:cNvPr>
            <xdr14:cNvContentPartPr/>
          </xdr14:nvContentPartPr>
          <xdr14:nvPr macro=""/>
          <xdr14:xfrm>
            <a:off x="6698880" y="22824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B652338-7260-48AC-936B-F62A94ABF6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89880" y="219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476120</xdr:colOff>
      <xdr:row>1</xdr:row>
      <xdr:rowOff>0</xdr:rowOff>
    </xdr:from>
    <xdr:to>
      <xdr:col>6</xdr:col>
      <xdr:colOff>489815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5BFA5D5-6A15-4660-BB3F-063D8F4D5207}"/>
                </a:ext>
              </a:extLst>
            </xdr14:cNvPr>
            <xdr14:cNvContentPartPr/>
          </xdr14:nvContentPartPr>
          <xdr14:nvPr macro=""/>
          <xdr14:xfrm>
            <a:off x="6622920" y="31068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E481865-C697-4C4D-BC2C-3574A2A486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13920" y="30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434224</xdr:colOff>
      <xdr:row>0</xdr:row>
      <xdr:rowOff>65386</xdr:rowOff>
    </xdr:from>
    <xdr:to>
      <xdr:col>1</xdr:col>
      <xdr:colOff>243724</xdr:colOff>
      <xdr:row>2</xdr:row>
      <xdr:rowOff>94171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0C0F95D9-C707-436A-9FE8-BA99A23E4409}"/>
            </a:ext>
          </a:extLst>
        </xdr:cNvPr>
        <xdr:cNvSpPr/>
      </xdr:nvSpPr>
      <xdr:spPr>
        <a:xfrm rot="1229829">
          <a:off x="434224" y="65386"/>
          <a:ext cx="467591" cy="520621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1</a:t>
          </a:r>
        </a:p>
      </xdr:txBody>
    </xdr:sp>
    <xdr:clientData/>
  </xdr:twoCellAnchor>
  <xdr:twoCellAnchor>
    <xdr:from>
      <xdr:col>0</xdr:col>
      <xdr:colOff>481081</xdr:colOff>
      <xdr:row>3</xdr:row>
      <xdr:rowOff>341533</xdr:rowOff>
    </xdr:from>
    <xdr:to>
      <xdr:col>1</xdr:col>
      <xdr:colOff>350192</xdr:colOff>
      <xdr:row>5</xdr:row>
      <xdr:rowOff>47124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4353F6E0-66AF-4C8F-8565-2A694848BAD9}"/>
            </a:ext>
          </a:extLst>
        </xdr:cNvPr>
        <xdr:cNvSpPr/>
      </xdr:nvSpPr>
      <xdr:spPr>
        <a:xfrm rot="2984059">
          <a:off x="510886" y="1212273"/>
          <a:ext cx="467591" cy="527202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2C</a:t>
          </a:r>
        </a:p>
      </xdr:txBody>
    </xdr:sp>
    <xdr:clientData/>
  </xdr:twoCellAnchor>
  <xdr:twoCellAnchor>
    <xdr:from>
      <xdr:col>9</xdr:col>
      <xdr:colOff>1186296</xdr:colOff>
      <xdr:row>0</xdr:row>
      <xdr:rowOff>65177</xdr:rowOff>
    </xdr:from>
    <xdr:to>
      <xdr:col>10</xdr:col>
      <xdr:colOff>103909</xdr:colOff>
      <xdr:row>2</xdr:row>
      <xdr:rowOff>90152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D90324B7-CFC2-4A94-B528-65F3EA49178D}"/>
            </a:ext>
          </a:extLst>
        </xdr:cNvPr>
        <xdr:cNvSpPr/>
      </xdr:nvSpPr>
      <xdr:spPr>
        <a:xfrm rot="1229829">
          <a:off x="9706841" y="65177"/>
          <a:ext cx="467591" cy="527202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GT" sz="1600" b="1">
              <a:latin typeface="Aharoni" panose="02010803020104030203" pitchFamily="2" charset="-79"/>
              <a:cs typeface="Aharoni" panose="02010803020104030203" pitchFamily="2" charset="-79"/>
            </a:rPr>
            <a:t>1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10T19:31:36.4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10T19:31:36.51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D29E0-665E-4296-9ADD-272696138383}" name="Tabla3" displayName="Tabla3" ref="A4:K9" totalsRowShown="0" headerRowDxfId="13" dataDxfId="11" headerRowBorderDxfId="12">
  <autoFilter ref="A4:K9" xr:uid="{00000000-0009-0000-0100-000007000000}"/>
  <tableColumns count="11">
    <tableColumn id="1" xr3:uid="{7BD660E5-77BB-452E-9A28-383596122980}" name="n" dataDxfId="10"/>
    <tableColumn id="2" xr3:uid="{75A69950-87E0-409A-9F12-CF2940AFBDD2}" name="F/P" dataDxfId="9">
      <calculatedColumnFormula>FV($A$3,$A5,,-1)</calculatedColumnFormula>
    </tableColumn>
    <tableColumn id="3" xr3:uid="{1E93AD86-A560-400A-8787-258AAD254F3A}" name="P/F" dataDxfId="8">
      <calculatedColumnFormula>1/B5</calculatedColumnFormula>
    </tableColumn>
    <tableColumn id="4" xr3:uid="{8DD080C5-77E5-4B3A-9A5F-720F011FE027}" name="A/F" dataDxfId="7">
      <calculatedColumnFormula>PMT($A$3,A5,,-1)</calculatedColumnFormula>
    </tableColumn>
    <tableColumn id="5" xr3:uid="{C765D16D-394F-4D35-938F-EFFEDF0C9B94}" name="F/A" dataDxfId="6">
      <calculatedColumnFormula>1/D5</calculatedColumnFormula>
    </tableColumn>
    <tableColumn id="6" xr3:uid="{3CC50A9D-C15D-48EB-80D7-BD4C36BA103F}" name="A/P" dataDxfId="5">
      <calculatedColumnFormula>B5*D5</calculatedColumnFormula>
    </tableColumn>
    <tableColumn id="7" xr3:uid="{2303BF40-A337-4FE4-9DF6-96F298E8927D}" name="P/A" dataDxfId="4">
      <calculatedColumnFormula>1/F5</calculatedColumnFormula>
    </tableColumn>
    <tableColumn id="8" xr3:uid="{47E1F338-7CC9-4A80-9F0A-FDC245030660}" name="Valor presente del gradiente_x000a_P/G" dataDxfId="3">
      <calculatedColumnFormula>(B5-A$3*A5-1)/(A$3*A$3*B5)</calculatedColumnFormula>
    </tableColumn>
    <tableColumn id="9" xr3:uid="{A2A71D09-A7C3-4808-87A2-D1B54EA5E3C1}" name="Serie uniforme del gradiente_x000a_A/G" dataDxfId="2">
      <calculatedColumnFormula>1/$A$3-A5/(B5-1)</calculatedColumnFormula>
    </tableColumn>
    <tableColumn id="10" xr3:uid="{62708DAB-5063-450E-9219-92D86F15C590}" name="Presente dado un gradiente geometrico_x000a_P/g" dataDxfId="1">
      <calculatedColumnFormula>IF(g=i,(A5/(1+i)),(1-((1+g)/(1+i))^A5)/(i-g))</calculatedColumnFormula>
    </tableColumn>
    <tableColumn id="11" xr3:uid="{1D2E2354-4BF5-42F5-AC87-3DE7E4CFC66F}" name="Anualidad dado un Gradiente geometrico_x000a_A/g" dataDxfId="0">
      <calculatedColumnFormula>Tabla3[[#This Row],[Presente dado un gradiente geometrico
P/g]]*Tabla3[[#This Row],[A/P]]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76A-E623-42A2-AF8C-A59943CEAEA7}">
  <dimension ref="A1:O14"/>
  <sheetViews>
    <sheetView tabSelected="1" zoomScale="130" zoomScaleNormal="130" workbookViewId="0">
      <selection activeCell="G6" sqref="G6"/>
    </sheetView>
  </sheetViews>
  <sheetFormatPr baseColWidth="10" defaultColWidth="10.85546875" defaultRowHeight="15" x14ac:dyDescent="0.25"/>
  <cols>
    <col min="1" max="1" width="9.85546875" bestFit="1" customWidth="1"/>
    <col min="2" max="2" width="20" customWidth="1"/>
    <col min="3" max="4" width="12.7109375" customWidth="1"/>
    <col min="5" max="5" width="18.140625" customWidth="1"/>
    <col min="6" max="7" width="12.7109375" customWidth="1"/>
    <col min="8" max="8" width="14.140625" customWidth="1"/>
    <col min="9" max="9" width="14.7109375" customWidth="1"/>
    <col min="10" max="10" width="23.28515625" customWidth="1"/>
    <col min="11" max="11" width="20.42578125" customWidth="1"/>
  </cols>
  <sheetData>
    <row r="1" spans="1:15" ht="20.25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5" ht="18.75" x14ac:dyDescent="0.3">
      <c r="A2" s="22" t="s">
        <v>9</v>
      </c>
      <c r="B2" s="21"/>
      <c r="C2" s="23"/>
      <c r="D2" s="23"/>
      <c r="E2" s="23"/>
      <c r="F2" s="23"/>
      <c r="G2" s="23"/>
      <c r="H2" s="23"/>
      <c r="I2" s="24">
        <f>A3</f>
        <v>0.1</v>
      </c>
      <c r="J2" s="21"/>
      <c r="K2" s="21"/>
    </row>
    <row r="3" spans="1:15" ht="31.5" x14ac:dyDescent="0.5">
      <c r="A3" s="29">
        <v>0.1</v>
      </c>
      <c r="B3" s="33" t="s">
        <v>1</v>
      </c>
      <c r="C3" s="34"/>
      <c r="D3" s="35" t="s">
        <v>2</v>
      </c>
      <c r="E3" s="36"/>
      <c r="F3" s="36"/>
      <c r="G3" s="37"/>
      <c r="H3" s="38" t="s">
        <v>3</v>
      </c>
      <c r="I3" s="39"/>
      <c r="J3" s="30">
        <v>0.1</v>
      </c>
      <c r="K3" s="31"/>
    </row>
    <row r="4" spans="1:15" ht="45" customHeight="1" thickBot="1" x14ac:dyDescent="0.35">
      <c r="A4" s="1" t="s">
        <v>4</v>
      </c>
      <c r="B4" s="26" t="s">
        <v>10</v>
      </c>
      <c r="C4" s="26" t="s">
        <v>11</v>
      </c>
      <c r="D4" s="27" t="s">
        <v>12</v>
      </c>
      <c r="E4" s="27" t="s">
        <v>13</v>
      </c>
      <c r="F4" s="27" t="s">
        <v>14</v>
      </c>
      <c r="G4" s="27" t="s">
        <v>15</v>
      </c>
      <c r="H4" s="28" t="s">
        <v>5</v>
      </c>
      <c r="I4" s="28" t="s">
        <v>6</v>
      </c>
      <c r="J4" s="15" t="s">
        <v>7</v>
      </c>
      <c r="K4" s="15" t="s">
        <v>8</v>
      </c>
      <c r="N4" s="16"/>
      <c r="O4" s="2"/>
    </row>
    <row r="5" spans="1:15" x14ac:dyDescent="0.25">
      <c r="A5" s="17">
        <v>2</v>
      </c>
      <c r="B5" s="3">
        <f>FV($A$3,$A5,,-1)</f>
        <v>1.2100000000000002</v>
      </c>
      <c r="C5" s="4">
        <f>1/B5</f>
        <v>0.82644628099173545</v>
      </c>
      <c r="D5" s="4">
        <f>PMT($A$3,A5,,-1)</f>
        <v>0.47619047619047628</v>
      </c>
      <c r="E5" s="5">
        <f>1/D5</f>
        <v>2.0999999999999996</v>
      </c>
      <c r="F5" s="4">
        <f>B5*D5</f>
        <v>0.57619047619047636</v>
      </c>
      <c r="G5" s="5">
        <f>1/F5</f>
        <v>1.7355371900826442</v>
      </c>
      <c r="H5" s="9">
        <f>(B5-A$3*A5-1)/(A$3*A$3*B5)</f>
        <v>0.82644628099175432</v>
      </c>
      <c r="I5" s="10">
        <f>1/$A$3-A5/(B5-1)</f>
        <v>0.47619047619048516</v>
      </c>
      <c r="J5" s="6">
        <f t="shared" ref="J5:J9" si="0">IF(g=i,(A5/(1+i)),(1-((1+g)/(1+i))^A5)/(i-g))</f>
        <v>1.8181818181818181</v>
      </c>
      <c r="K5" s="12">
        <f>Tabla3[[#This Row],[Presente dado un gradiente geometrico
P/g]]*Tabla3[[#This Row],[A/P]]</f>
        <v>1.0476190476190479</v>
      </c>
    </row>
    <row r="6" spans="1:15" x14ac:dyDescent="0.25">
      <c r="A6" s="18">
        <v>5</v>
      </c>
      <c r="B6" s="7">
        <f>FV($A$3,$A6,,-1)</f>
        <v>1.6105100000000006</v>
      </c>
      <c r="C6" s="8">
        <f t="shared" ref="C6:C9" si="1">1/B6</f>
        <v>0.62092132305915493</v>
      </c>
      <c r="D6" s="8">
        <f>PMT($A$3,A6,,-1)</f>
        <v>0.16379748079474543</v>
      </c>
      <c r="E6" s="9">
        <f t="shared" ref="E6:E9" si="2">1/D6</f>
        <v>6.1050999999999975</v>
      </c>
      <c r="F6" s="9">
        <f>B6*D6</f>
        <v>0.26379748079474558</v>
      </c>
      <c r="G6" s="9">
        <f t="shared" ref="G6:G9" si="3">1/F6</f>
        <v>3.7907867694084456</v>
      </c>
      <c r="H6" s="9">
        <f>(B6-A$3*A6-1)/(A$3*A$3*B6)</f>
        <v>6.8618015411267548</v>
      </c>
      <c r="I6" s="10">
        <f>1/$A$3-A6/(B6-1)</f>
        <v>1.810125960262738</v>
      </c>
      <c r="J6" s="11">
        <f t="shared" si="0"/>
        <v>4.545454545454545</v>
      </c>
      <c r="K6" s="12">
        <f>Tabla3[[#This Row],[Presente dado un gradiente geometrico
P/g]]*Tabla3[[#This Row],[A/P]]</f>
        <v>1.1990794581579343</v>
      </c>
    </row>
    <row r="7" spans="1:15" x14ac:dyDescent="0.25">
      <c r="A7" s="18">
        <v>3</v>
      </c>
      <c r="B7" s="7">
        <f>FV($A$3,$A7,,-1)</f>
        <v>1.3310000000000004</v>
      </c>
      <c r="C7" s="8">
        <f t="shared" si="1"/>
        <v>0.75131480090157754</v>
      </c>
      <c r="D7" s="8">
        <f>PMT($A$3,A7,,-1)</f>
        <v>0.30211480362537774</v>
      </c>
      <c r="E7" s="9">
        <f t="shared" si="2"/>
        <v>3.3099999999999992</v>
      </c>
      <c r="F7" s="9">
        <f>B7*D7</f>
        <v>0.40211480362537788</v>
      </c>
      <c r="G7" s="9">
        <f t="shared" si="3"/>
        <v>2.4868519909842211</v>
      </c>
      <c r="H7" s="9">
        <f>(B7-A$3*A7-1)/(A$3*A$3*B7)</f>
        <v>2.3290758827949172</v>
      </c>
      <c r="I7" s="10">
        <f>1/$A$3-A7/(B7-1)</f>
        <v>0.93655589123868133</v>
      </c>
      <c r="J7" s="11">
        <f t="shared" si="0"/>
        <v>2.7272727272727271</v>
      </c>
      <c r="K7" s="11">
        <f>Tabla3[[#This Row],[Presente dado un gradiente geometrico
P/g]]*Tabla3[[#This Row],[A/P]]</f>
        <v>1.0966767371601214</v>
      </c>
    </row>
    <row r="8" spans="1:15" x14ac:dyDescent="0.25">
      <c r="A8" s="18">
        <v>4</v>
      </c>
      <c r="B8" s="7">
        <f>FV($A$3,$A8,,-1)</f>
        <v>1.4641000000000004</v>
      </c>
      <c r="C8" s="8">
        <f t="shared" si="1"/>
        <v>0.68301345536507052</v>
      </c>
      <c r="D8" s="8">
        <f>PMT($A$3,A8,,-1)</f>
        <v>0.21547080370609784</v>
      </c>
      <c r="E8" s="9">
        <f t="shared" si="2"/>
        <v>4.641</v>
      </c>
      <c r="F8" s="9">
        <f t="shared" ref="F8:F9" si="4">B8*D8</f>
        <v>0.31547080370609792</v>
      </c>
      <c r="G8" s="9">
        <f t="shared" si="3"/>
        <v>3.1698654463492919</v>
      </c>
      <c r="H8" s="9">
        <f>(B8-A$3*A8-1)/(A$3*A$3*B8)</f>
        <v>4.3781162488901195</v>
      </c>
      <c r="I8" s="10">
        <f>1/$A$3-A8/(B8-1)</f>
        <v>1.3811678517560946</v>
      </c>
      <c r="J8" s="11">
        <f t="shared" si="0"/>
        <v>3.6363636363636362</v>
      </c>
      <c r="K8" s="11">
        <f>Tabla3[[#This Row],[Presente dado un gradiente geometrico
P/g]]*Tabla3[[#This Row],[A/P]]</f>
        <v>1.1471665589312652</v>
      </c>
    </row>
    <row r="9" spans="1:15" x14ac:dyDescent="0.25">
      <c r="A9" s="18"/>
      <c r="B9" s="7">
        <f>FV($A$3,$A9,,-1)</f>
        <v>1</v>
      </c>
      <c r="C9" s="8">
        <f t="shared" si="1"/>
        <v>1</v>
      </c>
      <c r="D9" s="8" t="e">
        <f>PMT($A$3,A9,,-1)</f>
        <v>#NUM!</v>
      </c>
      <c r="E9" s="9" t="e">
        <f t="shared" si="2"/>
        <v>#NUM!</v>
      </c>
      <c r="F9" s="13" t="e">
        <f t="shared" si="4"/>
        <v>#NUM!</v>
      </c>
      <c r="G9" s="9" t="e">
        <f t="shared" si="3"/>
        <v>#NUM!</v>
      </c>
      <c r="H9" s="9">
        <f>(B9-A$3*A9-1)/(A$3*A$3*B9)</f>
        <v>0</v>
      </c>
      <c r="I9" s="10" t="e">
        <f>1/$A$3-A9/(B9-1)</f>
        <v>#DIV/0!</v>
      </c>
      <c r="J9" s="11">
        <f t="shared" si="0"/>
        <v>0</v>
      </c>
      <c r="K9" s="11" t="e">
        <f>Tabla3[[#This Row],[Presente dado un gradiente geometrico
P/g]]*Tabla3[[#This Row],[A/P]]</f>
        <v>#NUM!</v>
      </c>
    </row>
    <row r="12" spans="1:15" x14ac:dyDescent="0.25">
      <c r="B12" s="14"/>
      <c r="C12" s="19"/>
      <c r="D12" s="14"/>
      <c r="F12" s="20"/>
    </row>
    <row r="14" spans="1:15" x14ac:dyDescent="0.25">
      <c r="B14" s="14"/>
      <c r="C14" s="14"/>
      <c r="D14" s="25"/>
      <c r="E14" s="14"/>
      <c r="F14" s="14"/>
      <c r="G14" s="14"/>
      <c r="H14" s="14"/>
      <c r="I14" s="14"/>
    </row>
  </sheetData>
  <mergeCells count="4">
    <mergeCell ref="A1:K1"/>
    <mergeCell ref="B3:C3"/>
    <mergeCell ref="D3:G3"/>
    <mergeCell ref="H3:I3"/>
  </mergeCells>
  <pageMargins left="0.7" right="0.7" top="0.75" bottom="0.75" header="0.3" footer="0.3"/>
  <pageSetup scale="81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5" ma:contentTypeDescription="Crear nuevo documento." ma:contentTypeScope="" ma:versionID="7f8f11d2c1616050abdfec490f956056">
  <xsd:schema xmlns:xsd="http://www.w3.org/2001/XMLSchema" xmlns:xs="http://www.w3.org/2001/XMLSchema" xmlns:p="http://schemas.microsoft.com/office/2006/metadata/properties" xmlns:ns2="81a1f137-0dce-48de-87dc-e646186442ef" targetNamespace="http://schemas.microsoft.com/office/2006/metadata/properties" ma:root="true" ma:fieldsID="752897e977acbe08c44d05823fd333f7" ns2:_="">
    <xsd:import namespace="81a1f137-0dce-48de-87dc-e646186442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7B9BB8-1261-4CFD-8230-E70AD42E97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4D108F-489C-410C-A65A-8D07B9965E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D9A76-00A6-4216-B751-BEAD57F33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GENERADOR DE VALORES</vt:lpstr>
      <vt:lpstr>'GENERADOR DE VALORES'!Área_de_impresión</vt:lpstr>
      <vt:lpstr>'GENERADOR DE VALORES'!g</vt:lpstr>
      <vt:lpstr>'GENERADOR DE VALORES'!i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Javier</dc:creator>
  <cp:lastModifiedBy>julio ruiz</cp:lastModifiedBy>
  <dcterms:created xsi:type="dcterms:W3CDTF">2020-09-10T02:02:59Z</dcterms:created>
  <dcterms:modified xsi:type="dcterms:W3CDTF">2022-02-10T23:56:57Z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