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julio ruiz\Downloads\"/>
    </mc:Choice>
  </mc:AlternateContent>
  <xr:revisionPtr revIDLastSave="0" documentId="13_ncr:1_{E2BD219B-262D-488C-9F86-D27F7014BBFD}" xr6:coauthVersionLast="47" xr6:coauthVersionMax="47" xr10:uidLastSave="{00000000-0000-0000-0000-000000000000}"/>
  <bookViews>
    <workbookView xWindow="25490" yWindow="3520" windowWidth="19420" windowHeight="11020" activeTab="2" xr2:uid="{00000000-000D-0000-FFFF-FFFF00000000}"/>
  </bookViews>
  <sheets>
    <sheet name="1" sheetId="1" r:id="rId1"/>
    <sheet name="2" sheetId="4" r:id="rId2"/>
    <sheet name="REPASO"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3" i="5" l="1"/>
  <c r="K22" i="5"/>
  <c r="K21" i="5"/>
  <c r="K20" i="5"/>
  <c r="K19" i="5"/>
  <c r="K18" i="5"/>
  <c r="G18" i="5"/>
  <c r="G16" i="5"/>
  <c r="G15" i="5"/>
  <c r="C41" i="4"/>
  <c r="G36" i="4"/>
  <c r="G35" i="4"/>
  <c r="G34" i="4"/>
  <c r="G33" i="4"/>
  <c r="G32" i="4"/>
  <c r="C36" i="4"/>
  <c r="G31" i="4"/>
  <c r="G30" i="4"/>
  <c r="E29" i="1"/>
  <c r="C35" i="4"/>
  <c r="H18" i="1"/>
  <c r="H19" i="1"/>
  <c r="H20" i="1"/>
  <c r="H21" i="1"/>
  <c r="H22" i="1"/>
  <c r="H17" i="1"/>
  <c r="E17" i="1"/>
  <c r="E18" i="1"/>
  <c r="E19" i="1"/>
  <c r="E20" i="1"/>
  <c r="E21" i="1"/>
  <c r="E24" i="1"/>
  <c r="E26" i="1"/>
  <c r="E16" i="1"/>
  <c r="E30" i="1" s="1"/>
  <c r="C22" i="1"/>
  <c r="E22" i="1" s="1"/>
  <c r="C23" i="1"/>
  <c r="E23" i="1" s="1"/>
  <c r="C24" i="1"/>
  <c r="C25" i="1"/>
  <c r="E25" i="1" s="1"/>
  <c r="C26" i="1"/>
  <c r="C18" i="1"/>
</calcChain>
</file>

<file path=xl/sharedStrings.xml><?xml version="1.0" encoding="utf-8"?>
<sst xmlns="http://schemas.openxmlformats.org/spreadsheetml/2006/main" count="41" uniqueCount="26">
  <si>
    <t>Problema 1</t>
  </si>
  <si>
    <t>Problema 2</t>
  </si>
  <si>
    <t>Año</t>
  </si>
  <si>
    <t xml:space="preserve">El grupo de ingeniería de diseño y prueba de cierta empresa realiza diversos trabajos bajo contrato.  Durante los últimos tres años, los flujos de efectivo neto por pagos de contrato han variado ampliamente, como se muestra abajo, principalmente debido a la incapacidad de los grandes fabricantes para pagar las tarifas de los contratos.    </t>
  </si>
  <si>
    <t>Flujo de efectivo ($. 1,000)</t>
  </si>
  <si>
    <t>Calcule los valores de i usando la función TIR.</t>
  </si>
  <si>
    <t>años</t>
  </si>
  <si>
    <t>ingresos</t>
  </si>
  <si>
    <t>egresos</t>
  </si>
  <si>
    <t>FNE</t>
  </si>
  <si>
    <t>detalles en millones</t>
  </si>
  <si>
    <t>TIR1 =</t>
  </si>
  <si>
    <t xml:space="preserve">TIR2 = </t>
  </si>
  <si>
    <t>%</t>
  </si>
  <si>
    <t>VPN</t>
  </si>
  <si>
    <t>X</t>
  </si>
  <si>
    <t>Y</t>
  </si>
  <si>
    <t>AÑO</t>
  </si>
  <si>
    <t>GRAFICA DE PERFILES DEL VPN</t>
  </si>
  <si>
    <t xml:space="preserve">TIR1 = </t>
  </si>
  <si>
    <t xml:space="preserve">TIR 2 = </t>
  </si>
  <si>
    <t xml:space="preserve">TMAR = </t>
  </si>
  <si>
    <t>TASA DE INTERES PARA PRESTAMO 0 =</t>
  </si>
  <si>
    <t>TIRM =</t>
  </si>
  <si>
    <t xml:space="preserve">tasa para prestamos (tasa activa) = </t>
  </si>
  <si>
    <t xml:space="preserve">tasa para inversiones (tasa pasiva)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</si>
</sst>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quot;#,##0.00;[Red]\-&quot;Q&quot;#,##0.00"/>
    <numFmt numFmtId="164" formatCode="_-[$$-540A]* #,##0.00_ ;_-[$$-540A]* \-#,##0.00\ ;_-[$$-540A]* &quot;-&quot;??_ ;_-@_ "/>
    <numFmt numFmtId="165" formatCode="0.0%"/>
    <numFmt numFmtId="166" formatCode="_-[$$-540A]* #,##0.00_ ;_-[$$-540A]* \-#,##0.00\ ;_-[$$-540A]* &quot;-&quot;?????????????_ ;_-@_ "/>
    <numFmt numFmtId="189" formatCode="0.000"/>
    <numFmt numFmtId="190" formatCode="0.0"/>
  </numFmts>
  <fonts count="11"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sz val="11"/>
      <color rgb="FFFF0000"/>
      <name val="Calibri"/>
      <family val="2"/>
      <scheme val="minor"/>
    </font>
    <font>
      <b/>
      <sz val="11"/>
      <color rgb="FFFF0000"/>
      <name val="Calibri"/>
      <family val="2"/>
      <scheme val="minor"/>
    </font>
    <font>
      <b/>
      <sz val="11"/>
      <color rgb="FF0070C0"/>
      <name val="Calibri"/>
      <family val="2"/>
      <scheme val="minor"/>
    </font>
    <font>
      <sz val="11"/>
      <name val="Calibri"/>
      <family val="2"/>
      <scheme val="minor"/>
    </font>
    <font>
      <sz val="12"/>
      <name val="Arial"/>
      <family val="2"/>
    </font>
    <font>
      <sz val="12"/>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bgColor indexed="64"/>
      </patternFill>
    </fill>
    <fill>
      <patternFill patternType="solid">
        <fgColor theme="1" tint="4.9989318521683403E-2"/>
        <bgColor indexed="64"/>
      </patternFill>
    </fill>
  </fills>
  <borders count="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9" fontId="3" fillId="0" borderId="0" applyFont="0" applyFill="0" applyBorder="0" applyAlignment="0" applyProtection="0"/>
  </cellStyleXfs>
  <cellXfs count="60">
    <xf numFmtId="0" fontId="0" fillId="0" borderId="0" xfId="0"/>
    <xf numFmtId="0" fontId="1" fillId="3" borderId="0" xfId="0" applyFont="1" applyFill="1"/>
    <xf numFmtId="0" fontId="0" fillId="3" borderId="0" xfId="0" applyFill="1"/>
    <xf numFmtId="0" fontId="0" fillId="2" borderId="0" xfId="0" applyFill="1"/>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1" fillId="0" borderId="0" xfId="0" applyFont="1"/>
    <xf numFmtId="0" fontId="9" fillId="4" borderId="1" xfId="0" applyFont="1" applyFill="1" applyBorder="1" applyAlignment="1">
      <alignment horizontal="center" vertical="center" wrapText="1"/>
    </xf>
    <xf numFmtId="0" fontId="9" fillId="4" borderId="0" xfId="0" applyFont="1" applyFill="1" applyAlignment="1">
      <alignment horizontal="center" vertical="center" wrapText="1"/>
    </xf>
    <xf numFmtId="0" fontId="0" fillId="0" borderId="0" xfId="0" applyFill="1" applyBorder="1"/>
    <xf numFmtId="0" fontId="5" fillId="0" borderId="0" xfId="0" applyFont="1" applyFill="1" applyBorder="1" applyAlignment="1">
      <alignment horizontal="center"/>
    </xf>
    <xf numFmtId="0" fontId="1" fillId="0" borderId="0" xfId="0" applyFont="1" applyFill="1" applyBorder="1" applyAlignment="1">
      <alignment horizontal="center"/>
    </xf>
    <xf numFmtId="9" fontId="0" fillId="0" borderId="0" xfId="0" applyNumberFormat="1" applyFill="1" applyBorder="1" applyAlignment="1">
      <alignment horizontal="center"/>
    </xf>
    <xf numFmtId="164" fontId="0" fillId="0" borderId="0" xfId="0" applyNumberFormat="1" applyFill="1" applyBorder="1"/>
    <xf numFmtId="165" fontId="0" fillId="0" borderId="0" xfId="0" applyNumberFormat="1" applyFill="1" applyBorder="1" applyAlignment="1">
      <alignment horizontal="center"/>
    </xf>
    <xf numFmtId="0" fontId="0" fillId="0" borderId="0" xfId="0" applyFill="1" applyBorder="1" applyAlignment="1">
      <alignment horizontal="center"/>
    </xf>
    <xf numFmtId="0" fontId="6" fillId="0" borderId="0" xfId="0" applyFont="1" applyFill="1" applyBorder="1" applyAlignment="1">
      <alignment horizontal="center"/>
    </xf>
    <xf numFmtId="165" fontId="6" fillId="0" borderId="0" xfId="0" applyNumberFormat="1" applyFont="1" applyFill="1" applyBorder="1" applyAlignment="1">
      <alignment horizontal="center"/>
    </xf>
    <xf numFmtId="164" fontId="4" fillId="0" borderId="0" xfId="0" applyNumberFormat="1" applyFont="1" applyFill="1" applyBorder="1"/>
    <xf numFmtId="0" fontId="1" fillId="0" borderId="0" xfId="0" applyFont="1" applyFill="1" applyBorder="1" applyAlignment="1">
      <alignment horizontal="right"/>
    </xf>
    <xf numFmtId="164" fontId="7" fillId="0" borderId="0" xfId="0" applyNumberFormat="1" applyFont="1" applyFill="1" applyBorder="1"/>
    <xf numFmtId="165" fontId="1" fillId="0" borderId="0" xfId="0" applyNumberFormat="1" applyFont="1" applyFill="1" applyBorder="1"/>
    <xf numFmtId="0" fontId="1" fillId="0" borderId="0" xfId="0" applyFont="1" applyFill="1" applyBorder="1"/>
    <xf numFmtId="9" fontId="7" fillId="0" borderId="0" xfId="0" applyNumberFormat="1" applyFont="1" applyFill="1" applyBorder="1" applyAlignment="1">
      <alignment horizontal="center"/>
    </xf>
    <xf numFmtId="9" fontId="0" fillId="0" borderId="0" xfId="0" applyNumberFormat="1" applyFill="1" applyBorder="1"/>
    <xf numFmtId="166" fontId="0" fillId="0" borderId="0" xfId="0" applyNumberFormat="1" applyFill="1" applyBorder="1"/>
    <xf numFmtId="0" fontId="8"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4" borderId="1"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0" xfId="0" applyFont="1" applyAlignment="1">
      <alignment horizontal="center" vertical="center" wrapText="1"/>
    </xf>
    <xf numFmtId="0" fontId="5" fillId="0" borderId="4" xfId="0" applyFont="1" applyFill="1" applyBorder="1" applyAlignment="1">
      <alignment horizontal="center"/>
    </xf>
    <xf numFmtId="0" fontId="0" fillId="0" borderId="4" xfId="0" applyFill="1" applyBorder="1" applyAlignment="1">
      <alignment horizontal="center"/>
    </xf>
    <xf numFmtId="0" fontId="10" fillId="0" borderId="4" xfId="0" applyFont="1" applyFill="1" applyBorder="1" applyAlignment="1">
      <alignment horizontal="center"/>
    </xf>
    <xf numFmtId="165" fontId="0" fillId="0" borderId="0" xfId="0" applyNumberFormat="1" applyAlignment="1">
      <alignment horizontal="center"/>
    </xf>
    <xf numFmtId="9" fontId="0" fillId="0" borderId="0" xfId="0" applyNumberFormat="1"/>
    <xf numFmtId="0" fontId="5" fillId="0" borderId="4" xfId="0" applyFont="1" applyFill="1" applyBorder="1" applyAlignment="1">
      <alignment horizontal="center"/>
    </xf>
    <xf numFmtId="9" fontId="0" fillId="0" borderId="4" xfId="0" applyNumberFormat="1" applyFill="1" applyBorder="1" applyAlignment="1">
      <alignment horizontal="center"/>
    </xf>
    <xf numFmtId="8" fontId="1" fillId="0" borderId="4" xfId="0" applyNumberFormat="1" applyFont="1" applyFill="1" applyBorder="1" applyAlignment="1">
      <alignment horizontal="center"/>
    </xf>
    <xf numFmtId="10" fontId="0" fillId="0" borderId="4" xfId="0" applyNumberFormat="1" applyBorder="1" applyAlignment="1">
      <alignment horizontal="center"/>
    </xf>
    <xf numFmtId="190" fontId="1" fillId="0" borderId="4" xfId="2" applyNumberFormat="1" applyFont="1" applyBorder="1" applyAlignment="1">
      <alignment horizontal="center"/>
    </xf>
    <xf numFmtId="0" fontId="10" fillId="5" borderId="4" xfId="0" applyFont="1" applyFill="1" applyBorder="1" applyAlignment="1">
      <alignment horizontal="center"/>
    </xf>
    <xf numFmtId="0" fontId="10" fillId="0" borderId="4" xfId="0" applyFont="1" applyBorder="1" applyAlignment="1">
      <alignment horizontal="center"/>
    </xf>
    <xf numFmtId="9" fontId="1" fillId="0" borderId="4" xfId="0" applyNumberFormat="1" applyFont="1" applyFill="1" applyBorder="1" applyAlignment="1">
      <alignment horizontal="center"/>
    </xf>
    <xf numFmtId="189" fontId="0" fillId="0" borderId="4" xfId="0" applyNumberFormat="1" applyFill="1" applyBorder="1" applyAlignment="1">
      <alignment horizontal="center"/>
    </xf>
    <xf numFmtId="9" fontId="1" fillId="0" borderId="0" xfId="0" applyNumberFormat="1" applyFont="1"/>
    <xf numFmtId="0" fontId="1" fillId="0" borderId="0" xfId="0" applyFont="1" applyAlignment="1">
      <alignment wrapText="1"/>
    </xf>
    <xf numFmtId="0" fontId="1" fillId="0" borderId="0" xfId="0" applyFont="1" applyAlignment="1">
      <alignment horizontal="right"/>
    </xf>
    <xf numFmtId="165" fontId="1" fillId="0" borderId="0" xfId="0" applyNumberFormat="1" applyFont="1"/>
    <xf numFmtId="0" fontId="0" fillId="5" borderId="4" xfId="0" applyFill="1" applyBorder="1" applyAlignment="1">
      <alignment horizontal="center"/>
    </xf>
    <xf numFmtId="9" fontId="0" fillId="5" borderId="4" xfId="0" applyNumberFormat="1" applyFill="1" applyBorder="1" applyAlignment="1">
      <alignment horizontal="center"/>
    </xf>
    <xf numFmtId="9" fontId="4" fillId="6" borderId="4" xfId="0" applyNumberFormat="1" applyFont="1" applyFill="1" applyBorder="1" applyAlignment="1">
      <alignment horizontal="center"/>
    </xf>
    <xf numFmtId="0" fontId="10" fillId="0" borderId="0" xfId="0" applyFont="1" applyBorder="1" applyAlignment="1">
      <alignment horizontal="center"/>
    </xf>
    <xf numFmtId="0" fontId="10" fillId="0" borderId="0" xfId="0" applyFont="1" applyFill="1" applyBorder="1" applyAlignment="1">
      <alignment horizontal="center"/>
    </xf>
    <xf numFmtId="10" fontId="0" fillId="0" borderId="0" xfId="0" applyNumberFormat="1" applyFill="1" applyBorder="1"/>
    <xf numFmtId="165" fontId="5" fillId="0" borderId="0" xfId="0" applyNumberFormat="1" applyFont="1" applyFill="1" applyBorder="1" applyAlignment="1">
      <alignment horizontal="center"/>
    </xf>
    <xf numFmtId="165" fontId="4" fillId="0" borderId="0" xfId="0" applyNumberFormat="1" applyFont="1" applyFill="1" applyBorder="1"/>
    <xf numFmtId="2" fontId="0" fillId="0" borderId="0" xfId="0" applyNumberFormat="1"/>
  </cellXfs>
  <cellStyles count="3">
    <cellStyle name="Normal" xfId="0" builtinId="0"/>
    <cellStyle name="Normal 2" xfId="1" xr:uid="{00000000-0005-0000-0000-00000100000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GT"/>
        </a:p>
      </c:txPr>
    </c:title>
    <c:autoTitleDeleted val="0"/>
    <c:plotArea>
      <c:layout/>
      <c:scatterChart>
        <c:scatterStyle val="smoothMarker"/>
        <c:varyColors val="0"/>
        <c:ser>
          <c:idx val="0"/>
          <c:order val="0"/>
          <c:tx>
            <c:strRef>
              <c:f>'2'!$G$28:$G$29</c:f>
              <c:strCache>
                <c:ptCount val="2"/>
                <c:pt idx="0">
                  <c:v>Y</c:v>
                </c:pt>
                <c:pt idx="1">
                  <c:v>VPN</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'2'!$F$30:$F$36</c:f>
              <c:numCache>
                <c:formatCode>0%</c:formatCode>
                <c:ptCount val="7"/>
                <c:pt idx="0">
                  <c:v>0.2</c:v>
                </c:pt>
                <c:pt idx="1">
                  <c:v>0.3</c:v>
                </c:pt>
                <c:pt idx="2">
                  <c:v>0.4</c:v>
                </c:pt>
                <c:pt idx="3">
                  <c:v>0.5</c:v>
                </c:pt>
                <c:pt idx="4">
                  <c:v>0.6</c:v>
                </c:pt>
                <c:pt idx="5">
                  <c:v>0.7</c:v>
                </c:pt>
                <c:pt idx="6">
                  <c:v>0.8</c:v>
                </c:pt>
              </c:numCache>
            </c:numRef>
          </c:xVal>
          <c:yVal>
            <c:numRef>
              <c:f>'2'!$G$30:$G$36</c:f>
              <c:numCache>
                <c:formatCode>0.000</c:formatCode>
                <c:ptCount val="7"/>
                <c:pt idx="0">
                  <c:v>526.02023319615819</c:v>
                </c:pt>
                <c:pt idx="1">
                  <c:v>90.225654257294991</c:v>
                </c:pt>
                <c:pt idx="2">
                  <c:v>-72.214808455659295</c:v>
                </c:pt>
                <c:pt idx="3">
                  <c:v>-84.499314128943297</c:v>
                </c:pt>
                <c:pt idx="4">
                  <c:v>-13.78631591796875</c:v>
                </c:pt>
                <c:pt idx="5">
                  <c:v>102.09553414430502</c:v>
                </c:pt>
                <c:pt idx="6">
                  <c:v>241.31182953516964</c:v>
                </c:pt>
              </c:numCache>
            </c:numRef>
          </c:yVal>
          <c:smooth val="1"/>
          <c:extLst>
            <c:ext xmlns:c16="http://schemas.microsoft.com/office/drawing/2014/chart" uri="{C3380CC4-5D6E-409C-BE32-E72D297353CC}">
              <c16:uniqueId val="{00000000-C6A9-449D-B727-26A5DAA64CA9}"/>
            </c:ext>
          </c:extLst>
        </c:ser>
        <c:dLbls>
          <c:showLegendKey val="0"/>
          <c:showVal val="0"/>
          <c:showCatName val="0"/>
          <c:showSerName val="0"/>
          <c:showPercent val="0"/>
          <c:showBubbleSize val="0"/>
        </c:dLbls>
        <c:axId val="457738527"/>
        <c:axId val="457739359"/>
      </c:scatterChart>
      <c:valAx>
        <c:axId val="457738527"/>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457739359"/>
        <c:crosses val="autoZero"/>
        <c:crossBetween val="midCat"/>
      </c:valAx>
      <c:valAx>
        <c:axId val="45773935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457738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strRef>
              <c:f>REPASO!$K$16:$K$17</c:f>
              <c:strCache>
                <c:ptCount val="2"/>
                <c:pt idx="0">
                  <c:v>Y</c:v>
                </c:pt>
                <c:pt idx="1">
                  <c:v>VPN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REPASO!$J$18:$J$22</c:f>
              <c:numCache>
                <c:formatCode>0%</c:formatCode>
                <c:ptCount val="5"/>
                <c:pt idx="0">
                  <c:v>0.05</c:v>
                </c:pt>
                <c:pt idx="1">
                  <c:v>0.15</c:v>
                </c:pt>
                <c:pt idx="2">
                  <c:v>0.25</c:v>
                </c:pt>
                <c:pt idx="3">
                  <c:v>0.35</c:v>
                </c:pt>
                <c:pt idx="4">
                  <c:v>0.45</c:v>
                </c:pt>
              </c:numCache>
            </c:numRef>
          </c:xVal>
          <c:yVal>
            <c:numRef>
              <c:f>REPASO!$K$18:$K$22</c:f>
              <c:numCache>
                <c:formatCode>0.00</c:formatCode>
                <c:ptCount val="5"/>
                <c:pt idx="0">
                  <c:v>50.966418313357735</c:v>
                </c:pt>
                <c:pt idx="1">
                  <c:v>-88.435933262102026</c:v>
                </c:pt>
                <c:pt idx="2">
                  <c:v>-102.40000000000009</c:v>
                </c:pt>
                <c:pt idx="3">
                  <c:v>-51.008484478992159</c:v>
                </c:pt>
                <c:pt idx="4">
                  <c:v>33.12968961416982</c:v>
                </c:pt>
              </c:numCache>
            </c:numRef>
          </c:yVal>
          <c:smooth val="0"/>
          <c:extLst>
            <c:ext xmlns:c16="http://schemas.microsoft.com/office/drawing/2014/chart" uri="{C3380CC4-5D6E-409C-BE32-E72D297353CC}">
              <c16:uniqueId val="{00000000-AB79-46F1-9FEA-C3CF68C5F14A}"/>
            </c:ext>
          </c:extLst>
        </c:ser>
        <c:dLbls>
          <c:showLegendKey val="0"/>
          <c:showVal val="0"/>
          <c:showCatName val="0"/>
          <c:showSerName val="0"/>
          <c:showPercent val="0"/>
          <c:showBubbleSize val="0"/>
        </c:dLbls>
        <c:axId val="772487599"/>
        <c:axId val="772495503"/>
      </c:scatterChart>
      <c:valAx>
        <c:axId val="7724875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772495503"/>
        <c:crosses val="autoZero"/>
        <c:crossBetween val="midCat"/>
      </c:valAx>
      <c:valAx>
        <c:axId val="772495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772487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4.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133350</xdr:rowOff>
    </xdr:from>
    <xdr:to>
      <xdr:col>14</xdr:col>
      <xdr:colOff>504825</xdr:colOff>
      <xdr:row>7</xdr:row>
      <xdr:rowOff>106667</xdr:rowOff>
    </xdr:to>
    <xdr:sp macro="" textlink="">
      <xdr:nvSpPr>
        <xdr:cNvPr id="7" name="3 CuadroTexto">
          <a:extLst>
            <a:ext uri="{FF2B5EF4-FFF2-40B4-BE49-F238E27FC236}">
              <a16:creationId xmlns:a16="http://schemas.microsoft.com/office/drawing/2014/main" id="{00000000-0008-0000-0000-000007000000}"/>
            </a:ext>
          </a:extLst>
        </xdr:cNvPr>
        <xdr:cNvSpPr txBox="1"/>
      </xdr:nvSpPr>
      <xdr:spPr>
        <a:xfrm>
          <a:off x="0" y="493991"/>
          <a:ext cx="10532978" cy="874920"/>
        </a:xfrm>
        <a:prstGeom prst="rect">
          <a:avLst/>
        </a:prstGeom>
        <a:solidFill>
          <a:schemeClr val="bg1">
            <a:lumMod val="85000"/>
          </a:schemeClr>
        </a:solidFill>
      </xdr:spPr>
      <xdr:txBody>
        <a:bodyPr wrap="square" rtlCol="0">
          <a:spAutoFit/>
        </a:bodyPr>
        <a:lstStyle>
          <a:defPPr>
            <a:defRPr lang="es-G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GT" sz="1000"/>
            <a:t>Los aviones ligeros eficientes (ALE) son aeronaves pequeñas que podrían revolucionar los viajes en aéreos.  Cuestan entre $1.5 y $3 millones, cuentan con cinco a siete asientos, tienen una autonomía de 1,100 millas y una velocidad de crucero cercana a las 425 millas por hora.  Cierta empresa se fundó en el 2009 y su único negocio es fabricar ALE.  La compañía invirtió </a:t>
          </a:r>
          <a:r>
            <a:rPr lang="es-GT" sz="1000" b="1">
              <a:solidFill>
                <a:srgbClr val="FF0000"/>
              </a:solidFill>
            </a:rPr>
            <a:t>$500 millones </a:t>
          </a:r>
          <a:r>
            <a:rPr lang="es-GT" sz="1000"/>
            <a:t>(en el momento 0) y comenzó a recibir pedidos dos años después.  Si la empresa aceptó pedidos </a:t>
          </a:r>
          <a:r>
            <a:rPr lang="es-GT" sz="1000" b="1">
              <a:solidFill>
                <a:srgbClr val="FF0000"/>
              </a:solidFill>
            </a:rPr>
            <a:t>para 2,500 aviones y recibió enganches de 10% (en el año 2) por aviones que cuestan un promedio de $1.8 millones</a:t>
          </a:r>
          <a:r>
            <a:rPr lang="es-GT" sz="1000"/>
            <a:t>, ¿qué tasa de rendimiento logrará para un período de 10 años de planeación?  Suponga que cada año se entregan </a:t>
          </a:r>
          <a:r>
            <a:rPr lang="es-GT" sz="1000">
              <a:solidFill>
                <a:srgbClr val="FF0000"/>
              </a:solidFill>
            </a:rPr>
            <a:t>500 de los aviones en los años 6 a 10</a:t>
          </a:r>
          <a:r>
            <a:rPr lang="es-GT" sz="1000"/>
            <a:t>, y que los costos de OyM son </a:t>
          </a:r>
          <a:r>
            <a:rPr lang="es-GT" sz="1000">
              <a:solidFill>
                <a:srgbClr val="FF0000"/>
              </a:solidFill>
            </a:rPr>
            <a:t>$10 millones </a:t>
          </a:r>
          <a:r>
            <a:rPr lang="es-GT" sz="1000"/>
            <a:t>anuales en los años 1 a 10.</a:t>
          </a:r>
          <a:endParaRPr lang="es-GT"/>
        </a:p>
      </xdr:txBody>
    </xdr:sp>
    <xdr:clientData/>
  </xdr:twoCellAnchor>
  <xdr:twoCellAnchor>
    <xdr:from>
      <xdr:col>0</xdr:col>
      <xdr:colOff>290840</xdr:colOff>
      <xdr:row>8</xdr:row>
      <xdr:rowOff>23266</xdr:rowOff>
    </xdr:from>
    <xdr:to>
      <xdr:col>13</xdr:col>
      <xdr:colOff>547244</xdr:colOff>
      <xdr:row>12</xdr:row>
      <xdr:rowOff>71604</xdr:rowOff>
    </xdr:to>
    <xdr:sp macro="" textlink="">
      <xdr:nvSpPr>
        <xdr:cNvPr id="3" name="1 CuadroTexto">
          <a:extLst>
            <a:ext uri="{FF2B5EF4-FFF2-40B4-BE49-F238E27FC236}">
              <a16:creationId xmlns:a16="http://schemas.microsoft.com/office/drawing/2014/main" id="{3078EA74-6E38-405D-8C66-F9A5DA183428}"/>
            </a:ext>
          </a:extLst>
        </xdr:cNvPr>
        <xdr:cNvSpPr txBox="1"/>
      </xdr:nvSpPr>
      <xdr:spPr>
        <a:xfrm>
          <a:off x="290840" y="1465831"/>
          <a:ext cx="9662160" cy="7696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Tasa de retorno (TR) es la tasa de interés pagada sobre saldos insolutos de dinero tomado en préstamo o la tasa de interés ganada sobre el saldo no recuperado de una inversión (préstamo), de tal manera que el pago o ingreso final, lleva el saldo a cero, considerando el interés.  La tasa de retorno se expresa como porcentaje por período y siempre es positiva.  </a:t>
          </a:r>
        </a:p>
        <a:p>
          <a:endParaRPr lang="es-GT" sz="1100"/>
        </a:p>
      </xdr:txBody>
    </xdr:sp>
    <xdr:clientData/>
  </xdr:twoCellAnchor>
  <xdr:twoCellAnchor editAs="oneCell">
    <xdr:from>
      <xdr:col>8</xdr:col>
      <xdr:colOff>683190</xdr:colOff>
      <xdr:row>12</xdr:row>
      <xdr:rowOff>166922</xdr:rowOff>
    </xdr:from>
    <xdr:to>
      <xdr:col>17</xdr:col>
      <xdr:colOff>384694</xdr:colOff>
      <xdr:row>27</xdr:row>
      <xdr:rowOff>34456</xdr:rowOff>
    </xdr:to>
    <xdr:pic>
      <xdr:nvPicPr>
        <xdr:cNvPr id="2" name="Imagen 1">
          <a:extLst>
            <a:ext uri="{FF2B5EF4-FFF2-40B4-BE49-F238E27FC236}">
              <a16:creationId xmlns:a16="http://schemas.microsoft.com/office/drawing/2014/main" id="{FB14A100-6037-4D95-96A0-5D97FB4B7040}"/>
            </a:ext>
          </a:extLst>
        </xdr:cNvPr>
        <xdr:cNvPicPr>
          <a:picLocks noChangeAspect="1"/>
        </xdr:cNvPicPr>
      </xdr:nvPicPr>
      <xdr:blipFill>
        <a:blip xmlns:r="http://schemas.openxmlformats.org/officeDocument/2006/relationships" r:embed="rId1"/>
        <a:stretch>
          <a:fillRect/>
        </a:stretch>
      </xdr:blipFill>
      <xdr:spPr>
        <a:xfrm>
          <a:off x="7309277" y="2353531"/>
          <a:ext cx="5576193" cy="2639888"/>
        </a:xfrm>
        <a:prstGeom prst="rect">
          <a:avLst/>
        </a:prstGeom>
      </xdr:spPr>
    </xdr:pic>
    <xdr:clientData/>
  </xdr:twoCellAnchor>
  <xdr:twoCellAnchor editAs="oneCell">
    <xdr:from>
      <xdr:col>4</xdr:col>
      <xdr:colOff>821479</xdr:colOff>
      <xdr:row>27</xdr:row>
      <xdr:rowOff>30149</xdr:rowOff>
    </xdr:from>
    <xdr:to>
      <xdr:col>9</xdr:col>
      <xdr:colOff>124765</xdr:colOff>
      <xdr:row>34</xdr:row>
      <xdr:rowOff>101139</xdr:rowOff>
    </xdr:to>
    <xdr:pic>
      <xdr:nvPicPr>
        <xdr:cNvPr id="4" name="Imagen 3">
          <a:extLst>
            <a:ext uri="{FF2B5EF4-FFF2-40B4-BE49-F238E27FC236}">
              <a16:creationId xmlns:a16="http://schemas.microsoft.com/office/drawing/2014/main" id="{EA5108C3-EF0F-4A77-AED1-9B85D0FD0E9C}"/>
            </a:ext>
          </a:extLst>
        </xdr:cNvPr>
        <xdr:cNvPicPr>
          <a:picLocks noChangeAspect="1"/>
        </xdr:cNvPicPr>
      </xdr:nvPicPr>
      <xdr:blipFill>
        <a:blip xmlns:r="http://schemas.openxmlformats.org/officeDocument/2006/relationships" r:embed="rId2"/>
        <a:stretch>
          <a:fillRect/>
        </a:stretch>
      </xdr:blipFill>
      <xdr:spPr>
        <a:xfrm>
          <a:off x="4024088" y="4994192"/>
          <a:ext cx="3607260" cy="1343972"/>
        </a:xfrm>
        <a:prstGeom prst="rect">
          <a:avLst/>
        </a:prstGeom>
      </xdr:spPr>
    </xdr:pic>
    <xdr:clientData/>
  </xdr:twoCellAnchor>
  <xdr:twoCellAnchor editAs="oneCell">
    <xdr:from>
      <xdr:col>9</xdr:col>
      <xdr:colOff>115515</xdr:colOff>
      <xdr:row>27</xdr:row>
      <xdr:rowOff>110876</xdr:rowOff>
    </xdr:from>
    <xdr:to>
      <xdr:col>12</xdr:col>
      <xdr:colOff>27608</xdr:colOff>
      <xdr:row>36</xdr:row>
      <xdr:rowOff>158972</xdr:rowOff>
    </xdr:to>
    <xdr:pic>
      <xdr:nvPicPr>
        <xdr:cNvPr id="5" name="Imagen 4">
          <a:extLst>
            <a:ext uri="{FF2B5EF4-FFF2-40B4-BE49-F238E27FC236}">
              <a16:creationId xmlns:a16="http://schemas.microsoft.com/office/drawing/2014/main" id="{4920A33B-D8F9-4229-B22C-3E7928E8BE95}"/>
            </a:ext>
          </a:extLst>
        </xdr:cNvPr>
        <xdr:cNvPicPr>
          <a:picLocks noChangeAspect="1"/>
        </xdr:cNvPicPr>
      </xdr:nvPicPr>
      <xdr:blipFill>
        <a:blip xmlns:r="http://schemas.openxmlformats.org/officeDocument/2006/relationships" r:embed="rId3"/>
        <a:stretch>
          <a:fillRect/>
        </a:stretch>
      </xdr:blipFill>
      <xdr:spPr>
        <a:xfrm>
          <a:off x="7619558" y="5074919"/>
          <a:ext cx="1781423" cy="1689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xdr:colOff>
      <xdr:row>2</xdr:row>
      <xdr:rowOff>76200</xdr:rowOff>
    </xdr:from>
    <xdr:to>
      <xdr:col>13</xdr:col>
      <xdr:colOff>114299</xdr:colOff>
      <xdr:row>12</xdr:row>
      <xdr:rowOff>141739</xdr:rowOff>
    </xdr:to>
    <xdr:sp macro="" textlink="">
      <xdr:nvSpPr>
        <xdr:cNvPr id="7" name="7 CuadroTexto">
          <a:extLst>
            <a:ext uri="{FF2B5EF4-FFF2-40B4-BE49-F238E27FC236}">
              <a16:creationId xmlns:a16="http://schemas.microsoft.com/office/drawing/2014/main" id="{00000000-0008-0000-0100-000007000000}"/>
            </a:ext>
          </a:extLst>
        </xdr:cNvPr>
        <xdr:cNvSpPr txBox="1"/>
      </xdr:nvSpPr>
      <xdr:spPr>
        <a:xfrm>
          <a:off x="66674" y="457200"/>
          <a:ext cx="9286875" cy="1970539"/>
        </a:xfrm>
        <a:prstGeom prst="rect">
          <a:avLst/>
        </a:prstGeom>
        <a:solidFill>
          <a:schemeClr val="bg1">
            <a:lumMod val="85000"/>
          </a:schemeClr>
        </a:solidFill>
      </xdr:spPr>
      <xdr:txBody>
        <a:bodyPr wrap="square" rtlCol="0">
          <a:spAutoFit/>
        </a:bodyPr>
        <a:lstStyle>
          <a:defPPr>
            <a:defRPr lang="es-G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GT" sz="1000"/>
            <a:t>Cierta empresa vende franquicias a individuos que quieren comenzar un pequeño negocio de emparedados vegetarianos para hacer crecer sus flujos de efectivo neto con el paso de los años.  Un inversionista local pagó por $5,000 iniciales pero en el año 1 obtuvo muy pocos ingresos por lo que se le concedió un préstamo al final del año uno, con la promesa de saldarlo además de la participación anual que recibe según contrato por las ventas anuales.   Los FNE desde el punto de vista de la corporación son los siguientes:</a:t>
          </a:r>
        </a:p>
        <a:p>
          <a:endParaRPr lang="es-GT" sz="1000"/>
        </a:p>
        <a:p>
          <a:endParaRPr lang="es-GT" sz="1000"/>
        </a:p>
        <a:p>
          <a:endParaRPr lang="es-GT" sz="1000"/>
        </a:p>
        <a:p>
          <a:pPr lvl="0"/>
          <a:endParaRPr lang="es-GT" sz="1000"/>
        </a:p>
        <a:p>
          <a:pPr lvl="0"/>
          <a:r>
            <a:rPr lang="es-GT" sz="1000"/>
            <a:t>A través de una gráfica del VP versus i, visualizar una estimación de la tasa de rendimiento de esta franquicia.</a:t>
          </a:r>
        </a:p>
        <a:p>
          <a:pPr lvl="0"/>
          <a:r>
            <a:rPr lang="es-GT" sz="1000"/>
            <a:t>Con la función de cálculo apropiada, encontrar el rendimiento correspondiente.</a:t>
          </a:r>
        </a:p>
        <a:p>
          <a:pPr lvl="0"/>
          <a:r>
            <a:rPr lang="es-GT" sz="1000"/>
            <a:t>De acuerdo a la regla de Descartes, ¿hay posibles tasas de retorno para el rendimiento de esta franquicia?</a:t>
          </a:r>
        </a:p>
        <a:p>
          <a:pPr lvl="0"/>
          <a:r>
            <a:rPr lang="es-GT" sz="1000"/>
            <a:t>Elimine los valores múltiples de la TIR con la técnica de la TIR modificada.  La TMAR de la empresa es del 30% anual, y la tasa de préstamo a la que puede acceder es del 17% anual. Evalúe el rendimiento de la franquicia.</a:t>
          </a:r>
        </a:p>
      </xdr:txBody>
    </xdr:sp>
    <xdr:clientData/>
  </xdr:twoCellAnchor>
  <xdr:twoCellAnchor editAs="oneCell">
    <xdr:from>
      <xdr:col>2</xdr:col>
      <xdr:colOff>190499</xdr:colOff>
      <xdr:row>5</xdr:row>
      <xdr:rowOff>161925</xdr:rowOff>
    </xdr:from>
    <xdr:to>
      <xdr:col>8</xdr:col>
      <xdr:colOff>155313</xdr:colOff>
      <xdr:row>8</xdr:row>
      <xdr:rowOff>416</xdr:rowOff>
    </xdr:to>
    <xdr:pic>
      <xdr:nvPicPr>
        <xdr:cNvPr id="8" name="7 Imagen">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1771649" y="1114425"/>
          <a:ext cx="5755123" cy="402371"/>
        </a:xfrm>
        <a:prstGeom prst="rect">
          <a:avLst/>
        </a:prstGeom>
      </xdr:spPr>
    </xdr:pic>
    <xdr:clientData/>
  </xdr:twoCellAnchor>
  <xdr:twoCellAnchor>
    <xdr:from>
      <xdr:col>0</xdr:col>
      <xdr:colOff>189149</xdr:colOff>
      <xdr:row>13</xdr:row>
      <xdr:rowOff>91872</xdr:rowOff>
    </xdr:from>
    <xdr:to>
      <xdr:col>13</xdr:col>
      <xdr:colOff>127743</xdr:colOff>
      <xdr:row>23</xdr:row>
      <xdr:rowOff>43235</xdr:rowOff>
    </xdr:to>
    <xdr:sp macro="" textlink="">
      <xdr:nvSpPr>
        <xdr:cNvPr id="4" name="4 CuadroTexto">
          <a:extLst>
            <a:ext uri="{FF2B5EF4-FFF2-40B4-BE49-F238E27FC236}">
              <a16:creationId xmlns:a16="http://schemas.microsoft.com/office/drawing/2014/main" id="{F116AD87-775A-49B9-9739-954336F37272}"/>
            </a:ext>
          </a:extLst>
        </xdr:cNvPr>
        <xdr:cNvSpPr txBox="1"/>
      </xdr:nvSpPr>
      <xdr:spPr>
        <a:xfrm>
          <a:off x="189149" y="2480553"/>
          <a:ext cx="9509530" cy="178881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0" i="0" u="none" strike="noStrike" baseline="0">
              <a:solidFill>
                <a:schemeClr val="dk1"/>
              </a:solidFill>
              <a:latin typeface="+mn-lt"/>
              <a:ea typeface="+mn-ea"/>
              <a:cs typeface="+mn-cs"/>
            </a:rPr>
            <a:t>Las investigaciones muestran que los signos del flujo neto de caja solo cambian una vez, usualmente de menos en el año cero a más en el resto de la vida de la inversión. A este tipo de serie se le llama flujo de caja convencional. Si existe más de un cambio de signo, la serie se llama no convencional, y en esos casos, es posible determinar múltiples valores de i que permiten satisfacer la ecuación de tasa de retorno. El número total de valores reales de i es siempre menor</a:t>
          </a:r>
        </a:p>
        <a:p>
          <a:r>
            <a:rPr lang="es-GT" sz="1100" b="0" i="0" u="none" strike="noStrike" baseline="0">
              <a:solidFill>
                <a:schemeClr val="dk1"/>
              </a:solidFill>
              <a:latin typeface="+mn-lt"/>
              <a:ea typeface="+mn-ea"/>
              <a:cs typeface="+mn-cs"/>
            </a:rPr>
            <a:t>o igual al número de cambios de signo en el flujo de caja. Esto se llama Regla de Descartes y se deriva del hecho de que la ecuación definida por las ecuaciones que se usan para determinar i, son un polinomio de grado n.</a:t>
          </a:r>
        </a:p>
        <a:p>
          <a:endParaRPr lang="es-GT" sz="1100" b="0" i="0" u="none" strike="noStrike" baseline="0">
            <a:solidFill>
              <a:schemeClr val="dk1"/>
            </a:solidFill>
            <a:latin typeface="+mn-lt"/>
            <a:ea typeface="+mn-ea"/>
            <a:cs typeface="+mn-cs"/>
          </a:endParaRPr>
        </a:p>
        <a:p>
          <a:r>
            <a:rPr lang="es-GT" sz="1100" b="0" i="0" u="none" strike="noStrike" baseline="0">
              <a:solidFill>
                <a:schemeClr val="dk1"/>
              </a:solidFill>
              <a:latin typeface="+mn-lt"/>
              <a:ea typeface="+mn-ea"/>
              <a:cs typeface="+mn-cs"/>
            </a:rPr>
            <a:t>Es precisamente la suposición de reinversión de la tasa interna de retorno, junto con los cambios de signo del flujo de caja, lo que origina la presencia de tasa múltiple de retorno para flujos de caja no convencionales.  Sin embargo, si se utiliza específicamente una tasa de reinversión para calcular el valor futuro de todos los flujos de caja positivos que puedan invertirse externamente al proyecto, se regresa a un flujo de caja convencional y se elimina el problema de las tasas múltiples de retorno.</a:t>
          </a:r>
          <a:endParaRPr lang="es-GT" sz="1100"/>
        </a:p>
      </xdr:txBody>
    </xdr:sp>
    <xdr:clientData/>
  </xdr:twoCellAnchor>
  <xdr:twoCellAnchor>
    <xdr:from>
      <xdr:col>3</xdr:col>
      <xdr:colOff>25400</xdr:colOff>
      <xdr:row>26</xdr:row>
      <xdr:rowOff>95250</xdr:rowOff>
    </xdr:from>
    <xdr:to>
      <xdr:col>3</xdr:col>
      <xdr:colOff>184150</xdr:colOff>
      <xdr:row>27</xdr:row>
      <xdr:rowOff>114300</xdr:rowOff>
    </xdr:to>
    <xdr:sp macro="" textlink="">
      <xdr:nvSpPr>
        <xdr:cNvPr id="2" name="Cerrar llave 1">
          <a:extLst>
            <a:ext uri="{FF2B5EF4-FFF2-40B4-BE49-F238E27FC236}">
              <a16:creationId xmlns:a16="http://schemas.microsoft.com/office/drawing/2014/main" id="{BE78CD17-862F-4D9A-ABC6-7D1E5C28B894}"/>
            </a:ext>
          </a:extLst>
        </xdr:cNvPr>
        <xdr:cNvSpPr/>
      </xdr:nvSpPr>
      <xdr:spPr>
        <a:xfrm>
          <a:off x="2393950" y="4927600"/>
          <a:ext cx="158750" cy="2476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xdr:from>
      <xdr:col>3</xdr:col>
      <xdr:colOff>228600</xdr:colOff>
      <xdr:row>26</xdr:row>
      <xdr:rowOff>214630</xdr:rowOff>
    </xdr:from>
    <xdr:to>
      <xdr:col>3</xdr:col>
      <xdr:colOff>383540</xdr:colOff>
      <xdr:row>32</xdr:row>
      <xdr:rowOff>209550</xdr:rowOff>
    </xdr:to>
    <xdr:sp macro="" textlink="">
      <xdr:nvSpPr>
        <xdr:cNvPr id="6" name="Cerrar llave 5">
          <a:extLst>
            <a:ext uri="{FF2B5EF4-FFF2-40B4-BE49-F238E27FC236}">
              <a16:creationId xmlns:a16="http://schemas.microsoft.com/office/drawing/2014/main" id="{D8D73C08-1521-402A-A203-28D1F4E8217F}"/>
            </a:ext>
          </a:extLst>
        </xdr:cNvPr>
        <xdr:cNvSpPr/>
      </xdr:nvSpPr>
      <xdr:spPr>
        <a:xfrm>
          <a:off x="2597150" y="5046980"/>
          <a:ext cx="154940" cy="13665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xdr:from>
      <xdr:col>7</xdr:col>
      <xdr:colOff>183265</xdr:colOff>
      <xdr:row>26</xdr:row>
      <xdr:rowOff>89121</xdr:rowOff>
    </xdr:from>
    <xdr:to>
      <xdr:col>14</xdr:col>
      <xdr:colOff>216396</xdr:colOff>
      <xdr:row>39</xdr:row>
      <xdr:rowOff>156817</xdr:rowOff>
    </xdr:to>
    <xdr:graphicFrame macro="">
      <xdr:nvGraphicFramePr>
        <xdr:cNvPr id="5" name="Gráfico 4">
          <a:extLst>
            <a:ext uri="{FF2B5EF4-FFF2-40B4-BE49-F238E27FC236}">
              <a16:creationId xmlns:a16="http://schemas.microsoft.com/office/drawing/2014/main" id="{2A8EB5A0-AD38-48E0-AA6A-1B4B2339D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274817</xdr:colOff>
      <xdr:row>25</xdr:row>
      <xdr:rowOff>65321</xdr:rowOff>
    </xdr:from>
    <xdr:to>
      <xdr:col>24</xdr:col>
      <xdr:colOff>574306</xdr:colOff>
      <xdr:row>38</xdr:row>
      <xdr:rowOff>427526</xdr:rowOff>
    </xdr:to>
    <xdr:pic>
      <xdr:nvPicPr>
        <xdr:cNvPr id="9" name="Imagen 8">
          <a:extLst>
            <a:ext uri="{FF2B5EF4-FFF2-40B4-BE49-F238E27FC236}">
              <a16:creationId xmlns:a16="http://schemas.microsoft.com/office/drawing/2014/main" id="{56DBDEFB-337E-4379-9EA9-740D16214FD4}"/>
            </a:ext>
          </a:extLst>
        </xdr:cNvPr>
        <xdr:cNvPicPr>
          <a:picLocks noChangeAspect="1"/>
        </xdr:cNvPicPr>
      </xdr:nvPicPr>
      <xdr:blipFill>
        <a:blip xmlns:r="http://schemas.openxmlformats.org/officeDocument/2006/relationships" r:embed="rId3"/>
        <a:stretch>
          <a:fillRect/>
        </a:stretch>
      </xdr:blipFill>
      <xdr:spPr>
        <a:xfrm>
          <a:off x="11660643" y="4620756"/>
          <a:ext cx="6549214" cy="3094582"/>
        </a:xfrm>
        <a:prstGeom prst="rect">
          <a:avLst/>
        </a:prstGeom>
      </xdr:spPr>
    </xdr:pic>
    <xdr:clientData/>
  </xdr:twoCellAnchor>
  <xdr:twoCellAnchor editAs="oneCell">
    <xdr:from>
      <xdr:col>3</xdr:col>
      <xdr:colOff>168192</xdr:colOff>
      <xdr:row>37</xdr:row>
      <xdr:rowOff>169111</xdr:rowOff>
    </xdr:from>
    <xdr:to>
      <xdr:col>6</xdr:col>
      <xdr:colOff>961599</xdr:colOff>
      <xdr:row>38</xdr:row>
      <xdr:rowOff>828843</xdr:rowOff>
    </xdr:to>
    <xdr:pic>
      <xdr:nvPicPr>
        <xdr:cNvPr id="10" name="Imagen 9">
          <a:extLst>
            <a:ext uri="{FF2B5EF4-FFF2-40B4-BE49-F238E27FC236}">
              <a16:creationId xmlns:a16="http://schemas.microsoft.com/office/drawing/2014/main" id="{EF28999B-D9AD-4D4C-8341-F3C2B9A26AD3}"/>
            </a:ext>
          </a:extLst>
        </xdr:cNvPr>
        <xdr:cNvPicPr>
          <a:picLocks noChangeAspect="1"/>
        </xdr:cNvPicPr>
      </xdr:nvPicPr>
      <xdr:blipFill>
        <a:blip xmlns:r="http://schemas.openxmlformats.org/officeDocument/2006/relationships" r:embed="rId4"/>
        <a:stretch>
          <a:fillRect/>
        </a:stretch>
      </xdr:blipFill>
      <xdr:spPr>
        <a:xfrm>
          <a:off x="2542540" y="7264546"/>
          <a:ext cx="3659189" cy="841949"/>
        </a:xfrm>
        <a:prstGeom prst="rect">
          <a:avLst/>
        </a:prstGeom>
      </xdr:spPr>
    </xdr:pic>
    <xdr:clientData/>
  </xdr:twoCellAnchor>
  <xdr:twoCellAnchor editAs="oneCell">
    <xdr:from>
      <xdr:col>3</xdr:col>
      <xdr:colOff>220870</xdr:colOff>
      <xdr:row>38</xdr:row>
      <xdr:rowOff>860892</xdr:rowOff>
    </xdr:from>
    <xdr:to>
      <xdr:col>6</xdr:col>
      <xdr:colOff>1060174</xdr:colOff>
      <xdr:row>46</xdr:row>
      <xdr:rowOff>46945</xdr:rowOff>
    </xdr:to>
    <xdr:pic>
      <xdr:nvPicPr>
        <xdr:cNvPr id="11" name="Imagen 10">
          <a:extLst>
            <a:ext uri="{FF2B5EF4-FFF2-40B4-BE49-F238E27FC236}">
              <a16:creationId xmlns:a16="http://schemas.microsoft.com/office/drawing/2014/main" id="{6290818C-BB6A-4D7D-97F2-B907E2D1EC72}"/>
            </a:ext>
          </a:extLst>
        </xdr:cNvPr>
        <xdr:cNvPicPr>
          <a:picLocks noChangeAspect="1"/>
        </xdr:cNvPicPr>
      </xdr:nvPicPr>
      <xdr:blipFill>
        <a:blip xmlns:r="http://schemas.openxmlformats.org/officeDocument/2006/relationships" r:embed="rId5"/>
        <a:stretch>
          <a:fillRect/>
        </a:stretch>
      </xdr:blipFill>
      <xdr:spPr>
        <a:xfrm>
          <a:off x="2595218" y="8138544"/>
          <a:ext cx="3705086" cy="13781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27940</xdr:colOff>
      <xdr:row>15</xdr:row>
      <xdr:rowOff>97790</xdr:rowOff>
    </xdr:from>
    <xdr:to>
      <xdr:col>3</xdr:col>
      <xdr:colOff>228600</xdr:colOff>
      <xdr:row>16</xdr:row>
      <xdr:rowOff>152400</xdr:rowOff>
    </xdr:to>
    <xdr:sp macro="" textlink="">
      <xdr:nvSpPr>
        <xdr:cNvPr id="2" name="Cerrar llave 1">
          <a:extLst>
            <a:ext uri="{FF2B5EF4-FFF2-40B4-BE49-F238E27FC236}">
              <a16:creationId xmlns:a16="http://schemas.microsoft.com/office/drawing/2014/main" id="{1686C5E3-F8F2-4133-8EEE-B4401A8AFBD8}"/>
            </a:ext>
          </a:extLst>
        </xdr:cNvPr>
        <xdr:cNvSpPr/>
      </xdr:nvSpPr>
      <xdr:spPr>
        <a:xfrm>
          <a:off x="2409190" y="2967990"/>
          <a:ext cx="200660" cy="28321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xdr:from>
      <xdr:col>3</xdr:col>
      <xdr:colOff>293370</xdr:colOff>
      <xdr:row>16</xdr:row>
      <xdr:rowOff>2540</xdr:rowOff>
    </xdr:from>
    <xdr:to>
      <xdr:col>3</xdr:col>
      <xdr:colOff>704850</xdr:colOff>
      <xdr:row>17</xdr:row>
      <xdr:rowOff>107950</xdr:rowOff>
    </xdr:to>
    <xdr:sp macro="" textlink="">
      <xdr:nvSpPr>
        <xdr:cNvPr id="3" name="Cerrar llave 2">
          <a:extLst>
            <a:ext uri="{FF2B5EF4-FFF2-40B4-BE49-F238E27FC236}">
              <a16:creationId xmlns:a16="http://schemas.microsoft.com/office/drawing/2014/main" id="{2EBA3ADD-F4C0-45F8-A000-286BA616A679}"/>
            </a:ext>
          </a:extLst>
        </xdr:cNvPr>
        <xdr:cNvSpPr/>
      </xdr:nvSpPr>
      <xdr:spPr>
        <a:xfrm>
          <a:off x="2674620" y="3101340"/>
          <a:ext cx="411480" cy="33401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xdr:from>
      <xdr:col>3</xdr:col>
      <xdr:colOff>756920</xdr:colOff>
      <xdr:row>16</xdr:row>
      <xdr:rowOff>162560</xdr:rowOff>
    </xdr:from>
    <xdr:to>
      <xdr:col>4</xdr:col>
      <xdr:colOff>300990</xdr:colOff>
      <xdr:row>18</xdr:row>
      <xdr:rowOff>184150</xdr:rowOff>
    </xdr:to>
    <xdr:sp macro="" textlink="">
      <xdr:nvSpPr>
        <xdr:cNvPr id="4" name="Cerrar llave 3">
          <a:extLst>
            <a:ext uri="{FF2B5EF4-FFF2-40B4-BE49-F238E27FC236}">
              <a16:creationId xmlns:a16="http://schemas.microsoft.com/office/drawing/2014/main" id="{33BCC265-EED5-4B70-9F64-3E3512B56750}"/>
            </a:ext>
          </a:extLst>
        </xdr:cNvPr>
        <xdr:cNvSpPr/>
      </xdr:nvSpPr>
      <xdr:spPr>
        <a:xfrm>
          <a:off x="3138170" y="3261360"/>
          <a:ext cx="337820" cy="47879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editAs="oneCell">
    <xdr:from>
      <xdr:col>0</xdr:col>
      <xdr:colOff>0</xdr:colOff>
      <xdr:row>23</xdr:row>
      <xdr:rowOff>155154</xdr:rowOff>
    </xdr:from>
    <xdr:to>
      <xdr:col>10</xdr:col>
      <xdr:colOff>727602</xdr:colOff>
      <xdr:row>25</xdr:row>
      <xdr:rowOff>110490</xdr:rowOff>
    </xdr:to>
    <xdr:pic>
      <xdr:nvPicPr>
        <xdr:cNvPr id="5" name="Imagen 4">
          <a:extLst>
            <a:ext uri="{FF2B5EF4-FFF2-40B4-BE49-F238E27FC236}">
              <a16:creationId xmlns:a16="http://schemas.microsoft.com/office/drawing/2014/main" id="{8A975327-6B50-4CC9-9C6D-49B02E05E57D}"/>
            </a:ext>
          </a:extLst>
        </xdr:cNvPr>
        <xdr:cNvPicPr>
          <a:picLocks noChangeAspect="1"/>
        </xdr:cNvPicPr>
      </xdr:nvPicPr>
      <xdr:blipFill>
        <a:blip xmlns:r="http://schemas.openxmlformats.org/officeDocument/2006/relationships" r:embed="rId1"/>
        <a:stretch>
          <a:fillRect/>
        </a:stretch>
      </xdr:blipFill>
      <xdr:spPr>
        <a:xfrm>
          <a:off x="0" y="4809704"/>
          <a:ext cx="8593982" cy="323636"/>
        </a:xfrm>
        <a:prstGeom prst="rect">
          <a:avLst/>
        </a:prstGeom>
      </xdr:spPr>
    </xdr:pic>
    <xdr:clientData/>
  </xdr:twoCellAnchor>
  <xdr:twoCellAnchor>
    <xdr:from>
      <xdr:col>3</xdr:col>
      <xdr:colOff>377190</xdr:colOff>
      <xdr:row>18</xdr:row>
      <xdr:rowOff>184150</xdr:rowOff>
    </xdr:from>
    <xdr:to>
      <xdr:col>8</xdr:col>
      <xdr:colOff>69850</xdr:colOff>
      <xdr:row>21</xdr:row>
      <xdr:rowOff>205740</xdr:rowOff>
    </xdr:to>
    <xdr:sp macro="" textlink="">
      <xdr:nvSpPr>
        <xdr:cNvPr id="6" name="CuadroTexto 5">
          <a:extLst>
            <a:ext uri="{FF2B5EF4-FFF2-40B4-BE49-F238E27FC236}">
              <a16:creationId xmlns:a16="http://schemas.microsoft.com/office/drawing/2014/main" id="{8BC1EC83-E530-4874-91A9-5B0EA942EC41}"/>
            </a:ext>
          </a:extLst>
        </xdr:cNvPr>
        <xdr:cNvSpPr txBox="1"/>
      </xdr:nvSpPr>
      <xdr:spPr>
        <a:xfrm>
          <a:off x="2758440" y="3740150"/>
          <a:ext cx="3578860" cy="707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GT" sz="1400" b="1"/>
            <a:t>el contrato</a:t>
          </a:r>
          <a:r>
            <a:rPr lang="es-GT" sz="1400" b="1" baseline="0"/>
            <a:t> es un buen negocio si se deseaba ganar como maximo 5.2% pero si se deseaba ganar mas de 5.2% no fue un buen negocio.</a:t>
          </a:r>
          <a:endParaRPr lang="es-GT" sz="1400" b="1"/>
        </a:p>
      </xdr:txBody>
    </xdr:sp>
    <xdr:clientData/>
  </xdr:twoCellAnchor>
  <xdr:twoCellAnchor>
    <xdr:from>
      <xdr:col>11</xdr:col>
      <xdr:colOff>309245</xdr:colOff>
      <xdr:row>13</xdr:row>
      <xdr:rowOff>50800</xdr:rowOff>
    </xdr:from>
    <xdr:to>
      <xdr:col>17</xdr:col>
      <xdr:colOff>117475</xdr:colOff>
      <xdr:row>26</xdr:row>
      <xdr:rowOff>43180</xdr:rowOff>
    </xdr:to>
    <xdr:graphicFrame macro="">
      <xdr:nvGraphicFramePr>
        <xdr:cNvPr id="7" name="Gráfico 6">
          <a:extLst>
            <a:ext uri="{FF2B5EF4-FFF2-40B4-BE49-F238E27FC236}">
              <a16:creationId xmlns:a16="http://schemas.microsoft.com/office/drawing/2014/main" id="{950A1586-03C2-48DA-923F-0B925D129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0"/>
  <sheetViews>
    <sheetView topLeftCell="A15" zoomScale="115" zoomScaleNormal="115" workbookViewId="0">
      <selection activeCell="E30" sqref="E30"/>
    </sheetView>
  </sheetViews>
  <sheetFormatPr baseColWidth="10" defaultColWidth="9.109375" defaultRowHeight="14.4" x14ac:dyDescent="0.3"/>
  <cols>
    <col min="1" max="1" width="12" customWidth="1"/>
    <col min="2" max="2" width="10" customWidth="1"/>
    <col min="3" max="3" width="11.6640625" style="4" customWidth="1"/>
    <col min="4" max="4" width="13" style="4" customWidth="1"/>
    <col min="5" max="5" width="12" style="4" customWidth="1"/>
    <col min="6" max="6" width="10.6640625" style="4" customWidth="1"/>
    <col min="7" max="7" width="12.44140625" customWidth="1"/>
    <col min="8" max="8" width="14.77734375" customWidth="1"/>
    <col min="9" max="9" width="12.77734375" customWidth="1"/>
  </cols>
  <sheetData>
    <row r="1" spans="1:15" x14ac:dyDescent="0.3">
      <c r="A1" s="3"/>
      <c r="B1" s="3"/>
      <c r="C1" s="5"/>
      <c r="D1" s="5"/>
      <c r="E1" s="5"/>
      <c r="F1" s="5"/>
      <c r="G1" s="3"/>
      <c r="H1" s="3"/>
      <c r="I1" s="3"/>
      <c r="J1" s="3"/>
      <c r="K1" s="3"/>
      <c r="L1" s="3"/>
      <c r="M1" s="3"/>
      <c r="N1" s="3"/>
      <c r="O1" s="3"/>
    </row>
    <row r="2" spans="1:15" x14ac:dyDescent="0.3">
      <c r="A2" s="1" t="s">
        <v>0</v>
      </c>
      <c r="B2" s="2"/>
      <c r="C2" s="6"/>
      <c r="D2" s="6"/>
      <c r="E2" s="6"/>
      <c r="F2" s="6"/>
      <c r="G2" s="2"/>
      <c r="H2" s="3"/>
      <c r="I2" s="3"/>
      <c r="J2" s="3"/>
      <c r="K2" s="3"/>
      <c r="L2" s="3"/>
      <c r="M2" s="3"/>
      <c r="N2" s="3"/>
      <c r="O2" s="3"/>
    </row>
    <row r="14" spans="1:15" x14ac:dyDescent="0.3">
      <c r="B14" s="34"/>
      <c r="C14" s="33" t="s">
        <v>10</v>
      </c>
      <c r="D14" s="33"/>
      <c r="E14" s="34"/>
      <c r="F14" s="16"/>
    </row>
    <row r="15" spans="1:15" ht="18" x14ac:dyDescent="0.35">
      <c r="B15" s="35" t="s">
        <v>6</v>
      </c>
      <c r="C15" s="35" t="s">
        <v>7</v>
      </c>
      <c r="D15" s="35" t="s">
        <v>8</v>
      </c>
      <c r="E15" s="35" t="s">
        <v>9</v>
      </c>
      <c r="F15" s="16"/>
      <c r="G15" s="43" t="s">
        <v>15</v>
      </c>
      <c r="H15" s="43" t="s">
        <v>16</v>
      </c>
    </row>
    <row r="16" spans="1:15" x14ac:dyDescent="0.3">
      <c r="B16" s="34">
        <v>0</v>
      </c>
      <c r="C16" s="34"/>
      <c r="D16" s="34">
        <v>500</v>
      </c>
      <c r="E16" s="34">
        <f>C16-D16</f>
        <v>-500</v>
      </c>
      <c r="F16" s="16"/>
      <c r="G16" s="34" t="s">
        <v>13</v>
      </c>
      <c r="H16" s="38" t="s">
        <v>14</v>
      </c>
      <c r="I16" s="11"/>
    </row>
    <row r="17" spans="2:9" x14ac:dyDescent="0.3">
      <c r="B17" s="34">
        <v>1</v>
      </c>
      <c r="C17" s="34"/>
      <c r="D17" s="34">
        <v>10</v>
      </c>
      <c r="E17" s="34">
        <f t="shared" ref="E17:E27" si="0">C17-D17</f>
        <v>-10</v>
      </c>
      <c r="F17" s="16"/>
      <c r="G17" s="39">
        <v>0.2</v>
      </c>
      <c r="H17" s="40">
        <f>NPV(G17,$E17:$E26)+$E16</f>
        <v>744.08183510728395</v>
      </c>
      <c r="I17" s="12"/>
    </row>
    <row r="18" spans="2:9" x14ac:dyDescent="0.3">
      <c r="B18" s="34">
        <v>2</v>
      </c>
      <c r="C18" s="34">
        <f>0.1*1.8*2500</f>
        <v>450.00000000000006</v>
      </c>
      <c r="D18" s="34">
        <v>10</v>
      </c>
      <c r="E18" s="34">
        <f>C18-D18</f>
        <v>440.00000000000006</v>
      </c>
      <c r="F18" s="16"/>
      <c r="G18" s="39">
        <v>0.4</v>
      </c>
      <c r="H18" s="40">
        <f>NPV(G18,E17:E26)+E16</f>
        <v>11.965835633266636</v>
      </c>
      <c r="I18" s="12"/>
    </row>
    <row r="19" spans="2:9" x14ac:dyDescent="0.3">
      <c r="B19" s="34">
        <v>3</v>
      </c>
      <c r="C19" s="34"/>
      <c r="D19" s="34">
        <v>10</v>
      </c>
      <c r="E19" s="34">
        <f>C19-D19</f>
        <v>-10</v>
      </c>
      <c r="F19" s="16"/>
      <c r="G19" s="41">
        <v>0.40600000000000003</v>
      </c>
      <c r="H19" s="42">
        <f>NPV(G19,E17:E26)+E16</f>
        <v>0.8415022729813586</v>
      </c>
      <c r="I19" s="14"/>
    </row>
    <row r="20" spans="2:9" x14ac:dyDescent="0.3">
      <c r="B20" s="34">
        <v>4</v>
      </c>
      <c r="C20" s="34"/>
      <c r="D20" s="34">
        <v>10</v>
      </c>
      <c r="E20" s="34">
        <f>C20-D20</f>
        <v>-10</v>
      </c>
      <c r="F20" s="16"/>
      <c r="G20" s="39">
        <v>0.6</v>
      </c>
      <c r="H20" s="40">
        <f>NPV(G20,E17:E26)+E16</f>
        <v>-224.26597997546196</v>
      </c>
      <c r="I20" s="14"/>
    </row>
    <row r="21" spans="2:9" x14ac:dyDescent="0.3">
      <c r="B21" s="34">
        <v>5</v>
      </c>
      <c r="C21" s="34"/>
      <c r="D21" s="34">
        <v>10</v>
      </c>
      <c r="E21" s="34">
        <f>C21-D21</f>
        <v>-10</v>
      </c>
      <c r="F21" s="16"/>
      <c r="G21" s="39">
        <v>0.8</v>
      </c>
      <c r="H21" s="40">
        <f>NPV(G21,E17:E26)+E16</f>
        <v>-322.82818873950794</v>
      </c>
      <c r="I21" s="14"/>
    </row>
    <row r="22" spans="2:9" x14ac:dyDescent="0.3">
      <c r="B22" s="34">
        <v>6</v>
      </c>
      <c r="C22" s="34">
        <f>500*1.8*0.9</f>
        <v>810</v>
      </c>
      <c r="D22" s="34">
        <v>10</v>
      </c>
      <c r="E22" s="34">
        <f>C22-D22</f>
        <v>800</v>
      </c>
      <c r="F22" s="16"/>
      <c r="G22" s="39">
        <v>1</v>
      </c>
      <c r="H22" s="40">
        <f>NPV(G22,E17:E26)+E16</f>
        <v>-372.96875</v>
      </c>
      <c r="I22" s="14"/>
    </row>
    <row r="23" spans="2:9" x14ac:dyDescent="0.3">
      <c r="B23" s="34">
        <v>7</v>
      </c>
      <c r="C23" s="34">
        <f t="shared" ref="C23:C26" si="1">500*1.8*0.9</f>
        <v>810</v>
      </c>
      <c r="D23" s="34">
        <v>10</v>
      </c>
      <c r="E23" s="34">
        <f>C23-D23</f>
        <v>800</v>
      </c>
      <c r="F23" s="16"/>
      <c r="G23" s="10"/>
      <c r="H23" s="15"/>
      <c r="I23" s="14"/>
    </row>
    <row r="24" spans="2:9" x14ac:dyDescent="0.3">
      <c r="B24" s="34">
        <v>8</v>
      </c>
      <c r="C24" s="34">
        <f t="shared" si="1"/>
        <v>810</v>
      </c>
      <c r="D24" s="34">
        <v>10</v>
      </c>
      <c r="E24" s="34">
        <f>C24-D24</f>
        <v>800</v>
      </c>
      <c r="F24" s="16"/>
      <c r="G24" s="10"/>
      <c r="H24" s="13"/>
      <c r="I24" s="14"/>
    </row>
    <row r="25" spans="2:9" x14ac:dyDescent="0.3">
      <c r="B25" s="34">
        <v>9</v>
      </c>
      <c r="C25" s="34">
        <f t="shared" si="1"/>
        <v>810</v>
      </c>
      <c r="D25" s="34">
        <v>10</v>
      </c>
      <c r="E25" s="34">
        <f>C25-D25</f>
        <v>800</v>
      </c>
      <c r="F25" s="16"/>
      <c r="G25" s="10"/>
      <c r="H25" s="13"/>
      <c r="I25" s="14"/>
    </row>
    <row r="26" spans="2:9" x14ac:dyDescent="0.3">
      <c r="B26" s="34">
        <v>10</v>
      </c>
      <c r="C26" s="34">
        <f t="shared" si="1"/>
        <v>810</v>
      </c>
      <c r="D26" s="34">
        <v>10</v>
      </c>
      <c r="E26" s="34">
        <f>C26-D26</f>
        <v>800</v>
      </c>
      <c r="F26" s="16"/>
      <c r="G26" s="10"/>
      <c r="H26" s="13"/>
      <c r="I26" s="14"/>
    </row>
    <row r="27" spans="2:9" x14ac:dyDescent="0.3">
      <c r="F27" s="16"/>
      <c r="G27" s="10"/>
      <c r="H27" s="13"/>
      <c r="I27" s="14"/>
    </row>
    <row r="28" spans="2:9" x14ac:dyDescent="0.3">
      <c r="B28" s="10"/>
      <c r="C28" s="16"/>
      <c r="D28" s="17"/>
      <c r="E28" s="18"/>
      <c r="F28" s="16"/>
      <c r="G28" s="10"/>
      <c r="H28" s="13"/>
      <c r="I28" s="14"/>
    </row>
    <row r="29" spans="2:9" x14ac:dyDescent="0.3">
      <c r="B29" s="10"/>
      <c r="C29" s="16"/>
      <c r="D29" s="16" t="s">
        <v>11</v>
      </c>
      <c r="E29" s="15">
        <f>IRR(E16:E26)</f>
        <v>0.40646198912775922</v>
      </c>
      <c r="F29" s="16"/>
    </row>
    <row r="30" spans="2:9" x14ac:dyDescent="0.3">
      <c r="D30" s="4" t="s">
        <v>12</v>
      </c>
      <c r="E30" s="36">
        <f>IRR(E16:E26,1000%)</f>
        <v>0.40646198912775922</v>
      </c>
    </row>
  </sheetData>
  <mergeCells count="1">
    <mergeCell ref="C14:D14"/>
  </mergeCells>
  <pageMargins left="0.7" right="0.7" top="0.75" bottom="0.75" header="0.3" footer="0.3"/>
  <pageSetup scale="74"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41"/>
  <sheetViews>
    <sheetView topLeftCell="A21" zoomScale="115" zoomScaleNormal="115" workbookViewId="0">
      <selection activeCell="F30" sqref="F30:F36"/>
    </sheetView>
  </sheetViews>
  <sheetFormatPr baseColWidth="10" defaultColWidth="9.109375" defaultRowHeight="14.4" x14ac:dyDescent="0.3"/>
  <cols>
    <col min="1" max="1" width="12" customWidth="1"/>
    <col min="2" max="2" width="12.6640625" customWidth="1"/>
    <col min="3" max="3" width="9.77734375" bestFit="1" customWidth="1"/>
    <col min="4" max="5" width="13.33203125" customWidth="1"/>
    <col min="6" max="6" width="15.109375" customWidth="1"/>
    <col min="7" max="7" width="23.44140625" bestFit="1" customWidth="1"/>
    <col min="8" max="8" width="11.5546875" customWidth="1"/>
  </cols>
  <sheetData>
    <row r="1" spans="1:14" x14ac:dyDescent="0.3">
      <c r="A1" s="3"/>
      <c r="B1" s="3"/>
      <c r="C1" s="3"/>
      <c r="D1" s="3"/>
      <c r="E1" s="3"/>
      <c r="F1" s="3"/>
      <c r="G1" s="3"/>
      <c r="H1" s="3"/>
      <c r="I1" s="3"/>
      <c r="J1" s="3"/>
      <c r="K1" s="3"/>
      <c r="L1" s="3"/>
      <c r="M1" s="3"/>
      <c r="N1" s="3"/>
    </row>
    <row r="2" spans="1:14" x14ac:dyDescent="0.3">
      <c r="A2" s="1" t="s">
        <v>1</v>
      </c>
      <c r="B2" s="2"/>
      <c r="C2" s="2"/>
      <c r="D2" s="2"/>
      <c r="E2" s="2"/>
      <c r="F2" s="2"/>
      <c r="G2" s="3"/>
      <c r="H2" s="3"/>
      <c r="I2" s="3"/>
      <c r="J2" s="3"/>
      <c r="K2" s="3"/>
      <c r="L2" s="3"/>
      <c r="M2" s="3"/>
      <c r="N2" s="3"/>
    </row>
    <row r="25" spans="2:10" x14ac:dyDescent="0.3">
      <c r="C25" s="16"/>
      <c r="D25" s="16"/>
      <c r="E25" s="10"/>
      <c r="F25" s="10"/>
      <c r="G25" s="11"/>
      <c r="H25" s="11"/>
    </row>
    <row r="26" spans="2:10" ht="18" x14ac:dyDescent="0.35">
      <c r="B26" s="44" t="s">
        <v>17</v>
      </c>
      <c r="C26" s="35" t="s">
        <v>9</v>
      </c>
      <c r="D26" s="10"/>
      <c r="E26" s="10" t="s">
        <v>18</v>
      </c>
      <c r="F26" s="10"/>
      <c r="G26" s="12"/>
      <c r="H26" s="12"/>
    </row>
    <row r="27" spans="2:10" ht="18" x14ac:dyDescent="0.35">
      <c r="B27" s="44">
        <v>0</v>
      </c>
      <c r="C27" s="35">
        <v>5000</v>
      </c>
      <c r="D27" s="10"/>
      <c r="E27" s="10"/>
      <c r="F27" s="10"/>
      <c r="G27" s="13"/>
      <c r="H27" s="14"/>
    </row>
    <row r="28" spans="2:10" ht="18" x14ac:dyDescent="0.35">
      <c r="B28" s="44">
        <v>1</v>
      </c>
      <c r="C28" s="35">
        <v>-10100</v>
      </c>
      <c r="D28" s="10"/>
      <c r="E28" s="10"/>
      <c r="F28" s="51" t="s">
        <v>15</v>
      </c>
      <c r="G28" s="52" t="s">
        <v>16</v>
      </c>
      <c r="H28" s="14"/>
      <c r="J28" s="7"/>
    </row>
    <row r="29" spans="2:10" ht="18" x14ac:dyDescent="0.35">
      <c r="B29" s="44">
        <v>2</v>
      </c>
      <c r="C29" s="35">
        <v>500</v>
      </c>
      <c r="D29" s="10"/>
      <c r="E29" s="10"/>
      <c r="F29" s="51" t="s">
        <v>13</v>
      </c>
      <c r="G29" s="53" t="s">
        <v>14</v>
      </c>
      <c r="H29" s="19"/>
      <c r="J29" s="7"/>
    </row>
    <row r="30" spans="2:10" ht="18" x14ac:dyDescent="0.35">
      <c r="B30" s="44">
        <v>3</v>
      </c>
      <c r="C30" s="35">
        <v>2000</v>
      </c>
      <c r="D30" s="10"/>
      <c r="E30" s="10"/>
      <c r="F30" s="45">
        <v>0.2</v>
      </c>
      <c r="G30" s="46">
        <f>NPV(F30,$C28:$C33)+$C27</f>
        <v>526.02023319615819</v>
      </c>
      <c r="H30" s="21"/>
    </row>
    <row r="31" spans="2:10" ht="18" x14ac:dyDescent="0.35">
      <c r="B31" s="44">
        <v>4</v>
      </c>
      <c r="C31" s="35">
        <v>2000</v>
      </c>
      <c r="D31" s="10"/>
      <c r="E31" s="10"/>
      <c r="F31" s="39">
        <v>0.3</v>
      </c>
      <c r="G31" s="46">
        <f>NPV(F31,C28:C33)+C27</f>
        <v>90.225654257294991</v>
      </c>
      <c r="H31" s="19"/>
    </row>
    <row r="32" spans="2:10" ht="18" x14ac:dyDescent="0.35">
      <c r="B32" s="44">
        <v>5</v>
      </c>
      <c r="C32" s="35">
        <v>2000</v>
      </c>
      <c r="D32" s="10"/>
      <c r="E32" s="10"/>
      <c r="F32" s="45">
        <v>0.4</v>
      </c>
      <c r="G32" s="46">
        <f>NPV(F32,C28:C33)+C27</f>
        <v>-72.214808455659295</v>
      </c>
      <c r="H32" s="14"/>
    </row>
    <row r="33" spans="1:8" ht="18" x14ac:dyDescent="0.35">
      <c r="B33" s="44">
        <v>6</v>
      </c>
      <c r="C33" s="35">
        <v>2000</v>
      </c>
      <c r="D33" s="22"/>
      <c r="E33" s="10"/>
      <c r="F33" s="39">
        <v>0.5</v>
      </c>
      <c r="G33" s="46">
        <f>NPV(F33,C28:C33)+C27</f>
        <v>-84.499314128943297</v>
      </c>
      <c r="H33" s="19"/>
    </row>
    <row r="34" spans="1:8" x14ac:dyDescent="0.3">
      <c r="C34" s="20"/>
      <c r="D34" s="22"/>
      <c r="E34" s="10"/>
      <c r="F34" s="45">
        <v>0.6</v>
      </c>
      <c r="G34" s="46">
        <f>NPV(F34,C28:C33)+C27</f>
        <v>-13.78631591796875</v>
      </c>
      <c r="H34" s="14"/>
    </row>
    <row r="35" spans="1:8" x14ac:dyDescent="0.3">
      <c r="B35" s="7" t="s">
        <v>19</v>
      </c>
      <c r="C35" s="22">
        <f>IRR(C27:C33)</f>
        <v>0.34059840978671185</v>
      </c>
      <c r="D35" s="10"/>
      <c r="E35" s="10"/>
      <c r="F35" s="39">
        <v>0.7</v>
      </c>
      <c r="G35" s="46">
        <f>NPV(F35,C28:C33)+C27</f>
        <v>102.09553414430502</v>
      </c>
      <c r="H35" s="19"/>
    </row>
    <row r="36" spans="1:8" x14ac:dyDescent="0.3">
      <c r="B36" s="7" t="s">
        <v>20</v>
      </c>
      <c r="C36" s="22">
        <f>IRR(C27:C33,50%)</f>
        <v>0.61366632405474264</v>
      </c>
      <c r="D36" s="22"/>
      <c r="E36" s="10"/>
      <c r="F36" s="45">
        <v>0.8</v>
      </c>
      <c r="G36" s="46">
        <f>NPV(F36,C28:C33)+C27</f>
        <v>241.31182953516964</v>
      </c>
      <c r="H36" s="14"/>
    </row>
    <row r="37" spans="1:8" x14ac:dyDescent="0.3">
      <c r="C37" s="10"/>
      <c r="D37" s="10"/>
      <c r="E37" s="10"/>
      <c r="F37" s="10"/>
      <c r="G37" s="24"/>
      <c r="H37" s="21"/>
    </row>
    <row r="38" spans="1:8" x14ac:dyDescent="0.3">
      <c r="A38" s="7"/>
      <c r="B38" s="7" t="s">
        <v>21</v>
      </c>
      <c r="C38" s="47">
        <v>0.3</v>
      </c>
    </row>
    <row r="39" spans="1:8" ht="72" x14ac:dyDescent="0.3">
      <c r="B39" s="48" t="s">
        <v>22</v>
      </c>
      <c r="C39" s="47">
        <v>0.17</v>
      </c>
    </row>
    <row r="40" spans="1:8" x14ac:dyDescent="0.3">
      <c r="B40" s="7"/>
      <c r="C40" s="7"/>
    </row>
    <row r="41" spans="1:8" x14ac:dyDescent="0.3">
      <c r="B41" s="49" t="s">
        <v>23</v>
      </c>
      <c r="C41" s="50">
        <f>MIRR(C27:C33,C39,C38)</f>
        <v>0.27983166779726121</v>
      </c>
    </row>
  </sheetData>
  <pageMargins left="0.7" right="0.7" top="0.75" bottom="0.75" header="0.3" footer="0.3"/>
  <pageSetup scale="77"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94766-18B7-4920-BEEA-45A795EA6E8A}">
  <dimension ref="A2:K28"/>
  <sheetViews>
    <sheetView tabSelected="1" topLeftCell="F9" zoomScaleNormal="100" workbookViewId="0">
      <selection activeCell="S21" sqref="S21"/>
    </sheetView>
  </sheetViews>
  <sheetFormatPr baseColWidth="10" defaultRowHeight="14.4" x14ac:dyDescent="0.3"/>
  <cols>
    <col min="8" max="8" width="10.33203125" customWidth="1"/>
  </cols>
  <sheetData>
    <row r="2" spans="1:11" x14ac:dyDescent="0.3">
      <c r="A2" s="27" t="s">
        <v>3</v>
      </c>
      <c r="B2" s="28"/>
      <c r="C2" s="28"/>
      <c r="D2" s="28"/>
      <c r="E2" s="28"/>
      <c r="F2" s="28"/>
      <c r="G2" s="28"/>
      <c r="H2" s="28"/>
      <c r="I2" s="28"/>
      <c r="J2" s="28"/>
    </row>
    <row r="3" spans="1:11" x14ac:dyDescent="0.3">
      <c r="A3" s="28"/>
      <c r="B3" s="28"/>
      <c r="C3" s="28"/>
      <c r="D3" s="28"/>
      <c r="E3" s="28"/>
      <c r="F3" s="28"/>
      <c r="G3" s="28"/>
      <c r="H3" s="28"/>
      <c r="I3" s="28"/>
      <c r="J3" s="28"/>
    </row>
    <row r="4" spans="1:11" x14ac:dyDescent="0.3">
      <c r="A4" s="28"/>
      <c r="B4" s="28"/>
      <c r="C4" s="28"/>
      <c r="D4" s="28"/>
      <c r="E4" s="28"/>
      <c r="F4" s="28"/>
      <c r="G4" s="28"/>
      <c r="H4" s="28"/>
      <c r="I4" s="28"/>
      <c r="J4" s="28"/>
    </row>
    <row r="5" spans="1:11" x14ac:dyDescent="0.3">
      <c r="A5" s="28"/>
      <c r="B5" s="28"/>
      <c r="C5" s="28"/>
      <c r="D5" s="28"/>
      <c r="E5" s="28"/>
      <c r="F5" s="28"/>
      <c r="G5" s="28"/>
      <c r="H5" s="28"/>
      <c r="I5" s="28"/>
      <c r="J5" s="28"/>
    </row>
    <row r="6" spans="1:11" x14ac:dyDescent="0.3">
      <c r="A6" s="28"/>
      <c r="B6" s="28"/>
      <c r="C6" s="28"/>
      <c r="D6" s="28"/>
      <c r="E6" s="28"/>
      <c r="F6" s="28"/>
      <c r="G6" s="28"/>
      <c r="H6" s="28"/>
      <c r="I6" s="28"/>
      <c r="J6" s="28"/>
    </row>
    <row r="7" spans="1:11" x14ac:dyDescent="0.3">
      <c r="A7" s="28"/>
      <c r="B7" s="28"/>
      <c r="C7" s="28"/>
      <c r="D7" s="28"/>
      <c r="E7" s="28"/>
      <c r="F7" s="28"/>
      <c r="G7" s="28"/>
      <c r="H7" s="28"/>
      <c r="I7" s="28"/>
      <c r="J7" s="28"/>
    </row>
    <row r="8" spans="1:11" x14ac:dyDescent="0.3">
      <c r="A8" s="28"/>
      <c r="B8" s="28"/>
      <c r="C8" s="28"/>
      <c r="D8" s="28"/>
      <c r="E8" s="28"/>
      <c r="F8" s="28"/>
      <c r="G8" s="28"/>
      <c r="H8" s="28"/>
      <c r="I8" s="28"/>
      <c r="J8" s="28"/>
    </row>
    <row r="9" spans="1:11" ht="15.6" x14ac:dyDescent="0.3">
      <c r="A9" s="29" t="s">
        <v>2</v>
      </c>
      <c r="B9" s="30"/>
      <c r="C9" s="8">
        <v>0</v>
      </c>
      <c r="D9" s="8">
        <v>1</v>
      </c>
      <c r="E9" s="8">
        <v>2</v>
      </c>
      <c r="F9" s="8">
        <v>3</v>
      </c>
      <c r="G9" s="9"/>
      <c r="H9" s="9"/>
      <c r="I9" s="9"/>
      <c r="J9" s="9"/>
    </row>
    <row r="10" spans="1:11" ht="15.6" x14ac:dyDescent="0.3">
      <c r="A10" s="27" t="s">
        <v>4</v>
      </c>
      <c r="B10" s="31"/>
      <c r="C10" s="9">
        <v>2000</v>
      </c>
      <c r="D10" s="9">
        <v>-500</v>
      </c>
      <c r="E10" s="9">
        <v>-8100</v>
      </c>
      <c r="F10" s="9">
        <v>6800</v>
      </c>
      <c r="G10" s="9"/>
      <c r="H10" s="9"/>
      <c r="I10" s="9"/>
      <c r="J10" s="9"/>
    </row>
    <row r="11" spans="1:11" ht="15.6" x14ac:dyDescent="0.3">
      <c r="A11" s="9"/>
      <c r="B11" s="9"/>
      <c r="C11" s="9"/>
      <c r="D11" s="9"/>
      <c r="E11" s="9"/>
      <c r="F11" s="9"/>
      <c r="G11" s="9"/>
      <c r="H11" s="9"/>
      <c r="I11" s="9"/>
      <c r="J11" s="9"/>
    </row>
    <row r="12" spans="1:11" ht="15.6" x14ac:dyDescent="0.3">
      <c r="A12" s="27" t="s">
        <v>5</v>
      </c>
      <c r="B12" s="32"/>
      <c r="C12" s="32"/>
      <c r="D12" s="32"/>
      <c r="E12" s="32"/>
      <c r="F12" s="32"/>
      <c r="G12" s="32"/>
      <c r="H12" s="32"/>
      <c r="I12" s="32"/>
      <c r="J12" s="32"/>
    </row>
    <row r="13" spans="1:11" ht="15.6" x14ac:dyDescent="0.3">
      <c r="A13" s="9"/>
      <c r="B13" s="9"/>
      <c r="C13" s="9"/>
      <c r="D13" s="9"/>
      <c r="E13" s="9"/>
      <c r="F13" s="9"/>
      <c r="G13" s="9"/>
      <c r="H13" s="9"/>
      <c r="I13" s="9"/>
      <c r="J13" s="9"/>
    </row>
    <row r="15" spans="1:11" ht="18" x14ac:dyDescent="0.35">
      <c r="A15" s="10"/>
      <c r="B15" s="44" t="s">
        <v>17</v>
      </c>
      <c r="C15" s="35" t="s">
        <v>9</v>
      </c>
      <c r="D15" s="10"/>
      <c r="E15" s="10"/>
      <c r="F15" s="7" t="s">
        <v>19</v>
      </c>
      <c r="G15" s="57">
        <f>IRR(C16:C19)</f>
        <v>7.4679580953558533E-2</v>
      </c>
      <c r="H15" s="11"/>
      <c r="I15" s="10" t="s">
        <v>18</v>
      </c>
      <c r="J15" s="10"/>
      <c r="K15" s="12"/>
    </row>
    <row r="16" spans="1:11" ht="18" x14ac:dyDescent="0.35">
      <c r="A16" s="10"/>
      <c r="B16" s="44">
        <v>0</v>
      </c>
      <c r="C16" s="35">
        <v>2000</v>
      </c>
      <c r="D16" s="10"/>
      <c r="E16" s="10"/>
      <c r="F16" s="7" t="s">
        <v>20</v>
      </c>
      <c r="G16" s="57">
        <f>IRR(C16:C19,25%)</f>
        <v>0.41351830815300872</v>
      </c>
      <c r="H16" s="12"/>
      <c r="I16" s="10"/>
      <c r="J16" s="51" t="s">
        <v>15</v>
      </c>
      <c r="K16" s="52" t="s">
        <v>16</v>
      </c>
    </row>
    <row r="17" spans="1:11" ht="18" x14ac:dyDescent="0.35">
      <c r="A17" s="10"/>
      <c r="B17" s="44">
        <v>1</v>
      </c>
      <c r="C17" s="35">
        <v>-500</v>
      </c>
      <c r="D17" s="10"/>
      <c r="E17" s="10"/>
      <c r="G17" s="25"/>
      <c r="H17" s="26"/>
      <c r="I17" s="10"/>
      <c r="J17" s="51" t="s">
        <v>13</v>
      </c>
      <c r="K17" s="53" t="s">
        <v>14</v>
      </c>
    </row>
    <row r="18" spans="1:11" ht="18" x14ac:dyDescent="0.35">
      <c r="A18" s="10"/>
      <c r="B18" s="44">
        <v>2</v>
      </c>
      <c r="C18" s="35">
        <v>-8100</v>
      </c>
      <c r="D18" s="10"/>
      <c r="E18" s="10"/>
      <c r="F18" s="7" t="s">
        <v>21</v>
      </c>
      <c r="G18" s="58">
        <f>MIRR(C16:C19,E23,E24)</f>
        <v>5.2058249194495421E-2</v>
      </c>
      <c r="H18" s="26"/>
      <c r="I18" s="10"/>
      <c r="J18" s="37">
        <v>0.05</v>
      </c>
      <c r="K18" s="59">
        <f>NPV(J18,$C17:$C19)+$C16</f>
        <v>50.966418313357735</v>
      </c>
    </row>
    <row r="19" spans="1:11" ht="18" x14ac:dyDescent="0.35">
      <c r="A19" s="10"/>
      <c r="B19" s="44">
        <v>3</v>
      </c>
      <c r="C19" s="35">
        <v>6800</v>
      </c>
      <c r="D19" s="10"/>
      <c r="E19" s="10"/>
      <c r="F19" s="10"/>
      <c r="G19" s="25"/>
      <c r="H19" s="26"/>
      <c r="I19" s="10"/>
      <c r="J19" s="25">
        <v>0.15</v>
      </c>
      <c r="K19" s="59">
        <f>NPV(J19,C17:C19)+C16</f>
        <v>-88.435933262102026</v>
      </c>
    </row>
    <row r="20" spans="1:11" ht="18" x14ac:dyDescent="0.35">
      <c r="A20" s="10"/>
      <c r="B20" s="54"/>
      <c r="C20" s="55"/>
      <c r="D20" s="10"/>
      <c r="E20" s="10"/>
      <c r="F20" s="10"/>
      <c r="G20" s="25"/>
      <c r="H20" s="26"/>
      <c r="I20" s="10"/>
      <c r="J20" s="25">
        <v>0.25</v>
      </c>
      <c r="K20" s="59">
        <f>NPV(J20,C17:C19)+C16</f>
        <v>-102.40000000000009</v>
      </c>
    </row>
    <row r="21" spans="1:11" ht="18" x14ac:dyDescent="0.35">
      <c r="A21" s="10"/>
      <c r="B21" s="54"/>
      <c r="C21" s="55"/>
      <c r="D21" s="10"/>
      <c r="E21" s="10"/>
      <c r="F21" s="10"/>
      <c r="G21" s="25"/>
      <c r="H21" s="26"/>
      <c r="I21" s="10"/>
      <c r="J21" s="25">
        <v>0.35</v>
      </c>
      <c r="K21" s="59">
        <f>NPV(J21,C17:C19)+C16</f>
        <v>-51.008484478992159</v>
      </c>
    </row>
    <row r="22" spans="1:11" ht="18" x14ac:dyDescent="0.35">
      <c r="A22" s="10"/>
      <c r="B22" s="54"/>
      <c r="C22" s="55"/>
      <c r="D22" s="22"/>
      <c r="E22" s="10"/>
      <c r="F22" s="10"/>
      <c r="G22" s="25"/>
      <c r="H22" s="26"/>
      <c r="I22" s="10"/>
      <c r="J22" s="25">
        <v>0.45</v>
      </c>
      <c r="K22" s="59">
        <f>NPV(J22,C17:C19)+C16</f>
        <v>33.12968961416982</v>
      </c>
    </row>
    <row r="23" spans="1:11" x14ac:dyDescent="0.3">
      <c r="A23" s="10"/>
      <c r="B23" s="10" t="s">
        <v>24</v>
      </c>
      <c r="C23" s="10"/>
      <c r="D23" s="10"/>
      <c r="E23" s="56">
        <v>6.0499999999999998E-2</v>
      </c>
      <c r="F23" s="10"/>
      <c r="G23" s="25"/>
      <c r="H23" s="26"/>
      <c r="I23" s="10"/>
      <c r="J23" s="25">
        <v>0.55000000000000004</v>
      </c>
      <c r="K23" s="59">
        <f>NPV(J23,C17:C19)+C16</f>
        <v>131.98617031989488</v>
      </c>
    </row>
    <row r="24" spans="1:11" x14ac:dyDescent="0.3">
      <c r="A24" s="10"/>
      <c r="B24" s="10" t="s">
        <v>25</v>
      </c>
      <c r="C24" s="10"/>
      <c r="D24" s="10"/>
      <c r="E24" s="56">
        <v>2.2100000000000002E-2</v>
      </c>
      <c r="F24" s="10"/>
      <c r="G24" s="25"/>
      <c r="H24" s="26"/>
      <c r="I24" s="10"/>
      <c r="J24" s="10"/>
    </row>
    <row r="25" spans="1:11" x14ac:dyDescent="0.3">
      <c r="A25" s="10"/>
      <c r="B25" s="10"/>
      <c r="C25" s="10"/>
      <c r="D25" s="10"/>
      <c r="E25" s="10"/>
      <c r="F25" s="10"/>
      <c r="G25" s="25"/>
      <c r="H25" s="26"/>
      <c r="I25" s="10"/>
      <c r="J25" s="10"/>
    </row>
    <row r="26" spans="1:11" x14ac:dyDescent="0.3">
      <c r="A26" s="10"/>
      <c r="B26" s="10"/>
      <c r="C26" s="10"/>
      <c r="D26" s="10"/>
      <c r="E26" s="10"/>
      <c r="F26" s="10"/>
      <c r="G26" s="10"/>
      <c r="H26" s="10"/>
      <c r="I26" s="10"/>
      <c r="J26" s="10"/>
    </row>
    <row r="27" spans="1:11" x14ac:dyDescent="0.3">
      <c r="A27" s="10"/>
      <c r="B27" s="23"/>
      <c r="C27" s="22"/>
      <c r="D27" s="10"/>
      <c r="E27" s="10"/>
      <c r="F27" s="10"/>
      <c r="G27" s="10"/>
      <c r="H27" s="10"/>
      <c r="I27" s="10"/>
      <c r="J27" s="10"/>
    </row>
    <row r="28" spans="1:11" x14ac:dyDescent="0.3">
      <c r="A28" s="10"/>
      <c r="B28" s="10"/>
      <c r="C28" s="10"/>
      <c r="D28" s="10"/>
      <c r="E28" s="10"/>
      <c r="F28" s="10"/>
      <c r="G28" s="10"/>
      <c r="H28" s="10"/>
      <c r="I28" s="10"/>
      <c r="J28" s="10"/>
    </row>
  </sheetData>
  <mergeCells count="4">
    <mergeCell ref="A2:J8"/>
    <mergeCell ref="A9:B9"/>
    <mergeCell ref="A10:B10"/>
    <mergeCell ref="A12:J1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CC3D5EE20347D4C8E7B6C78D09573D6" ma:contentTypeVersion="11" ma:contentTypeDescription="Crear nuevo documento." ma:contentTypeScope="" ma:versionID="9659fecc7895367fcb0ecc5e9b7ef54b">
  <xsd:schema xmlns:xsd="http://www.w3.org/2001/XMLSchema" xmlns:xs="http://www.w3.org/2001/XMLSchema" xmlns:p="http://schemas.microsoft.com/office/2006/metadata/properties" xmlns:ns2="81a1f137-0dce-48de-87dc-e646186442ef" xmlns:ns3="8166c9d8-24b3-4905-a1d5-62babcd3670f" targetNamespace="http://schemas.microsoft.com/office/2006/metadata/properties" ma:root="true" ma:fieldsID="c2841cae71d3162f3835f301835be6e9" ns2:_="" ns3:_="">
    <xsd:import namespace="81a1f137-0dce-48de-87dc-e646186442ef"/>
    <xsd:import namespace="8166c9d8-24b3-4905-a1d5-62babcd3670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a1f137-0dce-48de-87dc-e646186442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76b84901-0bcd-4e22-a353-cf4e8fed63a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66c9d8-24b3-4905-a1d5-62babcd3670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d845638-779e-492a-ba88-0108172afd6c}" ma:internalName="TaxCatchAll" ma:showField="CatchAllData" ma:web="8166c9d8-24b3-4905-a1d5-62babcd367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166c9d8-24b3-4905-a1d5-62babcd3670f" xsi:nil="true"/>
    <lcf76f155ced4ddcb4097134ff3c332f xmlns="81a1f137-0dce-48de-87dc-e646186442e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E9A810-338E-4657-BC42-518AD95F22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a1f137-0dce-48de-87dc-e646186442ef"/>
    <ds:schemaRef ds:uri="8166c9d8-24b3-4905-a1d5-62babcd367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12CFD3-169B-4B36-83C4-56A88F500054}">
  <ds:schemaRefs>
    <ds:schemaRef ds:uri="http://schemas.microsoft.com/office/2006/metadata/properties"/>
    <ds:schemaRef ds:uri="http://schemas.microsoft.com/office/infopath/2007/PartnerControls"/>
    <ds:schemaRef ds:uri="8166c9d8-24b3-4905-a1d5-62babcd3670f"/>
    <ds:schemaRef ds:uri="81a1f137-0dce-48de-87dc-e646186442ef"/>
  </ds:schemaRefs>
</ds:datastoreItem>
</file>

<file path=customXml/itemProps3.xml><?xml version="1.0" encoding="utf-8"?>
<ds:datastoreItem xmlns:ds="http://schemas.openxmlformats.org/officeDocument/2006/customXml" ds:itemID="{704EDF9D-11A8-467D-84E0-BCAB8180CF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vt:lpstr>
      <vt:lpstr>2</vt:lpstr>
      <vt:lpstr>REPASO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julio ruiz</cp:lastModifiedBy>
  <cp:lastPrinted>2014-09-24T13:27:21Z</cp:lastPrinted>
  <dcterms:created xsi:type="dcterms:W3CDTF">2012-09-28T00:25:27Z</dcterms:created>
  <dcterms:modified xsi:type="dcterms:W3CDTF">2022-03-24T23:01:57Z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0x0101009CC3D5EE20347D4C8E7B6C78D09573D6</vt:lpwstr>
  </property>
</Properties>
</file>