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o ruiz\Downloads\PRIMER CICLO 2022\INGENIERIA ECONOMICA\"/>
    </mc:Choice>
  </mc:AlternateContent>
  <xr:revisionPtr revIDLastSave="0" documentId="13_ncr:1_{69E16211-085C-4185-AE71-462B3D56C2EA}" xr6:coauthVersionLast="47" xr6:coauthVersionMax="47" xr10:uidLastSave="{00000000-0000-0000-0000-000000000000}"/>
  <bookViews>
    <workbookView xWindow="25490" yWindow="4120" windowWidth="19420" windowHeight="10420" activeTab="2" xr2:uid="{00000000-000D-0000-FFFF-FFFF00000000}"/>
  </bookViews>
  <sheets>
    <sheet name="1" sheetId="1" r:id="rId1"/>
    <sheet name="2" sheetId="4" r:id="rId2"/>
    <sheet name="3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4" l="1"/>
  <c r="D39" i="4"/>
  <c r="C25" i="4"/>
  <c r="I49" i="5" l="1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18" i="5"/>
  <c r="I19" i="5"/>
  <c r="H49" i="5"/>
  <c r="G4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19" i="5"/>
  <c r="H18" i="5"/>
  <c r="F49" i="5"/>
  <c r="C52" i="4"/>
  <c r="B52" i="4"/>
  <c r="D47" i="4"/>
  <c r="C47" i="4"/>
  <c r="B47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B38" i="4"/>
  <c r="C38" i="4"/>
  <c r="H11" i="4"/>
  <c r="D13" i="1"/>
  <c r="D12" i="1"/>
  <c r="B37" i="1"/>
  <c r="C37" i="1"/>
</calcChain>
</file>

<file path=xl/sharedStrings.xml><?xml version="1.0" encoding="utf-8"?>
<sst xmlns="http://schemas.openxmlformats.org/spreadsheetml/2006/main" count="41" uniqueCount="30">
  <si>
    <t>Problema 1</t>
  </si>
  <si>
    <t>Problema 2</t>
  </si>
  <si>
    <t>Problema 3</t>
  </si>
  <si>
    <t>Año</t>
  </si>
  <si>
    <t>Maquina Nueva</t>
  </si>
  <si>
    <t>Maquina Usada</t>
  </si>
  <si>
    <t>FNE</t>
  </si>
  <si>
    <t>FNE INCREMENTAL</t>
  </si>
  <si>
    <t>RETADOR = ALTERNATIVA QUE TIENE LA INVERSION INCIAL MAS ALTA</t>
  </si>
  <si>
    <t>DEFENSOR = ALTERNATIVA QUE TIENE LA INVERSION INICIAL MAS BAJA</t>
  </si>
  <si>
    <t>TIR INCREMENTAL &gt; TMAR SE JUSTIFICA LA INVERSION ADICIONAL DEL RETADOR</t>
  </si>
  <si>
    <t>TIR INCREMENTAL &lt; TMAR NO SE JUSTIFICA LA INVERSION ADIICONAL DEL RETADOR Y POR LO TANTO SE ELIGE AL DEFENSOR</t>
  </si>
  <si>
    <t>FNE INCREMENTAL = RETADOR - DEFENSOR</t>
  </si>
  <si>
    <t>AÑO</t>
  </si>
  <si>
    <t>TIPO A</t>
  </si>
  <si>
    <t>TIPO B</t>
  </si>
  <si>
    <t>MCM</t>
  </si>
  <si>
    <t>TIR INCREMENTAL</t>
  </si>
  <si>
    <t>TMAR = 17%</t>
  </si>
  <si>
    <t xml:space="preserve">VPN </t>
  </si>
  <si>
    <t>VA</t>
  </si>
  <si>
    <t>A</t>
  </si>
  <si>
    <t>B</t>
  </si>
  <si>
    <t>C</t>
  </si>
  <si>
    <t>D</t>
  </si>
  <si>
    <t>COMPARACIONES (FNE INCREMENTALES)</t>
  </si>
  <si>
    <t>C VS NA</t>
  </si>
  <si>
    <t>B VS A</t>
  </si>
  <si>
    <t>D VS B</t>
  </si>
  <si>
    <t>VPN 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</si>
</sst>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Q&quot;#,##0.00;[Red]\-&quot;Q&quot;#,##0.00"/>
    <numFmt numFmtId="164" formatCode="0.0%"/>
    <numFmt numFmtId="165" formatCode="&quot;Q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3" borderId="0" xfId="0" applyFont="1" applyFill="1"/>
    <xf numFmtId="0" fontId="0" fillId="3" borderId="0" xfId="0" applyFill="1"/>
    <xf numFmtId="0" fontId="0" fillId="2" borderId="0" xfId="0" applyFill="1"/>
    <xf numFmtId="0" fontId="0" fillId="0" borderId="1" xfId="0" applyBorder="1"/>
    <xf numFmtId="0" fontId="0" fillId="0" borderId="1" xfId="0" applyBorder="1" applyAlignment="1"/>
    <xf numFmtId="0" fontId="0" fillId="0" borderId="2" xfId="0" applyFill="1" applyBorder="1"/>
    <xf numFmtId="0" fontId="0" fillId="4" borderId="0" xfId="0" applyFill="1" applyAlignment="1">
      <alignment wrapText="1"/>
    </xf>
    <xf numFmtId="164" fontId="0" fillId="4" borderId="0" xfId="0" applyNumberFormat="1" applyFill="1"/>
    <xf numFmtId="165" fontId="0" fillId="0" borderId="1" xfId="0" applyNumberFormat="1" applyBorder="1"/>
    <xf numFmtId="8" fontId="0" fillId="0" borderId="1" xfId="0" applyNumberFormat="1" applyBorder="1"/>
    <xf numFmtId="8" fontId="0" fillId="4" borderId="1" xfId="0" applyNumberFormat="1" applyFill="1" applyBorder="1"/>
    <xf numFmtId="0" fontId="4" fillId="0" borderId="1" xfId="0" applyFont="1" applyBorder="1"/>
    <xf numFmtId="0" fontId="0" fillId="5" borderId="0" xfId="0" applyFill="1" applyAlignment="1">
      <alignment horizontal="center" wrapText="1"/>
    </xf>
    <xf numFmtId="165" fontId="0" fillId="0" borderId="3" xfId="0" applyNumberFormat="1" applyBorder="1"/>
    <xf numFmtId="165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65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4" fontId="0" fillId="5" borderId="0" xfId="0" applyNumberFormat="1" applyFill="1"/>
    <xf numFmtId="0" fontId="3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104776</xdr:rowOff>
    </xdr:from>
    <xdr:to>
      <xdr:col>9</xdr:col>
      <xdr:colOff>596900</xdr:colOff>
      <xdr:row>9</xdr:row>
      <xdr:rowOff>5080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470536"/>
          <a:ext cx="7520940" cy="1180464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s-GT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Una compañía de máquinas y herramientas está considerando la compra de una fresadora adicional. La compañía tiene la oportunidad de comprar una máquina ligeramente usada por $15,000 o comprar una nueva por $21,000.  Como la máquina nueva es un modelo más sofisticado con algunos avances automatizados, se espera que su costo operativo anual sea $7,000, mientras que los mismos costos para la máquina usada se estiman en $8,200 anuales.  Se espera que </a:t>
          </a:r>
          <a:r>
            <a:rPr lang="es-GT" sz="1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ambas máquinas tengan una vida útil de 25 años </a:t>
          </a:r>
          <a:r>
            <a:rPr lang="es-GT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un valor de salvamento de 5%.  </a:t>
          </a:r>
        </a:p>
        <a:p>
          <a:pPr lvl="0"/>
          <a:r>
            <a:rPr lang="es-GT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Determine cuál fresadora debe comprarse, utilizando una TMAR de 15%</a:t>
          </a:r>
          <a:r>
            <a:rPr lang="es-GT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 a través de la técnica de la TIR</a:t>
          </a:r>
        </a:p>
        <a:p>
          <a:pPr lvl="0"/>
          <a:r>
            <a:rPr lang="es-GT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Verifique su respuesta calculando el VPN de cada alternativa</a:t>
          </a:r>
        </a:p>
        <a:p>
          <a:endParaRPr lang="es-GT" sz="1050"/>
        </a:p>
      </xdr:txBody>
    </xdr:sp>
    <xdr:clientData/>
  </xdr:twoCellAnchor>
  <xdr:twoCellAnchor editAs="oneCell">
    <xdr:from>
      <xdr:col>0</xdr:col>
      <xdr:colOff>0</xdr:colOff>
      <xdr:row>22</xdr:row>
      <xdr:rowOff>119380</xdr:rowOff>
    </xdr:from>
    <xdr:to>
      <xdr:col>9</xdr:col>
      <xdr:colOff>76976</xdr:colOff>
      <xdr:row>43</xdr:row>
      <xdr:rowOff>72525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9DCD98A-AE9E-4AF0-80E3-0E7B6B4FB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70680"/>
          <a:ext cx="7792226" cy="3820295"/>
        </a:xfrm>
        <a:prstGeom prst="rect">
          <a:avLst/>
        </a:prstGeom>
      </xdr:spPr>
    </xdr:pic>
    <xdr:clientData/>
  </xdr:twoCellAnchor>
  <xdr:twoCellAnchor editAs="oneCell">
    <xdr:from>
      <xdr:col>7</xdr:col>
      <xdr:colOff>142240</xdr:colOff>
      <xdr:row>22</xdr:row>
      <xdr:rowOff>73000</xdr:rowOff>
    </xdr:from>
    <xdr:to>
      <xdr:col>16</xdr:col>
      <xdr:colOff>227384</xdr:colOff>
      <xdr:row>37</xdr:row>
      <xdr:rowOff>121307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4D83FFA-8553-414B-A722-32F809E19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2890" y="4124300"/>
          <a:ext cx="5685844" cy="2821987"/>
        </a:xfrm>
        <a:prstGeom prst="rect">
          <a:avLst/>
        </a:prstGeom>
      </xdr:spPr>
    </xdr:pic>
    <xdr:clientData/>
  </xdr:twoCellAnchor>
  <xdr:twoCellAnchor editAs="oneCell">
    <xdr:from>
      <xdr:col>10</xdr:col>
      <xdr:colOff>349250</xdr:colOff>
      <xdr:row>36</xdr:row>
      <xdr:rowOff>172536</xdr:rowOff>
    </xdr:from>
    <xdr:to>
      <xdr:col>18</xdr:col>
      <xdr:colOff>540534</xdr:colOff>
      <xdr:row>41</xdr:row>
      <xdr:rowOff>122159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DB53342-A190-4A0C-A850-65078F1D4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86800" y="6801936"/>
          <a:ext cx="5173494" cy="87672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44</xdr:row>
      <xdr:rowOff>104891</xdr:rowOff>
    </xdr:from>
    <xdr:to>
      <xdr:col>5</xdr:col>
      <xdr:colOff>152401</xdr:colOff>
      <xdr:row>60</xdr:row>
      <xdr:rowOff>30108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0786062-4063-40DA-ABDB-ED0917ADF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8207491"/>
          <a:ext cx="4857750" cy="2871617"/>
        </a:xfrm>
        <a:prstGeom prst="rect">
          <a:avLst/>
        </a:prstGeom>
      </xdr:spPr>
    </xdr:pic>
    <xdr:clientData/>
  </xdr:twoCellAnchor>
  <xdr:twoCellAnchor editAs="oneCell">
    <xdr:from>
      <xdr:col>5</xdr:col>
      <xdr:colOff>345736</xdr:colOff>
      <xdr:row>44</xdr:row>
      <xdr:rowOff>113030</xdr:rowOff>
    </xdr:from>
    <xdr:to>
      <xdr:col>9</xdr:col>
      <xdr:colOff>46527</xdr:colOff>
      <xdr:row>61</xdr:row>
      <xdr:rowOff>68230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F39F847-876B-4E8E-A4BB-4C20426EF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51086" y="8215630"/>
          <a:ext cx="2710691" cy="3085750"/>
        </a:xfrm>
        <a:prstGeom prst="rect">
          <a:avLst/>
        </a:prstGeom>
      </xdr:spPr>
    </xdr:pic>
    <xdr:clientData/>
  </xdr:twoCellAnchor>
  <xdr:twoCellAnchor editAs="oneCell">
    <xdr:from>
      <xdr:col>2</xdr:col>
      <xdr:colOff>890270</xdr:colOff>
      <xdr:row>60</xdr:row>
      <xdr:rowOff>6051</xdr:rowOff>
    </xdr:from>
    <xdr:to>
      <xdr:col>7</xdr:col>
      <xdr:colOff>128538</xdr:colOff>
      <xdr:row>64</xdr:row>
      <xdr:rowOff>162773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5CE4D87-8DB1-4BC2-B13B-C80F4EE5D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88920" y="11055051"/>
          <a:ext cx="3810268" cy="893322"/>
        </a:xfrm>
        <a:prstGeom prst="rect">
          <a:avLst/>
        </a:prstGeom>
      </xdr:spPr>
    </xdr:pic>
    <xdr:clientData/>
  </xdr:twoCellAnchor>
  <xdr:twoCellAnchor editAs="oneCell">
    <xdr:from>
      <xdr:col>0</xdr:col>
      <xdr:colOff>746760</xdr:colOff>
      <xdr:row>63</xdr:row>
      <xdr:rowOff>111204</xdr:rowOff>
    </xdr:from>
    <xdr:to>
      <xdr:col>10</xdr:col>
      <xdr:colOff>54575</xdr:colOff>
      <xdr:row>66</xdr:row>
      <xdr:rowOff>124009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528DF08-142F-4E0B-A6AD-978B90842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6760" y="11712654"/>
          <a:ext cx="7645365" cy="565255"/>
        </a:xfrm>
        <a:prstGeom prst="rect">
          <a:avLst/>
        </a:prstGeom>
      </xdr:spPr>
    </xdr:pic>
    <xdr:clientData/>
  </xdr:twoCellAnchor>
  <xdr:twoCellAnchor editAs="oneCell">
    <xdr:from>
      <xdr:col>0</xdr:col>
      <xdr:colOff>821690</xdr:colOff>
      <xdr:row>66</xdr:row>
      <xdr:rowOff>16758</xdr:rowOff>
    </xdr:from>
    <xdr:to>
      <xdr:col>13</xdr:col>
      <xdr:colOff>385603</xdr:colOff>
      <xdr:row>69</xdr:row>
      <xdr:rowOff>177951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4B6BC4C-0857-49A7-8777-6959E15C7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1690" y="12170658"/>
          <a:ext cx="9768363" cy="713643"/>
        </a:xfrm>
        <a:prstGeom prst="rect">
          <a:avLst/>
        </a:prstGeom>
      </xdr:spPr>
    </xdr:pic>
    <xdr:clientData/>
  </xdr:twoCellAnchor>
  <xdr:twoCellAnchor editAs="oneCell">
    <xdr:from>
      <xdr:col>2</xdr:col>
      <xdr:colOff>454660</xdr:colOff>
      <xdr:row>70</xdr:row>
      <xdr:rowOff>16194</xdr:rowOff>
    </xdr:from>
    <xdr:to>
      <xdr:col>10</xdr:col>
      <xdr:colOff>433249</xdr:colOff>
      <xdr:row>72</xdr:row>
      <xdr:rowOff>12781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700266A-A47F-433E-B3EE-EB54F32BE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53310" y="12906694"/>
          <a:ext cx="6417489" cy="3648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76200</xdr:rowOff>
    </xdr:from>
    <xdr:to>
      <xdr:col>10</xdr:col>
      <xdr:colOff>12700</xdr:colOff>
      <xdr:row>9</xdr:row>
      <xdr:rowOff>88899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9050" y="457200"/>
          <a:ext cx="7410450" cy="1346199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compañía Empacadora de Tomate Fresco está considerando dos tipos diferentes de bandas transportadores.  El tipo A tiene un costo inicial de $7,000 y una vida útil de </a:t>
          </a:r>
          <a:r>
            <a:rPr lang="es-GT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 años. </a:t>
          </a: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costo inicial del tipo B es $9,500 y su vida útil se estima en </a:t>
          </a:r>
          <a:r>
            <a:rPr lang="es-GT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 años.  </a:t>
          </a: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costos de operación anuales se estiman en $900 para el tipo A y $700 para el tipo B.  Si los valores de salvamento son de $500 para el tipo A y de $1,000 para el tipo B.  Con base a la información anterior: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Determine cuál tipo de banda debería de elegirse si la TMAR es de 17% utilizando la técnica de la TIR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Verifique su respuesta calculando el VPN de cada alternativa</a:t>
          </a:r>
          <a:endParaRPr lang="es-GT" sz="1000">
            <a:effectLst/>
          </a:endParaRPr>
        </a:p>
        <a:p>
          <a:pPr lvl="0"/>
          <a:endParaRPr lang="es-GT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685801</xdr:colOff>
      <xdr:row>38</xdr:row>
      <xdr:rowOff>525901</xdr:rowOff>
    </xdr:from>
    <xdr:to>
      <xdr:col>10</xdr:col>
      <xdr:colOff>530412</xdr:colOff>
      <xdr:row>40</xdr:row>
      <xdr:rowOff>156128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A4C084-56FC-4111-AF8E-11FC5A5C5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6416" y="7430793"/>
          <a:ext cx="8110162" cy="362920"/>
        </a:xfrm>
        <a:prstGeom prst="rect">
          <a:avLst/>
        </a:prstGeom>
      </xdr:spPr>
    </xdr:pic>
    <xdr:clientData/>
  </xdr:twoCellAnchor>
  <xdr:twoCellAnchor editAs="oneCell">
    <xdr:from>
      <xdr:col>1</xdr:col>
      <xdr:colOff>715110</xdr:colOff>
      <xdr:row>41</xdr:row>
      <xdr:rowOff>35170</xdr:rowOff>
    </xdr:from>
    <xdr:to>
      <xdr:col>11</xdr:col>
      <xdr:colOff>149656</xdr:colOff>
      <xdr:row>44</xdr:row>
      <xdr:rowOff>119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B9BD2B0-9692-483D-AC08-1F484C979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5725" y="7854462"/>
          <a:ext cx="8326012" cy="504895"/>
        </a:xfrm>
        <a:prstGeom prst="rect">
          <a:avLst/>
        </a:prstGeom>
      </xdr:spPr>
    </xdr:pic>
    <xdr:clientData/>
  </xdr:twoCellAnchor>
  <xdr:twoCellAnchor editAs="oneCell">
    <xdr:from>
      <xdr:col>4</xdr:col>
      <xdr:colOff>128954</xdr:colOff>
      <xdr:row>44</xdr:row>
      <xdr:rowOff>150086</xdr:rowOff>
    </xdr:from>
    <xdr:to>
      <xdr:col>12</xdr:col>
      <xdr:colOff>491589</xdr:colOff>
      <xdr:row>47</xdr:row>
      <xdr:rowOff>41869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889E822-2F2F-4E42-A010-DF9348A03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95446" y="8514501"/>
          <a:ext cx="6236678" cy="5311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76201</xdr:rowOff>
    </xdr:from>
    <xdr:to>
      <xdr:col>10</xdr:col>
      <xdr:colOff>12700</xdr:colOff>
      <xdr:row>13</xdr:row>
      <xdr:rowOff>180975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9050" y="457201"/>
          <a:ext cx="7410450" cy="2200274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ha sugerido cuatro ubicaciones diferentes para un edificio, de las cuales sólo se escogerá una.  Los datos de cada sitio se detallan a continuación:</a:t>
          </a:r>
        </a:p>
        <a:p>
          <a:pPr lvl="0"/>
          <a:endParaRPr lang="es-GT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GT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GT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GT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GT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GT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GT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flujos anuales de caja varían debido a las diferentes estructuras impositivas, costos de la mano de obra, costos de transporte, que hace que se produzcan diferentes ingresos y desembolsos.  Si la TMAR  es de 10% anual, utilice un</a:t>
          </a:r>
          <a:r>
            <a:rPr lang="es-GT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GT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análisis de la tasa de retorno incremental para seleccionar la localización del edificio</a:t>
          </a:r>
          <a:r>
            <a:rPr lang="es-GT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que más conviene.  </a:t>
          </a:r>
          <a:r>
            <a:rPr lang="es-GT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(Recuerde que: Flujo de Caja = Ingresos - Egresos, por tanto este caso es de proyectos de ingresos y la primera comparación de retador y defensor es con "no hacer nada")</a:t>
          </a:r>
          <a:endParaRPr lang="es-GT" sz="1000" i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GT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654050</xdr:colOff>
      <xdr:row>4</xdr:row>
      <xdr:rowOff>114253</xdr:rowOff>
    </xdr:from>
    <xdr:to>
      <xdr:col>6</xdr:col>
      <xdr:colOff>476739</xdr:colOff>
      <xdr:row>9</xdr:row>
      <xdr:rowOff>117475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684" t="53785" r="33464" b="34547"/>
        <a:stretch/>
      </xdr:blipFill>
      <xdr:spPr>
        <a:xfrm>
          <a:off x="1454150" y="876253"/>
          <a:ext cx="4311650" cy="955722"/>
        </a:xfrm>
        <a:prstGeom prst="rect">
          <a:avLst/>
        </a:prstGeom>
      </xdr:spPr>
    </xdr:pic>
    <xdr:clientData/>
  </xdr:twoCellAnchor>
  <xdr:twoCellAnchor>
    <xdr:from>
      <xdr:col>1</xdr:col>
      <xdr:colOff>322386</xdr:colOff>
      <xdr:row>19</xdr:row>
      <xdr:rowOff>46893</xdr:rowOff>
    </xdr:from>
    <xdr:to>
      <xdr:col>1</xdr:col>
      <xdr:colOff>679940</xdr:colOff>
      <xdr:row>21</xdr:row>
      <xdr:rowOff>29308</xdr:rowOff>
    </xdr:to>
    <xdr:sp macro="" textlink="">
      <xdr:nvSpPr>
        <xdr:cNvPr id="8" name="Cruz 7">
          <a:extLst>
            <a:ext uri="{FF2B5EF4-FFF2-40B4-BE49-F238E27FC236}">
              <a16:creationId xmlns:a16="http://schemas.microsoft.com/office/drawing/2014/main" id="{93875FCD-2C1F-40C0-9B7B-D39B7ED45E21}"/>
            </a:ext>
          </a:extLst>
        </xdr:cNvPr>
        <xdr:cNvSpPr/>
      </xdr:nvSpPr>
      <xdr:spPr>
        <a:xfrm rot="19065881">
          <a:off x="1143001" y="3499339"/>
          <a:ext cx="357554" cy="345831"/>
        </a:xfrm>
        <a:prstGeom prst="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</xdr:col>
      <xdr:colOff>310660</xdr:colOff>
      <xdr:row>19</xdr:row>
      <xdr:rowOff>41032</xdr:rowOff>
    </xdr:from>
    <xdr:to>
      <xdr:col>3</xdr:col>
      <xdr:colOff>656491</xdr:colOff>
      <xdr:row>21</xdr:row>
      <xdr:rowOff>35170</xdr:rowOff>
    </xdr:to>
    <xdr:sp macro="" textlink="">
      <xdr:nvSpPr>
        <xdr:cNvPr id="9" name="Cruz 8">
          <a:extLst>
            <a:ext uri="{FF2B5EF4-FFF2-40B4-BE49-F238E27FC236}">
              <a16:creationId xmlns:a16="http://schemas.microsoft.com/office/drawing/2014/main" id="{974F4C95-E653-4F22-A831-00958F2E8A3F}"/>
            </a:ext>
          </a:extLst>
        </xdr:cNvPr>
        <xdr:cNvSpPr/>
      </xdr:nvSpPr>
      <xdr:spPr>
        <a:xfrm rot="18855068">
          <a:off x="2883876" y="3499339"/>
          <a:ext cx="357554" cy="345831"/>
        </a:xfrm>
        <a:prstGeom prst="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 editAs="oneCell">
    <xdr:from>
      <xdr:col>0</xdr:col>
      <xdr:colOff>1</xdr:colOff>
      <xdr:row>53</xdr:row>
      <xdr:rowOff>12624</xdr:rowOff>
    </xdr:from>
    <xdr:to>
      <xdr:col>14</xdr:col>
      <xdr:colOff>175847</xdr:colOff>
      <xdr:row>63</xdr:row>
      <xdr:rowOff>61121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428CBD0-EACA-4E34-9152-3D36C0DA7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0006547"/>
          <a:ext cx="11500338" cy="1865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70339</xdr:rowOff>
    </xdr:from>
    <xdr:to>
      <xdr:col>14</xdr:col>
      <xdr:colOff>152734</xdr:colOff>
      <xdr:row>89</xdr:row>
      <xdr:rowOff>126879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455D82A-FBE2-4AFC-AEEF-B1136E8BD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81339"/>
          <a:ext cx="11477226" cy="4780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7"/>
  <sheetViews>
    <sheetView topLeftCell="A46" zoomScaleNormal="100" workbookViewId="0">
      <selection activeCell="M61" sqref="M61"/>
    </sheetView>
  </sheetViews>
  <sheetFormatPr baseColWidth="10" defaultColWidth="9.109375" defaultRowHeight="14.4" x14ac:dyDescent="0.3"/>
  <cols>
    <col min="1" max="1" width="12" customWidth="1"/>
    <col min="2" max="2" width="15.6640625" customWidth="1"/>
    <col min="3" max="3" width="15.33203125" customWidth="1"/>
    <col min="4" max="4" width="16.44140625" customWidth="1"/>
    <col min="6" max="6" width="13.33203125" customWidth="1"/>
    <col min="7" max="7" width="12.44140625" customWidth="1"/>
  </cols>
  <sheetData>
    <row r="1" spans="1:15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</row>
    <row r="10" spans="1:15" x14ac:dyDescent="0.3">
      <c r="A10" s="4"/>
      <c r="B10" s="22" t="s">
        <v>6</v>
      </c>
      <c r="C10" s="22"/>
    </row>
    <row r="11" spans="1:15" x14ac:dyDescent="0.3">
      <c r="A11" s="4" t="s">
        <v>3</v>
      </c>
      <c r="B11" s="4" t="s">
        <v>4</v>
      </c>
      <c r="C11" s="4" t="s">
        <v>5</v>
      </c>
      <c r="D11" s="6" t="s">
        <v>7</v>
      </c>
      <c r="F11" t="s">
        <v>8</v>
      </c>
    </row>
    <row r="12" spans="1:15" x14ac:dyDescent="0.3">
      <c r="A12" s="4">
        <v>0</v>
      </c>
      <c r="B12" s="4">
        <v>21000</v>
      </c>
      <c r="C12" s="4">
        <v>-15000</v>
      </c>
      <c r="D12">
        <f>B12+C12</f>
        <v>6000</v>
      </c>
      <c r="F12" t="s">
        <v>9</v>
      </c>
    </row>
    <row r="13" spans="1:15" x14ac:dyDescent="0.3">
      <c r="A13" s="4">
        <v>1</v>
      </c>
      <c r="B13" s="4">
        <v>7000</v>
      </c>
      <c r="C13" s="4">
        <v>8200</v>
      </c>
      <c r="D13">
        <f>B13-C13</f>
        <v>-1200</v>
      </c>
      <c r="F13" t="s">
        <v>12</v>
      </c>
    </row>
    <row r="14" spans="1:15" x14ac:dyDescent="0.3">
      <c r="A14" s="4">
        <v>2</v>
      </c>
      <c r="B14" s="4">
        <v>7000</v>
      </c>
      <c r="C14" s="4">
        <v>8200</v>
      </c>
    </row>
    <row r="15" spans="1:15" x14ac:dyDescent="0.3">
      <c r="A15" s="4">
        <v>3</v>
      </c>
      <c r="B15" s="4">
        <v>7000</v>
      </c>
      <c r="C15" s="4">
        <v>8200</v>
      </c>
      <c r="F15" t="s">
        <v>10</v>
      </c>
    </row>
    <row r="16" spans="1:15" x14ac:dyDescent="0.3">
      <c r="A16" s="5">
        <v>4</v>
      </c>
      <c r="B16" s="4">
        <v>7000</v>
      </c>
      <c r="C16" s="4">
        <v>8200</v>
      </c>
      <c r="F16" t="s">
        <v>11</v>
      </c>
    </row>
    <row r="17" spans="1:3" x14ac:dyDescent="0.3">
      <c r="A17" s="4">
        <v>5</v>
      </c>
      <c r="B17" s="4">
        <v>7000</v>
      </c>
      <c r="C17" s="4">
        <v>8200</v>
      </c>
    </row>
    <row r="18" spans="1:3" x14ac:dyDescent="0.3">
      <c r="A18" s="4">
        <v>6</v>
      </c>
      <c r="B18" s="4">
        <v>7000</v>
      </c>
      <c r="C18" s="4">
        <v>8200</v>
      </c>
    </row>
    <row r="19" spans="1:3" x14ac:dyDescent="0.3">
      <c r="A19" s="4">
        <v>7</v>
      </c>
      <c r="B19" s="4">
        <v>7000</v>
      </c>
      <c r="C19" s="4">
        <v>8200</v>
      </c>
    </row>
    <row r="20" spans="1:3" x14ac:dyDescent="0.3">
      <c r="A20" s="4">
        <v>8</v>
      </c>
      <c r="B20" s="4">
        <v>7000</v>
      </c>
      <c r="C20" s="4">
        <v>8200</v>
      </c>
    </row>
    <row r="21" spans="1:3" x14ac:dyDescent="0.3">
      <c r="A21" s="5">
        <v>9</v>
      </c>
      <c r="B21" s="4">
        <v>7000</v>
      </c>
      <c r="C21" s="4">
        <v>8200</v>
      </c>
    </row>
    <row r="22" spans="1:3" x14ac:dyDescent="0.3">
      <c r="A22" s="4">
        <v>10</v>
      </c>
      <c r="B22" s="4">
        <v>7000</v>
      </c>
      <c r="C22" s="4">
        <v>8200</v>
      </c>
    </row>
    <row r="23" spans="1:3" x14ac:dyDescent="0.3">
      <c r="A23" s="4">
        <v>11</v>
      </c>
      <c r="B23" s="4">
        <v>7000</v>
      </c>
      <c r="C23" s="4">
        <v>8200</v>
      </c>
    </row>
    <row r="24" spans="1:3" x14ac:dyDescent="0.3">
      <c r="A24" s="4">
        <v>12</v>
      </c>
      <c r="B24" s="4">
        <v>7000</v>
      </c>
      <c r="C24" s="4">
        <v>8200</v>
      </c>
    </row>
    <row r="25" spans="1:3" x14ac:dyDescent="0.3">
      <c r="A25" s="4">
        <v>13</v>
      </c>
      <c r="B25" s="4">
        <v>7000</v>
      </c>
      <c r="C25" s="4">
        <v>8200</v>
      </c>
    </row>
    <row r="26" spans="1:3" x14ac:dyDescent="0.3">
      <c r="A26" s="5">
        <v>14</v>
      </c>
      <c r="B26" s="4">
        <v>7000</v>
      </c>
      <c r="C26" s="4">
        <v>8200</v>
      </c>
    </row>
    <row r="27" spans="1:3" x14ac:dyDescent="0.3">
      <c r="A27" s="4">
        <v>15</v>
      </c>
      <c r="B27" s="4">
        <v>7000</v>
      </c>
      <c r="C27" s="4">
        <v>8200</v>
      </c>
    </row>
    <row r="28" spans="1:3" x14ac:dyDescent="0.3">
      <c r="A28" s="4">
        <v>16</v>
      </c>
      <c r="B28" s="4">
        <v>7000</v>
      </c>
      <c r="C28" s="4">
        <v>8200</v>
      </c>
    </row>
    <row r="29" spans="1:3" x14ac:dyDescent="0.3">
      <c r="A29" s="4">
        <v>17</v>
      </c>
      <c r="B29" s="4">
        <v>7000</v>
      </c>
      <c r="C29" s="4">
        <v>8200</v>
      </c>
    </row>
    <row r="30" spans="1:3" x14ac:dyDescent="0.3">
      <c r="A30" s="4">
        <v>18</v>
      </c>
      <c r="B30" s="4">
        <v>7000</v>
      </c>
      <c r="C30" s="4">
        <v>8200</v>
      </c>
    </row>
    <row r="31" spans="1:3" x14ac:dyDescent="0.3">
      <c r="A31" s="5">
        <v>19</v>
      </c>
      <c r="B31" s="4">
        <v>7000</v>
      </c>
      <c r="C31" s="4">
        <v>8200</v>
      </c>
    </row>
    <row r="32" spans="1:3" x14ac:dyDescent="0.3">
      <c r="A32" s="4">
        <v>20</v>
      </c>
      <c r="B32" s="4">
        <v>7000</v>
      </c>
      <c r="C32" s="4">
        <v>8200</v>
      </c>
    </row>
    <row r="33" spans="1:3" x14ac:dyDescent="0.3">
      <c r="A33" s="4">
        <v>21</v>
      </c>
      <c r="B33" s="4">
        <v>7000</v>
      </c>
      <c r="C33" s="4">
        <v>8200</v>
      </c>
    </row>
    <row r="34" spans="1:3" x14ac:dyDescent="0.3">
      <c r="A34" s="4">
        <v>22</v>
      </c>
      <c r="B34" s="4">
        <v>7000</v>
      </c>
      <c r="C34" s="4">
        <v>8200</v>
      </c>
    </row>
    <row r="35" spans="1:3" x14ac:dyDescent="0.3">
      <c r="A35" s="4">
        <v>23</v>
      </c>
      <c r="B35" s="4">
        <v>7000</v>
      </c>
      <c r="C35" s="4">
        <v>8200</v>
      </c>
    </row>
    <row r="36" spans="1:3" x14ac:dyDescent="0.3">
      <c r="A36" s="5">
        <v>24</v>
      </c>
      <c r="B36" s="4">
        <v>7000</v>
      </c>
      <c r="C36" s="4">
        <v>8200</v>
      </c>
    </row>
    <row r="37" spans="1:3" x14ac:dyDescent="0.3">
      <c r="A37" s="4">
        <v>25</v>
      </c>
      <c r="B37" s="4">
        <f>-7000*0.5*15000</f>
        <v>-52500000</v>
      </c>
      <c r="C37" s="4">
        <f>-7000+0.05*21000</f>
        <v>-5950</v>
      </c>
    </row>
  </sheetData>
  <mergeCells count="1">
    <mergeCell ref="B10:C10"/>
  </mergeCells>
  <pageMargins left="0.7" right="0.7" top="0.75" bottom="0.75" header="0.3" footer="0.3"/>
  <pageSetup scale="74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52"/>
  <sheetViews>
    <sheetView topLeftCell="A36" zoomScaleNormal="100" workbookViewId="0">
      <selection activeCell="E18" sqref="E18"/>
    </sheetView>
  </sheetViews>
  <sheetFormatPr baseColWidth="10" defaultColWidth="9.109375" defaultRowHeight="14.4" x14ac:dyDescent="0.3"/>
  <cols>
    <col min="1" max="1" width="12" customWidth="1"/>
    <col min="2" max="2" width="16.33203125" customWidth="1"/>
    <col min="3" max="3" width="20.88671875" bestFit="1" customWidth="1"/>
    <col min="4" max="4" width="16" customWidth="1"/>
    <col min="5" max="5" width="13.33203125" customWidth="1"/>
    <col min="6" max="6" width="15.109375" customWidth="1"/>
    <col min="8" max="8" width="11.5546875" bestFit="1" customWidth="1"/>
  </cols>
  <sheetData>
    <row r="1" spans="1:1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11" spans="1:14" x14ac:dyDescent="0.3">
      <c r="A11" s="4"/>
      <c r="B11" s="23" t="s">
        <v>6</v>
      </c>
      <c r="C11" s="23"/>
      <c r="D11" s="4"/>
      <c r="G11" t="s">
        <v>16</v>
      </c>
      <c r="H11">
        <f>LCM(8,12)</f>
        <v>24</v>
      </c>
    </row>
    <row r="12" spans="1:14" x14ac:dyDescent="0.3">
      <c r="A12" s="4" t="s">
        <v>13</v>
      </c>
      <c r="B12" s="4" t="s">
        <v>14</v>
      </c>
      <c r="C12" s="4" t="s">
        <v>15</v>
      </c>
      <c r="D12" s="4" t="s">
        <v>7</v>
      </c>
    </row>
    <row r="13" spans="1:14" x14ac:dyDescent="0.3">
      <c r="A13" s="4">
        <v>0</v>
      </c>
      <c r="B13" s="4">
        <v>-7000</v>
      </c>
      <c r="C13" s="4">
        <v>-9500</v>
      </c>
      <c r="D13" s="4">
        <f>C13-B13</f>
        <v>-2500</v>
      </c>
    </row>
    <row r="14" spans="1:14" x14ac:dyDescent="0.3">
      <c r="A14" s="4">
        <v>1</v>
      </c>
      <c r="B14" s="4">
        <v>-900</v>
      </c>
      <c r="C14" s="4">
        <v>-700</v>
      </c>
      <c r="D14" s="4">
        <f t="shared" ref="D14:D37" si="0">C14-B14</f>
        <v>200</v>
      </c>
    </row>
    <row r="15" spans="1:14" x14ac:dyDescent="0.3">
      <c r="A15" s="4">
        <v>2</v>
      </c>
      <c r="B15" s="4">
        <v>-900</v>
      </c>
      <c r="C15" s="4">
        <v>-700</v>
      </c>
      <c r="D15" s="4">
        <f t="shared" si="0"/>
        <v>200</v>
      </c>
    </row>
    <row r="16" spans="1:14" x14ac:dyDescent="0.3">
      <c r="A16" s="4">
        <v>3</v>
      </c>
      <c r="B16" s="4">
        <v>-900</v>
      </c>
      <c r="C16" s="4">
        <v>-700</v>
      </c>
      <c r="D16" s="4">
        <f t="shared" si="0"/>
        <v>200</v>
      </c>
    </row>
    <row r="17" spans="1:4" x14ac:dyDescent="0.3">
      <c r="A17" s="4">
        <v>4</v>
      </c>
      <c r="B17" s="4">
        <v>-900</v>
      </c>
      <c r="C17" s="4">
        <v>-700</v>
      </c>
      <c r="D17" s="4">
        <f t="shared" si="0"/>
        <v>200</v>
      </c>
    </row>
    <row r="18" spans="1:4" x14ac:dyDescent="0.3">
      <c r="A18" s="4">
        <v>5</v>
      </c>
      <c r="B18" s="4">
        <v>-900</v>
      </c>
      <c r="C18" s="4">
        <v>-700</v>
      </c>
      <c r="D18" s="4">
        <f t="shared" si="0"/>
        <v>200</v>
      </c>
    </row>
    <row r="19" spans="1:4" x14ac:dyDescent="0.3">
      <c r="A19" s="4">
        <v>6</v>
      </c>
      <c r="B19" s="4">
        <v>-900</v>
      </c>
      <c r="C19" s="4">
        <v>-700</v>
      </c>
      <c r="D19" s="4">
        <f t="shared" si="0"/>
        <v>200</v>
      </c>
    </row>
    <row r="20" spans="1:4" x14ac:dyDescent="0.3">
      <c r="A20" s="4">
        <v>7</v>
      </c>
      <c r="B20" s="4">
        <v>-900</v>
      </c>
      <c r="C20" s="4">
        <v>-700</v>
      </c>
      <c r="D20" s="4">
        <f t="shared" si="0"/>
        <v>200</v>
      </c>
    </row>
    <row r="21" spans="1:4" x14ac:dyDescent="0.3">
      <c r="A21" s="4">
        <v>8</v>
      </c>
      <c r="B21" s="4">
        <v>-7400</v>
      </c>
      <c r="C21" s="4">
        <v>-700</v>
      </c>
      <c r="D21" s="4">
        <f t="shared" si="0"/>
        <v>6700</v>
      </c>
    </row>
    <row r="22" spans="1:4" x14ac:dyDescent="0.3">
      <c r="A22" s="4">
        <v>9</v>
      </c>
      <c r="B22" s="4">
        <v>-900</v>
      </c>
      <c r="C22" s="4">
        <v>-700</v>
      </c>
      <c r="D22" s="4">
        <f t="shared" si="0"/>
        <v>200</v>
      </c>
    </row>
    <row r="23" spans="1:4" x14ac:dyDescent="0.3">
      <c r="A23" s="4">
        <v>10</v>
      </c>
      <c r="B23" s="4">
        <v>-900</v>
      </c>
      <c r="C23" s="4">
        <v>-700</v>
      </c>
      <c r="D23" s="4">
        <f t="shared" si="0"/>
        <v>200</v>
      </c>
    </row>
    <row r="24" spans="1:4" x14ac:dyDescent="0.3">
      <c r="A24" s="4">
        <v>11</v>
      </c>
      <c r="B24" s="4">
        <v>-900</v>
      </c>
      <c r="C24" s="4">
        <v>-700</v>
      </c>
      <c r="D24" s="4">
        <f t="shared" si="0"/>
        <v>200</v>
      </c>
    </row>
    <row r="25" spans="1:4" x14ac:dyDescent="0.3">
      <c r="A25" s="4">
        <v>12</v>
      </c>
      <c r="B25" s="4">
        <v>-900</v>
      </c>
      <c r="C25" s="4">
        <f>300-9500</f>
        <v>-9200</v>
      </c>
      <c r="D25" s="4">
        <f t="shared" si="0"/>
        <v>-8300</v>
      </c>
    </row>
    <row r="26" spans="1:4" x14ac:dyDescent="0.3">
      <c r="A26" s="4">
        <v>13</v>
      </c>
      <c r="B26" s="4">
        <v>-900</v>
      </c>
      <c r="C26" s="4">
        <v>-700</v>
      </c>
      <c r="D26" s="4">
        <f t="shared" si="0"/>
        <v>200</v>
      </c>
    </row>
    <row r="27" spans="1:4" x14ac:dyDescent="0.3">
      <c r="A27" s="4">
        <v>14</v>
      </c>
      <c r="B27" s="4">
        <v>-900</v>
      </c>
      <c r="C27" s="4">
        <v>-700</v>
      </c>
      <c r="D27" s="4">
        <f t="shared" si="0"/>
        <v>200</v>
      </c>
    </row>
    <row r="28" spans="1:4" x14ac:dyDescent="0.3">
      <c r="A28" s="4">
        <v>15</v>
      </c>
      <c r="B28" s="4">
        <v>-900</v>
      </c>
      <c r="C28" s="4">
        <v>-700</v>
      </c>
      <c r="D28" s="4">
        <f t="shared" si="0"/>
        <v>200</v>
      </c>
    </row>
    <row r="29" spans="1:4" x14ac:dyDescent="0.3">
      <c r="A29" s="4">
        <v>16</v>
      </c>
      <c r="B29" s="4">
        <v>-7400</v>
      </c>
      <c r="C29" s="4">
        <v>-700</v>
      </c>
      <c r="D29" s="4">
        <f t="shared" si="0"/>
        <v>6700</v>
      </c>
    </row>
    <row r="30" spans="1:4" x14ac:dyDescent="0.3">
      <c r="A30" s="4">
        <v>17</v>
      </c>
      <c r="B30" s="4">
        <v>-900</v>
      </c>
      <c r="C30" s="4">
        <v>-700</v>
      </c>
      <c r="D30" s="4">
        <f t="shared" si="0"/>
        <v>200</v>
      </c>
    </row>
    <row r="31" spans="1:4" x14ac:dyDescent="0.3">
      <c r="A31" s="4">
        <v>18</v>
      </c>
      <c r="B31" s="4">
        <v>-900</v>
      </c>
      <c r="C31" s="4">
        <v>-700</v>
      </c>
      <c r="D31" s="4">
        <f t="shared" si="0"/>
        <v>200</v>
      </c>
    </row>
    <row r="32" spans="1:4" x14ac:dyDescent="0.3">
      <c r="A32" s="4">
        <v>19</v>
      </c>
      <c r="B32" s="4">
        <v>-900</v>
      </c>
      <c r="C32" s="4">
        <v>-700</v>
      </c>
      <c r="D32" s="4">
        <f t="shared" si="0"/>
        <v>200</v>
      </c>
    </row>
    <row r="33" spans="1:6" x14ac:dyDescent="0.3">
      <c r="A33" s="4">
        <v>20</v>
      </c>
      <c r="B33" s="4">
        <v>-900</v>
      </c>
      <c r="C33" s="4">
        <v>-700</v>
      </c>
      <c r="D33" s="4">
        <f t="shared" si="0"/>
        <v>200</v>
      </c>
    </row>
    <row r="34" spans="1:6" x14ac:dyDescent="0.3">
      <c r="A34" s="4">
        <v>21</v>
      </c>
      <c r="B34" s="4">
        <v>-900</v>
      </c>
      <c r="C34" s="4">
        <v>-700</v>
      </c>
      <c r="D34" s="4">
        <f t="shared" si="0"/>
        <v>200</v>
      </c>
    </row>
    <row r="35" spans="1:6" x14ac:dyDescent="0.3">
      <c r="A35" s="4">
        <v>22</v>
      </c>
      <c r="B35" s="4">
        <v>-900</v>
      </c>
      <c r="C35" s="4">
        <v>-700</v>
      </c>
      <c r="D35" s="4">
        <f t="shared" si="0"/>
        <v>200</v>
      </c>
    </row>
    <row r="36" spans="1:6" x14ac:dyDescent="0.3">
      <c r="A36" s="4">
        <v>23</v>
      </c>
      <c r="B36" s="4">
        <v>-900</v>
      </c>
      <c r="C36" s="4">
        <v>-700</v>
      </c>
      <c r="D36" s="4">
        <f t="shared" si="0"/>
        <v>200</v>
      </c>
    </row>
    <row r="37" spans="1:6" x14ac:dyDescent="0.3">
      <c r="A37" s="4">
        <v>24</v>
      </c>
      <c r="B37" s="4">
        <v>-400</v>
      </c>
      <c r="C37" s="4">
        <v>300</v>
      </c>
      <c r="D37" s="4">
        <f t="shared" si="0"/>
        <v>700</v>
      </c>
    </row>
    <row r="38" spans="1:6" x14ac:dyDescent="0.3">
      <c r="B38">
        <f>SUM(B13:B37)</f>
        <v>-41100</v>
      </c>
      <c r="C38">
        <f>SUM(C13:C37)</f>
        <v>-33800</v>
      </c>
    </row>
    <row r="39" spans="1:6" ht="43.2" x14ac:dyDescent="0.3">
      <c r="C39" s="7" t="s">
        <v>17</v>
      </c>
      <c r="D39" s="8">
        <f>IRR(D13:D37)</f>
        <v>0.1522341659262203</v>
      </c>
      <c r="F39" t="s">
        <v>18</v>
      </c>
    </row>
    <row r="46" spans="1:6" x14ac:dyDescent="0.3">
      <c r="A46" s="4"/>
      <c r="B46" s="4" t="s">
        <v>14</v>
      </c>
      <c r="C46" s="4" t="s">
        <v>15</v>
      </c>
      <c r="D46" s="4" t="s">
        <v>7</v>
      </c>
    </row>
    <row r="47" spans="1:6" ht="21" x14ac:dyDescent="0.4">
      <c r="A47" s="12" t="s">
        <v>19</v>
      </c>
      <c r="B47" s="9">
        <f>NPV(17%,B14:B37)+B13</f>
        <v>-14538.537855300199</v>
      </c>
      <c r="C47" s="9">
        <f>NPV(17%,C14:C37)+C13</f>
        <v>-14791.229273786914</v>
      </c>
      <c r="D47" s="9">
        <f>C47-B47</f>
        <v>-252.69141848671461</v>
      </c>
    </row>
    <row r="51" spans="1:3" x14ac:dyDescent="0.3">
      <c r="A51" s="4"/>
      <c r="B51" s="4" t="s">
        <v>14</v>
      </c>
      <c r="C51" s="4" t="s">
        <v>15</v>
      </c>
    </row>
    <row r="52" spans="1:3" ht="21" x14ac:dyDescent="0.4">
      <c r="A52" s="12" t="s">
        <v>20</v>
      </c>
      <c r="B52" s="11">
        <f>PMT(17%,24,-B47)</f>
        <v>-2529.984295406538</v>
      </c>
      <c r="C52" s="10">
        <f>PMT(17%,24,-C47)</f>
        <v>-2573.9574464013835</v>
      </c>
    </row>
  </sheetData>
  <mergeCells count="1">
    <mergeCell ref="B11:C11"/>
  </mergeCells>
  <pageMargins left="0.7" right="0.7" top="0.75" bottom="0.75" header="0.3" footer="0.3"/>
  <pageSetup scale="77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50"/>
  <sheetViews>
    <sheetView tabSelected="1" topLeftCell="A46" zoomScaleNormal="100" workbookViewId="0">
      <selection activeCell="F49" sqref="F49"/>
    </sheetView>
  </sheetViews>
  <sheetFormatPr baseColWidth="10" defaultColWidth="9.109375" defaultRowHeight="14.4" x14ac:dyDescent="0.3"/>
  <cols>
    <col min="1" max="1" width="12" customWidth="1"/>
    <col min="2" max="2" width="13.6640625" customWidth="1"/>
    <col min="3" max="3" width="12" bestFit="1" customWidth="1"/>
    <col min="4" max="5" width="13.33203125" customWidth="1"/>
    <col min="6" max="6" width="15.109375" customWidth="1"/>
    <col min="7" max="7" width="17" customWidth="1"/>
    <col min="8" max="8" width="11" bestFit="1" customWidth="1"/>
    <col min="9" max="9" width="12" bestFit="1" customWidth="1"/>
  </cols>
  <sheetData>
    <row r="1" spans="1:1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16" spans="1:14" x14ac:dyDescent="0.3">
      <c r="B16" s="24" t="s">
        <v>6</v>
      </c>
      <c r="C16" s="24"/>
      <c r="D16" s="24"/>
      <c r="E16" s="24"/>
      <c r="F16" s="22" t="s">
        <v>25</v>
      </c>
      <c r="G16" s="22"/>
      <c r="H16" s="22"/>
      <c r="I16" s="22"/>
      <c r="J16" s="22"/>
    </row>
    <row r="17" spans="1:10" x14ac:dyDescent="0.3">
      <c r="A17" s="17" t="s">
        <v>13</v>
      </c>
      <c r="B17" s="17" t="s">
        <v>21</v>
      </c>
      <c r="C17" s="17" t="s">
        <v>22</v>
      </c>
      <c r="D17" s="17" t="s">
        <v>23</v>
      </c>
      <c r="E17" s="17" t="s">
        <v>24</v>
      </c>
      <c r="F17" s="18" t="s">
        <v>26</v>
      </c>
      <c r="G17" s="19" t="s">
        <v>26</v>
      </c>
      <c r="H17" s="18" t="s">
        <v>27</v>
      </c>
      <c r="I17" s="18" t="s">
        <v>28</v>
      </c>
      <c r="J17" s="18"/>
    </row>
    <row r="18" spans="1:10" x14ac:dyDescent="0.3">
      <c r="A18" s="9">
        <v>0</v>
      </c>
      <c r="B18" s="9">
        <v>-200000</v>
      </c>
      <c r="C18" s="9">
        <v>-275000</v>
      </c>
      <c r="D18" s="9">
        <v>-190000</v>
      </c>
      <c r="E18" s="9">
        <v>-350000</v>
      </c>
      <c r="F18" s="14">
        <v>-190000</v>
      </c>
      <c r="G18" s="15">
        <v>-200000</v>
      </c>
      <c r="H18" s="15">
        <f>C18-B18</f>
        <v>-75000</v>
      </c>
      <c r="I18" s="15">
        <f>E18-C18</f>
        <v>-75000</v>
      </c>
      <c r="J18" s="16"/>
    </row>
    <row r="19" spans="1:10" x14ac:dyDescent="0.3">
      <c r="A19" s="9">
        <v>1</v>
      </c>
      <c r="B19" s="9">
        <v>22000</v>
      </c>
      <c r="C19" s="9">
        <v>35000</v>
      </c>
      <c r="D19" s="9">
        <v>19500</v>
      </c>
      <c r="E19" s="9">
        <v>42000</v>
      </c>
      <c r="F19" s="9">
        <v>19500</v>
      </c>
      <c r="G19" s="9">
        <v>22000</v>
      </c>
      <c r="H19" s="15">
        <f>C19-B19</f>
        <v>13000</v>
      </c>
      <c r="I19" s="15">
        <f>E19-C19</f>
        <v>7000</v>
      </c>
      <c r="J19" s="16"/>
    </row>
    <row r="20" spans="1:10" x14ac:dyDescent="0.3">
      <c r="A20" s="9">
        <v>2</v>
      </c>
      <c r="B20" s="9">
        <v>22000</v>
      </c>
      <c r="C20" s="9">
        <v>35000</v>
      </c>
      <c r="D20" s="9">
        <v>19500</v>
      </c>
      <c r="E20" s="9">
        <v>42000</v>
      </c>
      <c r="F20" s="9">
        <v>19500</v>
      </c>
      <c r="G20" s="9">
        <v>22000</v>
      </c>
      <c r="H20" s="15">
        <f t="shared" ref="H20:H48" si="0">C20-B20</f>
        <v>13000</v>
      </c>
      <c r="I20" s="15">
        <f t="shared" ref="I20:I48" si="1">E20-C20</f>
        <v>7000</v>
      </c>
      <c r="J20" s="16"/>
    </row>
    <row r="21" spans="1:10" x14ac:dyDescent="0.3">
      <c r="A21" s="9">
        <v>3</v>
      </c>
      <c r="B21" s="9">
        <v>22000</v>
      </c>
      <c r="C21" s="9">
        <v>35000</v>
      </c>
      <c r="D21" s="9">
        <v>19500</v>
      </c>
      <c r="E21" s="9">
        <v>42000</v>
      </c>
      <c r="F21" s="9">
        <v>19500</v>
      </c>
      <c r="G21" s="9">
        <v>22000</v>
      </c>
      <c r="H21" s="15">
        <f t="shared" si="0"/>
        <v>13000</v>
      </c>
      <c r="I21" s="15">
        <f t="shared" si="1"/>
        <v>7000</v>
      </c>
      <c r="J21" s="16"/>
    </row>
    <row r="22" spans="1:10" x14ac:dyDescent="0.3">
      <c r="A22" s="9">
        <v>4</v>
      </c>
      <c r="B22" s="9">
        <v>22000</v>
      </c>
      <c r="C22" s="9">
        <v>35000</v>
      </c>
      <c r="D22" s="9">
        <v>19500</v>
      </c>
      <c r="E22" s="9">
        <v>42000</v>
      </c>
      <c r="F22" s="9">
        <v>19500</v>
      </c>
      <c r="G22" s="9">
        <v>22000</v>
      </c>
      <c r="H22" s="15">
        <f t="shared" si="0"/>
        <v>13000</v>
      </c>
      <c r="I22" s="15">
        <f t="shared" si="1"/>
        <v>7000</v>
      </c>
      <c r="J22" s="16"/>
    </row>
    <row r="23" spans="1:10" x14ac:dyDescent="0.3">
      <c r="A23" s="9">
        <v>5</v>
      </c>
      <c r="B23" s="9">
        <v>22000</v>
      </c>
      <c r="C23" s="9">
        <v>35000</v>
      </c>
      <c r="D23" s="9">
        <v>19500</v>
      </c>
      <c r="E23" s="9">
        <v>42000</v>
      </c>
      <c r="F23" s="9">
        <v>19500</v>
      </c>
      <c r="G23" s="9">
        <v>22000</v>
      </c>
      <c r="H23" s="15">
        <f t="shared" si="0"/>
        <v>13000</v>
      </c>
      <c r="I23" s="15">
        <f t="shared" si="1"/>
        <v>7000</v>
      </c>
      <c r="J23" s="16"/>
    </row>
    <row r="24" spans="1:10" x14ac:dyDescent="0.3">
      <c r="A24" s="9">
        <v>6</v>
      </c>
      <c r="B24" s="9">
        <v>22000</v>
      </c>
      <c r="C24" s="9">
        <v>35000</v>
      </c>
      <c r="D24" s="9">
        <v>19500</v>
      </c>
      <c r="E24" s="9">
        <v>42000</v>
      </c>
      <c r="F24" s="9">
        <v>19500</v>
      </c>
      <c r="G24" s="9">
        <v>22000</v>
      </c>
      <c r="H24" s="15">
        <f t="shared" si="0"/>
        <v>13000</v>
      </c>
      <c r="I24" s="15">
        <f t="shared" si="1"/>
        <v>7000</v>
      </c>
      <c r="J24" s="16"/>
    </row>
    <row r="25" spans="1:10" x14ac:dyDescent="0.3">
      <c r="A25" s="9">
        <v>7</v>
      </c>
      <c r="B25" s="9">
        <v>22000</v>
      </c>
      <c r="C25" s="9">
        <v>35000</v>
      </c>
      <c r="D25" s="9">
        <v>19500</v>
      </c>
      <c r="E25" s="9">
        <v>42000</v>
      </c>
      <c r="F25" s="9">
        <v>19500</v>
      </c>
      <c r="G25" s="9">
        <v>22000</v>
      </c>
      <c r="H25" s="15">
        <f t="shared" si="0"/>
        <v>13000</v>
      </c>
      <c r="I25" s="15">
        <f t="shared" si="1"/>
        <v>7000</v>
      </c>
      <c r="J25" s="16"/>
    </row>
    <row r="26" spans="1:10" x14ac:dyDescent="0.3">
      <c r="A26" s="9">
        <v>8</v>
      </c>
      <c r="B26" s="9">
        <v>22000</v>
      </c>
      <c r="C26" s="9">
        <v>35000</v>
      </c>
      <c r="D26" s="9">
        <v>19500</v>
      </c>
      <c r="E26" s="9">
        <v>42000</v>
      </c>
      <c r="F26" s="9">
        <v>19500</v>
      </c>
      <c r="G26" s="9">
        <v>22000</v>
      </c>
      <c r="H26" s="15">
        <f t="shared" si="0"/>
        <v>13000</v>
      </c>
      <c r="I26" s="15">
        <f t="shared" si="1"/>
        <v>7000</v>
      </c>
      <c r="J26" s="16"/>
    </row>
    <row r="27" spans="1:10" x14ac:dyDescent="0.3">
      <c r="A27" s="9">
        <v>9</v>
      </c>
      <c r="B27" s="9">
        <v>22000</v>
      </c>
      <c r="C27" s="9">
        <v>35000</v>
      </c>
      <c r="D27" s="9">
        <v>19500</v>
      </c>
      <c r="E27" s="9">
        <v>42000</v>
      </c>
      <c r="F27" s="9">
        <v>19500</v>
      </c>
      <c r="G27" s="9">
        <v>22000</v>
      </c>
      <c r="H27" s="15">
        <f t="shared" si="0"/>
        <v>13000</v>
      </c>
      <c r="I27" s="15">
        <f t="shared" si="1"/>
        <v>7000</v>
      </c>
      <c r="J27" s="16"/>
    </row>
    <row r="28" spans="1:10" x14ac:dyDescent="0.3">
      <c r="A28" s="9">
        <v>10</v>
      </c>
      <c r="B28" s="9">
        <v>22000</v>
      </c>
      <c r="C28" s="9">
        <v>35000</v>
      </c>
      <c r="D28" s="9">
        <v>19500</v>
      </c>
      <c r="E28" s="9">
        <v>42000</v>
      </c>
      <c r="F28" s="9">
        <v>19500</v>
      </c>
      <c r="G28" s="9">
        <v>22000</v>
      </c>
      <c r="H28" s="15">
        <f t="shared" si="0"/>
        <v>13000</v>
      </c>
      <c r="I28" s="15">
        <f t="shared" si="1"/>
        <v>7000</v>
      </c>
      <c r="J28" s="16"/>
    </row>
    <row r="29" spans="1:10" x14ac:dyDescent="0.3">
      <c r="A29" s="9">
        <v>11</v>
      </c>
      <c r="B29" s="9">
        <v>22000</v>
      </c>
      <c r="C29" s="9">
        <v>35000</v>
      </c>
      <c r="D29" s="9">
        <v>19500</v>
      </c>
      <c r="E29" s="9">
        <v>42000</v>
      </c>
      <c r="F29" s="9">
        <v>19500</v>
      </c>
      <c r="G29" s="9">
        <v>22000</v>
      </c>
      <c r="H29" s="15">
        <f t="shared" si="0"/>
        <v>13000</v>
      </c>
      <c r="I29" s="15">
        <f t="shared" si="1"/>
        <v>7000</v>
      </c>
      <c r="J29" s="16"/>
    </row>
    <row r="30" spans="1:10" x14ac:dyDescent="0.3">
      <c r="A30" s="9">
        <v>12</v>
      </c>
      <c r="B30" s="9">
        <v>22000</v>
      </c>
      <c r="C30" s="9">
        <v>35000</v>
      </c>
      <c r="D30" s="9">
        <v>19500</v>
      </c>
      <c r="E30" s="9">
        <v>42000</v>
      </c>
      <c r="F30" s="9">
        <v>19500</v>
      </c>
      <c r="G30" s="9">
        <v>22000</v>
      </c>
      <c r="H30" s="15">
        <f t="shared" si="0"/>
        <v>13000</v>
      </c>
      <c r="I30" s="15">
        <f t="shared" si="1"/>
        <v>7000</v>
      </c>
      <c r="J30" s="16"/>
    </row>
    <row r="31" spans="1:10" x14ac:dyDescent="0.3">
      <c r="A31" s="9">
        <v>13</v>
      </c>
      <c r="B31" s="9">
        <v>22000</v>
      </c>
      <c r="C31" s="9">
        <v>35000</v>
      </c>
      <c r="D31" s="9">
        <v>19500</v>
      </c>
      <c r="E31" s="9">
        <v>42000</v>
      </c>
      <c r="F31" s="9">
        <v>19500</v>
      </c>
      <c r="G31" s="9">
        <v>22000</v>
      </c>
      <c r="H31" s="15">
        <f t="shared" si="0"/>
        <v>13000</v>
      </c>
      <c r="I31" s="15">
        <f t="shared" si="1"/>
        <v>7000</v>
      </c>
      <c r="J31" s="16"/>
    </row>
    <row r="32" spans="1:10" x14ac:dyDescent="0.3">
      <c r="A32" s="9">
        <v>14</v>
      </c>
      <c r="B32" s="9">
        <v>22000</v>
      </c>
      <c r="C32" s="9">
        <v>35000</v>
      </c>
      <c r="D32" s="9">
        <v>19500</v>
      </c>
      <c r="E32" s="9">
        <v>42000</v>
      </c>
      <c r="F32" s="9">
        <v>19500</v>
      </c>
      <c r="G32" s="9">
        <v>22000</v>
      </c>
      <c r="H32" s="15">
        <f t="shared" si="0"/>
        <v>13000</v>
      </c>
      <c r="I32" s="15">
        <f t="shared" si="1"/>
        <v>7000</v>
      </c>
      <c r="J32" s="16"/>
    </row>
    <row r="33" spans="1:10" x14ac:dyDescent="0.3">
      <c r="A33" s="9">
        <v>15</v>
      </c>
      <c r="B33" s="9">
        <v>22000</v>
      </c>
      <c r="C33" s="9">
        <v>35000</v>
      </c>
      <c r="D33" s="9">
        <v>19500</v>
      </c>
      <c r="E33" s="9">
        <v>42000</v>
      </c>
      <c r="F33" s="9">
        <v>19500</v>
      </c>
      <c r="G33" s="9">
        <v>22000</v>
      </c>
      <c r="H33" s="15">
        <f t="shared" si="0"/>
        <v>13000</v>
      </c>
      <c r="I33" s="15">
        <f t="shared" si="1"/>
        <v>7000</v>
      </c>
      <c r="J33" s="16"/>
    </row>
    <row r="34" spans="1:10" x14ac:dyDescent="0.3">
      <c r="A34" s="9">
        <v>16</v>
      </c>
      <c r="B34" s="9">
        <v>22000</v>
      </c>
      <c r="C34" s="9">
        <v>35000</v>
      </c>
      <c r="D34" s="9">
        <v>19500</v>
      </c>
      <c r="E34" s="9">
        <v>42000</v>
      </c>
      <c r="F34" s="9">
        <v>19500</v>
      </c>
      <c r="G34" s="9">
        <v>22000</v>
      </c>
      <c r="H34" s="15">
        <f t="shared" si="0"/>
        <v>13000</v>
      </c>
      <c r="I34" s="15">
        <f t="shared" si="1"/>
        <v>7000</v>
      </c>
      <c r="J34" s="16"/>
    </row>
    <row r="35" spans="1:10" x14ac:dyDescent="0.3">
      <c r="A35" s="9">
        <v>17</v>
      </c>
      <c r="B35" s="9">
        <v>22000</v>
      </c>
      <c r="C35" s="9">
        <v>35000</v>
      </c>
      <c r="D35" s="9">
        <v>19500</v>
      </c>
      <c r="E35" s="9">
        <v>42000</v>
      </c>
      <c r="F35" s="9">
        <v>19500</v>
      </c>
      <c r="G35" s="9">
        <v>22000</v>
      </c>
      <c r="H35" s="15">
        <f t="shared" si="0"/>
        <v>13000</v>
      </c>
      <c r="I35" s="15">
        <f t="shared" si="1"/>
        <v>7000</v>
      </c>
      <c r="J35" s="16"/>
    </row>
    <row r="36" spans="1:10" x14ac:dyDescent="0.3">
      <c r="A36" s="9">
        <v>18</v>
      </c>
      <c r="B36" s="9">
        <v>22000</v>
      </c>
      <c r="C36" s="9">
        <v>35000</v>
      </c>
      <c r="D36" s="9">
        <v>19500</v>
      </c>
      <c r="E36" s="9">
        <v>42000</v>
      </c>
      <c r="F36" s="9">
        <v>19500</v>
      </c>
      <c r="G36" s="9">
        <v>22000</v>
      </c>
      <c r="H36" s="15">
        <f t="shared" si="0"/>
        <v>13000</v>
      </c>
      <c r="I36" s="15">
        <f t="shared" si="1"/>
        <v>7000</v>
      </c>
      <c r="J36" s="16"/>
    </row>
    <row r="37" spans="1:10" x14ac:dyDescent="0.3">
      <c r="A37" s="9">
        <v>19</v>
      </c>
      <c r="B37" s="9">
        <v>22000</v>
      </c>
      <c r="C37" s="9">
        <v>35000</v>
      </c>
      <c r="D37" s="9">
        <v>19500</v>
      </c>
      <c r="E37" s="9">
        <v>42000</v>
      </c>
      <c r="F37" s="9">
        <v>19500</v>
      </c>
      <c r="G37" s="9">
        <v>22000</v>
      </c>
      <c r="H37" s="15">
        <f t="shared" si="0"/>
        <v>13000</v>
      </c>
      <c r="I37" s="15">
        <f t="shared" si="1"/>
        <v>7000</v>
      </c>
      <c r="J37" s="16"/>
    </row>
    <row r="38" spans="1:10" x14ac:dyDescent="0.3">
      <c r="A38" s="9">
        <v>20</v>
      </c>
      <c r="B38" s="9">
        <v>22000</v>
      </c>
      <c r="C38" s="9">
        <v>35000</v>
      </c>
      <c r="D38" s="9">
        <v>19500</v>
      </c>
      <c r="E38" s="9">
        <v>42000</v>
      </c>
      <c r="F38" s="9">
        <v>19500</v>
      </c>
      <c r="G38" s="9">
        <v>22000</v>
      </c>
      <c r="H38" s="15">
        <f t="shared" si="0"/>
        <v>13000</v>
      </c>
      <c r="I38" s="15">
        <f t="shared" si="1"/>
        <v>7000</v>
      </c>
      <c r="J38" s="16"/>
    </row>
    <row r="39" spans="1:10" x14ac:dyDescent="0.3">
      <c r="A39" s="9">
        <v>21</v>
      </c>
      <c r="B39" s="9">
        <v>22000</v>
      </c>
      <c r="C39" s="9">
        <v>35000</v>
      </c>
      <c r="D39" s="9">
        <v>19500</v>
      </c>
      <c r="E39" s="9">
        <v>42000</v>
      </c>
      <c r="F39" s="9">
        <v>19500</v>
      </c>
      <c r="G39" s="9">
        <v>22000</v>
      </c>
      <c r="H39" s="15">
        <f t="shared" si="0"/>
        <v>13000</v>
      </c>
      <c r="I39" s="15">
        <f t="shared" si="1"/>
        <v>7000</v>
      </c>
      <c r="J39" s="16"/>
    </row>
    <row r="40" spans="1:10" x14ac:dyDescent="0.3">
      <c r="A40" s="9">
        <v>22</v>
      </c>
      <c r="B40" s="9">
        <v>22000</v>
      </c>
      <c r="C40" s="9">
        <v>35000</v>
      </c>
      <c r="D40" s="9">
        <v>19500</v>
      </c>
      <c r="E40" s="9">
        <v>42000</v>
      </c>
      <c r="F40" s="9">
        <v>19500</v>
      </c>
      <c r="G40" s="9">
        <v>22000</v>
      </c>
      <c r="H40" s="15">
        <f t="shared" si="0"/>
        <v>13000</v>
      </c>
      <c r="I40" s="15">
        <f t="shared" si="1"/>
        <v>7000</v>
      </c>
      <c r="J40" s="16"/>
    </row>
    <row r="41" spans="1:10" x14ac:dyDescent="0.3">
      <c r="A41" s="9">
        <v>23</v>
      </c>
      <c r="B41" s="9">
        <v>22000</v>
      </c>
      <c r="C41" s="9">
        <v>35000</v>
      </c>
      <c r="D41" s="9">
        <v>19500</v>
      </c>
      <c r="E41" s="9">
        <v>42000</v>
      </c>
      <c r="F41" s="9">
        <v>19500</v>
      </c>
      <c r="G41" s="9">
        <v>22000</v>
      </c>
      <c r="H41" s="15">
        <f t="shared" si="0"/>
        <v>13000</v>
      </c>
      <c r="I41" s="15">
        <f t="shared" si="1"/>
        <v>7000</v>
      </c>
      <c r="J41" s="16"/>
    </row>
    <row r="42" spans="1:10" x14ac:dyDescent="0.3">
      <c r="A42" s="9">
        <v>24</v>
      </c>
      <c r="B42" s="9">
        <v>22000</v>
      </c>
      <c r="C42" s="9">
        <v>35000</v>
      </c>
      <c r="D42" s="9">
        <v>19500</v>
      </c>
      <c r="E42" s="9">
        <v>42000</v>
      </c>
      <c r="F42" s="9">
        <v>19500</v>
      </c>
      <c r="G42" s="9">
        <v>22000</v>
      </c>
      <c r="H42" s="15">
        <f t="shared" si="0"/>
        <v>13000</v>
      </c>
      <c r="I42" s="15">
        <f t="shared" si="1"/>
        <v>7000</v>
      </c>
      <c r="J42" s="16"/>
    </row>
    <row r="43" spans="1:10" x14ac:dyDescent="0.3">
      <c r="A43" s="9">
        <v>25</v>
      </c>
      <c r="B43" s="9">
        <v>22000</v>
      </c>
      <c r="C43" s="9">
        <v>35000</v>
      </c>
      <c r="D43" s="9">
        <v>19500</v>
      </c>
      <c r="E43" s="9">
        <v>42000</v>
      </c>
      <c r="F43" s="9">
        <v>19500</v>
      </c>
      <c r="G43" s="9">
        <v>22000</v>
      </c>
      <c r="H43" s="15">
        <f t="shared" si="0"/>
        <v>13000</v>
      </c>
      <c r="I43" s="15">
        <f t="shared" si="1"/>
        <v>7000</v>
      </c>
      <c r="J43" s="16"/>
    </row>
    <row r="44" spans="1:10" x14ac:dyDescent="0.3">
      <c r="A44" s="9">
        <v>26</v>
      </c>
      <c r="B44" s="9">
        <v>22000</v>
      </c>
      <c r="C44" s="9">
        <v>35000</v>
      </c>
      <c r="D44" s="9">
        <v>19500</v>
      </c>
      <c r="E44" s="9">
        <v>42000</v>
      </c>
      <c r="F44" s="9">
        <v>19500</v>
      </c>
      <c r="G44" s="9">
        <v>22000</v>
      </c>
      <c r="H44" s="15">
        <f t="shared" si="0"/>
        <v>13000</v>
      </c>
      <c r="I44" s="15">
        <f t="shared" si="1"/>
        <v>7000</v>
      </c>
      <c r="J44" s="16"/>
    </row>
    <row r="45" spans="1:10" x14ac:dyDescent="0.3">
      <c r="A45" s="9">
        <v>27</v>
      </c>
      <c r="B45" s="9">
        <v>22000</v>
      </c>
      <c r="C45" s="9">
        <v>35000</v>
      </c>
      <c r="D45" s="9">
        <v>19500</v>
      </c>
      <c r="E45" s="9">
        <v>42000</v>
      </c>
      <c r="F45" s="9">
        <v>19500</v>
      </c>
      <c r="G45" s="9">
        <v>22000</v>
      </c>
      <c r="H45" s="15">
        <f t="shared" si="0"/>
        <v>13000</v>
      </c>
      <c r="I45" s="15">
        <f t="shared" si="1"/>
        <v>7000</v>
      </c>
      <c r="J45" s="16"/>
    </row>
    <row r="46" spans="1:10" x14ac:dyDescent="0.3">
      <c r="A46" s="9">
        <v>28</v>
      </c>
      <c r="B46" s="9">
        <v>22000</v>
      </c>
      <c r="C46" s="9">
        <v>35000</v>
      </c>
      <c r="D46" s="9">
        <v>19500</v>
      </c>
      <c r="E46" s="9">
        <v>42000</v>
      </c>
      <c r="F46" s="9">
        <v>19500</v>
      </c>
      <c r="G46" s="9">
        <v>22000</v>
      </c>
      <c r="H46" s="15">
        <f t="shared" si="0"/>
        <v>13000</v>
      </c>
      <c r="I46" s="15">
        <f t="shared" si="1"/>
        <v>7000</v>
      </c>
      <c r="J46" s="16"/>
    </row>
    <row r="47" spans="1:10" x14ac:dyDescent="0.3">
      <c r="A47" s="9">
        <v>29</v>
      </c>
      <c r="B47" s="9">
        <v>22000</v>
      </c>
      <c r="C47" s="9">
        <v>35000</v>
      </c>
      <c r="D47" s="9">
        <v>19500</v>
      </c>
      <c r="E47" s="9">
        <v>42000</v>
      </c>
      <c r="F47" s="9">
        <v>19500</v>
      </c>
      <c r="G47" s="9">
        <v>22000</v>
      </c>
      <c r="H47" s="15">
        <f t="shared" si="0"/>
        <v>13000</v>
      </c>
      <c r="I47" s="15">
        <f t="shared" si="1"/>
        <v>7000</v>
      </c>
      <c r="J47" s="16"/>
    </row>
    <row r="48" spans="1:10" x14ac:dyDescent="0.3">
      <c r="A48" s="9">
        <v>30</v>
      </c>
      <c r="B48" s="9">
        <v>22000</v>
      </c>
      <c r="C48" s="9">
        <v>35000</v>
      </c>
      <c r="D48" s="9">
        <v>19500</v>
      </c>
      <c r="E48" s="9">
        <v>42000</v>
      </c>
      <c r="F48" s="9">
        <v>19500</v>
      </c>
      <c r="G48" s="9">
        <v>22000</v>
      </c>
      <c r="H48" s="15">
        <f t="shared" si="0"/>
        <v>13000</v>
      </c>
      <c r="I48" s="15">
        <f t="shared" si="1"/>
        <v>7000</v>
      </c>
      <c r="J48" s="16"/>
    </row>
    <row r="49" spans="5:9" ht="28.8" x14ac:dyDescent="0.3">
      <c r="E49" s="13" t="s">
        <v>17</v>
      </c>
      <c r="F49" s="20">
        <f>IRR(F18:F48)</f>
        <v>9.6086109703769074E-2</v>
      </c>
      <c r="G49" s="20">
        <f>IRR(G18:G48)</f>
        <v>0.10440892289803849</v>
      </c>
      <c r="H49" s="20">
        <f>IRR(H18:H48)</f>
        <v>0.17184472656524186</v>
      </c>
      <c r="I49" s="20">
        <f>IRR(I18:I48)</f>
        <v>8.5332090499242508E-2</v>
      </c>
    </row>
    <row r="50" spans="5:9" ht="28.8" x14ac:dyDescent="0.3">
      <c r="E50" s="21" t="s">
        <v>29</v>
      </c>
    </row>
  </sheetData>
  <mergeCells count="2">
    <mergeCell ref="B16:E16"/>
    <mergeCell ref="F16:J16"/>
  </mergeCells>
  <pageMargins left="0.7" right="0.7" top="0.75" bottom="0.75" header="0.3" footer="0.3"/>
  <pageSetup scale="77" orientation="landscape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166c9d8-24b3-4905-a1d5-62babcd3670f" xsi:nil="true"/>
    <lcf76f155ced4ddcb4097134ff3c332f xmlns="81a1f137-0dce-48de-87dc-e646186442e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C3D5EE20347D4C8E7B6C78D09573D6" ma:contentTypeVersion="11" ma:contentTypeDescription="Crear nuevo documento." ma:contentTypeScope="" ma:versionID="9659fecc7895367fcb0ecc5e9b7ef54b">
  <xsd:schema xmlns:xsd="http://www.w3.org/2001/XMLSchema" xmlns:xs="http://www.w3.org/2001/XMLSchema" xmlns:p="http://schemas.microsoft.com/office/2006/metadata/properties" xmlns:ns2="81a1f137-0dce-48de-87dc-e646186442ef" xmlns:ns3="8166c9d8-24b3-4905-a1d5-62babcd3670f" targetNamespace="http://schemas.microsoft.com/office/2006/metadata/properties" ma:root="true" ma:fieldsID="c2841cae71d3162f3835f301835be6e9" ns2:_="" ns3:_="">
    <xsd:import namespace="81a1f137-0dce-48de-87dc-e646186442ef"/>
    <xsd:import namespace="8166c9d8-24b3-4905-a1d5-62babcd36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a1f137-0dce-48de-87dc-e64618644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6b84901-0bcd-4e22-a353-cf4e8fed63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6c9d8-24b3-4905-a1d5-62babcd3670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d845638-779e-492a-ba88-0108172afd6c}" ma:internalName="TaxCatchAll" ma:showField="CatchAllData" ma:web="8166c9d8-24b3-4905-a1d5-62babcd367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8BA22B-5196-488B-853E-EC840550A7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B555BE-73C9-43D1-BA78-11FB48E88AB1}">
  <ds:schemaRefs>
    <ds:schemaRef ds:uri="http://schemas.microsoft.com/office/2006/metadata/properties"/>
    <ds:schemaRef ds:uri="http://schemas.microsoft.com/office/infopath/2007/PartnerControls"/>
    <ds:schemaRef ds:uri="8166c9d8-24b3-4905-a1d5-62babcd3670f"/>
    <ds:schemaRef ds:uri="81a1f137-0dce-48de-87dc-e646186442ef"/>
  </ds:schemaRefs>
</ds:datastoreItem>
</file>

<file path=customXml/itemProps3.xml><?xml version="1.0" encoding="utf-8"?>
<ds:datastoreItem xmlns:ds="http://schemas.openxmlformats.org/officeDocument/2006/customXml" ds:itemID="{E3B2FCC3-B327-472C-A389-CCCADE61E0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a1f137-0dce-48de-87dc-e646186442ef"/>
    <ds:schemaRef ds:uri="8166c9d8-24b3-4905-a1d5-62babcd36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julio ruiz</cp:lastModifiedBy>
  <cp:lastPrinted>2014-09-24T13:27:21Z</cp:lastPrinted>
  <dcterms:created xsi:type="dcterms:W3CDTF">2012-09-28T00:25:27Z</dcterms:created>
  <dcterms:modified xsi:type="dcterms:W3CDTF">2022-04-21T23:32:31Z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0x0101009CC3D5EE20347D4C8E7B6C78D09573D6</vt:lpwstr>
  </property>
</Properties>
</file>