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o\Downloads\"/>
    </mc:Choice>
  </mc:AlternateContent>
  <xr:revisionPtr revIDLastSave="0" documentId="13_ncr:1_{756BD916-FC24-49A1-989E-71DCE00EDCFE}" xr6:coauthVersionLast="47" xr6:coauthVersionMax="47" xr10:uidLastSave="{00000000-0000-0000-0000-000000000000}"/>
  <bookViews>
    <workbookView xWindow="-120" yWindow="-120" windowWidth="29040" windowHeight="16440" xr2:uid="{F077F848-AD10-4517-BCED-1A19B1501B5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9" i="2" l="1"/>
  <c r="J52" i="2"/>
  <c r="O21" i="2"/>
  <c r="P10" i="2"/>
  <c r="K3" i="2"/>
  <c r="J43" i="2"/>
  <c r="J40" i="2"/>
  <c r="R10" i="2"/>
  <c r="J10" i="2"/>
  <c r="O36" i="2"/>
  <c r="O35" i="2"/>
  <c r="O34" i="2"/>
  <c r="O33" i="2"/>
  <c r="O32" i="2"/>
  <c r="O31" i="2"/>
  <c r="O30" i="2"/>
  <c r="O29" i="2"/>
  <c r="O25" i="2"/>
  <c r="O24" i="2"/>
  <c r="O23" i="2"/>
  <c r="O22" i="2"/>
  <c r="P17" i="2"/>
  <c r="P16" i="2"/>
  <c r="P15" i="2"/>
  <c r="P14" i="2"/>
  <c r="P11" i="2"/>
  <c r="K6" i="2"/>
  <c r="K5" i="2"/>
  <c r="K4" i="2"/>
  <c r="K20" i="1"/>
  <c r="J21" i="1"/>
  <c r="J20" i="1"/>
  <c r="K14" i="1"/>
  <c r="K13" i="1"/>
  <c r="K12" i="1"/>
  <c r="K11" i="1"/>
  <c r="J6" i="1"/>
  <c r="J5" i="1"/>
  <c r="J4" i="1"/>
  <c r="J3" i="1"/>
</calcChain>
</file>

<file path=xl/sharedStrings.xml><?xml version="1.0" encoding="utf-8"?>
<sst xmlns="http://schemas.openxmlformats.org/spreadsheetml/2006/main" count="201" uniqueCount="46">
  <si>
    <t>P(F)</t>
  </si>
  <si>
    <t>+f</t>
  </si>
  <si>
    <t>-f</t>
  </si>
  <si>
    <t>P(M)</t>
  </si>
  <si>
    <t>+m</t>
  </si>
  <si>
    <t>-m</t>
  </si>
  <si>
    <t>L</t>
  </si>
  <si>
    <t>M</t>
  </si>
  <si>
    <t>F</t>
  </si>
  <si>
    <t>P(L|M,F)</t>
  </si>
  <si>
    <t>+l</t>
  </si>
  <si>
    <t>P(M,F)</t>
  </si>
  <si>
    <t>P(L,M,F)</t>
  </si>
  <si>
    <t>P(F|+l)</t>
  </si>
  <si>
    <t>P(+l|+f)</t>
  </si>
  <si>
    <t>P(+l)</t>
  </si>
  <si>
    <t>-l</t>
  </si>
  <si>
    <t>P(G)</t>
  </si>
  <si>
    <t>+g</t>
  </si>
  <si>
    <t>-g</t>
  </si>
  <si>
    <t>P(A|G)</t>
  </si>
  <si>
    <t>+a</t>
  </si>
  <si>
    <t>-a</t>
  </si>
  <si>
    <t>P(A,G)</t>
  </si>
  <si>
    <t>P(B)</t>
  </si>
  <si>
    <t>+b</t>
  </si>
  <si>
    <t>-b</t>
  </si>
  <si>
    <t>P(G, A, B)</t>
  </si>
  <si>
    <t>P(G, A, B, S)</t>
  </si>
  <si>
    <t>+s</t>
  </si>
  <si>
    <t>-s</t>
  </si>
  <si>
    <t>P(+A|+S, +B)</t>
  </si>
  <si>
    <t>1)</t>
  </si>
  <si>
    <t>P(+s,+a,+b,+g)</t>
  </si>
  <si>
    <t>2)</t>
  </si>
  <si>
    <t>P(+a)</t>
  </si>
  <si>
    <t>ya brindaban la tabala</t>
  </si>
  <si>
    <t>3)</t>
  </si>
  <si>
    <t>P(+a,+b)</t>
  </si>
  <si>
    <t>4)</t>
  </si>
  <si>
    <t>5)</t>
  </si>
  <si>
    <t>6)</t>
  </si>
  <si>
    <t>P(A|S,B)</t>
  </si>
  <si>
    <t>P(+g,+a)</t>
  </si>
  <si>
    <t>P(+g,+b)</t>
  </si>
  <si>
    <t>P(+s,+b|+a)*P(+a) / P(+s,+b)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</si>
</sst>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quotePrefix="1" applyBorder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/>
    <xf numFmtId="0" fontId="0" fillId="2" borderId="1" xfId="0" applyFill="1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161925</xdr:rowOff>
    </xdr:from>
    <xdr:to>
      <xdr:col>7</xdr:col>
      <xdr:colOff>714374</xdr:colOff>
      <xdr:row>39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A16E270-EB33-BD98-3312-B8D271F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971925"/>
          <a:ext cx="6048374" cy="3467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143527</xdr:colOff>
      <xdr:row>8</xdr:row>
      <xdr:rowOff>43960</xdr:rowOff>
    </xdr:from>
    <xdr:to>
      <xdr:col>7</xdr:col>
      <xdr:colOff>499936</xdr:colOff>
      <xdr:row>19</xdr:row>
      <xdr:rowOff>176265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9B9D93D-A4A0-CBDE-E5A5-930EB3927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53527" y="1567960"/>
          <a:ext cx="1880409" cy="22278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29308</xdr:rowOff>
    </xdr:from>
    <xdr:to>
      <xdr:col>7</xdr:col>
      <xdr:colOff>155569</xdr:colOff>
      <xdr:row>42</xdr:row>
      <xdr:rowOff>169178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6CA5C9-7811-91B1-AE4F-E1FB351ED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839308"/>
          <a:ext cx="5489569" cy="43308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4718-AF56-4EBF-9B11-65DFB78A7024}">
  <dimension ref="B2:Q21"/>
  <sheetViews>
    <sheetView tabSelected="1" workbookViewId="0">
      <selection activeCell="L32" sqref="L32"/>
    </sheetView>
  </sheetViews>
  <sheetFormatPr baseColWidth="10" defaultRowHeight="15" x14ac:dyDescent="0.25"/>
  <sheetData>
    <row r="2" spans="2:17" x14ac:dyDescent="0.25">
      <c r="B2" s="2" t="s">
        <v>0</v>
      </c>
      <c r="C2" s="2"/>
      <c r="E2" s="2" t="s">
        <v>3</v>
      </c>
      <c r="F2" s="2"/>
      <c r="H2" s="2" t="s">
        <v>11</v>
      </c>
      <c r="I2" s="2"/>
      <c r="J2" s="2"/>
    </row>
    <row r="3" spans="2:17" x14ac:dyDescent="0.25">
      <c r="B3" s="1" t="s">
        <v>1</v>
      </c>
      <c r="C3">
        <v>0.8</v>
      </c>
      <c r="E3" s="1" t="s">
        <v>4</v>
      </c>
      <c r="F3">
        <v>0.7</v>
      </c>
      <c r="H3" s="1" t="s">
        <v>4</v>
      </c>
      <c r="I3" s="1" t="s">
        <v>1</v>
      </c>
      <c r="J3">
        <f>F3*C3</f>
        <v>0.55999999999999994</v>
      </c>
    </row>
    <row r="4" spans="2:17" x14ac:dyDescent="0.25">
      <c r="B4" s="1" t="s">
        <v>2</v>
      </c>
      <c r="C4">
        <v>0.2</v>
      </c>
      <c r="E4" s="1" t="s">
        <v>5</v>
      </c>
      <c r="F4">
        <v>0.3</v>
      </c>
      <c r="H4" s="1" t="s">
        <v>4</v>
      </c>
      <c r="I4" s="1" t="s">
        <v>2</v>
      </c>
      <c r="J4">
        <f>F3*C4</f>
        <v>0.13999999999999999</v>
      </c>
    </row>
    <row r="5" spans="2:17" x14ac:dyDescent="0.25">
      <c r="H5" s="1" t="s">
        <v>5</v>
      </c>
      <c r="I5" s="1" t="s">
        <v>1</v>
      </c>
      <c r="J5">
        <f>F4*C3</f>
        <v>0.24</v>
      </c>
    </row>
    <row r="6" spans="2:17" x14ac:dyDescent="0.25">
      <c r="H6" s="1" t="s">
        <v>5</v>
      </c>
      <c r="I6" s="1" t="s">
        <v>2</v>
      </c>
      <c r="J6">
        <f>F4*C4</f>
        <v>0.06</v>
      </c>
      <c r="N6" s="2" t="s">
        <v>12</v>
      </c>
      <c r="O6" s="2"/>
      <c r="P6" s="2"/>
      <c r="Q6" s="2"/>
    </row>
    <row r="7" spans="2:17" x14ac:dyDescent="0.25">
      <c r="B7" t="s">
        <v>6</v>
      </c>
      <c r="C7" t="s">
        <v>7</v>
      </c>
      <c r="D7" t="s">
        <v>8</v>
      </c>
      <c r="E7" t="s">
        <v>9</v>
      </c>
      <c r="N7" s="1" t="s">
        <v>10</v>
      </c>
      <c r="O7" s="1" t="s">
        <v>4</v>
      </c>
      <c r="P7" s="1" t="s">
        <v>1</v>
      </c>
    </row>
    <row r="8" spans="2:17" x14ac:dyDescent="0.25">
      <c r="B8" s="1" t="s">
        <v>10</v>
      </c>
      <c r="C8" s="1" t="s">
        <v>4</v>
      </c>
      <c r="D8" s="1" t="s">
        <v>1</v>
      </c>
      <c r="E8">
        <v>0.05</v>
      </c>
      <c r="N8" s="1" t="s">
        <v>10</v>
      </c>
      <c r="O8" s="1" t="s">
        <v>4</v>
      </c>
      <c r="P8" s="1" t="s">
        <v>2</v>
      </c>
    </row>
    <row r="9" spans="2:17" x14ac:dyDescent="0.25">
      <c r="B9" s="1" t="s">
        <v>10</v>
      </c>
      <c r="C9" s="1" t="s">
        <v>4</v>
      </c>
      <c r="D9" s="1" t="s">
        <v>2</v>
      </c>
      <c r="E9">
        <v>0.01</v>
      </c>
      <c r="N9" s="1" t="s">
        <v>10</v>
      </c>
      <c r="O9" s="1" t="s">
        <v>5</v>
      </c>
      <c r="P9" s="1" t="s">
        <v>1</v>
      </c>
    </row>
    <row r="10" spans="2:17" x14ac:dyDescent="0.25">
      <c r="B10" s="1" t="s">
        <v>10</v>
      </c>
      <c r="C10" s="1" t="s">
        <v>5</v>
      </c>
      <c r="D10" s="1" t="s">
        <v>1</v>
      </c>
      <c r="E10">
        <v>0.9</v>
      </c>
      <c r="H10" s="2" t="s">
        <v>12</v>
      </c>
      <c r="I10" s="2"/>
      <c r="J10" s="2"/>
      <c r="K10" s="2"/>
      <c r="N10" s="1" t="s">
        <v>10</v>
      </c>
      <c r="O10" s="1" t="s">
        <v>5</v>
      </c>
      <c r="P10" s="1" t="s">
        <v>2</v>
      </c>
    </row>
    <row r="11" spans="2:17" x14ac:dyDescent="0.25">
      <c r="B11" s="1" t="s">
        <v>10</v>
      </c>
      <c r="C11" s="1" t="s">
        <v>5</v>
      </c>
      <c r="D11" s="1" t="s">
        <v>2</v>
      </c>
      <c r="E11">
        <v>0.02</v>
      </c>
      <c r="H11" s="1" t="s">
        <v>10</v>
      </c>
      <c r="I11" s="1" t="s">
        <v>4</v>
      </c>
      <c r="J11" s="1" t="s">
        <v>1</v>
      </c>
      <c r="K11">
        <f>J3*E8</f>
        <v>2.7999999999999997E-2</v>
      </c>
      <c r="N11" s="1" t="s">
        <v>16</v>
      </c>
      <c r="O11" s="1" t="s">
        <v>4</v>
      </c>
      <c r="P11" s="1" t="s">
        <v>1</v>
      </c>
    </row>
    <row r="12" spans="2:17" x14ac:dyDescent="0.25">
      <c r="B12" s="1"/>
      <c r="C12" s="1"/>
      <c r="H12" s="1" t="s">
        <v>10</v>
      </c>
      <c r="I12" s="1" t="s">
        <v>4</v>
      </c>
      <c r="J12" s="1" t="s">
        <v>2</v>
      </c>
      <c r="K12">
        <f>J4*E9</f>
        <v>1.4E-3</v>
      </c>
      <c r="N12" s="1" t="s">
        <v>16</v>
      </c>
      <c r="O12" s="1" t="s">
        <v>4</v>
      </c>
      <c r="P12" s="1" t="s">
        <v>2</v>
      </c>
    </row>
    <row r="13" spans="2:17" x14ac:dyDescent="0.25">
      <c r="C13" s="1"/>
      <c r="H13" s="1" t="s">
        <v>10</v>
      </c>
      <c r="I13" s="1" t="s">
        <v>5</v>
      </c>
      <c r="J13" s="1" t="s">
        <v>1</v>
      </c>
      <c r="K13">
        <f>J5*E10</f>
        <v>0.216</v>
      </c>
      <c r="N13" s="1" t="s">
        <v>16</v>
      </c>
      <c r="O13" s="1" t="s">
        <v>5</v>
      </c>
      <c r="P13" s="1" t="s">
        <v>1</v>
      </c>
    </row>
    <row r="14" spans="2:17" x14ac:dyDescent="0.25">
      <c r="H14" s="1" t="s">
        <v>10</v>
      </c>
      <c r="I14" s="1" t="s">
        <v>5</v>
      </c>
      <c r="J14" s="1" t="s">
        <v>2</v>
      </c>
      <c r="K14">
        <f>J6*E11</f>
        <v>1.1999999999999999E-3</v>
      </c>
      <c r="N14" s="1" t="s">
        <v>16</v>
      </c>
      <c r="O14" s="1" t="s">
        <v>5</v>
      </c>
      <c r="P14" s="1" t="s">
        <v>2</v>
      </c>
    </row>
    <row r="20" spans="8:11" x14ac:dyDescent="0.25">
      <c r="H20" t="s">
        <v>13</v>
      </c>
      <c r="I20" t="s">
        <v>14</v>
      </c>
      <c r="J20">
        <f>K13+K11</f>
        <v>0.24399999999999999</v>
      </c>
      <c r="K20">
        <f>J20/J21</f>
        <v>0.98945660989456607</v>
      </c>
    </row>
    <row r="21" spans="8:11" x14ac:dyDescent="0.25">
      <c r="I21" t="s">
        <v>15</v>
      </c>
      <c r="J21">
        <f>SUM(K11:K14)</f>
        <v>0.24660000000000001</v>
      </c>
    </row>
  </sheetData>
  <mergeCells count="5">
    <mergeCell ref="N6:Q6"/>
    <mergeCell ref="B2:C2"/>
    <mergeCell ref="E2:F2"/>
    <mergeCell ref="H2:J2"/>
    <mergeCell ref="H10:K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708D-6ED7-433B-B9B8-868F9FC38B69}">
  <dimension ref="B2:R55"/>
  <sheetViews>
    <sheetView zoomScale="115" zoomScaleNormal="115" workbookViewId="0">
      <selection activeCell="R31" sqref="R31"/>
    </sheetView>
  </sheetViews>
  <sheetFormatPr baseColWidth="10" defaultRowHeight="15" x14ac:dyDescent="0.25"/>
  <cols>
    <col min="9" max="9" width="13.5703125" bestFit="1" customWidth="1"/>
  </cols>
  <sheetData>
    <row r="2" spans="2:18" x14ac:dyDescent="0.25">
      <c r="B2" s="6" t="s">
        <v>17</v>
      </c>
      <c r="C2" s="6"/>
      <c r="E2" s="6" t="s">
        <v>20</v>
      </c>
      <c r="F2" s="6"/>
      <c r="G2" s="6"/>
      <c r="I2" s="3" t="s">
        <v>23</v>
      </c>
      <c r="J2" s="3"/>
      <c r="K2" s="3"/>
      <c r="M2" s="6" t="s">
        <v>24</v>
      </c>
      <c r="N2" s="6"/>
    </row>
    <row r="3" spans="2:18" x14ac:dyDescent="0.25">
      <c r="B3" s="7" t="s">
        <v>18</v>
      </c>
      <c r="C3" s="8">
        <v>0.1</v>
      </c>
      <c r="E3" s="7" t="s">
        <v>18</v>
      </c>
      <c r="F3" s="7" t="s">
        <v>21</v>
      </c>
      <c r="G3" s="8">
        <v>1</v>
      </c>
      <c r="I3" s="4" t="s">
        <v>18</v>
      </c>
      <c r="J3" s="4" t="s">
        <v>21</v>
      </c>
      <c r="K3" s="5">
        <f>G3*C3</f>
        <v>0.1</v>
      </c>
      <c r="M3" s="7" t="s">
        <v>25</v>
      </c>
      <c r="N3" s="8">
        <v>0.4</v>
      </c>
    </row>
    <row r="4" spans="2:18" x14ac:dyDescent="0.25">
      <c r="B4" s="7" t="s">
        <v>19</v>
      </c>
      <c r="C4" s="8">
        <v>0.9</v>
      </c>
      <c r="E4" s="7" t="s">
        <v>18</v>
      </c>
      <c r="F4" s="7" t="s">
        <v>22</v>
      </c>
      <c r="G4" s="8">
        <v>0</v>
      </c>
      <c r="I4" s="4" t="s">
        <v>18</v>
      </c>
      <c r="J4" s="4" t="s">
        <v>22</v>
      </c>
      <c r="K4" s="5">
        <f>C3*G4</f>
        <v>0</v>
      </c>
      <c r="M4" s="7" t="s">
        <v>26</v>
      </c>
      <c r="N4" s="8">
        <v>0.6</v>
      </c>
    </row>
    <row r="5" spans="2:18" x14ac:dyDescent="0.25">
      <c r="E5" s="7" t="s">
        <v>19</v>
      </c>
      <c r="F5" s="7" t="s">
        <v>21</v>
      </c>
      <c r="G5" s="8">
        <v>0.1</v>
      </c>
      <c r="I5" s="4" t="s">
        <v>19</v>
      </c>
      <c r="J5" s="4" t="s">
        <v>21</v>
      </c>
      <c r="K5" s="5">
        <f>C4*G5</f>
        <v>9.0000000000000011E-2</v>
      </c>
    </row>
    <row r="6" spans="2:18" x14ac:dyDescent="0.25">
      <c r="E6" s="7" t="s">
        <v>19</v>
      </c>
      <c r="F6" s="7" t="s">
        <v>22</v>
      </c>
      <c r="G6" s="8">
        <v>0.9</v>
      </c>
      <c r="I6" s="4" t="s">
        <v>19</v>
      </c>
      <c r="J6" s="4" t="s">
        <v>22</v>
      </c>
      <c r="K6" s="5">
        <f>C4*G6</f>
        <v>0.81</v>
      </c>
    </row>
    <row r="9" spans="2:18" x14ac:dyDescent="0.25">
      <c r="B9" s="9"/>
      <c r="C9" t="s">
        <v>36</v>
      </c>
      <c r="M9" s="3" t="s">
        <v>27</v>
      </c>
      <c r="N9" s="3"/>
      <c r="O9" s="3"/>
      <c r="P9" s="3"/>
    </row>
    <row r="10" spans="2:18" x14ac:dyDescent="0.25">
      <c r="J10">
        <f>K5+K3</f>
        <v>0.19</v>
      </c>
      <c r="M10" s="4" t="s">
        <v>18</v>
      </c>
      <c r="N10" s="4" t="s">
        <v>21</v>
      </c>
      <c r="O10" s="4" t="s">
        <v>25</v>
      </c>
      <c r="P10" s="5">
        <f>K3*N3</f>
        <v>4.0000000000000008E-2</v>
      </c>
      <c r="R10">
        <f>SUM(P10:P11,P14:P15)</f>
        <v>0.19</v>
      </c>
    </row>
    <row r="11" spans="2:18" x14ac:dyDescent="0.25">
      <c r="M11" s="4" t="s">
        <v>18</v>
      </c>
      <c r="N11" s="4" t="s">
        <v>21</v>
      </c>
      <c r="O11" s="4" t="s">
        <v>26</v>
      </c>
      <c r="P11" s="5">
        <f>K3*N4</f>
        <v>0.06</v>
      </c>
    </row>
    <row r="12" spans="2:18" x14ac:dyDescent="0.25">
      <c r="M12" s="4" t="s">
        <v>18</v>
      </c>
      <c r="N12" s="4" t="s">
        <v>22</v>
      </c>
      <c r="O12" s="4" t="s">
        <v>25</v>
      </c>
      <c r="P12" s="5">
        <v>0</v>
      </c>
    </row>
    <row r="13" spans="2:18" x14ac:dyDescent="0.25">
      <c r="M13" s="4" t="s">
        <v>18</v>
      </c>
      <c r="N13" s="4" t="s">
        <v>22</v>
      </c>
      <c r="O13" s="4" t="s">
        <v>26</v>
      </c>
      <c r="P13" s="5">
        <v>0</v>
      </c>
    </row>
    <row r="14" spans="2:18" x14ac:dyDescent="0.25">
      <c r="M14" s="4" t="s">
        <v>19</v>
      </c>
      <c r="N14" s="4" t="s">
        <v>21</v>
      </c>
      <c r="O14" s="4" t="s">
        <v>25</v>
      </c>
      <c r="P14" s="5">
        <f>K5*N3</f>
        <v>3.6000000000000004E-2</v>
      </c>
    </row>
    <row r="15" spans="2:18" x14ac:dyDescent="0.25">
      <c r="M15" s="4" t="s">
        <v>19</v>
      </c>
      <c r="N15" s="4" t="s">
        <v>21</v>
      </c>
      <c r="O15" s="4" t="s">
        <v>26</v>
      </c>
      <c r="P15" s="5">
        <f>K5*N4</f>
        <v>5.4000000000000006E-2</v>
      </c>
    </row>
    <row r="16" spans="2:18" x14ac:dyDescent="0.25">
      <c r="M16" s="4" t="s">
        <v>19</v>
      </c>
      <c r="N16" s="4" t="s">
        <v>22</v>
      </c>
      <c r="O16" s="4" t="s">
        <v>25</v>
      </c>
      <c r="P16" s="5">
        <f>K6*N3</f>
        <v>0.32400000000000007</v>
      </c>
    </row>
    <row r="17" spans="11:18" x14ac:dyDescent="0.25">
      <c r="M17" s="4" t="s">
        <v>19</v>
      </c>
      <c r="N17" s="4" t="s">
        <v>22</v>
      </c>
      <c r="O17" s="4" t="s">
        <v>26</v>
      </c>
      <c r="P17" s="5">
        <f>K6*N4</f>
        <v>0.48599999999999999</v>
      </c>
    </row>
    <row r="20" spans="11:18" x14ac:dyDescent="0.25">
      <c r="K20" s="3" t="s">
        <v>28</v>
      </c>
      <c r="L20" s="3"/>
      <c r="M20" s="3"/>
      <c r="N20" s="3"/>
      <c r="O20" s="3"/>
      <c r="R20" t="s">
        <v>31</v>
      </c>
    </row>
    <row r="21" spans="11:18" x14ac:dyDescent="0.25">
      <c r="K21" s="4" t="s">
        <v>18</v>
      </c>
      <c r="L21" s="4" t="s">
        <v>21</v>
      </c>
      <c r="M21" s="4" t="s">
        <v>25</v>
      </c>
      <c r="N21" s="4" t="s">
        <v>29</v>
      </c>
      <c r="O21" s="5">
        <f>P10*1</f>
        <v>4.0000000000000008E-2</v>
      </c>
    </row>
    <row r="22" spans="11:18" x14ac:dyDescent="0.25">
      <c r="K22" s="4" t="s">
        <v>18</v>
      </c>
      <c r="L22" s="4" t="s">
        <v>21</v>
      </c>
      <c r="M22" s="4" t="s">
        <v>25</v>
      </c>
      <c r="N22" s="4" t="s">
        <v>30</v>
      </c>
      <c r="O22" s="5">
        <f>P10*0</f>
        <v>0</v>
      </c>
    </row>
    <row r="23" spans="11:18" x14ac:dyDescent="0.25">
      <c r="K23" s="4" t="s">
        <v>18</v>
      </c>
      <c r="L23" s="4" t="s">
        <v>21</v>
      </c>
      <c r="M23" s="4" t="s">
        <v>26</v>
      </c>
      <c r="N23" s="4" t="s">
        <v>29</v>
      </c>
      <c r="O23" s="5">
        <f>P11*0.9</f>
        <v>5.3999999999999999E-2</v>
      </c>
    </row>
    <row r="24" spans="11:18" x14ac:dyDescent="0.25">
      <c r="K24" s="4" t="s">
        <v>18</v>
      </c>
      <c r="L24" s="4" t="s">
        <v>21</v>
      </c>
      <c r="M24" s="4" t="s">
        <v>26</v>
      </c>
      <c r="N24" s="4" t="s">
        <v>30</v>
      </c>
      <c r="O24" s="5">
        <f>P11*0.1</f>
        <v>6.0000000000000001E-3</v>
      </c>
    </row>
    <row r="25" spans="11:18" x14ac:dyDescent="0.25">
      <c r="K25" s="4" t="s">
        <v>18</v>
      </c>
      <c r="L25" s="4" t="s">
        <v>22</v>
      </c>
      <c r="M25" s="4" t="s">
        <v>25</v>
      </c>
      <c r="N25" s="4" t="s">
        <v>29</v>
      </c>
      <c r="O25" s="5">
        <f>P12</f>
        <v>0</v>
      </c>
    </row>
    <row r="26" spans="11:18" x14ac:dyDescent="0.25">
      <c r="K26" s="4" t="s">
        <v>18</v>
      </c>
      <c r="L26" s="4" t="s">
        <v>22</v>
      </c>
      <c r="M26" s="4" t="s">
        <v>25</v>
      </c>
      <c r="N26" s="4" t="s">
        <v>30</v>
      </c>
      <c r="O26" s="5">
        <v>0</v>
      </c>
    </row>
    <row r="27" spans="11:18" x14ac:dyDescent="0.25">
      <c r="K27" s="4" t="s">
        <v>18</v>
      </c>
      <c r="L27" s="4" t="s">
        <v>22</v>
      </c>
      <c r="M27" s="4" t="s">
        <v>26</v>
      </c>
      <c r="N27" s="4" t="s">
        <v>29</v>
      </c>
      <c r="O27" s="5">
        <v>0</v>
      </c>
    </row>
    <row r="28" spans="11:18" x14ac:dyDescent="0.25">
      <c r="K28" s="4" t="s">
        <v>18</v>
      </c>
      <c r="L28" s="4" t="s">
        <v>22</v>
      </c>
      <c r="M28" s="4" t="s">
        <v>26</v>
      </c>
      <c r="N28" s="4" t="s">
        <v>30</v>
      </c>
      <c r="O28" s="5">
        <v>0</v>
      </c>
    </row>
    <row r="29" spans="11:18" x14ac:dyDescent="0.25">
      <c r="K29" s="4" t="s">
        <v>19</v>
      </c>
      <c r="L29" s="4" t="s">
        <v>21</v>
      </c>
      <c r="M29" s="4" t="s">
        <v>25</v>
      </c>
      <c r="N29" s="4" t="s">
        <v>29</v>
      </c>
      <c r="O29" s="5">
        <f>P14*1</f>
        <v>3.6000000000000004E-2</v>
      </c>
    </row>
    <row r="30" spans="11:18" x14ac:dyDescent="0.25">
      <c r="K30" s="4" t="s">
        <v>19</v>
      </c>
      <c r="L30" s="4" t="s">
        <v>21</v>
      </c>
      <c r="M30" s="4" t="s">
        <v>25</v>
      </c>
      <c r="N30" s="4" t="s">
        <v>30</v>
      </c>
      <c r="O30" s="5">
        <f>P14*0</f>
        <v>0</v>
      </c>
    </row>
    <row r="31" spans="11:18" x14ac:dyDescent="0.25">
      <c r="K31" s="4" t="s">
        <v>19</v>
      </c>
      <c r="L31" s="4" t="s">
        <v>21</v>
      </c>
      <c r="M31" s="4" t="s">
        <v>26</v>
      </c>
      <c r="N31" s="4" t="s">
        <v>29</v>
      </c>
      <c r="O31" s="5">
        <f>P15*0.9</f>
        <v>4.8600000000000004E-2</v>
      </c>
    </row>
    <row r="32" spans="11:18" x14ac:dyDescent="0.25">
      <c r="K32" s="4" t="s">
        <v>19</v>
      </c>
      <c r="L32" s="4" t="s">
        <v>21</v>
      </c>
      <c r="M32" s="4" t="s">
        <v>26</v>
      </c>
      <c r="N32" s="4" t="s">
        <v>30</v>
      </c>
      <c r="O32" s="5">
        <f>P15*0.1</f>
        <v>5.4000000000000012E-3</v>
      </c>
    </row>
    <row r="33" spans="9:15" x14ac:dyDescent="0.25">
      <c r="K33" s="4" t="s">
        <v>19</v>
      </c>
      <c r="L33" s="4" t="s">
        <v>22</v>
      </c>
      <c r="M33" s="4" t="s">
        <v>25</v>
      </c>
      <c r="N33" s="4" t="s">
        <v>29</v>
      </c>
      <c r="O33" s="5">
        <f>P16*0.8</f>
        <v>0.25920000000000004</v>
      </c>
    </row>
    <row r="34" spans="9:15" x14ac:dyDescent="0.25">
      <c r="K34" s="4" t="s">
        <v>19</v>
      </c>
      <c r="L34" s="4" t="s">
        <v>22</v>
      </c>
      <c r="M34" s="4" t="s">
        <v>25</v>
      </c>
      <c r="N34" s="4" t="s">
        <v>30</v>
      </c>
      <c r="O34" s="5">
        <f>P16*0.2</f>
        <v>6.480000000000001E-2</v>
      </c>
    </row>
    <row r="35" spans="9:15" x14ac:dyDescent="0.25">
      <c r="K35" s="4" t="s">
        <v>19</v>
      </c>
      <c r="L35" s="4" t="s">
        <v>22</v>
      </c>
      <c r="M35" s="4" t="s">
        <v>26</v>
      </c>
      <c r="N35" s="4" t="s">
        <v>29</v>
      </c>
      <c r="O35" s="5">
        <f>P17*0.1</f>
        <v>4.8600000000000004E-2</v>
      </c>
    </row>
    <row r="36" spans="9:15" x14ac:dyDescent="0.25">
      <c r="K36" s="4" t="s">
        <v>19</v>
      </c>
      <c r="L36" s="4" t="s">
        <v>22</v>
      </c>
      <c r="M36" s="4" t="s">
        <v>26</v>
      </c>
      <c r="N36" s="4" t="s">
        <v>30</v>
      </c>
      <c r="O36" s="5">
        <f>P17*0.9</f>
        <v>0.43740000000000001</v>
      </c>
    </row>
    <row r="39" spans="9:15" x14ac:dyDescent="0.25">
      <c r="I39" s="1" t="s">
        <v>32</v>
      </c>
    </row>
    <row r="40" spans="9:15" x14ac:dyDescent="0.25">
      <c r="I40" t="s">
        <v>33</v>
      </c>
      <c r="J40">
        <f>O21</f>
        <v>4.0000000000000008E-2</v>
      </c>
    </row>
    <row r="42" spans="9:15" x14ac:dyDescent="0.25">
      <c r="I42" s="1" t="s">
        <v>34</v>
      </c>
    </row>
    <row r="43" spans="9:15" x14ac:dyDescent="0.25">
      <c r="I43" t="s">
        <v>35</v>
      </c>
      <c r="J43">
        <f>K3+K5</f>
        <v>0.19</v>
      </c>
    </row>
    <row r="45" spans="9:15" x14ac:dyDescent="0.25">
      <c r="I45" t="s">
        <v>37</v>
      </c>
    </row>
    <row r="46" spans="9:15" x14ac:dyDescent="0.25">
      <c r="I46" t="s">
        <v>38</v>
      </c>
      <c r="J46">
        <v>0.19</v>
      </c>
    </row>
    <row r="48" spans="9:15" x14ac:dyDescent="0.25">
      <c r="I48" t="s">
        <v>39</v>
      </c>
    </row>
    <row r="49" spans="9:13" x14ac:dyDescent="0.25">
      <c r="I49" t="s">
        <v>42</v>
      </c>
      <c r="J49" t="s">
        <v>45</v>
      </c>
      <c r="M49" s="11">
        <f>(O21+O29)/(O21+O25+O29+O33)</f>
        <v>0.22673031026252982</v>
      </c>
    </row>
    <row r="51" spans="9:13" x14ac:dyDescent="0.25">
      <c r="I51" t="s">
        <v>40</v>
      </c>
    </row>
    <row r="52" spans="9:13" x14ac:dyDescent="0.25">
      <c r="I52" t="s">
        <v>43</v>
      </c>
      <c r="J52" s="12">
        <f>K3/J43</f>
        <v>0.52631578947368418</v>
      </c>
    </row>
    <row r="54" spans="9:13" x14ac:dyDescent="0.25">
      <c r="I54" t="s">
        <v>41</v>
      </c>
    </row>
    <row r="55" spans="9:13" x14ac:dyDescent="0.25">
      <c r="I55" t="s">
        <v>44</v>
      </c>
      <c r="J55" s="10">
        <v>0.1</v>
      </c>
    </row>
  </sheetData>
  <mergeCells count="6">
    <mergeCell ref="K20:O20"/>
    <mergeCell ref="B2:C2"/>
    <mergeCell ref="E2:G2"/>
    <mergeCell ref="I2:K2"/>
    <mergeCell ref="M2:N2"/>
    <mergeCell ref="M9:P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GIRON CARRANZA, KATHERINE ALESSANDRA</dc:creator>
  <cp:lastModifiedBy>Julio Ruiz Coto</cp:lastModifiedBy>
  <dcterms:created xsi:type="dcterms:W3CDTF">2025-04-08T21:59:38Z</dcterms:created>
  <dcterms:modified xsi:type="dcterms:W3CDTF">2025-04-09T00:33:29Z</dcterms:modified>
</cp:coreProperties>
</file>