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ulio\Downloads\SEGUNDOCICLO2024\PRODUCCION_Y_OPERACIONES_I\SEMANA19\"/>
    </mc:Choice>
  </mc:AlternateContent>
  <xr:revisionPtr revIDLastSave="0" documentId="13_ncr:1_{E21BBF42-3964-4FD8-B9BB-0C44058DF19B}" xr6:coauthVersionLast="47" xr6:coauthVersionMax="47" xr10:uidLastSave="{00000000-0000-0000-0000-000000000000}"/>
  <bookViews>
    <workbookView xWindow="-108" yWindow="-108" windowWidth="23256" windowHeight="13176" activeTab="4" xr2:uid="{00000000-000D-0000-FFFF-FFFF00000000}"/>
  </bookViews>
  <sheets>
    <sheet name="PROBLEMA1" sheetId="1" r:id="rId1"/>
    <sheet name="PROBLEMA2" sheetId="2" r:id="rId2"/>
    <sheet name="PROBLEMA3" sheetId="3" r:id="rId3"/>
    <sheet name="PROBLEMA4" sheetId="4" r:id="rId4"/>
    <sheet name="EXTR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4" l="1"/>
  <c r="B38" i="4"/>
  <c r="B20" i="4"/>
  <c r="B19" i="4"/>
  <c r="C3" i="3"/>
  <c r="C8" i="3"/>
  <c r="C4" i="3"/>
  <c r="C5" i="3" s="1"/>
  <c r="C6" i="3" s="1"/>
  <c r="C7" i="3" s="1"/>
  <c r="C29" i="2"/>
  <c r="B29" i="2"/>
  <c r="C25" i="2"/>
  <c r="B25" i="2"/>
  <c r="B22" i="2"/>
  <c r="C16" i="2"/>
  <c r="B16" i="2"/>
  <c r="B12" i="2"/>
  <c r="B10" i="2"/>
  <c r="B9" i="2"/>
  <c r="C6" i="2"/>
  <c r="B6" i="2"/>
  <c r="B4" i="2"/>
  <c r="B3" i="2"/>
  <c r="C10" i="1"/>
  <c r="C2" i="1"/>
  <c r="C23" i="1"/>
  <c r="C21" i="1"/>
  <c r="C20" i="1"/>
  <c r="C19" i="1"/>
  <c r="C18" i="1"/>
  <c r="C13" i="1"/>
  <c r="C12" i="1"/>
  <c r="C11" i="1"/>
  <c r="C15" i="1" l="1"/>
</calcChain>
</file>

<file path=xl/sharedStrings.xml><?xml version="1.0" encoding="utf-8"?>
<sst xmlns="http://schemas.openxmlformats.org/spreadsheetml/2006/main" count="51" uniqueCount="38">
  <si>
    <t>AÑO</t>
  </si>
  <si>
    <t>FLUJO DE CAJA</t>
  </si>
  <si>
    <t>a)</t>
  </si>
  <si>
    <t xml:space="preserve">VPN = </t>
  </si>
  <si>
    <t>b)</t>
  </si>
  <si>
    <t>c)</t>
  </si>
  <si>
    <t xml:space="preserve">TPP = </t>
  </si>
  <si>
    <t>min</t>
  </si>
  <si>
    <t xml:space="preserve">TP = </t>
  </si>
  <si>
    <t xml:space="preserve">TO = </t>
  </si>
  <si>
    <t xml:space="preserve">DISPONIBILIDAD = </t>
  </si>
  <si>
    <t xml:space="preserve">Tiempo operacion </t>
  </si>
  <si>
    <t>Tiempo de produccion planificado</t>
  </si>
  <si>
    <t xml:space="preserve">VIP = </t>
  </si>
  <si>
    <t>unidades/min</t>
  </si>
  <si>
    <t xml:space="preserve">VRP = </t>
  </si>
  <si>
    <t xml:space="preserve">PI = </t>
  </si>
  <si>
    <t>unidades</t>
  </si>
  <si>
    <t xml:space="preserve">RENDIMIENTO = </t>
  </si>
  <si>
    <t xml:space="preserve">PR = </t>
  </si>
  <si>
    <t>Unidades Buenas</t>
  </si>
  <si>
    <t>Unidades producidas</t>
  </si>
  <si>
    <t xml:space="preserve">UP = </t>
  </si>
  <si>
    <t xml:space="preserve">UD = </t>
  </si>
  <si>
    <t xml:space="preserve">UB = </t>
  </si>
  <si>
    <t xml:space="preserve">CALIDAD = </t>
  </si>
  <si>
    <t>OEE TOTAL  =</t>
  </si>
  <si>
    <t>F</t>
  </si>
  <si>
    <t>T</t>
  </si>
  <si>
    <t>α</t>
  </si>
  <si>
    <t>?</t>
  </si>
  <si>
    <t xml:space="preserve">Mes </t>
  </si>
  <si>
    <t>Demanda Real</t>
  </si>
  <si>
    <t xml:space="preserve">VEa = </t>
  </si>
  <si>
    <t xml:space="preserve">VEb = </t>
  </si>
  <si>
    <t>d)</t>
  </si>
  <si>
    <t>Demanda Alta: 40% (0.4)</t>
  </si>
  <si>
    <t>Demanda Baja: 60%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</si>
</sst>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quot;#,##0.00"/>
    <numFmt numFmtId="166" formatCode="0.000"/>
    <numFmt numFmtId="167" formatCode="0.0%"/>
  </numFmts>
  <fonts count="4" x14ac:knownFonts="1">
    <font>
      <sz val="11"/>
      <color theme="1"/>
      <name val="Calibri"/>
      <family val="2"/>
      <scheme val="minor"/>
    </font>
    <font>
      <sz val="11"/>
      <color theme="1"/>
      <name val="Calibri"/>
      <family val="2"/>
      <scheme val="minor"/>
    </font>
    <font>
      <sz val="11"/>
      <color theme="1"/>
      <name val="Calibri"/>
      <family val="2"/>
    </font>
    <font>
      <sz val="11"/>
      <name val="Calibri"/>
      <family val="2"/>
      <scheme val="minor"/>
    </font>
  </fonts>
  <fills count="3">
    <fill>
      <patternFill patternType="none"/>
    </fill>
    <fill>
      <patternFill patternType="gray125"/>
    </fill>
    <fill>
      <patternFill patternType="solid">
        <fgColor theme="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64" fontId="0" fillId="0" borderId="0" xfId="0" applyNumberFormat="1"/>
    <xf numFmtId="9" fontId="0" fillId="0" borderId="0" xfId="0" applyNumberFormat="1"/>
    <xf numFmtId="0" fontId="0" fillId="2" borderId="0" xfId="0" applyFill="1"/>
    <xf numFmtId="164" fontId="0" fillId="2" borderId="0" xfId="0" applyNumberFormat="1" applyFill="1"/>
    <xf numFmtId="0" fontId="0" fillId="0" borderId="0" xfId="0" applyAlignment="1">
      <alignment horizontal="right"/>
    </xf>
    <xf numFmtId="0" fontId="0" fillId="0" borderId="0" xfId="0" applyAlignment="1">
      <alignment horizontal="left"/>
    </xf>
    <xf numFmtId="0" fontId="0" fillId="0" borderId="1" xfId="0" applyBorder="1"/>
    <xf numFmtId="166" fontId="0" fillId="2" borderId="0" xfId="0" applyNumberFormat="1" applyFill="1"/>
    <xf numFmtId="0" fontId="0" fillId="0" borderId="0" xfId="0" applyBorder="1"/>
    <xf numFmtId="10" fontId="0" fillId="2" borderId="0" xfId="1" applyNumberFormat="1" applyFont="1" applyFill="1"/>
    <xf numFmtId="167" fontId="0" fillId="2" borderId="0" xfId="1" applyNumberFormat="1" applyFont="1" applyFill="1"/>
    <xf numFmtId="0" fontId="3" fillId="2" borderId="0" xfId="0" applyFont="1" applyFill="1"/>
    <xf numFmtId="166" fontId="3" fillId="2" borderId="0" xfId="0" applyNumberFormat="1" applyFont="1" applyFill="1"/>
    <xf numFmtId="9" fontId="3" fillId="2" borderId="0" xfId="1" applyFont="1" applyFill="1"/>
    <xf numFmtId="0" fontId="2" fillId="0" borderId="0" xfId="0" applyFont="1"/>
    <xf numFmtId="0" fontId="0" fillId="0" borderId="0" xfId="0" applyAlignment="1">
      <alignment horizontal="center"/>
    </xf>
    <xf numFmtId="0" fontId="0" fillId="2" borderId="0" xfId="0" applyFill="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17584</xdr:colOff>
      <xdr:row>0</xdr:row>
      <xdr:rowOff>0</xdr:rowOff>
    </xdr:from>
    <xdr:to>
      <xdr:col>16</xdr:col>
      <xdr:colOff>266146</xdr:colOff>
      <xdr:row>17</xdr:row>
      <xdr:rowOff>97772</xdr:rowOff>
    </xdr:to>
    <xdr:pic>
      <xdr:nvPicPr>
        <xdr:cNvPr id="2" name="Imagen 1">
          <a:extLst>
            <a:ext uri="{FF2B5EF4-FFF2-40B4-BE49-F238E27FC236}">
              <a16:creationId xmlns:a16="http://schemas.microsoft.com/office/drawing/2014/main" id="{5C56E123-D7C9-9E82-AF7C-051AD40EDEE3}"/>
            </a:ext>
          </a:extLst>
        </xdr:cNvPr>
        <xdr:cNvPicPr>
          <a:picLocks noChangeAspect="1"/>
        </xdr:cNvPicPr>
      </xdr:nvPicPr>
      <xdr:blipFill>
        <a:blip xmlns:r="http://schemas.openxmlformats.org/officeDocument/2006/relationships" r:embed="rId1"/>
        <a:stretch>
          <a:fillRect/>
        </a:stretch>
      </xdr:blipFill>
      <xdr:spPr>
        <a:xfrm>
          <a:off x="4284784" y="0"/>
          <a:ext cx="6033901" cy="3186803"/>
        </a:xfrm>
        <a:prstGeom prst="rect">
          <a:avLst/>
        </a:prstGeom>
      </xdr:spPr>
    </xdr:pic>
    <xdr:clientData/>
  </xdr:twoCellAnchor>
  <xdr:twoCellAnchor>
    <xdr:from>
      <xdr:col>0</xdr:col>
      <xdr:colOff>0</xdr:colOff>
      <xdr:row>26</xdr:row>
      <xdr:rowOff>111369</xdr:rowOff>
    </xdr:from>
    <xdr:to>
      <xdr:col>7</xdr:col>
      <xdr:colOff>93785</xdr:colOff>
      <xdr:row>31</xdr:row>
      <xdr:rowOff>99647</xdr:rowOff>
    </xdr:to>
    <xdr:sp macro="" textlink="">
      <xdr:nvSpPr>
        <xdr:cNvPr id="3" name="CuadroTexto 2">
          <a:extLst>
            <a:ext uri="{FF2B5EF4-FFF2-40B4-BE49-F238E27FC236}">
              <a16:creationId xmlns:a16="http://schemas.microsoft.com/office/drawing/2014/main" id="{C062A3C4-52DF-5616-ACF7-C1BA71E55347}"/>
            </a:ext>
          </a:extLst>
        </xdr:cNvPr>
        <xdr:cNvSpPr txBox="1"/>
      </xdr:nvSpPr>
      <xdr:spPr>
        <a:xfrm>
          <a:off x="0" y="4835769"/>
          <a:ext cx="4929554" cy="8968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kern="1200"/>
            <a:t>el aumentar una tasa del 18% el VPN disminuye</a:t>
          </a:r>
          <a:r>
            <a:rPr lang="es-GT" sz="1100" kern="1200" baseline="0"/>
            <a:t> lo que indica que los flujos de caja futuros valen menos en terminos presentes, aunque el VPN sigue siendo positivo el beneficio esperado es menor, si dicha tasa de descuento aumentara aun mas y el VPN se volviera negativo, entonces la empresa deberia rechazar el proyecto.</a:t>
          </a:r>
          <a:endParaRPr lang="es-GT"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418555</xdr:colOff>
      <xdr:row>0</xdr:row>
      <xdr:rowOff>0</xdr:rowOff>
    </xdr:from>
    <xdr:to>
      <xdr:col>10</xdr:col>
      <xdr:colOff>705728</xdr:colOff>
      <xdr:row>15</xdr:row>
      <xdr:rowOff>145442</xdr:rowOff>
    </xdr:to>
    <xdr:pic>
      <xdr:nvPicPr>
        <xdr:cNvPr id="2" name="Imagen 1">
          <a:extLst>
            <a:ext uri="{FF2B5EF4-FFF2-40B4-BE49-F238E27FC236}">
              <a16:creationId xmlns:a16="http://schemas.microsoft.com/office/drawing/2014/main" id="{007AA544-9801-F193-0F62-1DF112374525}"/>
            </a:ext>
          </a:extLst>
        </xdr:cNvPr>
        <xdr:cNvPicPr>
          <a:picLocks noChangeAspect="1"/>
        </xdr:cNvPicPr>
      </xdr:nvPicPr>
      <xdr:blipFill>
        <a:blip xmlns:r="http://schemas.openxmlformats.org/officeDocument/2006/relationships" r:embed="rId1"/>
        <a:stretch>
          <a:fillRect/>
        </a:stretch>
      </xdr:blipFill>
      <xdr:spPr>
        <a:xfrm>
          <a:off x="5108121" y="0"/>
          <a:ext cx="3457093" cy="2888642"/>
        </a:xfrm>
        <a:prstGeom prst="rect">
          <a:avLst/>
        </a:prstGeom>
      </xdr:spPr>
    </xdr:pic>
    <xdr:clientData/>
  </xdr:twoCellAnchor>
  <xdr:twoCellAnchor>
    <xdr:from>
      <xdr:col>3</xdr:col>
      <xdr:colOff>479699</xdr:colOff>
      <xdr:row>24</xdr:row>
      <xdr:rowOff>17078</xdr:rowOff>
    </xdr:from>
    <xdr:to>
      <xdr:col>8</xdr:col>
      <xdr:colOff>749355</xdr:colOff>
      <xdr:row>38</xdr:row>
      <xdr:rowOff>26603</xdr:rowOff>
    </xdr:to>
    <xdr:sp macro="" textlink="">
      <xdr:nvSpPr>
        <xdr:cNvPr id="3" name="CuadroTexto 2">
          <a:extLst>
            <a:ext uri="{FF2B5EF4-FFF2-40B4-BE49-F238E27FC236}">
              <a16:creationId xmlns:a16="http://schemas.microsoft.com/office/drawing/2014/main" id="{42245337-5D96-5916-D9C8-7F46787B63C3}"/>
            </a:ext>
          </a:extLst>
        </xdr:cNvPr>
        <xdr:cNvSpPr txBox="1"/>
      </xdr:nvSpPr>
      <xdr:spPr>
        <a:xfrm>
          <a:off x="3096775" y="4431423"/>
          <a:ext cx="4237311" cy="2584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kern="1200"/>
            <a:t>a) interpretacion del OEE:</a:t>
          </a:r>
        </a:p>
        <a:p>
          <a:r>
            <a:rPr lang="es-GT" sz="1100" kern="1200"/>
            <a:t>el OEE de 75%</a:t>
          </a:r>
          <a:r>
            <a:rPr lang="es-GT" sz="1100" kern="1200" baseline="0"/>
            <a:t> indica que hay margen para mejorar la eficiencia de dicha maquina </a:t>
          </a:r>
        </a:p>
        <a:p>
          <a:r>
            <a:rPr lang="es-GT" sz="1100" kern="1200" baseline="0"/>
            <a:t>area principal de mejora disponibilidad: planificar el mantenimiento preventivo durante periodos de menor demanda o fuera de los turnos de produccion, asegurar que el equipo de mantenimiento esta bien capacitado para minimizar el tiempo de parada.</a:t>
          </a:r>
        </a:p>
        <a:p>
          <a:br>
            <a:rPr lang="es-GT" sz="1100" kern="1200" baseline="0"/>
          </a:br>
          <a:r>
            <a:rPr lang="es-GT" sz="1100" kern="1200" baseline="0"/>
            <a:t>rendimiento: entrenar a los operadores para mantener la maquina funcionando a su capacidad optima.</a:t>
          </a:r>
        </a:p>
        <a:p>
          <a:br>
            <a:rPr lang="es-GT" sz="1100" kern="1200" baseline="0"/>
          </a:br>
          <a:r>
            <a:rPr lang="es-GT" sz="1100" kern="1200" baseline="0"/>
            <a:t>calidad: implementar controles durante la produccion para detectar y corregir defectos rapidamente, asi como identificar las causas comunes de los defectos y aplicar soluciones preventivas.</a:t>
          </a:r>
          <a:endParaRPr lang="es-GT"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423862</xdr:colOff>
      <xdr:row>0</xdr:row>
      <xdr:rowOff>0</xdr:rowOff>
    </xdr:from>
    <xdr:to>
      <xdr:col>11</xdr:col>
      <xdr:colOff>129958</xdr:colOff>
      <xdr:row>14</xdr:row>
      <xdr:rowOff>18803</xdr:rowOff>
    </xdr:to>
    <xdr:pic>
      <xdr:nvPicPr>
        <xdr:cNvPr id="2" name="Imagen 1">
          <a:extLst>
            <a:ext uri="{FF2B5EF4-FFF2-40B4-BE49-F238E27FC236}">
              <a16:creationId xmlns:a16="http://schemas.microsoft.com/office/drawing/2014/main" id="{5C1896E5-5C05-C3B4-2F70-63FF42C85D1F}"/>
            </a:ext>
          </a:extLst>
        </xdr:cNvPr>
        <xdr:cNvPicPr>
          <a:picLocks noChangeAspect="1"/>
        </xdr:cNvPicPr>
      </xdr:nvPicPr>
      <xdr:blipFill>
        <a:blip xmlns:r="http://schemas.openxmlformats.org/officeDocument/2006/relationships" r:embed="rId1"/>
        <a:stretch>
          <a:fillRect/>
        </a:stretch>
      </xdr:blipFill>
      <xdr:spPr>
        <a:xfrm>
          <a:off x="4376737" y="0"/>
          <a:ext cx="4449546" cy="2552453"/>
        </a:xfrm>
        <a:prstGeom prst="rect">
          <a:avLst/>
        </a:prstGeom>
      </xdr:spPr>
    </xdr:pic>
    <xdr:clientData/>
  </xdr:twoCellAnchor>
  <xdr:twoCellAnchor>
    <xdr:from>
      <xdr:col>0</xdr:col>
      <xdr:colOff>0</xdr:colOff>
      <xdr:row>16</xdr:row>
      <xdr:rowOff>171450</xdr:rowOff>
    </xdr:from>
    <xdr:to>
      <xdr:col>4</xdr:col>
      <xdr:colOff>781050</xdr:colOff>
      <xdr:row>24</xdr:row>
      <xdr:rowOff>71438</xdr:rowOff>
    </xdr:to>
    <xdr:sp macro="" textlink="">
      <xdr:nvSpPr>
        <xdr:cNvPr id="3" name="CuadroTexto 2">
          <a:extLst>
            <a:ext uri="{FF2B5EF4-FFF2-40B4-BE49-F238E27FC236}">
              <a16:creationId xmlns:a16="http://schemas.microsoft.com/office/drawing/2014/main" id="{709AC49B-EEF7-82F2-DE54-242915FFD9C9}"/>
            </a:ext>
          </a:extLst>
        </xdr:cNvPr>
        <xdr:cNvSpPr txBox="1"/>
      </xdr:nvSpPr>
      <xdr:spPr>
        <a:xfrm>
          <a:off x="0" y="3067050"/>
          <a:ext cx="4029075" cy="1347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kern="1200"/>
            <a:t>Dicho factor</a:t>
          </a:r>
          <a:r>
            <a:rPr lang="es-GT" sz="1100" b="0" kern="1200"/>
            <a:t> </a:t>
          </a:r>
          <a:r>
            <a:rPr lang="el-GR" b="0"/>
            <a:t>α</a:t>
          </a:r>
          <a:r>
            <a:rPr lang="es-GT"/>
            <a:t>determina el peso que le damos a la demanda más reciente en comparación con el pronóstico anterior.</a:t>
          </a:r>
          <a:br>
            <a:rPr lang="es-GT"/>
          </a:br>
          <a:r>
            <a:rPr lang="el-GR" b="0"/>
            <a:t>α=0.3 </a:t>
          </a:r>
          <a:r>
            <a:rPr lang="es-GT" b="0"/>
            <a:t>significa que el 30% del pronóstico se basa en la demanda real del período anterior, y el 70% se basa en el pronóstico del período anterior</a:t>
          </a:r>
          <a:r>
            <a:rPr lang="es-GT"/>
            <a:t>.</a:t>
          </a:r>
          <a:endParaRPr lang="es-GT" sz="1100" kern="1200"/>
        </a:p>
      </xdr:txBody>
    </xdr:sp>
    <xdr:clientData/>
  </xdr:twoCellAnchor>
  <xdr:twoCellAnchor>
    <xdr:from>
      <xdr:col>0</xdr:col>
      <xdr:colOff>0</xdr:colOff>
      <xdr:row>13</xdr:row>
      <xdr:rowOff>61913</xdr:rowOff>
    </xdr:from>
    <xdr:to>
      <xdr:col>4</xdr:col>
      <xdr:colOff>742950</xdr:colOff>
      <xdr:row>15</xdr:row>
      <xdr:rowOff>147638</xdr:rowOff>
    </xdr:to>
    <xdr:sp macro="" textlink="">
      <xdr:nvSpPr>
        <xdr:cNvPr id="4" name="CuadroTexto 3">
          <a:extLst>
            <a:ext uri="{FF2B5EF4-FFF2-40B4-BE49-F238E27FC236}">
              <a16:creationId xmlns:a16="http://schemas.microsoft.com/office/drawing/2014/main" id="{C21F112A-5D7A-8930-0D69-D0C49D16BAB5}"/>
            </a:ext>
          </a:extLst>
        </xdr:cNvPr>
        <xdr:cNvSpPr txBox="1"/>
      </xdr:nvSpPr>
      <xdr:spPr>
        <a:xfrm>
          <a:off x="0" y="2414588"/>
          <a:ext cx="39909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b="0"/>
            <a:t>Demanda estimada para el Mes 7: 500.25 unidades</a:t>
          </a:r>
          <a:endParaRPr lang="es-GT" sz="1100" b="0" kern="12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678794</xdr:colOff>
      <xdr:row>0</xdr:row>
      <xdr:rowOff>0</xdr:rowOff>
    </xdr:from>
    <xdr:to>
      <xdr:col>13</xdr:col>
      <xdr:colOff>732295</xdr:colOff>
      <xdr:row>22</xdr:row>
      <xdr:rowOff>11436</xdr:rowOff>
    </xdr:to>
    <xdr:pic>
      <xdr:nvPicPr>
        <xdr:cNvPr id="2" name="Imagen 1">
          <a:extLst>
            <a:ext uri="{FF2B5EF4-FFF2-40B4-BE49-F238E27FC236}">
              <a16:creationId xmlns:a16="http://schemas.microsoft.com/office/drawing/2014/main" id="{C5A0E175-0390-9CC7-A9FE-B151A971AFCE}"/>
            </a:ext>
          </a:extLst>
        </xdr:cNvPr>
        <xdr:cNvPicPr>
          <a:picLocks noChangeAspect="1"/>
        </xdr:cNvPicPr>
      </xdr:nvPicPr>
      <xdr:blipFill>
        <a:blip xmlns:r="http://schemas.openxmlformats.org/officeDocument/2006/relationships" r:embed="rId1"/>
        <a:stretch>
          <a:fillRect/>
        </a:stretch>
      </xdr:blipFill>
      <xdr:spPr>
        <a:xfrm>
          <a:off x="7811114" y="0"/>
          <a:ext cx="3223421" cy="4034796"/>
        </a:xfrm>
        <a:prstGeom prst="rect">
          <a:avLst/>
        </a:prstGeom>
      </xdr:spPr>
    </xdr:pic>
    <xdr:clientData/>
  </xdr:twoCellAnchor>
  <xdr:twoCellAnchor editAs="oneCell">
    <xdr:from>
      <xdr:col>0</xdr:col>
      <xdr:colOff>0</xdr:colOff>
      <xdr:row>3</xdr:row>
      <xdr:rowOff>47625</xdr:rowOff>
    </xdr:from>
    <xdr:to>
      <xdr:col>6</xdr:col>
      <xdr:colOff>204804</xdr:colOff>
      <xdr:row>15</xdr:row>
      <xdr:rowOff>72209</xdr:rowOff>
    </xdr:to>
    <xdr:pic>
      <xdr:nvPicPr>
        <xdr:cNvPr id="3" name="Imagen 2">
          <a:extLst>
            <a:ext uri="{FF2B5EF4-FFF2-40B4-BE49-F238E27FC236}">
              <a16:creationId xmlns:a16="http://schemas.microsoft.com/office/drawing/2014/main" id="{A79EC63A-42B5-381E-BB4E-48219C641925}"/>
            </a:ext>
          </a:extLst>
        </xdr:cNvPr>
        <xdr:cNvPicPr>
          <a:picLocks noChangeAspect="1"/>
        </xdr:cNvPicPr>
      </xdr:nvPicPr>
      <xdr:blipFill>
        <a:blip xmlns:r="http://schemas.openxmlformats.org/officeDocument/2006/relationships" r:embed="rId2"/>
        <a:stretch>
          <a:fillRect/>
        </a:stretch>
      </xdr:blipFill>
      <xdr:spPr>
        <a:xfrm>
          <a:off x="0" y="590550"/>
          <a:ext cx="4948254" cy="2196284"/>
        </a:xfrm>
        <a:prstGeom prst="rect">
          <a:avLst/>
        </a:prstGeom>
      </xdr:spPr>
    </xdr:pic>
    <xdr:clientData/>
  </xdr:twoCellAnchor>
  <xdr:twoCellAnchor>
    <xdr:from>
      <xdr:col>0</xdr:col>
      <xdr:colOff>0</xdr:colOff>
      <xdr:row>39</xdr:row>
      <xdr:rowOff>95250</xdr:rowOff>
    </xdr:from>
    <xdr:to>
      <xdr:col>4</xdr:col>
      <xdr:colOff>561975</xdr:colOff>
      <xdr:row>46</xdr:row>
      <xdr:rowOff>85725</xdr:rowOff>
    </xdr:to>
    <xdr:sp macro="" textlink="">
      <xdr:nvSpPr>
        <xdr:cNvPr id="4" name="CuadroTexto 3">
          <a:extLst>
            <a:ext uri="{FF2B5EF4-FFF2-40B4-BE49-F238E27FC236}">
              <a16:creationId xmlns:a16="http://schemas.microsoft.com/office/drawing/2014/main" id="{F474CE35-165C-9FDB-275F-500893BFA5E7}"/>
            </a:ext>
          </a:extLst>
        </xdr:cNvPr>
        <xdr:cNvSpPr txBox="1"/>
      </xdr:nvSpPr>
      <xdr:spPr>
        <a:xfrm>
          <a:off x="0" y="7153275"/>
          <a:ext cx="3724275"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b="0" i="0"/>
            <a:t>La empresa debería elegir la Estrategia B, ya que ahora tiene un valor esperado ligeramente mayor que la Estrategia A.</a:t>
          </a:r>
          <a:br>
            <a:rPr lang="es-GT" b="0" i="0"/>
          </a:br>
          <a:r>
            <a:rPr lang="es-GT" b="0" i="0"/>
            <a:t>justificacion:</a:t>
          </a:r>
          <a:r>
            <a:rPr lang="es-GT"/>
            <a:t>Con la disminución de la probabilidad de demanda alta, la Estrategia A se vuelve menos atractiva debido al mayor riesgo de pérdida.</a:t>
          </a:r>
          <a:br>
            <a:rPr lang="es-GT" b="0" i="0"/>
          </a:br>
          <a:endParaRPr lang="es-GT" sz="1100" b="0" i="0" kern="1200"/>
        </a:p>
      </xdr:txBody>
    </xdr:sp>
    <xdr:clientData/>
  </xdr:twoCellAnchor>
  <xdr:twoCellAnchor>
    <xdr:from>
      <xdr:col>0</xdr:col>
      <xdr:colOff>340335</xdr:colOff>
      <xdr:row>22</xdr:row>
      <xdr:rowOff>102577</xdr:rowOff>
    </xdr:from>
    <xdr:to>
      <xdr:col>5</xdr:col>
      <xdr:colOff>49823</xdr:colOff>
      <xdr:row>30</xdr:row>
      <xdr:rowOff>174014</xdr:rowOff>
    </xdr:to>
    <xdr:sp macro="" textlink="">
      <xdr:nvSpPr>
        <xdr:cNvPr id="5" name="CuadroTexto 4">
          <a:extLst>
            <a:ext uri="{FF2B5EF4-FFF2-40B4-BE49-F238E27FC236}">
              <a16:creationId xmlns:a16="http://schemas.microsoft.com/office/drawing/2014/main" id="{17F10128-E027-B489-4502-4060261A9B33}"/>
            </a:ext>
          </a:extLst>
        </xdr:cNvPr>
        <xdr:cNvSpPr txBox="1"/>
      </xdr:nvSpPr>
      <xdr:spPr>
        <a:xfrm>
          <a:off x="340335" y="4100146"/>
          <a:ext cx="3666026" cy="1525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b="0"/>
            <a:t>La empresa debería elegir la Estrategia A, ya que tiene un valor esperado mayor 100,000</a:t>
          </a:r>
          <a:r>
            <a:rPr lang="es-GT" b="0" baseline="0"/>
            <a:t> </a:t>
          </a:r>
          <a:r>
            <a:rPr lang="es-GT" b="0"/>
            <a:t>que la Estrategia B 68,000</a:t>
          </a:r>
          <a:r>
            <a:rPr lang="es-GT" b="0" baseline="0"/>
            <a:t> </a:t>
          </a:r>
          <a:r>
            <a:rPr lang="es-GT" b="0"/>
            <a:t>la empresa debería elegir la Estrategia A, ya que maximiza las ganancias esperadas.</a:t>
          </a:r>
          <a:br>
            <a:rPr lang="es-GT" b="0"/>
          </a:br>
          <a:r>
            <a:rPr lang="es-GT" b="0"/>
            <a:t>justificacion:</a:t>
          </a:r>
        </a:p>
        <a:p>
          <a:r>
            <a:rPr lang="es-GT"/>
            <a:t>Al elegir la opción con el valor esperado más alto, la empresa maximiza sus ganancias promedio a largo plazo.</a:t>
          </a:r>
          <a:endParaRPr lang="es-GT" sz="1100" b="0" kern="12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5861</xdr:colOff>
      <xdr:row>4</xdr:row>
      <xdr:rowOff>82840</xdr:rowOff>
    </xdr:to>
    <xdr:pic>
      <xdr:nvPicPr>
        <xdr:cNvPr id="2" name="Imagen 1">
          <a:extLst>
            <a:ext uri="{FF2B5EF4-FFF2-40B4-BE49-F238E27FC236}">
              <a16:creationId xmlns:a16="http://schemas.microsoft.com/office/drawing/2014/main" id="{7C75275E-C60D-6671-1439-50F0728D9881}"/>
            </a:ext>
          </a:extLst>
        </xdr:cNvPr>
        <xdr:cNvPicPr>
          <a:picLocks noChangeAspect="1"/>
        </xdr:cNvPicPr>
      </xdr:nvPicPr>
      <xdr:blipFill>
        <a:blip xmlns:r="http://schemas.openxmlformats.org/officeDocument/2006/relationships" r:embed="rId1"/>
        <a:stretch>
          <a:fillRect/>
        </a:stretch>
      </xdr:blipFill>
      <xdr:spPr>
        <a:xfrm>
          <a:off x="0" y="0"/>
          <a:ext cx="5545015" cy="809671"/>
        </a:xfrm>
        <a:prstGeom prst="rect">
          <a:avLst/>
        </a:prstGeom>
      </xdr:spPr>
    </xdr:pic>
    <xdr:clientData/>
  </xdr:twoCellAnchor>
  <xdr:twoCellAnchor>
    <xdr:from>
      <xdr:col>0</xdr:col>
      <xdr:colOff>216877</xdr:colOff>
      <xdr:row>5</xdr:row>
      <xdr:rowOff>23447</xdr:rowOff>
    </xdr:from>
    <xdr:to>
      <xdr:col>6</xdr:col>
      <xdr:colOff>11723</xdr:colOff>
      <xdr:row>13</xdr:row>
      <xdr:rowOff>46892</xdr:rowOff>
    </xdr:to>
    <xdr:sp macro="" textlink="">
      <xdr:nvSpPr>
        <xdr:cNvPr id="3" name="CuadroTexto 2">
          <a:extLst>
            <a:ext uri="{FF2B5EF4-FFF2-40B4-BE49-F238E27FC236}">
              <a16:creationId xmlns:a16="http://schemas.microsoft.com/office/drawing/2014/main" id="{30771CC5-3123-86AC-34FA-C5BE6297A9A2}"/>
            </a:ext>
          </a:extLst>
        </xdr:cNvPr>
        <xdr:cNvSpPr txBox="1"/>
      </xdr:nvSpPr>
      <xdr:spPr>
        <a:xfrm>
          <a:off x="216877" y="931985"/>
          <a:ext cx="4542692" cy="14771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b="0"/>
            <a:t>El primer enfrentamiento oficial y eliminatorio entre el FC Barcelona y el Real Madrid en la historia tuvo lugar en las semifinales de la Copa del Rey de 1916. Después de una serie de partidos emocionantes, el Real Madrid avanzó a la final al derrotar al FC Barcelona en el segundo partido de desempate.</a:t>
          </a:r>
          <a:br>
            <a:rPr lang="es-GT" b="0"/>
          </a:br>
          <a:r>
            <a:rPr lang="es-GT" b="0"/>
            <a:t>Equipo que Avanzó</a:t>
          </a:r>
        </a:p>
        <a:p>
          <a:r>
            <a:rPr lang="es-GT" b="0"/>
            <a:t>El Real Madrid ganó el segundo partido de desempate y avanzó a la final de la Copa del Rey de 1916.</a:t>
          </a:r>
        </a:p>
        <a:p>
          <a:endParaRPr lang="es-GT" sz="1100" b="0" kern="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topLeftCell="A11" zoomScale="130" zoomScaleNormal="130" workbookViewId="0">
      <selection activeCell="E15" sqref="E15"/>
    </sheetView>
  </sheetViews>
  <sheetFormatPr baseColWidth="10" defaultColWidth="8.88671875" defaultRowHeight="14.4" x14ac:dyDescent="0.3"/>
  <cols>
    <col min="2" max="2" width="13.21875" bestFit="1" customWidth="1"/>
    <col min="3" max="3" width="12.77734375" customWidth="1"/>
    <col min="13" max="13" width="13.21875" bestFit="1" customWidth="1"/>
  </cols>
  <sheetData>
    <row r="1" spans="1:3" x14ac:dyDescent="0.3">
      <c r="A1" t="s">
        <v>0</v>
      </c>
      <c r="B1" t="s">
        <v>1</v>
      </c>
      <c r="C1" s="2">
        <v>0.15</v>
      </c>
    </row>
    <row r="2" spans="1:3" x14ac:dyDescent="0.3">
      <c r="A2">
        <v>0</v>
      </c>
      <c r="B2" s="1">
        <v>100000</v>
      </c>
      <c r="C2" s="1">
        <f>-B2+NPV(C1,B2:B6)</f>
        <v>80811.681415984262</v>
      </c>
    </row>
    <row r="3" spans="1:3" x14ac:dyDescent="0.3">
      <c r="A3">
        <v>1</v>
      </c>
      <c r="B3" s="1">
        <v>30000</v>
      </c>
    </row>
    <row r="4" spans="1:3" x14ac:dyDescent="0.3">
      <c r="A4">
        <v>2</v>
      </c>
      <c r="B4" s="1">
        <v>40000</v>
      </c>
    </row>
    <row r="5" spans="1:3" x14ac:dyDescent="0.3">
      <c r="A5">
        <v>3</v>
      </c>
      <c r="B5" s="1">
        <v>35000</v>
      </c>
    </row>
    <row r="6" spans="1:3" x14ac:dyDescent="0.3">
      <c r="A6">
        <v>4</v>
      </c>
      <c r="B6" s="1">
        <v>50000</v>
      </c>
    </row>
    <row r="10" spans="1:3" x14ac:dyDescent="0.3">
      <c r="A10" t="s">
        <v>2</v>
      </c>
      <c r="B10">
        <v>1</v>
      </c>
      <c r="C10" s="1">
        <f>$B$3/POWER((1+0.15),1)</f>
        <v>26086.956521739132</v>
      </c>
    </row>
    <row r="11" spans="1:3" x14ac:dyDescent="0.3">
      <c r="B11">
        <v>2</v>
      </c>
      <c r="C11" s="1">
        <f>$B$4/POWER((1+0.15),2)</f>
        <v>30245.74669187146</v>
      </c>
    </row>
    <row r="12" spans="1:3" x14ac:dyDescent="0.3">
      <c r="B12">
        <v>3</v>
      </c>
      <c r="C12" s="1">
        <f>$B$5/POWER((1+0.15),3)</f>
        <v>23013.068135119593</v>
      </c>
    </row>
    <row r="13" spans="1:3" x14ac:dyDescent="0.3">
      <c r="B13">
        <v>4</v>
      </c>
      <c r="C13" s="1">
        <f>$B$6/POWER((1+0.15),4)</f>
        <v>28587.662279651668</v>
      </c>
    </row>
    <row r="15" spans="1:3" x14ac:dyDescent="0.3">
      <c r="B15" s="3" t="s">
        <v>3</v>
      </c>
      <c r="C15" s="4">
        <f>-B2+(C10+C11+C12+C13)</f>
        <v>7933.4336283818411</v>
      </c>
    </row>
    <row r="18" spans="1:3" x14ac:dyDescent="0.3">
      <c r="A18" t="s">
        <v>4</v>
      </c>
      <c r="B18">
        <v>1</v>
      </c>
      <c r="C18" s="1">
        <f>$B$3/POWER((1+0.18),1)</f>
        <v>25423.728813559323</v>
      </c>
    </row>
    <row r="19" spans="1:3" x14ac:dyDescent="0.3">
      <c r="B19">
        <v>2</v>
      </c>
      <c r="C19" s="1">
        <f>$B$4/POWER((1+0.18),2)</f>
        <v>28727.377190462514</v>
      </c>
    </row>
    <row r="20" spans="1:3" x14ac:dyDescent="0.3">
      <c r="B20">
        <v>3</v>
      </c>
      <c r="C20" s="1">
        <f>$B$5/POWER((1+0.18),3)</f>
        <v>21302.08054377517</v>
      </c>
    </row>
    <row r="21" spans="1:3" x14ac:dyDescent="0.3">
      <c r="B21">
        <v>4</v>
      </c>
      <c r="C21" s="1">
        <f>$B$6/POWER((1+0.18),4)</f>
        <v>25789.443757597059</v>
      </c>
    </row>
    <row r="23" spans="1:3" x14ac:dyDescent="0.3">
      <c r="B23" s="3" t="s">
        <v>3</v>
      </c>
      <c r="C23" s="4">
        <f>-B2+(C18+C19+C20+C21)</f>
        <v>1242.6303053940646</v>
      </c>
    </row>
    <row r="26" spans="1:3" x14ac:dyDescent="0.3">
      <c r="A26"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67E66-A097-4A83-AAF3-A0AE9C5BF193}">
  <dimension ref="A2:G29"/>
  <sheetViews>
    <sheetView topLeftCell="A6" zoomScale="145" zoomScaleNormal="145" workbookViewId="0">
      <selection activeCell="I22" sqref="I22"/>
    </sheetView>
  </sheetViews>
  <sheetFormatPr baseColWidth="10" defaultRowHeight="14.4" x14ac:dyDescent="0.3"/>
  <cols>
    <col min="1" max="1" width="16.5546875" bestFit="1" customWidth="1"/>
    <col min="2" max="2" width="10" customWidth="1"/>
  </cols>
  <sheetData>
    <row r="2" spans="1:7" x14ac:dyDescent="0.3">
      <c r="A2" s="5" t="s">
        <v>6</v>
      </c>
      <c r="B2" s="6">
        <v>480</v>
      </c>
      <c r="C2" s="6" t="s">
        <v>7</v>
      </c>
    </row>
    <row r="3" spans="1:7" x14ac:dyDescent="0.3">
      <c r="A3" s="5" t="s">
        <v>8</v>
      </c>
      <c r="B3" s="6">
        <f>40+20</f>
        <v>60</v>
      </c>
      <c r="C3" s="6" t="s">
        <v>7</v>
      </c>
    </row>
    <row r="4" spans="1:7" x14ac:dyDescent="0.3">
      <c r="A4" s="5" t="s">
        <v>9</v>
      </c>
      <c r="B4" s="6">
        <f>B2-B3</f>
        <v>420</v>
      </c>
      <c r="C4" s="6" t="s">
        <v>7</v>
      </c>
    </row>
    <row r="6" spans="1:7" x14ac:dyDescent="0.3">
      <c r="A6" s="3" t="s">
        <v>10</v>
      </c>
      <c r="B6" s="8">
        <f>B4/B2</f>
        <v>0.875</v>
      </c>
      <c r="C6" s="11">
        <f>B6</f>
        <v>0.875</v>
      </c>
      <c r="E6" s="7" t="s">
        <v>11</v>
      </c>
      <c r="F6" s="7"/>
      <c r="G6" s="7"/>
    </row>
    <row r="7" spans="1:7" x14ac:dyDescent="0.3">
      <c r="E7" t="s">
        <v>12</v>
      </c>
    </row>
    <row r="9" spans="1:7" x14ac:dyDescent="0.3">
      <c r="A9" t="s">
        <v>13</v>
      </c>
      <c r="B9">
        <f>100/60</f>
        <v>1.6666666666666667</v>
      </c>
      <c r="C9" t="s">
        <v>14</v>
      </c>
    </row>
    <row r="10" spans="1:7" x14ac:dyDescent="0.3">
      <c r="A10" t="s">
        <v>15</v>
      </c>
      <c r="B10">
        <f>80/60</f>
        <v>1.3333333333333333</v>
      </c>
      <c r="C10" t="s">
        <v>14</v>
      </c>
      <c r="F10" s="9"/>
      <c r="G10" s="9"/>
    </row>
    <row r="12" spans="1:7" x14ac:dyDescent="0.3">
      <c r="A12" t="s">
        <v>16</v>
      </c>
      <c r="B12">
        <f>B9*B4</f>
        <v>700</v>
      </c>
      <c r="C12" t="s">
        <v>17</v>
      </c>
    </row>
    <row r="13" spans="1:7" x14ac:dyDescent="0.3">
      <c r="A13" t="s">
        <v>19</v>
      </c>
      <c r="B13">
        <v>640</v>
      </c>
      <c r="C13" t="s">
        <v>17</v>
      </c>
    </row>
    <row r="16" spans="1:7" x14ac:dyDescent="0.3">
      <c r="A16" s="3" t="s">
        <v>18</v>
      </c>
      <c r="B16" s="8">
        <f>B13/B12</f>
        <v>0.91428571428571426</v>
      </c>
      <c r="C16" s="10">
        <f>B16</f>
        <v>0.91428571428571426</v>
      </c>
    </row>
    <row r="19" spans="1:5" x14ac:dyDescent="0.3">
      <c r="A19" t="s">
        <v>22</v>
      </c>
      <c r="B19">
        <v>640</v>
      </c>
      <c r="C19" t="s">
        <v>17</v>
      </c>
      <c r="E19" s="7" t="s">
        <v>20</v>
      </c>
    </row>
    <row r="20" spans="1:5" x14ac:dyDescent="0.3">
      <c r="A20" t="s">
        <v>23</v>
      </c>
      <c r="B20">
        <v>40</v>
      </c>
      <c r="C20" t="s">
        <v>17</v>
      </c>
      <c r="E20" t="s">
        <v>21</v>
      </c>
    </row>
    <row r="22" spans="1:5" x14ac:dyDescent="0.3">
      <c r="A22" t="s">
        <v>24</v>
      </c>
      <c r="B22">
        <f>B19-B20</f>
        <v>600</v>
      </c>
      <c r="C22" t="s">
        <v>17</v>
      </c>
    </row>
    <row r="25" spans="1:5" x14ac:dyDescent="0.3">
      <c r="A25" s="3" t="s">
        <v>25</v>
      </c>
      <c r="B25" s="3">
        <f>B22/B19</f>
        <v>0.9375</v>
      </c>
      <c r="C25" s="10">
        <f>B25</f>
        <v>0.9375</v>
      </c>
    </row>
    <row r="29" spans="1:5" x14ac:dyDescent="0.3">
      <c r="A29" s="12" t="s">
        <v>26</v>
      </c>
      <c r="B29" s="13">
        <f>B6*B16*B25</f>
        <v>0.74999999999999989</v>
      </c>
      <c r="C29" s="14">
        <f>B29</f>
        <v>0.74999999999999989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ED67-463C-46A7-B82A-BF5FA152C799}">
  <dimension ref="A1:D11"/>
  <sheetViews>
    <sheetView topLeftCell="A11" zoomScale="160" zoomScaleNormal="160" workbookViewId="0">
      <selection activeCell="G18" sqref="G18"/>
    </sheetView>
  </sheetViews>
  <sheetFormatPr baseColWidth="10" defaultRowHeight="14.4" x14ac:dyDescent="0.3"/>
  <cols>
    <col min="2" max="2" width="12.77734375" bestFit="1" customWidth="1"/>
  </cols>
  <sheetData>
    <row r="1" spans="1:4" x14ac:dyDescent="0.3">
      <c r="A1" s="16" t="s">
        <v>31</v>
      </c>
      <c r="B1" s="16" t="s">
        <v>32</v>
      </c>
      <c r="C1" s="16" t="s">
        <v>27</v>
      </c>
      <c r="D1" s="16" t="s">
        <v>28</v>
      </c>
    </row>
    <row r="2" spans="1:4" x14ac:dyDescent="0.3">
      <c r="A2" s="17">
        <v>1</v>
      </c>
      <c r="B2" s="17">
        <v>500</v>
      </c>
      <c r="C2" s="18">
        <v>500</v>
      </c>
    </row>
    <row r="3" spans="1:4" x14ac:dyDescent="0.3">
      <c r="A3" s="17">
        <v>2</v>
      </c>
      <c r="B3" s="17">
        <v>520</v>
      </c>
      <c r="C3" s="19">
        <f>$B$11*B2+0.7*C2</f>
        <v>500</v>
      </c>
    </row>
    <row r="4" spans="1:4" x14ac:dyDescent="0.3">
      <c r="A4" s="17">
        <v>3</v>
      </c>
      <c r="B4" s="17">
        <v>480</v>
      </c>
      <c r="C4" s="19">
        <f t="shared" ref="C4:C8" si="0">$B$11*B3+0.7*C3</f>
        <v>506</v>
      </c>
    </row>
    <row r="5" spans="1:4" x14ac:dyDescent="0.3">
      <c r="A5" s="17">
        <v>4</v>
      </c>
      <c r="B5" s="17">
        <v>510</v>
      </c>
      <c r="C5" s="19">
        <f t="shared" si="0"/>
        <v>498.2</v>
      </c>
    </row>
    <row r="6" spans="1:4" x14ac:dyDescent="0.3">
      <c r="A6" s="17">
        <v>5</v>
      </c>
      <c r="B6" s="17">
        <v>490</v>
      </c>
      <c r="C6" s="19">
        <f t="shared" si="0"/>
        <v>501.73999999999995</v>
      </c>
    </row>
    <row r="7" spans="1:4" x14ac:dyDescent="0.3">
      <c r="A7" s="17">
        <v>6</v>
      </c>
      <c r="B7" s="17">
        <v>505</v>
      </c>
      <c r="C7" s="19">
        <f t="shared" si="0"/>
        <v>498.21799999999996</v>
      </c>
    </row>
    <row r="8" spans="1:4" x14ac:dyDescent="0.3">
      <c r="A8" s="17">
        <v>7</v>
      </c>
      <c r="B8" s="16" t="s">
        <v>30</v>
      </c>
      <c r="C8" s="16">
        <f t="shared" si="0"/>
        <v>500.25259999999997</v>
      </c>
    </row>
    <row r="11" spans="1:4" x14ac:dyDescent="0.3">
      <c r="A11" s="15" t="s">
        <v>29</v>
      </c>
      <c r="B11" s="3">
        <v>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85BF0-A98B-4149-BD17-B3F4A8BCCFD6}">
  <dimension ref="A2:B39"/>
  <sheetViews>
    <sheetView topLeftCell="A11" zoomScale="130" zoomScaleNormal="130" workbookViewId="0">
      <selection activeCell="H27" sqref="H27"/>
    </sheetView>
  </sheetViews>
  <sheetFormatPr baseColWidth="10" defaultRowHeight="14.4" x14ac:dyDescent="0.3"/>
  <sheetData>
    <row r="2" spans="1:1" x14ac:dyDescent="0.3">
      <c r="A2" t="s">
        <v>2</v>
      </c>
    </row>
    <row r="18" spans="1:2" x14ac:dyDescent="0.3">
      <c r="A18" t="s">
        <v>4</v>
      </c>
    </row>
    <row r="19" spans="1:2" x14ac:dyDescent="0.3">
      <c r="A19" s="3" t="s">
        <v>33</v>
      </c>
      <c r="B19" s="4">
        <f>(200000*0.6)+(-50000*0.4)</f>
        <v>100000</v>
      </c>
    </row>
    <row r="20" spans="1:2" x14ac:dyDescent="0.3">
      <c r="A20" s="3" t="s">
        <v>34</v>
      </c>
      <c r="B20" s="4">
        <f>(100000*0.6)+(20000*0.4)</f>
        <v>68000</v>
      </c>
    </row>
    <row r="24" spans="1:2" x14ac:dyDescent="0.3">
      <c r="A24" t="s">
        <v>5</v>
      </c>
    </row>
    <row r="34" spans="1:2" x14ac:dyDescent="0.3">
      <c r="A34" t="s">
        <v>35</v>
      </c>
    </row>
    <row r="35" spans="1:2" x14ac:dyDescent="0.3">
      <c r="A35" s="20" t="s">
        <v>36</v>
      </c>
    </row>
    <row r="36" spans="1:2" x14ac:dyDescent="0.3">
      <c r="A36" s="20" t="s">
        <v>37</v>
      </c>
    </row>
    <row r="38" spans="1:2" x14ac:dyDescent="0.3">
      <c r="A38" t="s">
        <v>33</v>
      </c>
      <c r="B38" s="1">
        <f>(200000*0.4)+(-50000*0.6)</f>
        <v>50000</v>
      </c>
    </row>
    <row r="39" spans="1:2" x14ac:dyDescent="0.3">
      <c r="A39" t="s">
        <v>34</v>
      </c>
      <c r="B39" s="1">
        <f>(100000*0.4)+(20000*0.6)</f>
        <v>52000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CC796-6E4B-4F4F-832B-F94128B900E7}">
  <dimension ref="A1"/>
  <sheetViews>
    <sheetView tabSelected="1" zoomScale="130" zoomScaleNormal="130" workbookViewId="0">
      <selection activeCell="H14" sqref="H14"/>
    </sheetView>
  </sheetViews>
  <sheetFormatPr baseColWidth="10"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PROBLEMA1</vt:lpstr>
      <vt:lpstr>PROBLEMA2</vt:lpstr>
      <vt:lpstr>PROBLEMA3</vt:lpstr>
      <vt:lpstr>PROBLEMA4</vt:lpstr>
      <vt:lpstr>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Ruiz Coto</dc:creator>
  <cp:lastModifiedBy>Julio Ruiz Coto</cp:lastModifiedBy>
  <dcterms:created xsi:type="dcterms:W3CDTF">2015-06-05T18:17:20Z</dcterms:created>
  <dcterms:modified xsi:type="dcterms:W3CDTF">2024-11-13T01:25:15Z</dcterms:modified>
</cp:coreProperties>
</file>