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296E8F39-C05E-4051-8506-7B298E4C7E08}" xr6:coauthVersionLast="47" xr6:coauthVersionMax="47" xr10:uidLastSave="{00000000-0000-0000-0000-000000000000}"/>
  <bookViews>
    <workbookView xWindow="-108" yWindow="-108" windowWidth="23256" windowHeight="13176" xr2:uid="{9C437C7E-CA8A-4FDE-8810-43ECA1B0B7A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F11" i="2"/>
  <c r="H11" i="2"/>
  <c r="G11" i="2"/>
  <c r="J11" i="2"/>
  <c r="D11" i="2"/>
  <c r="B11" i="2"/>
  <c r="J9" i="2"/>
  <c r="E5" i="2"/>
  <c r="E6" i="2"/>
  <c r="E4" i="2"/>
  <c r="K4" i="1"/>
  <c r="G9" i="2"/>
  <c r="H9" i="2" s="1"/>
  <c r="F9" i="2" s="1"/>
  <c r="E9" i="2" s="1"/>
  <c r="D9" i="2"/>
  <c r="F6" i="2"/>
  <c r="D6" i="2"/>
  <c r="F5" i="2"/>
  <c r="D5" i="2"/>
  <c r="F4" i="2"/>
  <c r="M15" i="1"/>
  <c r="H5" i="2"/>
  <c r="H6" i="2"/>
  <c r="H4" i="2"/>
  <c r="G4" i="2"/>
  <c r="G5" i="2"/>
  <c r="G6" i="2"/>
  <c r="D4" i="2"/>
  <c r="J4" i="2"/>
  <c r="J5" i="2"/>
  <c r="J6" i="2"/>
  <c r="K15" i="1"/>
  <c r="K19" i="1"/>
  <c r="K17" i="1"/>
</calcChain>
</file>

<file path=xl/sharedStrings.xml><?xml version="1.0" encoding="utf-8"?>
<sst xmlns="http://schemas.openxmlformats.org/spreadsheetml/2006/main" count="198" uniqueCount="115">
  <si>
    <t>Network</t>
  </si>
  <si>
    <t>No. Hosts</t>
  </si>
  <si>
    <t>Subnet ID</t>
  </si>
  <si>
    <t>First Host</t>
  </si>
  <si>
    <t>Last Host</t>
  </si>
  <si>
    <t>Broadcast IP</t>
  </si>
  <si>
    <t>CIDR</t>
  </si>
  <si>
    <t>Mask</t>
  </si>
  <si>
    <t>SUCURSAL A</t>
  </si>
  <si>
    <t>RED Y</t>
  </si>
  <si>
    <t>RED A</t>
  </si>
  <si>
    <t>RED B</t>
  </si>
  <si>
    <t>254 [2 ^ 8 = 256]</t>
  </si>
  <si>
    <t>1000 [2^10 = 1024]</t>
  </si>
  <si>
    <t>2000 [2^11=2048]</t>
  </si>
  <si>
    <t>32 - 8 = /24</t>
  </si>
  <si>
    <t>32 - 10 = /22</t>
  </si>
  <si>
    <t>32 - 11 = /21</t>
  </si>
  <si>
    <t>255.255.255.0</t>
  </si>
  <si>
    <t>255.255.252.0</t>
  </si>
  <si>
    <t>255.255.248.0</t>
  </si>
  <si>
    <t>190.10.24.0</t>
  </si>
  <si>
    <t>190.10.24.1</t>
  </si>
  <si>
    <t>190.10.25.254</t>
  </si>
  <si>
    <t>190.10.25.255</t>
  </si>
  <si>
    <t>SUCURSAL B</t>
  </si>
  <si>
    <t>RED F</t>
  </si>
  <si>
    <t>RED E</t>
  </si>
  <si>
    <t>RED Z</t>
  </si>
  <si>
    <t>190.10.26.0</t>
  </si>
  <si>
    <t>190.10.26.1</t>
  </si>
  <si>
    <t>300 [2^9=512]</t>
  </si>
  <si>
    <t>200 [2^8 = 256]</t>
  </si>
  <si>
    <t>20 [2 ^ 5 = 32]</t>
  </si>
  <si>
    <t>32 - 9 = /23</t>
  </si>
  <si>
    <t>32 - 5 = /27</t>
  </si>
  <si>
    <t>255.255.254.0</t>
  </si>
  <si>
    <t>255.255.255.224</t>
  </si>
  <si>
    <t>190.10.28.254</t>
  </si>
  <si>
    <t>190.10.28.255</t>
  </si>
  <si>
    <t>190.10.29.0</t>
  </si>
  <si>
    <t>190.10.29.1</t>
  </si>
  <si>
    <t>190.10.30.254</t>
  </si>
  <si>
    <t>190.10.30.255</t>
  </si>
  <si>
    <t>190.10.29.254</t>
  </si>
  <si>
    <t>190.10.29.255</t>
  </si>
  <si>
    <t>190.10.30.0</t>
  </si>
  <si>
    <t>190.10.30.1</t>
  </si>
  <si>
    <t>R1 - R2</t>
  </si>
  <si>
    <t>R2 - R3</t>
  </si>
  <si>
    <t>R1 - R3</t>
  </si>
  <si>
    <t>R4 - R5</t>
  </si>
  <si>
    <t>R5 - R6</t>
  </si>
  <si>
    <t>R4 - R6</t>
  </si>
  <si>
    <t>R-A - R4</t>
  </si>
  <si>
    <t>R-A - R2</t>
  </si>
  <si>
    <t>R2 - R4</t>
  </si>
  <si>
    <t>10.0.0.0</t>
  </si>
  <si>
    <t>10.0.0.1</t>
  </si>
  <si>
    <t>/30</t>
  </si>
  <si>
    <t>255.255.255.252</t>
  </si>
  <si>
    <t>10.0.0.2</t>
  </si>
  <si>
    <t>10.0.0.3</t>
  </si>
  <si>
    <t>10.0.0.4</t>
  </si>
  <si>
    <t>10.0.0.5</t>
  </si>
  <si>
    <t>10.0.0.6</t>
  </si>
  <si>
    <t>10.0.0.7</t>
  </si>
  <si>
    <t>10.0.0.8</t>
  </si>
  <si>
    <t>10.0.0.9</t>
  </si>
  <si>
    <t>10.0.0.10</t>
  </si>
  <si>
    <t>10.0.0.11</t>
  </si>
  <si>
    <t>10.0.0.19</t>
  </si>
  <si>
    <t>R-A - R-B</t>
  </si>
  <si>
    <t>14.0.0.0</t>
  </si>
  <si>
    <t>14.0.0.4</t>
  </si>
  <si>
    <t>14.0.0.8</t>
  </si>
  <si>
    <t>14.0.0.1</t>
  </si>
  <si>
    <t>14.0.0.2</t>
  </si>
  <si>
    <t>14.0.0.5</t>
  </si>
  <si>
    <t>14.0.0.6</t>
  </si>
  <si>
    <t>14.0.0.3</t>
  </si>
  <si>
    <t>14.0.0.9</t>
  </si>
  <si>
    <t>14.0.0.10</t>
  </si>
  <si>
    <t>14.0.0.11</t>
  </si>
  <si>
    <t>12.0.0.0</t>
  </si>
  <si>
    <t>12.0.0.1</t>
  </si>
  <si>
    <t>12.0.0.2</t>
  </si>
  <si>
    <t>12.0.0.3</t>
  </si>
  <si>
    <t>12.0.0.4</t>
  </si>
  <si>
    <t>12.0.0.5</t>
  </si>
  <si>
    <t>12.0.0.6</t>
  </si>
  <si>
    <t>12.0.0.7</t>
  </si>
  <si>
    <t>12.0.0.8</t>
  </si>
  <si>
    <t>12.0.0.9</t>
  </si>
  <si>
    <t>12.0.0.10</t>
  </si>
  <si>
    <t>12.0.0.11</t>
  </si>
  <si>
    <t>11.0.0.0</t>
  </si>
  <si>
    <t>11.0.0.1</t>
  </si>
  <si>
    <t>11.0.0.2</t>
  </si>
  <si>
    <t>11.0.0.3</t>
  </si>
  <si>
    <t>MICRO - R-B</t>
  </si>
  <si>
    <t>186.126.0.80</t>
  </si>
  <si>
    <t>186.126.0.81</t>
  </si>
  <si>
    <t>186.126.0.82</t>
  </si>
  <si>
    <t>186.126.0.83</t>
  </si>
  <si>
    <t>190.10.8.0</t>
  </si>
  <si>
    <t>190.10.16.0</t>
  </si>
  <si>
    <t>190.10.16.1</t>
  </si>
  <si>
    <t>190.10.8.1</t>
  </si>
  <si>
    <t>190.10.15.254</t>
  </si>
  <si>
    <t>190.10.15.255</t>
  </si>
  <si>
    <t>190.10.19.254</t>
  </si>
  <si>
    <t>190.10.19.255</t>
  </si>
  <si>
    <t>POTENCIA</t>
  </si>
  <si>
    <t>172.16.0.0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</si>
</sst>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name val="Courier New"/>
      <family val="3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85E2-4DEC-490C-90E4-D69A2A31E309}">
  <dimension ref="B3:M36"/>
  <sheetViews>
    <sheetView tabSelected="1" zoomScale="131" zoomScaleNormal="145" workbookViewId="0">
      <selection activeCell="D18" sqref="D18"/>
    </sheetView>
  </sheetViews>
  <sheetFormatPr defaultColWidth="11.42578125" defaultRowHeight="15" x14ac:dyDescent="0.25"/>
  <cols>
    <col min="3" max="3" width="17.5703125" bestFit="1" customWidth="1"/>
    <col min="4" max="4" width="11.7109375" bestFit="1" customWidth="1"/>
    <col min="6" max="7" width="13.140625" bestFit="1" customWidth="1"/>
    <col min="9" max="9" width="15.28515625" bestFit="1" customWidth="1"/>
  </cols>
  <sheetData>
    <row r="3" spans="2:13" x14ac:dyDescent="0.25">
      <c r="B3" s="8" t="s">
        <v>8</v>
      </c>
      <c r="C3" s="8"/>
      <c r="D3" s="8"/>
      <c r="E3" s="8"/>
      <c r="F3" s="8"/>
      <c r="G3" s="8"/>
      <c r="H3" s="8"/>
      <c r="I3" s="8"/>
    </row>
    <row r="4" spans="2:13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K4">
        <f>26+2</f>
        <v>28</v>
      </c>
    </row>
    <row r="5" spans="2:13" x14ac:dyDescent="0.25">
      <c r="B5" s="2" t="s">
        <v>11</v>
      </c>
      <c r="C5" s="2" t="s">
        <v>14</v>
      </c>
      <c r="D5" s="2" t="s">
        <v>105</v>
      </c>
      <c r="E5" s="2" t="s">
        <v>108</v>
      </c>
      <c r="F5" s="2" t="s">
        <v>109</v>
      </c>
      <c r="G5" s="2" t="s">
        <v>110</v>
      </c>
      <c r="H5" s="2" t="s">
        <v>17</v>
      </c>
      <c r="I5" s="2" t="s">
        <v>20</v>
      </c>
    </row>
    <row r="6" spans="2:13" x14ac:dyDescent="0.25">
      <c r="B6" s="2" t="s">
        <v>10</v>
      </c>
      <c r="C6" s="2" t="s">
        <v>13</v>
      </c>
      <c r="D6" s="2" t="s">
        <v>106</v>
      </c>
      <c r="E6" s="2" t="s">
        <v>107</v>
      </c>
      <c r="F6" s="2" t="s">
        <v>111</v>
      </c>
      <c r="G6" s="2" t="s">
        <v>112</v>
      </c>
      <c r="H6" s="2" t="s">
        <v>16</v>
      </c>
      <c r="I6" s="2" t="s">
        <v>19</v>
      </c>
    </row>
    <row r="7" spans="2:13" x14ac:dyDescent="0.25">
      <c r="B7" s="2" t="s">
        <v>9</v>
      </c>
      <c r="C7" s="2" t="s">
        <v>12</v>
      </c>
      <c r="D7" s="2" t="s">
        <v>21</v>
      </c>
      <c r="E7" s="2" t="s">
        <v>22</v>
      </c>
      <c r="F7" s="2" t="s">
        <v>23</v>
      </c>
      <c r="G7" s="2" t="s">
        <v>24</v>
      </c>
      <c r="H7" s="2" t="s">
        <v>15</v>
      </c>
      <c r="I7" s="2" t="s">
        <v>18</v>
      </c>
      <c r="K7">
        <v>128</v>
      </c>
      <c r="M7">
        <v>255</v>
      </c>
    </row>
    <row r="8" spans="2:13" x14ac:dyDescent="0.25">
      <c r="K8">
        <v>64</v>
      </c>
      <c r="M8">
        <v>255</v>
      </c>
    </row>
    <row r="9" spans="2:13" x14ac:dyDescent="0.25">
      <c r="K9">
        <v>32</v>
      </c>
      <c r="M9">
        <v>255</v>
      </c>
    </row>
    <row r="10" spans="2:13" x14ac:dyDescent="0.25">
      <c r="B10" s="8" t="s">
        <v>25</v>
      </c>
      <c r="C10" s="8"/>
      <c r="D10" s="8"/>
      <c r="E10" s="8"/>
      <c r="F10" s="8"/>
      <c r="G10" s="8"/>
      <c r="H10" s="8"/>
      <c r="I10" s="8"/>
      <c r="K10">
        <v>16</v>
      </c>
      <c r="M10">
        <v>255</v>
      </c>
    </row>
    <row r="11" spans="2:13" x14ac:dyDescent="0.25">
      <c r="B11" s="2" t="s">
        <v>0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  <c r="H11" s="2" t="s">
        <v>6</v>
      </c>
      <c r="I11" s="2" t="s">
        <v>7</v>
      </c>
      <c r="K11">
        <v>8</v>
      </c>
      <c r="M11">
        <v>255</v>
      </c>
    </row>
    <row r="12" spans="2:13" x14ac:dyDescent="0.25">
      <c r="B12" s="2" t="s">
        <v>26</v>
      </c>
      <c r="C12" s="2" t="s">
        <v>31</v>
      </c>
      <c r="D12" s="2" t="s">
        <v>29</v>
      </c>
      <c r="E12" s="2" t="s">
        <v>30</v>
      </c>
      <c r="F12" s="2" t="s">
        <v>38</v>
      </c>
      <c r="G12" s="2" t="s">
        <v>39</v>
      </c>
      <c r="H12" s="2" t="s">
        <v>34</v>
      </c>
      <c r="I12" s="2" t="s">
        <v>36</v>
      </c>
      <c r="K12">
        <v>4</v>
      </c>
      <c r="M12">
        <v>255</v>
      </c>
    </row>
    <row r="13" spans="2:13" x14ac:dyDescent="0.25">
      <c r="B13" s="2" t="s">
        <v>27</v>
      </c>
      <c r="C13" s="2" t="s">
        <v>32</v>
      </c>
      <c r="D13" s="2" t="s">
        <v>40</v>
      </c>
      <c r="E13" s="2" t="s">
        <v>41</v>
      </c>
      <c r="F13" s="2" t="s">
        <v>44</v>
      </c>
      <c r="G13" s="2" t="s">
        <v>45</v>
      </c>
      <c r="H13" s="2" t="s">
        <v>15</v>
      </c>
      <c r="I13" s="2" t="s">
        <v>18</v>
      </c>
      <c r="K13">
        <v>2</v>
      </c>
      <c r="M13">
        <v>255</v>
      </c>
    </row>
    <row r="14" spans="2:13" x14ac:dyDescent="0.25">
      <c r="B14" s="2" t="s">
        <v>28</v>
      </c>
      <c r="C14" s="2" t="s">
        <v>33</v>
      </c>
      <c r="D14" s="2" t="s">
        <v>46</v>
      </c>
      <c r="E14" s="2" t="s">
        <v>47</v>
      </c>
      <c r="F14" s="2" t="s">
        <v>42</v>
      </c>
      <c r="G14" s="2" t="s">
        <v>43</v>
      </c>
      <c r="H14" s="2" t="s">
        <v>35</v>
      </c>
      <c r="I14" s="2" t="s">
        <v>37</v>
      </c>
      <c r="K14">
        <v>1</v>
      </c>
      <c r="M14">
        <v>255</v>
      </c>
    </row>
    <row r="15" spans="2:13" x14ac:dyDescent="0.25">
      <c r="K15">
        <f>SUM(K10:K14)</f>
        <v>31</v>
      </c>
      <c r="M15">
        <f>SUM(M7:M8)</f>
        <v>510</v>
      </c>
    </row>
    <row r="17" spans="2:11" x14ac:dyDescent="0.25"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K17" s="3">
        <f>POWER(2, 1)</f>
        <v>2</v>
      </c>
    </row>
    <row r="18" spans="2:11" x14ac:dyDescent="0.25">
      <c r="B18" s="2" t="s">
        <v>48</v>
      </c>
      <c r="C18" s="1">
        <v>2</v>
      </c>
      <c r="D18" s="1" t="s">
        <v>84</v>
      </c>
      <c r="E18" s="1" t="s">
        <v>85</v>
      </c>
      <c r="F18" s="1" t="s">
        <v>86</v>
      </c>
      <c r="G18" s="1" t="s">
        <v>87</v>
      </c>
      <c r="H18" s="2" t="s">
        <v>59</v>
      </c>
      <c r="I18" s="2" t="s">
        <v>60</v>
      </c>
    </row>
    <row r="19" spans="2:11" x14ac:dyDescent="0.25">
      <c r="B19" s="2" t="s">
        <v>49</v>
      </c>
      <c r="C19" s="1">
        <v>2</v>
      </c>
      <c r="D19" s="1" t="s">
        <v>88</v>
      </c>
      <c r="E19" s="1" t="s">
        <v>89</v>
      </c>
      <c r="F19" s="1" t="s">
        <v>90</v>
      </c>
      <c r="G19" s="1" t="s">
        <v>91</v>
      </c>
      <c r="H19" s="2" t="s">
        <v>59</v>
      </c>
      <c r="I19" s="2" t="s">
        <v>60</v>
      </c>
      <c r="K19">
        <f>32-4</f>
        <v>28</v>
      </c>
    </row>
    <row r="20" spans="2:11" x14ac:dyDescent="0.25">
      <c r="B20" s="2" t="s">
        <v>50</v>
      </c>
      <c r="C20" s="1">
        <v>2</v>
      </c>
      <c r="D20" s="1" t="s">
        <v>92</v>
      </c>
      <c r="E20" s="1" t="s">
        <v>93</v>
      </c>
      <c r="F20" s="1" t="s">
        <v>94</v>
      </c>
      <c r="G20" s="1" t="s">
        <v>95</v>
      </c>
      <c r="H20" s="2" t="s">
        <v>59</v>
      </c>
      <c r="I20" s="2" t="s">
        <v>60</v>
      </c>
    </row>
    <row r="21" spans="2:11" x14ac:dyDescent="0.25">
      <c r="C21" s="4"/>
    </row>
    <row r="22" spans="2:11" x14ac:dyDescent="0.25">
      <c r="B22" s="2" t="s">
        <v>0</v>
      </c>
      <c r="C22" s="1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</row>
    <row r="23" spans="2:11" x14ac:dyDescent="0.25">
      <c r="B23" s="2" t="s">
        <v>51</v>
      </c>
      <c r="C23" s="1">
        <v>2</v>
      </c>
      <c r="D23" s="1" t="s">
        <v>73</v>
      </c>
      <c r="E23" s="1" t="s">
        <v>76</v>
      </c>
      <c r="F23" s="1" t="s">
        <v>77</v>
      </c>
      <c r="G23" s="1" t="s">
        <v>80</v>
      </c>
      <c r="H23" s="2" t="s">
        <v>59</v>
      </c>
      <c r="I23" s="2" t="s">
        <v>60</v>
      </c>
    </row>
    <row r="24" spans="2:11" x14ac:dyDescent="0.25">
      <c r="B24" s="2" t="s">
        <v>52</v>
      </c>
      <c r="C24" s="1">
        <v>2</v>
      </c>
      <c r="D24" s="1" t="s">
        <v>74</v>
      </c>
      <c r="E24" s="1" t="s">
        <v>78</v>
      </c>
      <c r="F24" s="1" t="s">
        <v>79</v>
      </c>
      <c r="G24" s="1" t="s">
        <v>71</v>
      </c>
      <c r="H24" s="2" t="s">
        <v>59</v>
      </c>
      <c r="I24" s="2" t="s">
        <v>60</v>
      </c>
    </row>
    <row r="25" spans="2:11" x14ac:dyDescent="0.25">
      <c r="B25" s="2" t="s">
        <v>53</v>
      </c>
      <c r="C25" s="1">
        <v>2</v>
      </c>
      <c r="D25" s="1" t="s">
        <v>75</v>
      </c>
      <c r="E25" s="1" t="s">
        <v>81</v>
      </c>
      <c r="F25" s="1" t="s">
        <v>82</v>
      </c>
      <c r="G25" s="1" t="s">
        <v>83</v>
      </c>
      <c r="H25" s="2" t="s">
        <v>59</v>
      </c>
      <c r="I25" s="2" t="s">
        <v>60</v>
      </c>
    </row>
    <row r="26" spans="2:11" x14ac:dyDescent="0.25">
      <c r="C26" s="4"/>
    </row>
    <row r="27" spans="2:11" x14ac:dyDescent="0.25">
      <c r="B27" s="2" t="s">
        <v>0</v>
      </c>
      <c r="C27" s="1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6</v>
      </c>
      <c r="I27" s="2" t="s">
        <v>7</v>
      </c>
    </row>
    <row r="28" spans="2:11" x14ac:dyDescent="0.25">
      <c r="B28" s="2" t="s">
        <v>54</v>
      </c>
      <c r="C28" s="1">
        <v>2</v>
      </c>
      <c r="D28" s="1" t="s">
        <v>57</v>
      </c>
      <c r="E28" s="1" t="s">
        <v>58</v>
      </c>
      <c r="F28" s="1" t="s">
        <v>61</v>
      </c>
      <c r="G28" s="1" t="s">
        <v>62</v>
      </c>
      <c r="H28" s="2" t="s">
        <v>59</v>
      </c>
      <c r="I28" s="2" t="s">
        <v>60</v>
      </c>
    </row>
    <row r="29" spans="2:11" x14ac:dyDescent="0.25">
      <c r="B29" s="2" t="s">
        <v>55</v>
      </c>
      <c r="C29" s="1">
        <v>2</v>
      </c>
      <c r="D29" s="1" t="s">
        <v>63</v>
      </c>
      <c r="E29" s="1" t="s">
        <v>64</v>
      </c>
      <c r="F29" s="1" t="s">
        <v>65</v>
      </c>
      <c r="G29" s="1" t="s">
        <v>66</v>
      </c>
      <c r="H29" s="2" t="s">
        <v>59</v>
      </c>
      <c r="I29" s="2" t="s">
        <v>60</v>
      </c>
    </row>
    <row r="30" spans="2:11" x14ac:dyDescent="0.25">
      <c r="B30" s="2" t="s">
        <v>56</v>
      </c>
      <c r="C30" s="1">
        <v>2</v>
      </c>
      <c r="D30" s="1" t="s">
        <v>67</v>
      </c>
      <c r="E30" s="1" t="s">
        <v>68</v>
      </c>
      <c r="F30" s="1" t="s">
        <v>69</v>
      </c>
      <c r="G30" s="1" t="s">
        <v>70</v>
      </c>
      <c r="H30" s="2" t="s">
        <v>59</v>
      </c>
      <c r="I30" s="2" t="s">
        <v>60</v>
      </c>
    </row>
    <row r="32" spans="2:11" x14ac:dyDescent="0.25">
      <c r="B32" s="2" t="s">
        <v>0</v>
      </c>
      <c r="C32" s="1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6</v>
      </c>
      <c r="I32" s="2" t="s">
        <v>7</v>
      </c>
    </row>
    <row r="33" spans="2:9" x14ac:dyDescent="0.25">
      <c r="B33" s="2" t="s">
        <v>72</v>
      </c>
      <c r="C33" s="1">
        <v>2</v>
      </c>
      <c r="D33" s="1" t="s">
        <v>96</v>
      </c>
      <c r="E33" s="1" t="s">
        <v>97</v>
      </c>
      <c r="F33" s="1" t="s">
        <v>98</v>
      </c>
      <c r="G33" s="1" t="s">
        <v>99</v>
      </c>
      <c r="H33" s="2" t="s">
        <v>59</v>
      </c>
      <c r="I33" s="2" t="s">
        <v>60</v>
      </c>
    </row>
    <row r="35" spans="2:9" x14ac:dyDescent="0.25">
      <c r="B35" s="2" t="s">
        <v>0</v>
      </c>
      <c r="C35" s="1" t="s">
        <v>1</v>
      </c>
      <c r="D35" s="2" t="s">
        <v>2</v>
      </c>
      <c r="E35" s="2" t="s">
        <v>3</v>
      </c>
      <c r="F35" s="2" t="s">
        <v>4</v>
      </c>
      <c r="G35" s="2" t="s">
        <v>5</v>
      </c>
      <c r="H35" s="2" t="s">
        <v>6</v>
      </c>
      <c r="I35" s="2" t="s">
        <v>7</v>
      </c>
    </row>
    <row r="36" spans="2:9" x14ac:dyDescent="0.25">
      <c r="B36" s="2" t="s">
        <v>100</v>
      </c>
      <c r="C36" s="1">
        <v>2</v>
      </c>
      <c r="D36" s="1" t="s">
        <v>101</v>
      </c>
      <c r="E36" s="1" t="s">
        <v>102</v>
      </c>
      <c r="F36" s="1" t="s">
        <v>103</v>
      </c>
      <c r="G36" s="1" t="s">
        <v>104</v>
      </c>
      <c r="H36" s="2" t="s">
        <v>59</v>
      </c>
      <c r="I36" s="2" t="s">
        <v>60</v>
      </c>
    </row>
  </sheetData>
  <mergeCells count="2">
    <mergeCell ref="B3:I3"/>
    <mergeCell ref="B10:I1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6A55-6B6C-4231-AB8B-B182C3EAF6A8}">
  <dimension ref="A2:J11"/>
  <sheetViews>
    <sheetView zoomScale="145" zoomScaleNormal="145" workbookViewId="0">
      <selection activeCell="F14" sqref="F14"/>
    </sheetView>
  </sheetViews>
  <sheetFormatPr defaultColWidth="11.42578125" defaultRowHeight="15" x14ac:dyDescent="0.25"/>
  <cols>
    <col min="4" max="4" width="12" bestFit="1" customWidth="1"/>
    <col min="5" max="5" width="13" bestFit="1" customWidth="1"/>
    <col min="6" max="6" width="14.140625" bestFit="1" customWidth="1"/>
    <col min="8" max="8" width="15.28515625" bestFit="1" customWidth="1"/>
    <col min="10" max="10" width="10" bestFit="1" customWidth="1"/>
  </cols>
  <sheetData>
    <row r="2" spans="1:10" x14ac:dyDescent="0.25">
      <c r="A2" s="9" t="s">
        <v>8</v>
      </c>
      <c r="B2" s="9"/>
      <c r="C2" s="9"/>
      <c r="D2" s="9"/>
      <c r="E2" s="9"/>
      <c r="F2" s="9"/>
      <c r="G2" s="9"/>
      <c r="H2" s="9"/>
    </row>
    <row r="3" spans="1:10" x14ac:dyDescent="0.25">
      <c r="A3" s="7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J3" s="6" t="s">
        <v>113</v>
      </c>
    </row>
    <row r="4" spans="1:10" x14ac:dyDescent="0.25">
      <c r="A4" s="2"/>
      <c r="B4" s="2">
        <v>2000</v>
      </c>
      <c r="C4" s="2" t="s">
        <v>105</v>
      </c>
      <c r="D4" s="2" t="str">
        <f>LEFT(C4, FIND(".", C4, FIND(".", C4, FIND(".", C4) + 1) + 1)) &amp; TEXT(VALUE(RIGHT(C4, LEN(C4) - FIND(".", C4, FIND(".", C4, FIND(".", C4) + 1) + 1))) + 1, "0")</f>
        <v>190.10.8.1</v>
      </c>
      <c r="E4" s="2" t="str">
        <f>LEFT(F4, LEN(F4) - LEN(RIGHT(F4, LEN(F4) - (FIND("^^", SUBSTITUTE(F4, ".", "^^", 3)))))) &amp;
(VALUE(RIGHT(F4, LEN(F4) - (FIND("^^", SUBSTITUTE(F4, ".", "^^", 3))))) - 1)</f>
        <v>190.10.15.254</v>
      </c>
      <c r="F4" s="2" t="str">
        <f>_xlfn.CONCAT(
  LEFT(C4, FIND("^^",SUBSTITUTE(C4,".","^^",2))-1),
  ".",
  MID(C4,FIND("^^",SUBSTITUTE(C4,".","^^",2))+1,FIND("^^",SUBSTITUTE(C4,".","^^",3))-FIND("^^",SUBSTITUTE(C4,".","^^",2))-1) + 255 - MID(H4,FIND("^^",SUBSTITUTE(H4,".","^^",2))+1,FIND("^^",SUBSTITUTE(H4,".","^^",3))-FIND("^^",SUBSTITUTE(H4,".","^^",2))-1),
  ".255"
)</f>
        <v>190.10.15.255</v>
      </c>
      <c r="G4" s="2">
        <f>32-J4</f>
        <v>21</v>
      </c>
      <c r="H4" s="2" t="str">
        <f>IF(G4&gt;=24, _xlfn.CONCAT(REPT("255.", 3), TEXT(256-2^(32-G4), "0")),
IF(G4&gt;=16, _xlfn.CONCAT(REPT("255.", 2), TEXT(256-2^(24-G4), "0"), ".0"),
IF(G4&gt;=8, _xlfn.CONCAT("255.", TEXT(256-2^(16-G4), "0"), ".0.0"),
_xlfn.CONCAT(TEXT(256-2^(8-G4), "0"), ".0.0.0"))))</f>
        <v>255.255.248.0</v>
      </c>
      <c r="J4">
        <f>ROUNDUP(LOG(B4)/LOG(2),0)</f>
        <v>11</v>
      </c>
    </row>
    <row r="5" spans="1:10" x14ac:dyDescent="0.25">
      <c r="A5" s="2"/>
      <c r="B5" s="2">
        <v>1000</v>
      </c>
      <c r="C5" s="2" t="s">
        <v>106</v>
      </c>
      <c r="D5" s="2" t="str">
        <f>LEFT(C5, FIND(".", C5, FIND(".", C5, FIND(".", C5) + 1) + 1)) &amp; TEXT(VALUE(RIGHT(C5, LEN(C5) - FIND(".", C5, FIND(".", C5, FIND(".", C5) + 1) + 1))) + 1, "0")</f>
        <v>190.10.16.1</v>
      </c>
      <c r="E5" s="2" t="str">
        <f t="shared" ref="E5:E6" si="0">LEFT(F5, LEN(F5) - LEN(RIGHT(F5, LEN(F5) - (FIND("^^", SUBSTITUTE(F5, ".", "^^", 3)))))) &amp;
(VALUE(RIGHT(F5, LEN(F5) - (FIND("^^", SUBSTITUTE(F5, ".", "^^", 3))))) - 1)</f>
        <v>190.10.19.254</v>
      </c>
      <c r="F5" s="2" t="str">
        <f>_xlfn.CONCAT(
  LEFT(C5, FIND("^^",SUBSTITUTE(C5,".","^^",2))-1),
  ".",
  MID(C5,FIND("^^",SUBSTITUTE(C5,".","^^",2))+1,FIND("^^",SUBSTITUTE(C5,".","^^",3))-FIND("^^",SUBSTITUTE(C5,".","^^",2))-1) + 255 - MID(H5,FIND("^^",SUBSTITUTE(H5,".","^^",2))+1,FIND("^^",SUBSTITUTE(H5,".","^^",3))-FIND("^^",SUBSTITUTE(H5,".","^^",2))-1),
  ".255"
)</f>
        <v>190.10.19.255</v>
      </c>
      <c r="G5" s="2">
        <f t="shared" ref="G5:G6" si="1">32-J5</f>
        <v>22</v>
      </c>
      <c r="H5" s="2" t="str">
        <f t="shared" ref="H5:H6" si="2">IF(G5&gt;=24, _xlfn.CONCAT(REPT("255.", 3), TEXT(256-2^(32-G5), "0")),
IF(G5&gt;=16, _xlfn.CONCAT(REPT("255.", 2), TEXT(256-2^(24-G5), "0"), ".0"),
IF(G5&gt;=8, _xlfn.CONCAT("255.", TEXT(256-2^(16-G5), "0"), ".0.0"),
_xlfn.CONCAT(TEXT(256-2^(8-G5), "0"), ".0.0.0"))))</f>
        <v>255.255.252.0</v>
      </c>
      <c r="J5">
        <f t="shared" ref="J5:J6" si="3">ROUNDUP(LOG(B5)/LOG(2),0)</f>
        <v>10</v>
      </c>
    </row>
    <row r="6" spans="1:10" x14ac:dyDescent="0.25">
      <c r="A6" s="2"/>
      <c r="B6" s="2">
        <v>254</v>
      </c>
      <c r="C6" s="2" t="s">
        <v>21</v>
      </c>
      <c r="D6" s="2" t="str">
        <f>LEFT(C6, FIND(".", C6, FIND(".", C6, FIND(".", C6) + 1) + 1)) &amp; TEXT(VALUE(RIGHT(C6, LEN(C6) - FIND(".", C6, FIND(".", C6, FIND(".", C6) + 1) + 1))) + 1, "0")</f>
        <v>190.10.24.1</v>
      </c>
      <c r="E6" s="2" t="str">
        <f t="shared" si="0"/>
        <v>190.10.24.254</v>
      </c>
      <c r="F6" s="2" t="str">
        <f>_xlfn.CONCAT(
  LEFT(C6, FIND("^^",SUBSTITUTE(C6,".","^^",2))-1),
  ".",
  MID(C6,FIND("^^",SUBSTITUTE(C6,".","^^",2))+1,FIND("^^",SUBSTITUTE(C6,".","^^",3))-FIND("^^",SUBSTITUTE(C6,".","^^",2))-1) + 255 - MID(H6,FIND("^^",SUBSTITUTE(H6,".","^^",2))+1,FIND("^^",SUBSTITUTE(H6,".","^^",3))-FIND("^^",SUBSTITUTE(H6,".","^^",2))-1),
  ".255"
)</f>
        <v>190.10.24.255</v>
      </c>
      <c r="G6" s="2">
        <f t="shared" si="1"/>
        <v>24</v>
      </c>
      <c r="H6" s="2" t="str">
        <f t="shared" si="2"/>
        <v>255.255.255.0</v>
      </c>
      <c r="J6">
        <f t="shared" si="3"/>
        <v>8</v>
      </c>
    </row>
    <row r="9" spans="1:10" x14ac:dyDescent="0.25">
      <c r="B9" s="2">
        <v>300</v>
      </c>
      <c r="C9" s="2" t="s">
        <v>29</v>
      </c>
      <c r="D9" s="2" t="str">
        <f>LEFT(C9, FIND(".", C9, FIND(".", C9, FIND(".", C9) + 1) + 1)) &amp; TEXT(VALUE(RIGHT(C9, LEN(C9) - FIND(".", C9, FIND(".", C9, FIND(".", C9) + 1) + 1))) + 1, "0")</f>
        <v>190.10.26.1</v>
      </c>
      <c r="E9" s="2" t="str">
        <f>LEFT(F9, LEN(F9) - LEN(RIGHT(F9, LEN(F9) - (FIND("^^", SUBSTITUTE(F9, ".", "^^", 3)))))) &amp;
(VALUE(RIGHT(F9, LEN(F9) - (FIND("^^", SUBSTITUTE(F9, ".", "^^", 3))))) - 1)</f>
        <v>190.10.27.254</v>
      </c>
      <c r="F9" s="2" t="str">
        <f>_xlfn.CONCAT(
  LEFT(C9, FIND("^^",SUBSTITUTE(C9,".","^^",2))-1),
  ".",
  MID(C9,FIND("^^",SUBSTITUTE(C9,".","^^",2))+1,FIND("^^",SUBSTITUTE(C9,".","^^",3))-FIND("^^",SUBSTITUTE(C9,".","^^",2))-1) + 255 - MID(H9,FIND("^^",SUBSTITUTE(H9,".","^^",2))+1,FIND("^^",SUBSTITUTE(H9,".","^^",3))-FIND("^^",SUBSTITUTE(H9,".","^^",2))-1),
  ".255"
)</f>
        <v>190.10.27.255</v>
      </c>
      <c r="G9" s="2">
        <f>32-J9</f>
        <v>23</v>
      </c>
      <c r="H9" s="2" t="str">
        <f>IF(G9&gt;=24, _xlfn.CONCAT(REPT("255.", 3), TEXT(256-2^(32-G9), "0")),
IF(G9&gt;=16, _xlfn.CONCAT(REPT("255.", 2), TEXT(256-2^(24-G9), "0"), ".0"),
IF(G9&gt;=8, _xlfn.CONCAT("255.", TEXT(256-2^(16-G9), "0"), ".0.0"),
_xlfn.CONCAT(TEXT(256-2^(8-G9), "0"), ".0.0.0"))))</f>
        <v>255.255.254.0</v>
      </c>
      <c r="J9">
        <f>ROUNDUP(LOG(B9)/LOG(2),0)</f>
        <v>9</v>
      </c>
    </row>
    <row r="11" spans="1:10" x14ac:dyDescent="0.25">
      <c r="B11" s="2">
        <f>50+70+10+10+10+2</f>
        <v>152</v>
      </c>
      <c r="C11" s="2" t="s">
        <v>114</v>
      </c>
      <c r="D11" s="2" t="str">
        <f>LEFT(C11, FIND(".", C11, FIND(".", C11, FIND(".", C11) + 1) + 1)) &amp; TEXT(VALUE(RIGHT(C11, LEN(C11) - FIND(".", C11, FIND(".", C11, FIND(".", C11) + 1) + 1))) + 1, "0")</f>
        <v>172.16.0.1</v>
      </c>
      <c r="E11" s="2" t="str">
        <f>LEFT(F11, LEN(F11) - LEN(RIGHT(F11, LEN(F11) - (FIND("^^", SUBSTITUTE(F11, ".", "^^", 3)))))) &amp;
(VALUE(RIGHT(F11, LEN(F11) - (FIND("^^", SUBSTITUTE(F11, ".", "^^", 3))))) - 1)</f>
        <v>172.16.0.254</v>
      </c>
      <c r="F11" s="2" t="str">
        <f>_xlfn.CONCAT(
  LEFT(C11, FIND("^^",SUBSTITUTE(C11,".","^^",2))-1),
  ".",
  MID(C11,FIND("^^",SUBSTITUTE(C11,".","^^",2))+1,FIND("^^",SUBSTITUTE(C11,".","^^",3))-FIND("^^",SUBSTITUTE(C11,".","^^",2))-1) + 255 - MID(H11,FIND("^^",SUBSTITUTE(H11,".","^^",2))+1,FIND("^^",SUBSTITUTE(H11,".","^^",3))-FIND("^^",SUBSTITUTE(H11,".","^^",2))-1),
  ".255"
)</f>
        <v>172.16.0.255</v>
      </c>
      <c r="G11" s="2">
        <f>32-J11</f>
        <v>24</v>
      </c>
      <c r="H11" s="2" t="str">
        <f>IF(G11&gt;=24, _xlfn.CONCAT(REPT("255.", 3), TEXT(256-2^(32-G11), "0")),
IF(G11&gt;=16, _xlfn.CONCAT(REPT("255.", 2), TEXT(256-2^(24-G11), "0"), ".0"),
IF(G11&gt;=8, _xlfn.CONCAT("255.", TEXT(256-2^(16-G11), "0"), ".0.0"),
_xlfn.CONCAT(TEXT(256-2^(8-G11), "0"), ".0.0.0"))))</f>
        <v>255.255.255.0</v>
      </c>
      <c r="J11">
        <f>ROUNDUP(LOG(B11)/LOG(2),0)</f>
        <v>8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ANTHONY ENGELS RUIZ COTO</dc:creator>
  <cp:lastModifiedBy>JULIO ANTHONY ENGELS RUIZ COTO</cp:lastModifiedBy>
  <dcterms:created xsi:type="dcterms:W3CDTF">2023-11-15T22:32:45Z</dcterms:created>
  <dcterms:modified xsi:type="dcterms:W3CDTF">2023-11-22T01:29:23Z</dcterms:modified>
</cp:coreProperties>
</file>