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e\Downloads\"/>
    </mc:Choice>
  </mc:AlternateContent>
  <xr:revisionPtr revIDLastSave="0" documentId="13_ncr:1_{E8FF1BB2-F09E-4817-B7C1-07BA55D7BD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 1" sheetId="1" r:id="rId1"/>
    <sheet name="Part 2" sheetId="2" r:id="rId2"/>
    <sheet name="Part 3" sheetId="3" r:id="rId3"/>
    <sheet name="Part 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" i="4" l="1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T122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57" i="4"/>
  <c r="T158" i="4"/>
  <c r="T159" i="4"/>
  <c r="T160" i="4"/>
  <c r="T161" i="4"/>
  <c r="T162" i="4"/>
  <c r="T163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79" i="4"/>
  <c r="T180" i="4"/>
  <c r="T181" i="4"/>
  <c r="T182" i="4"/>
  <c r="T183" i="4"/>
  <c r="T184" i="4"/>
  <c r="T185" i="4"/>
  <c r="T186" i="4"/>
  <c r="T187" i="4"/>
  <c r="T188" i="4"/>
  <c r="T189" i="4"/>
  <c r="T190" i="4"/>
  <c r="T191" i="4"/>
  <c r="T192" i="4"/>
  <c r="T193" i="4"/>
  <c r="T194" i="4"/>
  <c r="T195" i="4"/>
  <c r="T196" i="4"/>
  <c r="T197" i="4"/>
  <c r="T198" i="4"/>
  <c r="T199" i="4"/>
  <c r="T200" i="4"/>
  <c r="T201" i="4"/>
  <c r="T202" i="4"/>
  <c r="T203" i="4"/>
  <c r="T204" i="4"/>
  <c r="T205" i="4"/>
  <c r="T206" i="4"/>
  <c r="T207" i="4"/>
  <c r="T208" i="4"/>
  <c r="T209" i="4"/>
  <c r="T210" i="4"/>
  <c r="T211" i="4"/>
  <c r="T212" i="4"/>
  <c r="T213" i="4"/>
  <c r="T214" i="4"/>
  <c r="T215" i="4"/>
  <c r="T216" i="4"/>
  <c r="T217" i="4"/>
  <c r="T218" i="4"/>
  <c r="T219" i="4"/>
  <c r="T220" i="4"/>
  <c r="T221" i="4"/>
  <c r="T222" i="4"/>
  <c r="T223" i="4"/>
  <c r="T224" i="4"/>
  <c r="T225" i="4"/>
  <c r="T226" i="4"/>
  <c r="T227" i="4"/>
  <c r="T228" i="4"/>
  <c r="T229" i="4"/>
  <c r="T230" i="4"/>
  <c r="T231" i="4"/>
  <c r="T232" i="4"/>
  <c r="T233" i="4"/>
  <c r="T234" i="4"/>
  <c r="T235" i="4"/>
  <c r="T236" i="4"/>
  <c r="T237" i="4"/>
  <c r="T238" i="4"/>
  <c r="T239" i="4"/>
  <c r="T240" i="4"/>
  <c r="T241" i="4"/>
  <c r="T242" i="4"/>
  <c r="T243" i="4"/>
  <c r="T244" i="4"/>
  <c r="T245" i="4"/>
  <c r="T246" i="4"/>
  <c r="T247" i="4"/>
  <c r="T248" i="4"/>
  <c r="T249" i="4"/>
  <c r="T250" i="4"/>
  <c r="T251" i="4"/>
  <c r="T252" i="4"/>
  <c r="T25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S110" i="4"/>
  <c r="S111" i="4"/>
  <c r="S112" i="4"/>
  <c r="S113" i="4"/>
  <c r="S114" i="4"/>
  <c r="S115" i="4"/>
  <c r="S116" i="4"/>
  <c r="S117" i="4"/>
  <c r="S118" i="4"/>
  <c r="S119" i="4"/>
  <c r="S120" i="4"/>
  <c r="S121" i="4"/>
  <c r="S122" i="4"/>
  <c r="S123" i="4"/>
  <c r="S124" i="4"/>
  <c r="S125" i="4"/>
  <c r="S126" i="4"/>
  <c r="S127" i="4"/>
  <c r="S128" i="4"/>
  <c r="S129" i="4"/>
  <c r="S130" i="4"/>
  <c r="S131" i="4"/>
  <c r="S132" i="4"/>
  <c r="S133" i="4"/>
  <c r="S134" i="4"/>
  <c r="S135" i="4"/>
  <c r="S136" i="4"/>
  <c r="S137" i="4"/>
  <c r="S138" i="4"/>
  <c r="S139" i="4"/>
  <c r="S140" i="4"/>
  <c r="S141" i="4"/>
  <c r="S142" i="4"/>
  <c r="S143" i="4"/>
  <c r="S144" i="4"/>
  <c r="S145" i="4"/>
  <c r="S146" i="4"/>
  <c r="S147" i="4"/>
  <c r="S148" i="4"/>
  <c r="S149" i="4"/>
  <c r="S150" i="4"/>
  <c r="S151" i="4"/>
  <c r="S152" i="4"/>
  <c r="S153" i="4"/>
  <c r="S154" i="4"/>
  <c r="S155" i="4"/>
  <c r="S156" i="4"/>
  <c r="S157" i="4"/>
  <c r="S158" i="4"/>
  <c r="S159" i="4"/>
  <c r="S160" i="4"/>
  <c r="S161" i="4"/>
  <c r="S162" i="4"/>
  <c r="S163" i="4"/>
  <c r="S164" i="4"/>
  <c r="S165" i="4"/>
  <c r="S166" i="4"/>
  <c r="S167" i="4"/>
  <c r="S168" i="4"/>
  <c r="S169" i="4"/>
  <c r="S170" i="4"/>
  <c r="S171" i="4"/>
  <c r="S172" i="4"/>
  <c r="S173" i="4"/>
  <c r="S174" i="4"/>
  <c r="S175" i="4"/>
  <c r="S176" i="4"/>
  <c r="S177" i="4"/>
  <c r="S178" i="4"/>
  <c r="S179" i="4"/>
  <c r="S180" i="4"/>
  <c r="S181" i="4"/>
  <c r="S182" i="4"/>
  <c r="S183" i="4"/>
  <c r="S184" i="4"/>
  <c r="S185" i="4"/>
  <c r="S186" i="4"/>
  <c r="S187" i="4"/>
  <c r="S188" i="4"/>
  <c r="S189" i="4"/>
  <c r="S190" i="4"/>
  <c r="S191" i="4"/>
  <c r="S192" i="4"/>
  <c r="S193" i="4"/>
  <c r="S194" i="4"/>
  <c r="S195" i="4"/>
  <c r="S196" i="4"/>
  <c r="S197" i="4"/>
  <c r="S198" i="4"/>
  <c r="S199" i="4"/>
  <c r="S200" i="4"/>
  <c r="S201" i="4"/>
  <c r="S202" i="4"/>
  <c r="S203" i="4"/>
  <c r="S204" i="4"/>
  <c r="S205" i="4"/>
  <c r="S206" i="4"/>
  <c r="S207" i="4"/>
  <c r="S208" i="4"/>
  <c r="S209" i="4"/>
  <c r="S210" i="4"/>
  <c r="S211" i="4"/>
  <c r="S212" i="4"/>
  <c r="S213" i="4"/>
  <c r="S214" i="4"/>
  <c r="S215" i="4"/>
  <c r="S216" i="4"/>
  <c r="S217" i="4"/>
  <c r="S218" i="4"/>
  <c r="S219" i="4"/>
  <c r="S220" i="4"/>
  <c r="S221" i="4"/>
  <c r="S222" i="4"/>
  <c r="S223" i="4"/>
  <c r="S224" i="4"/>
  <c r="S225" i="4"/>
  <c r="S226" i="4"/>
  <c r="S227" i="4"/>
  <c r="S228" i="4"/>
  <c r="S229" i="4"/>
  <c r="S230" i="4"/>
  <c r="S231" i="4"/>
  <c r="S232" i="4"/>
  <c r="S233" i="4"/>
  <c r="S234" i="4"/>
  <c r="S235" i="4"/>
  <c r="S236" i="4"/>
  <c r="S237" i="4"/>
  <c r="S238" i="4"/>
  <c r="S239" i="4"/>
  <c r="S240" i="4"/>
  <c r="S241" i="4"/>
  <c r="S242" i="4"/>
  <c r="S243" i="4"/>
  <c r="S244" i="4"/>
  <c r="S245" i="4"/>
  <c r="S246" i="4"/>
  <c r="S247" i="4"/>
  <c r="S248" i="4"/>
  <c r="S249" i="4"/>
  <c r="S250" i="4"/>
  <c r="S251" i="4"/>
  <c r="S252" i="4"/>
  <c r="S253" i="4"/>
  <c r="S3" i="4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" i="3"/>
  <c r="DW3" i="1"/>
  <c r="DV4" i="1"/>
  <c r="DV5" i="1"/>
  <c r="DV6" i="1"/>
  <c r="DV7" i="1"/>
  <c r="DV8" i="1"/>
  <c r="DV9" i="1"/>
  <c r="DV10" i="1"/>
  <c r="DV11" i="1"/>
  <c r="DV12" i="1"/>
  <c r="DV13" i="1"/>
  <c r="DV14" i="1"/>
  <c r="DV15" i="1"/>
  <c r="DV16" i="1"/>
  <c r="DV17" i="1"/>
  <c r="DV18" i="1"/>
  <c r="DV19" i="1"/>
  <c r="DV20" i="1"/>
  <c r="DV21" i="1"/>
  <c r="DV22" i="1"/>
  <c r="DV23" i="1"/>
  <c r="DV24" i="1"/>
  <c r="DV25" i="1"/>
  <c r="DV26" i="1"/>
  <c r="DV27" i="1"/>
  <c r="DV28" i="1"/>
  <c r="DV29" i="1"/>
  <c r="DV30" i="1"/>
  <c r="DV31" i="1"/>
  <c r="DV32" i="1"/>
  <c r="DV33" i="1"/>
  <c r="DV34" i="1"/>
  <c r="DV35" i="1"/>
  <c r="DV36" i="1"/>
  <c r="DV37" i="1"/>
  <c r="DV38" i="1"/>
  <c r="DV39" i="1"/>
  <c r="DV40" i="1"/>
  <c r="DV41" i="1"/>
  <c r="DV42" i="1"/>
  <c r="DV43" i="1"/>
  <c r="DV44" i="1"/>
  <c r="DV45" i="1"/>
  <c r="DV46" i="1"/>
  <c r="DV47" i="1"/>
  <c r="DV48" i="1"/>
  <c r="DV49" i="1"/>
  <c r="DV50" i="1"/>
  <c r="DV51" i="1"/>
  <c r="DV52" i="1"/>
  <c r="DV53" i="1"/>
  <c r="DV54" i="1"/>
  <c r="DV55" i="1"/>
  <c r="DV56" i="1"/>
  <c r="DV57" i="1"/>
  <c r="DV58" i="1"/>
  <c r="DV59" i="1"/>
  <c r="DV60" i="1"/>
  <c r="DV61" i="1"/>
  <c r="DV62" i="1"/>
  <c r="DV63" i="1"/>
  <c r="DV64" i="1"/>
  <c r="DV65" i="1"/>
  <c r="DV66" i="1"/>
  <c r="DV67" i="1"/>
  <c r="DV68" i="1"/>
  <c r="DV69" i="1"/>
  <c r="DV70" i="1"/>
  <c r="DV71" i="1"/>
  <c r="DV72" i="1"/>
  <c r="DV73" i="1"/>
  <c r="DV74" i="1"/>
  <c r="DV75" i="1"/>
  <c r="DV76" i="1"/>
  <c r="DV77" i="1"/>
  <c r="DV78" i="1"/>
  <c r="DV79" i="1"/>
  <c r="DV80" i="1"/>
  <c r="DV81" i="1"/>
  <c r="DV82" i="1"/>
  <c r="DV83" i="1"/>
  <c r="DV84" i="1"/>
  <c r="DV85" i="1"/>
  <c r="DV86" i="1"/>
  <c r="DV87" i="1"/>
  <c r="DV88" i="1"/>
  <c r="DV89" i="1"/>
  <c r="DV90" i="1"/>
  <c r="DV91" i="1"/>
  <c r="DV92" i="1"/>
  <c r="DV93" i="1"/>
  <c r="DV94" i="1"/>
  <c r="DV95" i="1"/>
  <c r="DV96" i="1"/>
  <c r="DV97" i="1"/>
  <c r="DV98" i="1"/>
  <c r="DV99" i="1"/>
  <c r="DV100" i="1"/>
  <c r="DV101" i="1"/>
  <c r="DV102" i="1"/>
  <c r="DV103" i="1"/>
  <c r="DV104" i="1"/>
  <c r="DV105" i="1"/>
  <c r="DV106" i="1"/>
  <c r="DV107" i="1"/>
  <c r="DV108" i="1"/>
  <c r="DV109" i="1"/>
  <c r="DV110" i="1"/>
  <c r="DV111" i="1"/>
  <c r="DV112" i="1"/>
  <c r="DV113" i="1"/>
  <c r="DV114" i="1"/>
  <c r="DV115" i="1"/>
  <c r="DV116" i="1"/>
  <c r="DV117" i="1"/>
  <c r="DV118" i="1"/>
  <c r="DV119" i="1"/>
  <c r="DV120" i="1"/>
  <c r="DV121" i="1"/>
  <c r="DV122" i="1"/>
  <c r="DV123" i="1"/>
  <c r="DV124" i="1"/>
  <c r="DV125" i="1"/>
  <c r="DV126" i="1"/>
  <c r="DV127" i="1"/>
  <c r="DV128" i="1"/>
  <c r="DV129" i="1"/>
  <c r="DV130" i="1"/>
  <c r="DV131" i="1"/>
  <c r="DV132" i="1"/>
  <c r="DV133" i="1"/>
  <c r="DV134" i="1"/>
  <c r="DV135" i="1"/>
  <c r="DV136" i="1"/>
  <c r="DV137" i="1"/>
  <c r="DV138" i="1"/>
  <c r="DV139" i="1"/>
  <c r="DV140" i="1"/>
  <c r="DV141" i="1"/>
  <c r="DV142" i="1"/>
  <c r="DV143" i="1"/>
  <c r="DV144" i="1"/>
  <c r="DV145" i="1"/>
  <c r="DV146" i="1"/>
  <c r="DV147" i="1"/>
  <c r="DV148" i="1"/>
  <c r="DV149" i="1"/>
  <c r="DV150" i="1"/>
  <c r="DV151" i="1"/>
  <c r="DV152" i="1"/>
  <c r="DV153" i="1"/>
  <c r="DV154" i="1"/>
  <c r="DV155" i="1"/>
  <c r="DV156" i="1"/>
  <c r="DV157" i="1"/>
  <c r="DV158" i="1"/>
  <c r="DV159" i="1"/>
  <c r="DV160" i="1"/>
  <c r="DV161" i="1"/>
  <c r="DV162" i="1"/>
  <c r="DV163" i="1"/>
  <c r="DV164" i="1"/>
  <c r="DV165" i="1"/>
  <c r="DV166" i="1"/>
  <c r="DV167" i="1"/>
  <c r="DV168" i="1"/>
  <c r="DV169" i="1"/>
  <c r="DV170" i="1"/>
  <c r="DV171" i="1"/>
  <c r="DV172" i="1"/>
  <c r="DV173" i="1"/>
  <c r="DV174" i="1"/>
  <c r="DV175" i="1"/>
  <c r="DV176" i="1"/>
  <c r="DV177" i="1"/>
  <c r="DV178" i="1"/>
  <c r="DV179" i="1"/>
  <c r="DV180" i="1"/>
  <c r="DV181" i="1"/>
  <c r="DV182" i="1"/>
  <c r="DV183" i="1"/>
  <c r="DV184" i="1"/>
  <c r="DV185" i="1"/>
  <c r="DV186" i="1"/>
  <c r="DV187" i="1"/>
  <c r="DV188" i="1"/>
  <c r="DV189" i="1"/>
  <c r="DV190" i="1"/>
  <c r="DV191" i="1"/>
  <c r="DV192" i="1"/>
  <c r="DV193" i="1"/>
  <c r="DV194" i="1"/>
  <c r="DV195" i="1"/>
  <c r="DV196" i="1"/>
  <c r="DV197" i="1"/>
  <c r="DV198" i="1"/>
  <c r="DV199" i="1"/>
  <c r="DV200" i="1"/>
  <c r="DV201" i="1"/>
  <c r="DV202" i="1"/>
  <c r="DV203" i="1"/>
  <c r="DV204" i="1"/>
  <c r="DV205" i="1"/>
  <c r="DV206" i="1"/>
  <c r="DV207" i="1"/>
  <c r="DV208" i="1"/>
  <c r="DV209" i="1"/>
  <c r="DV210" i="1"/>
  <c r="DV211" i="1"/>
  <c r="DV212" i="1"/>
  <c r="DV213" i="1"/>
  <c r="DV214" i="1"/>
  <c r="DV215" i="1"/>
  <c r="DV216" i="1"/>
  <c r="DV217" i="1"/>
  <c r="DV218" i="1"/>
  <c r="DV219" i="1"/>
  <c r="DV220" i="1"/>
  <c r="DV221" i="1"/>
  <c r="DV222" i="1"/>
  <c r="DV223" i="1"/>
  <c r="DV224" i="1"/>
  <c r="DV225" i="1"/>
  <c r="DV226" i="1"/>
  <c r="DV227" i="1"/>
  <c r="DV228" i="1"/>
  <c r="DV229" i="1"/>
  <c r="DV230" i="1"/>
  <c r="DV231" i="1"/>
  <c r="DV232" i="1"/>
  <c r="DV233" i="1"/>
  <c r="DV234" i="1"/>
  <c r="DV235" i="1"/>
  <c r="DV236" i="1"/>
  <c r="DV237" i="1"/>
  <c r="DV238" i="1"/>
  <c r="DV239" i="1"/>
  <c r="DV240" i="1"/>
  <c r="DV241" i="1"/>
  <c r="DV242" i="1"/>
  <c r="DV243" i="1"/>
  <c r="DV244" i="1"/>
  <c r="DV245" i="1"/>
  <c r="DV246" i="1"/>
  <c r="DV247" i="1"/>
  <c r="DV248" i="1"/>
  <c r="DV249" i="1"/>
  <c r="DV250" i="1"/>
  <c r="DV251" i="1"/>
  <c r="DV252" i="1"/>
  <c r="DV253" i="1"/>
  <c r="DV3" i="1"/>
  <c r="DO4" i="1"/>
  <c r="DO5" i="1"/>
  <c r="DO6" i="1"/>
  <c r="DO7" i="1"/>
  <c r="DO8" i="1"/>
  <c r="DO9" i="1"/>
  <c r="DO10" i="1"/>
  <c r="DO11" i="1"/>
  <c r="DO12" i="1"/>
  <c r="DO13" i="1"/>
  <c r="DO14" i="1"/>
  <c r="DO15" i="1"/>
  <c r="DO16" i="1"/>
  <c r="DO17" i="1"/>
  <c r="DO18" i="1"/>
  <c r="DO19" i="1"/>
  <c r="DO20" i="1"/>
  <c r="DO21" i="1"/>
  <c r="DO22" i="1"/>
  <c r="DO23" i="1"/>
  <c r="DO24" i="1"/>
  <c r="DO25" i="1"/>
  <c r="DO26" i="1"/>
  <c r="DO27" i="1"/>
  <c r="DO28" i="1"/>
  <c r="DO29" i="1"/>
  <c r="DO30" i="1"/>
  <c r="DO31" i="1"/>
  <c r="DO32" i="1"/>
  <c r="DO33" i="1"/>
  <c r="DO34" i="1"/>
  <c r="DO35" i="1"/>
  <c r="DO36" i="1"/>
  <c r="DO37" i="1"/>
  <c r="DO38" i="1"/>
  <c r="DO39" i="1"/>
  <c r="DO40" i="1"/>
  <c r="DO41" i="1"/>
  <c r="DO42" i="1"/>
  <c r="DO43" i="1"/>
  <c r="DO44" i="1"/>
  <c r="DO45" i="1"/>
  <c r="DO46" i="1"/>
  <c r="DO47" i="1"/>
  <c r="DO48" i="1"/>
  <c r="DO49" i="1"/>
  <c r="DO50" i="1"/>
  <c r="DO51" i="1"/>
  <c r="DO52" i="1"/>
  <c r="DO53" i="1"/>
  <c r="DO54" i="1"/>
  <c r="DO55" i="1"/>
  <c r="DO56" i="1"/>
  <c r="DO57" i="1"/>
  <c r="DO58" i="1"/>
  <c r="DO59" i="1"/>
  <c r="DO60" i="1"/>
  <c r="DO61" i="1"/>
  <c r="DO62" i="1"/>
  <c r="DO63" i="1"/>
  <c r="DO64" i="1"/>
  <c r="DO65" i="1"/>
  <c r="DO66" i="1"/>
  <c r="DO67" i="1"/>
  <c r="DO68" i="1"/>
  <c r="DO69" i="1"/>
  <c r="DO70" i="1"/>
  <c r="DO71" i="1"/>
  <c r="DO72" i="1"/>
  <c r="DO73" i="1"/>
  <c r="DO74" i="1"/>
  <c r="DO75" i="1"/>
  <c r="DO76" i="1"/>
  <c r="DO77" i="1"/>
  <c r="DO78" i="1"/>
  <c r="DO79" i="1"/>
  <c r="DO80" i="1"/>
  <c r="DO81" i="1"/>
  <c r="DO82" i="1"/>
  <c r="DO83" i="1"/>
  <c r="DO84" i="1"/>
  <c r="DO85" i="1"/>
  <c r="DO86" i="1"/>
  <c r="DO87" i="1"/>
  <c r="DO88" i="1"/>
  <c r="DO89" i="1"/>
  <c r="DO90" i="1"/>
  <c r="DO91" i="1"/>
  <c r="DO92" i="1"/>
  <c r="DO93" i="1"/>
  <c r="DO94" i="1"/>
  <c r="DO95" i="1"/>
  <c r="DO96" i="1"/>
  <c r="DO97" i="1"/>
  <c r="DO98" i="1"/>
  <c r="DO99" i="1"/>
  <c r="DO100" i="1"/>
  <c r="DO101" i="1"/>
  <c r="DO102" i="1"/>
  <c r="DO103" i="1"/>
  <c r="DO104" i="1"/>
  <c r="DO105" i="1"/>
  <c r="DO106" i="1"/>
  <c r="DO107" i="1"/>
  <c r="DO108" i="1"/>
  <c r="DO109" i="1"/>
  <c r="DO110" i="1"/>
  <c r="DO111" i="1"/>
  <c r="DO112" i="1"/>
  <c r="DO113" i="1"/>
  <c r="DO114" i="1"/>
  <c r="DO115" i="1"/>
  <c r="DO116" i="1"/>
  <c r="DO117" i="1"/>
  <c r="DO118" i="1"/>
  <c r="DO119" i="1"/>
  <c r="DO120" i="1"/>
  <c r="DO121" i="1"/>
  <c r="DO122" i="1"/>
  <c r="DO123" i="1"/>
  <c r="DO124" i="1"/>
  <c r="DO125" i="1"/>
  <c r="DO126" i="1"/>
  <c r="DO127" i="1"/>
  <c r="DO128" i="1"/>
  <c r="DO129" i="1"/>
  <c r="DO130" i="1"/>
  <c r="DO131" i="1"/>
  <c r="DO132" i="1"/>
  <c r="DO133" i="1"/>
  <c r="DO134" i="1"/>
  <c r="DO135" i="1"/>
  <c r="DO136" i="1"/>
  <c r="DO137" i="1"/>
  <c r="DO138" i="1"/>
  <c r="DO139" i="1"/>
  <c r="DO140" i="1"/>
  <c r="DO141" i="1"/>
  <c r="DO142" i="1"/>
  <c r="DO143" i="1"/>
  <c r="DO144" i="1"/>
  <c r="DO145" i="1"/>
  <c r="DO146" i="1"/>
  <c r="DO147" i="1"/>
  <c r="DO148" i="1"/>
  <c r="DO149" i="1"/>
  <c r="DO150" i="1"/>
  <c r="DO151" i="1"/>
  <c r="DO152" i="1"/>
  <c r="DO153" i="1"/>
  <c r="DO154" i="1"/>
  <c r="DO155" i="1"/>
  <c r="DO156" i="1"/>
  <c r="DO157" i="1"/>
  <c r="DO158" i="1"/>
  <c r="DO159" i="1"/>
  <c r="DO160" i="1"/>
  <c r="DO161" i="1"/>
  <c r="DO162" i="1"/>
  <c r="DO163" i="1"/>
  <c r="DO164" i="1"/>
  <c r="DO165" i="1"/>
  <c r="DO166" i="1"/>
  <c r="DO167" i="1"/>
  <c r="DO168" i="1"/>
  <c r="DO169" i="1"/>
  <c r="DO170" i="1"/>
  <c r="DO171" i="1"/>
  <c r="DO172" i="1"/>
  <c r="DO173" i="1"/>
  <c r="DO174" i="1"/>
  <c r="DO175" i="1"/>
  <c r="DO176" i="1"/>
  <c r="DO177" i="1"/>
  <c r="DO178" i="1"/>
  <c r="DO179" i="1"/>
  <c r="DO180" i="1"/>
  <c r="DO181" i="1"/>
  <c r="DO182" i="1"/>
  <c r="DO183" i="1"/>
  <c r="DO184" i="1"/>
  <c r="DO185" i="1"/>
  <c r="DO186" i="1"/>
  <c r="DO187" i="1"/>
  <c r="DO188" i="1"/>
  <c r="DO189" i="1"/>
  <c r="DO190" i="1"/>
  <c r="DO191" i="1"/>
  <c r="DO192" i="1"/>
  <c r="DO193" i="1"/>
  <c r="DO194" i="1"/>
  <c r="DO195" i="1"/>
  <c r="DO196" i="1"/>
  <c r="DO197" i="1"/>
  <c r="DO198" i="1"/>
  <c r="DO199" i="1"/>
  <c r="DO200" i="1"/>
  <c r="DO201" i="1"/>
  <c r="DO202" i="1"/>
  <c r="DO203" i="1"/>
  <c r="DO204" i="1"/>
  <c r="DO205" i="1"/>
  <c r="DO206" i="1"/>
  <c r="DO207" i="1"/>
  <c r="DO208" i="1"/>
  <c r="DO209" i="1"/>
  <c r="DO210" i="1"/>
  <c r="DO211" i="1"/>
  <c r="DO212" i="1"/>
  <c r="DO213" i="1"/>
  <c r="DO214" i="1"/>
  <c r="DO215" i="1"/>
  <c r="DO216" i="1"/>
  <c r="DO217" i="1"/>
  <c r="DO218" i="1"/>
  <c r="DO219" i="1"/>
  <c r="DO220" i="1"/>
  <c r="DO221" i="1"/>
  <c r="DO222" i="1"/>
  <c r="DO223" i="1"/>
  <c r="DO224" i="1"/>
  <c r="DO225" i="1"/>
  <c r="DO226" i="1"/>
  <c r="DO227" i="1"/>
  <c r="DO228" i="1"/>
  <c r="DO229" i="1"/>
  <c r="DO230" i="1"/>
  <c r="DO231" i="1"/>
  <c r="DO232" i="1"/>
  <c r="DO233" i="1"/>
  <c r="DO234" i="1"/>
  <c r="DO235" i="1"/>
  <c r="DO236" i="1"/>
  <c r="DO237" i="1"/>
  <c r="DO238" i="1"/>
  <c r="DO239" i="1"/>
  <c r="DO240" i="1"/>
  <c r="DO241" i="1"/>
  <c r="DO242" i="1"/>
  <c r="DO243" i="1"/>
  <c r="DO244" i="1"/>
  <c r="DO245" i="1"/>
  <c r="DO246" i="1"/>
  <c r="DO247" i="1"/>
  <c r="DO248" i="1"/>
  <c r="DO249" i="1"/>
  <c r="DO250" i="1"/>
  <c r="DO251" i="1"/>
  <c r="DO252" i="1"/>
  <c r="DO253" i="1"/>
  <c r="DO3" i="1"/>
  <c r="DH253" i="1"/>
  <c r="DH252" i="1"/>
  <c r="DH251" i="1"/>
  <c r="DH250" i="1"/>
  <c r="DH249" i="1"/>
  <c r="DH248" i="1"/>
  <c r="DH247" i="1"/>
  <c r="DH246" i="1"/>
  <c r="DH245" i="1"/>
  <c r="DH244" i="1"/>
  <c r="DH243" i="1"/>
  <c r="DH242" i="1"/>
  <c r="DH241" i="1"/>
  <c r="DH240" i="1"/>
  <c r="DH239" i="1"/>
  <c r="DH238" i="1"/>
  <c r="DH237" i="1"/>
  <c r="DH236" i="1"/>
  <c r="DH235" i="1"/>
  <c r="DH234" i="1"/>
  <c r="DH233" i="1"/>
  <c r="DH232" i="1"/>
  <c r="DH231" i="1"/>
  <c r="DH230" i="1"/>
  <c r="DH229" i="1"/>
  <c r="DH228" i="1"/>
  <c r="DH227" i="1"/>
  <c r="DH226" i="1"/>
  <c r="DH225" i="1"/>
  <c r="DH224" i="1"/>
  <c r="DH223" i="1"/>
  <c r="DH222" i="1"/>
  <c r="DH221" i="1"/>
  <c r="DH220" i="1"/>
  <c r="DH219" i="1"/>
  <c r="DH218" i="1"/>
  <c r="DH217" i="1"/>
  <c r="DH216" i="1"/>
  <c r="DH215" i="1"/>
  <c r="DH214" i="1"/>
  <c r="DH213" i="1"/>
  <c r="DH212" i="1"/>
  <c r="DH211" i="1"/>
  <c r="DH210" i="1"/>
  <c r="DH209" i="1"/>
  <c r="DH208" i="1"/>
  <c r="DH207" i="1"/>
  <c r="DH206" i="1"/>
  <c r="DH205" i="1"/>
  <c r="DH204" i="1"/>
  <c r="DH203" i="1"/>
  <c r="DH202" i="1"/>
  <c r="DH201" i="1"/>
  <c r="DH200" i="1"/>
  <c r="DH199" i="1"/>
  <c r="DH198" i="1"/>
  <c r="DH197" i="1"/>
  <c r="DH196" i="1"/>
  <c r="DH195" i="1"/>
  <c r="DH194" i="1"/>
  <c r="DH193" i="1"/>
  <c r="DH192" i="1"/>
  <c r="DH191" i="1"/>
  <c r="DH190" i="1"/>
  <c r="DH189" i="1"/>
  <c r="DH188" i="1"/>
  <c r="DH187" i="1"/>
  <c r="DH186" i="1"/>
  <c r="DH185" i="1"/>
  <c r="DH184" i="1"/>
  <c r="DH183" i="1"/>
  <c r="DH182" i="1"/>
  <c r="DH181" i="1"/>
  <c r="DH180" i="1"/>
  <c r="DH179" i="1"/>
  <c r="DH178" i="1"/>
  <c r="DH177" i="1"/>
  <c r="DH176" i="1"/>
  <c r="DH175" i="1"/>
  <c r="DH174" i="1"/>
  <c r="DH173" i="1"/>
  <c r="DH172" i="1"/>
  <c r="DH171" i="1"/>
  <c r="DH170" i="1"/>
  <c r="DH169" i="1"/>
  <c r="DH168" i="1"/>
  <c r="DH167" i="1"/>
  <c r="DH166" i="1"/>
  <c r="DH165" i="1"/>
  <c r="DH164" i="1"/>
  <c r="DH163" i="1"/>
  <c r="DH162" i="1"/>
  <c r="DH161" i="1"/>
  <c r="DH160" i="1"/>
  <c r="DH159" i="1"/>
  <c r="DH158" i="1"/>
  <c r="DH157" i="1"/>
  <c r="DH156" i="1"/>
  <c r="DH155" i="1"/>
  <c r="DH154" i="1"/>
  <c r="DH153" i="1"/>
  <c r="DH152" i="1"/>
  <c r="DH151" i="1"/>
  <c r="DH150" i="1"/>
  <c r="DH149" i="1"/>
  <c r="DH148" i="1"/>
  <c r="DH147" i="1"/>
  <c r="DH146" i="1"/>
  <c r="DH145" i="1"/>
  <c r="DH144" i="1"/>
  <c r="DH143" i="1"/>
  <c r="DH142" i="1"/>
  <c r="DH141" i="1"/>
  <c r="DH140" i="1"/>
  <c r="DH139" i="1"/>
  <c r="DH138" i="1"/>
  <c r="DH137" i="1"/>
  <c r="DH136" i="1"/>
  <c r="DH135" i="1"/>
  <c r="DH134" i="1"/>
  <c r="DH133" i="1"/>
  <c r="DH132" i="1"/>
  <c r="DH131" i="1"/>
  <c r="DH130" i="1"/>
  <c r="DH129" i="1"/>
  <c r="DH128" i="1"/>
  <c r="DH127" i="1"/>
  <c r="DH126" i="1"/>
  <c r="DH125" i="1"/>
  <c r="DH124" i="1"/>
  <c r="DH123" i="1"/>
  <c r="DH122" i="1"/>
  <c r="DH121" i="1"/>
  <c r="DH120" i="1"/>
  <c r="DH119" i="1"/>
  <c r="DH118" i="1"/>
  <c r="DH117" i="1"/>
  <c r="DH116" i="1"/>
  <c r="DH115" i="1"/>
  <c r="DH114" i="1"/>
  <c r="DH113" i="1"/>
  <c r="DH112" i="1"/>
  <c r="DH111" i="1"/>
  <c r="DH110" i="1"/>
  <c r="DH109" i="1"/>
  <c r="DH108" i="1"/>
  <c r="DH107" i="1"/>
  <c r="DH106" i="1"/>
  <c r="DH105" i="1"/>
  <c r="DH104" i="1"/>
  <c r="DH103" i="1"/>
  <c r="DH102" i="1"/>
  <c r="DH101" i="1"/>
  <c r="DH100" i="1"/>
  <c r="DH99" i="1"/>
  <c r="DH98" i="1"/>
  <c r="DH97" i="1"/>
  <c r="DH96" i="1"/>
  <c r="DH95" i="1"/>
  <c r="DH94" i="1"/>
  <c r="DH93" i="1"/>
  <c r="DH92" i="1"/>
  <c r="DH91" i="1"/>
  <c r="DH90" i="1"/>
  <c r="DH89" i="1"/>
  <c r="DH88" i="1"/>
  <c r="DH87" i="1"/>
  <c r="DH86" i="1"/>
  <c r="DH85" i="1"/>
  <c r="DH84" i="1"/>
  <c r="DH83" i="1"/>
  <c r="DH82" i="1"/>
  <c r="DH81" i="1"/>
  <c r="DH80" i="1"/>
  <c r="DH79" i="1"/>
  <c r="DH78" i="1"/>
  <c r="DH77" i="1"/>
  <c r="DH76" i="1"/>
  <c r="DH75" i="1"/>
  <c r="DH74" i="1"/>
  <c r="DH73" i="1"/>
  <c r="DH72" i="1"/>
  <c r="DH71" i="1"/>
  <c r="DH70" i="1"/>
  <c r="DH69" i="1"/>
  <c r="DH68" i="1"/>
  <c r="DH67" i="1"/>
  <c r="DH66" i="1"/>
  <c r="DH65" i="1"/>
  <c r="DH64" i="1"/>
  <c r="DH63" i="1"/>
  <c r="DH62" i="1"/>
  <c r="DH61" i="1"/>
  <c r="DH60" i="1"/>
  <c r="DH59" i="1"/>
  <c r="DH58" i="1"/>
  <c r="DH57" i="1"/>
  <c r="DH56" i="1"/>
  <c r="DH55" i="1"/>
  <c r="DH54" i="1"/>
  <c r="DH53" i="1"/>
  <c r="DH52" i="1"/>
  <c r="DH51" i="1"/>
  <c r="DH50" i="1"/>
  <c r="DH49" i="1"/>
  <c r="DH48" i="1"/>
  <c r="DH47" i="1"/>
  <c r="DH46" i="1"/>
  <c r="DH45" i="1"/>
  <c r="DH44" i="1"/>
  <c r="DH43" i="1"/>
  <c r="DH42" i="1"/>
  <c r="DH41" i="1"/>
  <c r="DH40" i="1"/>
  <c r="DH39" i="1"/>
  <c r="DH38" i="1"/>
  <c r="DH37" i="1"/>
  <c r="DH36" i="1"/>
  <c r="DH35" i="1"/>
  <c r="DH34" i="1"/>
  <c r="DH33" i="1"/>
  <c r="DH32" i="1"/>
  <c r="DH31" i="1"/>
  <c r="DH30" i="1"/>
  <c r="DH29" i="1"/>
  <c r="DH28" i="1"/>
  <c r="DH27" i="1"/>
  <c r="DH26" i="1"/>
  <c r="DH25" i="1"/>
  <c r="DH24" i="1"/>
  <c r="DH23" i="1"/>
  <c r="DH22" i="1"/>
  <c r="DH21" i="1"/>
  <c r="DH20" i="1"/>
  <c r="DH19" i="1"/>
  <c r="DH18" i="1"/>
  <c r="DH17" i="1"/>
  <c r="DH16" i="1"/>
  <c r="DH15" i="1"/>
  <c r="DH14" i="1"/>
  <c r="DH13" i="1"/>
  <c r="DH12" i="1"/>
  <c r="DH11" i="1"/>
  <c r="DH10" i="1"/>
  <c r="DH9" i="1"/>
  <c r="DH8" i="1"/>
  <c r="DH7" i="1"/>
  <c r="DH6" i="1"/>
  <c r="DH5" i="1"/>
  <c r="DH4" i="1"/>
  <c r="DH3" i="1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2" i="1"/>
  <c r="DA23" i="1"/>
  <c r="DA24" i="1"/>
  <c r="DA25" i="1"/>
  <c r="DA26" i="1"/>
  <c r="DA27" i="1"/>
  <c r="DA28" i="1"/>
  <c r="DA29" i="1"/>
  <c r="DA30" i="1"/>
  <c r="DA31" i="1"/>
  <c r="DA32" i="1"/>
  <c r="DA33" i="1"/>
  <c r="DA34" i="1"/>
  <c r="DA35" i="1"/>
  <c r="DA36" i="1"/>
  <c r="DA37" i="1"/>
  <c r="DA38" i="1"/>
  <c r="DA39" i="1"/>
  <c r="DA40" i="1"/>
  <c r="DA41" i="1"/>
  <c r="DA42" i="1"/>
  <c r="DA43" i="1"/>
  <c r="DA44" i="1"/>
  <c r="DA45" i="1"/>
  <c r="DA46" i="1"/>
  <c r="DA47" i="1"/>
  <c r="DA48" i="1"/>
  <c r="DA49" i="1"/>
  <c r="DA50" i="1"/>
  <c r="DA51" i="1"/>
  <c r="DA52" i="1"/>
  <c r="DA53" i="1"/>
  <c r="DA54" i="1"/>
  <c r="DA55" i="1"/>
  <c r="DA56" i="1"/>
  <c r="DA57" i="1"/>
  <c r="DA58" i="1"/>
  <c r="DA59" i="1"/>
  <c r="DA60" i="1"/>
  <c r="DA61" i="1"/>
  <c r="DA62" i="1"/>
  <c r="DA63" i="1"/>
  <c r="DA64" i="1"/>
  <c r="DA65" i="1"/>
  <c r="DA66" i="1"/>
  <c r="DA67" i="1"/>
  <c r="DA68" i="1"/>
  <c r="DA69" i="1"/>
  <c r="DA70" i="1"/>
  <c r="DA71" i="1"/>
  <c r="DA72" i="1"/>
  <c r="DA73" i="1"/>
  <c r="DA74" i="1"/>
  <c r="DA75" i="1"/>
  <c r="DA76" i="1"/>
  <c r="DA77" i="1"/>
  <c r="DA78" i="1"/>
  <c r="DA79" i="1"/>
  <c r="DA80" i="1"/>
  <c r="DA81" i="1"/>
  <c r="DA82" i="1"/>
  <c r="DA83" i="1"/>
  <c r="DA84" i="1"/>
  <c r="DA85" i="1"/>
  <c r="DA86" i="1"/>
  <c r="DA87" i="1"/>
  <c r="DA88" i="1"/>
  <c r="DA89" i="1"/>
  <c r="DA90" i="1"/>
  <c r="DA91" i="1"/>
  <c r="DA92" i="1"/>
  <c r="DA93" i="1"/>
  <c r="DA94" i="1"/>
  <c r="DA95" i="1"/>
  <c r="DA96" i="1"/>
  <c r="DA97" i="1"/>
  <c r="DA98" i="1"/>
  <c r="DA99" i="1"/>
  <c r="DA100" i="1"/>
  <c r="DA101" i="1"/>
  <c r="DA102" i="1"/>
  <c r="DA103" i="1"/>
  <c r="DA104" i="1"/>
  <c r="DA105" i="1"/>
  <c r="DA106" i="1"/>
  <c r="DA107" i="1"/>
  <c r="DA108" i="1"/>
  <c r="DA109" i="1"/>
  <c r="DA110" i="1"/>
  <c r="DA111" i="1"/>
  <c r="DA112" i="1"/>
  <c r="DA113" i="1"/>
  <c r="DA114" i="1"/>
  <c r="DA115" i="1"/>
  <c r="DA116" i="1"/>
  <c r="DA117" i="1"/>
  <c r="DA118" i="1"/>
  <c r="DA119" i="1"/>
  <c r="DA120" i="1"/>
  <c r="DA121" i="1"/>
  <c r="DA122" i="1"/>
  <c r="DA123" i="1"/>
  <c r="DA124" i="1"/>
  <c r="DA125" i="1"/>
  <c r="DA126" i="1"/>
  <c r="DA127" i="1"/>
  <c r="DA128" i="1"/>
  <c r="DA129" i="1"/>
  <c r="DA130" i="1"/>
  <c r="DA131" i="1"/>
  <c r="DA132" i="1"/>
  <c r="DA133" i="1"/>
  <c r="DA134" i="1"/>
  <c r="DA135" i="1"/>
  <c r="DA136" i="1"/>
  <c r="DA137" i="1"/>
  <c r="DA138" i="1"/>
  <c r="DA139" i="1"/>
  <c r="DA140" i="1"/>
  <c r="DA141" i="1"/>
  <c r="DA142" i="1"/>
  <c r="DA143" i="1"/>
  <c r="DA144" i="1"/>
  <c r="DA145" i="1"/>
  <c r="DA146" i="1"/>
  <c r="DA147" i="1"/>
  <c r="DA148" i="1"/>
  <c r="DA149" i="1"/>
  <c r="DA150" i="1"/>
  <c r="DA151" i="1"/>
  <c r="DA152" i="1"/>
  <c r="DA153" i="1"/>
  <c r="DA154" i="1"/>
  <c r="DA155" i="1"/>
  <c r="DA156" i="1"/>
  <c r="DA157" i="1"/>
  <c r="DA158" i="1"/>
  <c r="DA159" i="1"/>
  <c r="DA160" i="1"/>
  <c r="DA161" i="1"/>
  <c r="DA162" i="1"/>
  <c r="DA163" i="1"/>
  <c r="DA164" i="1"/>
  <c r="DA165" i="1"/>
  <c r="DA166" i="1"/>
  <c r="DA167" i="1"/>
  <c r="DA168" i="1"/>
  <c r="DA169" i="1"/>
  <c r="DA170" i="1"/>
  <c r="DA171" i="1"/>
  <c r="DA172" i="1"/>
  <c r="DA173" i="1"/>
  <c r="DA174" i="1"/>
  <c r="DA175" i="1"/>
  <c r="DA176" i="1"/>
  <c r="DA177" i="1"/>
  <c r="DA178" i="1"/>
  <c r="DA179" i="1"/>
  <c r="DA180" i="1"/>
  <c r="DA181" i="1"/>
  <c r="DA182" i="1"/>
  <c r="DA183" i="1"/>
  <c r="DA184" i="1"/>
  <c r="DA185" i="1"/>
  <c r="DA186" i="1"/>
  <c r="DA187" i="1"/>
  <c r="DA188" i="1"/>
  <c r="DA189" i="1"/>
  <c r="DA190" i="1"/>
  <c r="DA191" i="1"/>
  <c r="DA192" i="1"/>
  <c r="DA193" i="1"/>
  <c r="DA194" i="1"/>
  <c r="DA195" i="1"/>
  <c r="DA196" i="1"/>
  <c r="DA197" i="1"/>
  <c r="DA198" i="1"/>
  <c r="DA199" i="1"/>
  <c r="DA200" i="1"/>
  <c r="DA201" i="1"/>
  <c r="DA202" i="1"/>
  <c r="DA203" i="1"/>
  <c r="DA204" i="1"/>
  <c r="DA205" i="1"/>
  <c r="DA206" i="1"/>
  <c r="DA207" i="1"/>
  <c r="DA208" i="1"/>
  <c r="DA209" i="1"/>
  <c r="DA210" i="1"/>
  <c r="DA211" i="1"/>
  <c r="DA212" i="1"/>
  <c r="DA213" i="1"/>
  <c r="DA214" i="1"/>
  <c r="DA215" i="1"/>
  <c r="DA216" i="1"/>
  <c r="DA217" i="1"/>
  <c r="DA218" i="1"/>
  <c r="DA219" i="1"/>
  <c r="DA220" i="1"/>
  <c r="DA221" i="1"/>
  <c r="DA222" i="1"/>
  <c r="DA223" i="1"/>
  <c r="DA224" i="1"/>
  <c r="DA225" i="1"/>
  <c r="DA226" i="1"/>
  <c r="DA227" i="1"/>
  <c r="DA228" i="1"/>
  <c r="DA229" i="1"/>
  <c r="DA230" i="1"/>
  <c r="DA231" i="1"/>
  <c r="DA232" i="1"/>
  <c r="DA233" i="1"/>
  <c r="DA234" i="1"/>
  <c r="DA235" i="1"/>
  <c r="DA236" i="1"/>
  <c r="DA237" i="1"/>
  <c r="DA238" i="1"/>
  <c r="DA239" i="1"/>
  <c r="DA240" i="1"/>
  <c r="DA241" i="1"/>
  <c r="DA242" i="1"/>
  <c r="DA243" i="1"/>
  <c r="DA244" i="1"/>
  <c r="DA245" i="1"/>
  <c r="DA246" i="1"/>
  <c r="DA247" i="1"/>
  <c r="DA248" i="1"/>
  <c r="DA249" i="1"/>
  <c r="DA250" i="1"/>
  <c r="DA251" i="1"/>
  <c r="DA252" i="1"/>
  <c r="DA253" i="1"/>
  <c r="DA3" i="1"/>
  <c r="CR4" i="1"/>
  <c r="CR5" i="1"/>
  <c r="CR6" i="1"/>
  <c r="CR7" i="1"/>
  <c r="CR8" i="1"/>
  <c r="CR9" i="1"/>
  <c r="CR10" i="1"/>
  <c r="CR11" i="1"/>
  <c r="CR12" i="1"/>
  <c r="CR13" i="1"/>
  <c r="CR14" i="1"/>
  <c r="CR15" i="1"/>
  <c r="CR16" i="1"/>
  <c r="CR17" i="1"/>
  <c r="CR18" i="1"/>
  <c r="CR19" i="1"/>
  <c r="CR20" i="1"/>
  <c r="CR21" i="1"/>
  <c r="CR22" i="1"/>
  <c r="CR23" i="1"/>
  <c r="CR24" i="1"/>
  <c r="CR25" i="1"/>
  <c r="CR26" i="1"/>
  <c r="CR27" i="1"/>
  <c r="CR28" i="1"/>
  <c r="CR29" i="1"/>
  <c r="CR30" i="1"/>
  <c r="CR31" i="1"/>
  <c r="CR32" i="1"/>
  <c r="CR33" i="1"/>
  <c r="CR34" i="1"/>
  <c r="CR35" i="1"/>
  <c r="CR36" i="1"/>
  <c r="CR37" i="1"/>
  <c r="CR38" i="1"/>
  <c r="CR39" i="1"/>
  <c r="CR40" i="1"/>
  <c r="CR41" i="1"/>
  <c r="CR42" i="1"/>
  <c r="CR43" i="1"/>
  <c r="CR44" i="1"/>
  <c r="CR45" i="1"/>
  <c r="CR46" i="1"/>
  <c r="CR47" i="1"/>
  <c r="CR48" i="1"/>
  <c r="CR49" i="1"/>
  <c r="CR50" i="1"/>
  <c r="CR51" i="1"/>
  <c r="CR52" i="1"/>
  <c r="CR53" i="1"/>
  <c r="CR54" i="1"/>
  <c r="CR55" i="1"/>
  <c r="CR56" i="1"/>
  <c r="CR57" i="1"/>
  <c r="CR58" i="1"/>
  <c r="CR59" i="1"/>
  <c r="CR60" i="1"/>
  <c r="CR61" i="1"/>
  <c r="CR62" i="1"/>
  <c r="CR63" i="1"/>
  <c r="CR64" i="1"/>
  <c r="CR65" i="1"/>
  <c r="CR66" i="1"/>
  <c r="CR67" i="1"/>
  <c r="CR68" i="1"/>
  <c r="CR69" i="1"/>
  <c r="CR70" i="1"/>
  <c r="CR71" i="1"/>
  <c r="CR72" i="1"/>
  <c r="CR73" i="1"/>
  <c r="CR74" i="1"/>
  <c r="CR75" i="1"/>
  <c r="CR76" i="1"/>
  <c r="CR77" i="1"/>
  <c r="CR78" i="1"/>
  <c r="CR79" i="1"/>
  <c r="CR80" i="1"/>
  <c r="CR81" i="1"/>
  <c r="CR82" i="1"/>
  <c r="CR83" i="1"/>
  <c r="CR84" i="1"/>
  <c r="CR85" i="1"/>
  <c r="CR86" i="1"/>
  <c r="CR87" i="1"/>
  <c r="CR88" i="1"/>
  <c r="CR89" i="1"/>
  <c r="CR90" i="1"/>
  <c r="CR91" i="1"/>
  <c r="CR92" i="1"/>
  <c r="CR93" i="1"/>
  <c r="CR94" i="1"/>
  <c r="CR95" i="1"/>
  <c r="CR96" i="1"/>
  <c r="CR97" i="1"/>
  <c r="CR98" i="1"/>
  <c r="CR99" i="1"/>
  <c r="CR100" i="1"/>
  <c r="CR101" i="1"/>
  <c r="CR102" i="1"/>
  <c r="CR103" i="1"/>
  <c r="CR104" i="1"/>
  <c r="CR105" i="1"/>
  <c r="CR106" i="1"/>
  <c r="CR107" i="1"/>
  <c r="CR108" i="1"/>
  <c r="CR109" i="1"/>
  <c r="CR110" i="1"/>
  <c r="CR111" i="1"/>
  <c r="CR112" i="1"/>
  <c r="CR113" i="1"/>
  <c r="CR114" i="1"/>
  <c r="CR115" i="1"/>
  <c r="CR116" i="1"/>
  <c r="CR117" i="1"/>
  <c r="CR118" i="1"/>
  <c r="CR119" i="1"/>
  <c r="CR120" i="1"/>
  <c r="CR121" i="1"/>
  <c r="CR122" i="1"/>
  <c r="CR123" i="1"/>
  <c r="CR124" i="1"/>
  <c r="CR125" i="1"/>
  <c r="CR126" i="1"/>
  <c r="CR127" i="1"/>
  <c r="CR128" i="1"/>
  <c r="CR129" i="1"/>
  <c r="CR130" i="1"/>
  <c r="CR131" i="1"/>
  <c r="CR132" i="1"/>
  <c r="CR133" i="1"/>
  <c r="CR134" i="1"/>
  <c r="CR135" i="1"/>
  <c r="CR136" i="1"/>
  <c r="CR137" i="1"/>
  <c r="CR138" i="1"/>
  <c r="CR139" i="1"/>
  <c r="CR140" i="1"/>
  <c r="CR141" i="1"/>
  <c r="CR142" i="1"/>
  <c r="CR143" i="1"/>
  <c r="CR144" i="1"/>
  <c r="CR145" i="1"/>
  <c r="CR146" i="1"/>
  <c r="CR147" i="1"/>
  <c r="CR148" i="1"/>
  <c r="CR149" i="1"/>
  <c r="CR150" i="1"/>
  <c r="CR151" i="1"/>
  <c r="CR152" i="1"/>
  <c r="CR153" i="1"/>
  <c r="CR154" i="1"/>
  <c r="CR155" i="1"/>
  <c r="CR156" i="1"/>
  <c r="CR157" i="1"/>
  <c r="CR158" i="1"/>
  <c r="CR159" i="1"/>
  <c r="CR160" i="1"/>
  <c r="CR161" i="1"/>
  <c r="CR162" i="1"/>
  <c r="CR163" i="1"/>
  <c r="CR164" i="1"/>
  <c r="CR165" i="1"/>
  <c r="CR166" i="1"/>
  <c r="CR167" i="1"/>
  <c r="CR168" i="1"/>
  <c r="CR169" i="1"/>
  <c r="CR170" i="1"/>
  <c r="CR171" i="1"/>
  <c r="CR172" i="1"/>
  <c r="CR173" i="1"/>
  <c r="CR174" i="1"/>
  <c r="CR175" i="1"/>
  <c r="CR176" i="1"/>
  <c r="CR177" i="1"/>
  <c r="CR178" i="1"/>
  <c r="CR179" i="1"/>
  <c r="CR180" i="1"/>
  <c r="CR181" i="1"/>
  <c r="CR182" i="1"/>
  <c r="CR183" i="1"/>
  <c r="CR184" i="1"/>
  <c r="CR185" i="1"/>
  <c r="CR186" i="1"/>
  <c r="CR187" i="1"/>
  <c r="CR188" i="1"/>
  <c r="CR189" i="1"/>
  <c r="CR190" i="1"/>
  <c r="CR191" i="1"/>
  <c r="CR192" i="1"/>
  <c r="CR193" i="1"/>
  <c r="CR194" i="1"/>
  <c r="CR195" i="1"/>
  <c r="CR196" i="1"/>
  <c r="CR197" i="1"/>
  <c r="CR198" i="1"/>
  <c r="CR199" i="1"/>
  <c r="CR200" i="1"/>
  <c r="CR201" i="1"/>
  <c r="CR202" i="1"/>
  <c r="CR203" i="1"/>
  <c r="CR204" i="1"/>
  <c r="CR205" i="1"/>
  <c r="CR206" i="1"/>
  <c r="CR207" i="1"/>
  <c r="CR208" i="1"/>
  <c r="CR209" i="1"/>
  <c r="CR210" i="1"/>
  <c r="CR211" i="1"/>
  <c r="CR212" i="1"/>
  <c r="CR213" i="1"/>
  <c r="CR214" i="1"/>
  <c r="CR215" i="1"/>
  <c r="CR216" i="1"/>
  <c r="CR217" i="1"/>
  <c r="CR218" i="1"/>
  <c r="CR219" i="1"/>
  <c r="CR220" i="1"/>
  <c r="CR221" i="1"/>
  <c r="CR222" i="1"/>
  <c r="CR223" i="1"/>
  <c r="CR224" i="1"/>
  <c r="CR225" i="1"/>
  <c r="CR226" i="1"/>
  <c r="CR227" i="1"/>
  <c r="CR228" i="1"/>
  <c r="CR229" i="1"/>
  <c r="CR230" i="1"/>
  <c r="CR231" i="1"/>
  <c r="CR232" i="1"/>
  <c r="CR233" i="1"/>
  <c r="CR234" i="1"/>
  <c r="CR235" i="1"/>
  <c r="CR236" i="1"/>
  <c r="CR237" i="1"/>
  <c r="CR238" i="1"/>
  <c r="CR239" i="1"/>
  <c r="CR240" i="1"/>
  <c r="CR241" i="1"/>
  <c r="CR242" i="1"/>
  <c r="CR243" i="1"/>
  <c r="CR244" i="1"/>
  <c r="CR245" i="1"/>
  <c r="CR246" i="1"/>
  <c r="CR247" i="1"/>
  <c r="CR248" i="1"/>
  <c r="CR249" i="1"/>
  <c r="CR250" i="1"/>
  <c r="CR251" i="1"/>
  <c r="CR252" i="1"/>
  <c r="CR253" i="1"/>
  <c r="CR3" i="1"/>
  <c r="CM4" i="1"/>
  <c r="CM5" i="1"/>
  <c r="CM6" i="1"/>
  <c r="CM7" i="1"/>
  <c r="CM8" i="1"/>
  <c r="CM9" i="1"/>
  <c r="CM10" i="1"/>
  <c r="CM11" i="1"/>
  <c r="CM12" i="1"/>
  <c r="CM13" i="1"/>
  <c r="CM14" i="1"/>
  <c r="CM15" i="1"/>
  <c r="CM16" i="1"/>
  <c r="CM17" i="1"/>
  <c r="CM18" i="1"/>
  <c r="CM19" i="1"/>
  <c r="CM20" i="1"/>
  <c r="CM21" i="1"/>
  <c r="CM22" i="1"/>
  <c r="CM23" i="1"/>
  <c r="CM24" i="1"/>
  <c r="CM25" i="1"/>
  <c r="CM26" i="1"/>
  <c r="CM27" i="1"/>
  <c r="CM28" i="1"/>
  <c r="CM29" i="1"/>
  <c r="CM30" i="1"/>
  <c r="CM31" i="1"/>
  <c r="CM32" i="1"/>
  <c r="CM33" i="1"/>
  <c r="CM34" i="1"/>
  <c r="CM35" i="1"/>
  <c r="CM36" i="1"/>
  <c r="CM37" i="1"/>
  <c r="CM38" i="1"/>
  <c r="CM39" i="1"/>
  <c r="CM40" i="1"/>
  <c r="CM41" i="1"/>
  <c r="CM42" i="1"/>
  <c r="CM43" i="1"/>
  <c r="CM44" i="1"/>
  <c r="CM45" i="1"/>
  <c r="CM46" i="1"/>
  <c r="CM47" i="1"/>
  <c r="CM48" i="1"/>
  <c r="CM49" i="1"/>
  <c r="CM50" i="1"/>
  <c r="CM51" i="1"/>
  <c r="CM52" i="1"/>
  <c r="CM53" i="1"/>
  <c r="CM54" i="1"/>
  <c r="CM55" i="1"/>
  <c r="CM56" i="1"/>
  <c r="CM57" i="1"/>
  <c r="CM58" i="1"/>
  <c r="CM59" i="1"/>
  <c r="CM60" i="1"/>
  <c r="CM61" i="1"/>
  <c r="CM62" i="1"/>
  <c r="CM63" i="1"/>
  <c r="CM64" i="1"/>
  <c r="CM65" i="1"/>
  <c r="CM66" i="1"/>
  <c r="CM67" i="1"/>
  <c r="CM68" i="1"/>
  <c r="CM69" i="1"/>
  <c r="CM70" i="1"/>
  <c r="CM71" i="1"/>
  <c r="CM72" i="1"/>
  <c r="CM73" i="1"/>
  <c r="CM74" i="1"/>
  <c r="CM75" i="1"/>
  <c r="CM76" i="1"/>
  <c r="CM77" i="1"/>
  <c r="CM78" i="1"/>
  <c r="CM79" i="1"/>
  <c r="CM80" i="1"/>
  <c r="CM81" i="1"/>
  <c r="CM82" i="1"/>
  <c r="CM83" i="1"/>
  <c r="CM84" i="1"/>
  <c r="CM85" i="1"/>
  <c r="CM86" i="1"/>
  <c r="CM87" i="1"/>
  <c r="CM88" i="1"/>
  <c r="CM89" i="1"/>
  <c r="CM90" i="1"/>
  <c r="CM91" i="1"/>
  <c r="CM92" i="1"/>
  <c r="CM93" i="1"/>
  <c r="CM94" i="1"/>
  <c r="CM95" i="1"/>
  <c r="CM96" i="1"/>
  <c r="CM97" i="1"/>
  <c r="CM98" i="1"/>
  <c r="CM99" i="1"/>
  <c r="CM100" i="1"/>
  <c r="CM101" i="1"/>
  <c r="CM102" i="1"/>
  <c r="CM103" i="1"/>
  <c r="CM104" i="1"/>
  <c r="CM105" i="1"/>
  <c r="CM106" i="1"/>
  <c r="CM107" i="1"/>
  <c r="CM108" i="1"/>
  <c r="CM109" i="1"/>
  <c r="CM110" i="1"/>
  <c r="CM111" i="1"/>
  <c r="CM112" i="1"/>
  <c r="CM113" i="1"/>
  <c r="CM114" i="1"/>
  <c r="CM115" i="1"/>
  <c r="CM116" i="1"/>
  <c r="CM117" i="1"/>
  <c r="CM118" i="1"/>
  <c r="CM119" i="1"/>
  <c r="CM120" i="1"/>
  <c r="CM121" i="1"/>
  <c r="CM122" i="1"/>
  <c r="CM123" i="1"/>
  <c r="CM124" i="1"/>
  <c r="CM125" i="1"/>
  <c r="CM126" i="1"/>
  <c r="CM127" i="1"/>
  <c r="CM128" i="1"/>
  <c r="CM129" i="1"/>
  <c r="CM130" i="1"/>
  <c r="CM131" i="1"/>
  <c r="CM132" i="1"/>
  <c r="CM133" i="1"/>
  <c r="CM134" i="1"/>
  <c r="CM135" i="1"/>
  <c r="CM136" i="1"/>
  <c r="CM137" i="1"/>
  <c r="CM138" i="1"/>
  <c r="CM139" i="1"/>
  <c r="CM140" i="1"/>
  <c r="CM141" i="1"/>
  <c r="CM142" i="1"/>
  <c r="CM143" i="1"/>
  <c r="CM144" i="1"/>
  <c r="CM145" i="1"/>
  <c r="CM146" i="1"/>
  <c r="CM147" i="1"/>
  <c r="CM148" i="1"/>
  <c r="CM149" i="1"/>
  <c r="CM150" i="1"/>
  <c r="CM151" i="1"/>
  <c r="CM152" i="1"/>
  <c r="CM153" i="1"/>
  <c r="CM154" i="1"/>
  <c r="CM155" i="1"/>
  <c r="CM156" i="1"/>
  <c r="CM157" i="1"/>
  <c r="CM158" i="1"/>
  <c r="CM159" i="1"/>
  <c r="CM160" i="1"/>
  <c r="CM161" i="1"/>
  <c r="CM162" i="1"/>
  <c r="CM163" i="1"/>
  <c r="CM164" i="1"/>
  <c r="CM165" i="1"/>
  <c r="CM166" i="1"/>
  <c r="CM167" i="1"/>
  <c r="CM168" i="1"/>
  <c r="CM169" i="1"/>
  <c r="CM170" i="1"/>
  <c r="CM171" i="1"/>
  <c r="CM172" i="1"/>
  <c r="CM173" i="1"/>
  <c r="CM174" i="1"/>
  <c r="CM175" i="1"/>
  <c r="CM176" i="1"/>
  <c r="CM177" i="1"/>
  <c r="CM178" i="1"/>
  <c r="CM179" i="1"/>
  <c r="CM180" i="1"/>
  <c r="CM181" i="1"/>
  <c r="CM182" i="1"/>
  <c r="CM183" i="1"/>
  <c r="CM184" i="1"/>
  <c r="CM185" i="1"/>
  <c r="CM186" i="1"/>
  <c r="CM187" i="1"/>
  <c r="CM188" i="1"/>
  <c r="CM189" i="1"/>
  <c r="CM190" i="1"/>
  <c r="CM191" i="1"/>
  <c r="CM192" i="1"/>
  <c r="CM193" i="1"/>
  <c r="CM194" i="1"/>
  <c r="CM195" i="1"/>
  <c r="CM196" i="1"/>
  <c r="CM197" i="1"/>
  <c r="CM198" i="1"/>
  <c r="CM199" i="1"/>
  <c r="CM200" i="1"/>
  <c r="CM201" i="1"/>
  <c r="CM202" i="1"/>
  <c r="CM203" i="1"/>
  <c r="CM204" i="1"/>
  <c r="CM205" i="1"/>
  <c r="CM206" i="1"/>
  <c r="CM207" i="1"/>
  <c r="CM208" i="1"/>
  <c r="CM209" i="1"/>
  <c r="CM210" i="1"/>
  <c r="CM211" i="1"/>
  <c r="CM212" i="1"/>
  <c r="CM213" i="1"/>
  <c r="CM214" i="1"/>
  <c r="CM215" i="1"/>
  <c r="CM216" i="1"/>
  <c r="CM217" i="1"/>
  <c r="CM218" i="1"/>
  <c r="CM219" i="1"/>
  <c r="CM220" i="1"/>
  <c r="CM221" i="1"/>
  <c r="CM222" i="1"/>
  <c r="CM223" i="1"/>
  <c r="CM224" i="1"/>
  <c r="CM225" i="1"/>
  <c r="CM226" i="1"/>
  <c r="CM227" i="1"/>
  <c r="CM228" i="1"/>
  <c r="CM229" i="1"/>
  <c r="CM230" i="1"/>
  <c r="CM231" i="1"/>
  <c r="CM232" i="1"/>
  <c r="CM233" i="1"/>
  <c r="CM234" i="1"/>
  <c r="CM235" i="1"/>
  <c r="CM236" i="1"/>
  <c r="CM237" i="1"/>
  <c r="CM238" i="1"/>
  <c r="CM239" i="1"/>
  <c r="CM240" i="1"/>
  <c r="CM241" i="1"/>
  <c r="CM242" i="1"/>
  <c r="CM243" i="1"/>
  <c r="CM244" i="1"/>
  <c r="CM245" i="1"/>
  <c r="CM246" i="1"/>
  <c r="CM247" i="1"/>
  <c r="CM248" i="1"/>
  <c r="CM249" i="1"/>
  <c r="CM250" i="1"/>
  <c r="CM251" i="1"/>
  <c r="CM252" i="1"/>
  <c r="CM253" i="1"/>
  <c r="CL4" i="1"/>
  <c r="CL5" i="1"/>
  <c r="CL6" i="1"/>
  <c r="CL7" i="1"/>
  <c r="CL8" i="1"/>
  <c r="CL9" i="1"/>
  <c r="CL10" i="1"/>
  <c r="CL11" i="1"/>
  <c r="CL12" i="1"/>
  <c r="CL13" i="1"/>
  <c r="CL14" i="1"/>
  <c r="CL15" i="1"/>
  <c r="CL16" i="1"/>
  <c r="CL17" i="1"/>
  <c r="CL18" i="1"/>
  <c r="CL19" i="1"/>
  <c r="CL20" i="1"/>
  <c r="CL21" i="1"/>
  <c r="CL22" i="1"/>
  <c r="CL23" i="1"/>
  <c r="CL24" i="1"/>
  <c r="CL25" i="1"/>
  <c r="CL26" i="1"/>
  <c r="CL27" i="1"/>
  <c r="CL28" i="1"/>
  <c r="CL29" i="1"/>
  <c r="CL30" i="1"/>
  <c r="CL31" i="1"/>
  <c r="CL32" i="1"/>
  <c r="CL33" i="1"/>
  <c r="CL34" i="1"/>
  <c r="CL35" i="1"/>
  <c r="CL36" i="1"/>
  <c r="CL37" i="1"/>
  <c r="CL38" i="1"/>
  <c r="CL39" i="1"/>
  <c r="CL40" i="1"/>
  <c r="CL41" i="1"/>
  <c r="CL42" i="1"/>
  <c r="CL43" i="1"/>
  <c r="CL44" i="1"/>
  <c r="CL45" i="1"/>
  <c r="CL46" i="1"/>
  <c r="CL47" i="1"/>
  <c r="CL48" i="1"/>
  <c r="CL49" i="1"/>
  <c r="CL50" i="1"/>
  <c r="CL51" i="1"/>
  <c r="CL52" i="1"/>
  <c r="CL53" i="1"/>
  <c r="CL54" i="1"/>
  <c r="CL55" i="1"/>
  <c r="CL56" i="1"/>
  <c r="CL57" i="1"/>
  <c r="CL58" i="1"/>
  <c r="CL59" i="1"/>
  <c r="CL60" i="1"/>
  <c r="CL61" i="1"/>
  <c r="CL62" i="1"/>
  <c r="CL63" i="1"/>
  <c r="CL64" i="1"/>
  <c r="CL65" i="1"/>
  <c r="CL66" i="1"/>
  <c r="CL67" i="1"/>
  <c r="CL68" i="1"/>
  <c r="CL69" i="1"/>
  <c r="CL70" i="1"/>
  <c r="CL71" i="1"/>
  <c r="CL72" i="1"/>
  <c r="CL73" i="1"/>
  <c r="CL74" i="1"/>
  <c r="CL75" i="1"/>
  <c r="CL76" i="1"/>
  <c r="CL77" i="1"/>
  <c r="CL78" i="1"/>
  <c r="CL79" i="1"/>
  <c r="CL80" i="1"/>
  <c r="CL81" i="1"/>
  <c r="CL82" i="1"/>
  <c r="CL83" i="1"/>
  <c r="CL84" i="1"/>
  <c r="CL85" i="1"/>
  <c r="CL86" i="1"/>
  <c r="CL87" i="1"/>
  <c r="CL88" i="1"/>
  <c r="CL89" i="1"/>
  <c r="CL90" i="1"/>
  <c r="CL91" i="1"/>
  <c r="CL92" i="1"/>
  <c r="CL93" i="1"/>
  <c r="CL94" i="1"/>
  <c r="CL95" i="1"/>
  <c r="CL96" i="1"/>
  <c r="CL97" i="1"/>
  <c r="CL98" i="1"/>
  <c r="CL99" i="1"/>
  <c r="CL100" i="1"/>
  <c r="CL101" i="1"/>
  <c r="CL102" i="1"/>
  <c r="CL103" i="1"/>
  <c r="CL104" i="1"/>
  <c r="CL105" i="1"/>
  <c r="CL106" i="1"/>
  <c r="CL107" i="1"/>
  <c r="CL108" i="1"/>
  <c r="CL109" i="1"/>
  <c r="CL110" i="1"/>
  <c r="CL111" i="1"/>
  <c r="CL112" i="1"/>
  <c r="CL113" i="1"/>
  <c r="CL114" i="1"/>
  <c r="CL115" i="1"/>
  <c r="CL116" i="1"/>
  <c r="CL117" i="1"/>
  <c r="CL118" i="1"/>
  <c r="CL119" i="1"/>
  <c r="CL120" i="1"/>
  <c r="CL121" i="1"/>
  <c r="CL122" i="1"/>
  <c r="CL123" i="1"/>
  <c r="CL124" i="1"/>
  <c r="CL125" i="1"/>
  <c r="CL126" i="1"/>
  <c r="CL127" i="1"/>
  <c r="CL128" i="1"/>
  <c r="CL129" i="1"/>
  <c r="CL130" i="1"/>
  <c r="CL131" i="1"/>
  <c r="CL132" i="1"/>
  <c r="CL133" i="1"/>
  <c r="CL134" i="1"/>
  <c r="CL135" i="1"/>
  <c r="CL136" i="1"/>
  <c r="CL137" i="1"/>
  <c r="CL138" i="1"/>
  <c r="CL139" i="1"/>
  <c r="CL140" i="1"/>
  <c r="CL141" i="1"/>
  <c r="CL142" i="1"/>
  <c r="CL143" i="1"/>
  <c r="CL144" i="1"/>
  <c r="CL145" i="1"/>
  <c r="CL146" i="1"/>
  <c r="CL147" i="1"/>
  <c r="CL148" i="1"/>
  <c r="CL149" i="1"/>
  <c r="CL150" i="1"/>
  <c r="CL151" i="1"/>
  <c r="CL152" i="1"/>
  <c r="CL153" i="1"/>
  <c r="CL154" i="1"/>
  <c r="CL155" i="1"/>
  <c r="CL156" i="1"/>
  <c r="CL157" i="1"/>
  <c r="CL158" i="1"/>
  <c r="CL159" i="1"/>
  <c r="CL160" i="1"/>
  <c r="CL161" i="1"/>
  <c r="CL162" i="1"/>
  <c r="CL163" i="1"/>
  <c r="CL164" i="1"/>
  <c r="CL165" i="1"/>
  <c r="CL166" i="1"/>
  <c r="CL167" i="1"/>
  <c r="CL168" i="1"/>
  <c r="CL169" i="1"/>
  <c r="CL170" i="1"/>
  <c r="CL171" i="1"/>
  <c r="CL172" i="1"/>
  <c r="CL173" i="1"/>
  <c r="CL174" i="1"/>
  <c r="CL175" i="1"/>
  <c r="CL176" i="1"/>
  <c r="CL177" i="1"/>
  <c r="CL178" i="1"/>
  <c r="CL179" i="1"/>
  <c r="CL180" i="1"/>
  <c r="CL181" i="1"/>
  <c r="CL182" i="1"/>
  <c r="CL183" i="1"/>
  <c r="CL184" i="1"/>
  <c r="CL185" i="1"/>
  <c r="CL186" i="1"/>
  <c r="CL187" i="1"/>
  <c r="CL188" i="1"/>
  <c r="CL189" i="1"/>
  <c r="CL190" i="1"/>
  <c r="CL191" i="1"/>
  <c r="CL192" i="1"/>
  <c r="CL193" i="1"/>
  <c r="CL194" i="1"/>
  <c r="CL195" i="1"/>
  <c r="CL196" i="1"/>
  <c r="CL197" i="1"/>
  <c r="CL198" i="1"/>
  <c r="CL199" i="1"/>
  <c r="CL200" i="1"/>
  <c r="CL201" i="1"/>
  <c r="CL202" i="1"/>
  <c r="CL203" i="1"/>
  <c r="CL204" i="1"/>
  <c r="CL205" i="1"/>
  <c r="CL206" i="1"/>
  <c r="CL207" i="1"/>
  <c r="CL208" i="1"/>
  <c r="CL209" i="1"/>
  <c r="CL210" i="1"/>
  <c r="CL211" i="1"/>
  <c r="CL212" i="1"/>
  <c r="CL213" i="1"/>
  <c r="CL214" i="1"/>
  <c r="CL215" i="1"/>
  <c r="CL216" i="1"/>
  <c r="CL217" i="1"/>
  <c r="CL218" i="1"/>
  <c r="CL219" i="1"/>
  <c r="CL220" i="1"/>
  <c r="CL221" i="1"/>
  <c r="CL222" i="1"/>
  <c r="CL223" i="1"/>
  <c r="CL224" i="1"/>
  <c r="CL225" i="1"/>
  <c r="CL226" i="1"/>
  <c r="CL227" i="1"/>
  <c r="CL228" i="1"/>
  <c r="CL229" i="1"/>
  <c r="CL230" i="1"/>
  <c r="CL231" i="1"/>
  <c r="CL232" i="1"/>
  <c r="CL233" i="1"/>
  <c r="CL234" i="1"/>
  <c r="CL235" i="1"/>
  <c r="CL236" i="1"/>
  <c r="CL237" i="1"/>
  <c r="CL238" i="1"/>
  <c r="CL239" i="1"/>
  <c r="CL240" i="1"/>
  <c r="CL241" i="1"/>
  <c r="CL242" i="1"/>
  <c r="CL243" i="1"/>
  <c r="CL244" i="1"/>
  <c r="CL245" i="1"/>
  <c r="CL246" i="1"/>
  <c r="CL247" i="1"/>
  <c r="CL248" i="1"/>
  <c r="CL249" i="1"/>
  <c r="CL250" i="1"/>
  <c r="CL251" i="1"/>
  <c r="CL252" i="1"/>
  <c r="CL253" i="1"/>
  <c r="CL3" i="1"/>
  <c r="CF4" i="1"/>
  <c r="CF5" i="1"/>
  <c r="CF6" i="1"/>
  <c r="CF7" i="1"/>
  <c r="CF8" i="1"/>
  <c r="CF9" i="1"/>
  <c r="CF10" i="1"/>
  <c r="CF11" i="1"/>
  <c r="CF12" i="1"/>
  <c r="CF13" i="1"/>
  <c r="CF14" i="1"/>
  <c r="CF15" i="1"/>
  <c r="CF16" i="1"/>
  <c r="CF17" i="1"/>
  <c r="CF18" i="1"/>
  <c r="CF19" i="1"/>
  <c r="CF20" i="1"/>
  <c r="CF21" i="1"/>
  <c r="CF22" i="1"/>
  <c r="CF23" i="1"/>
  <c r="CF24" i="1"/>
  <c r="CF25" i="1"/>
  <c r="CF26" i="1"/>
  <c r="CF27" i="1"/>
  <c r="CF28" i="1"/>
  <c r="CF29" i="1"/>
  <c r="CF30" i="1"/>
  <c r="CF31" i="1"/>
  <c r="CF32" i="1"/>
  <c r="CF33" i="1"/>
  <c r="CF34" i="1"/>
  <c r="CF35" i="1"/>
  <c r="CF36" i="1"/>
  <c r="CF37" i="1"/>
  <c r="CF38" i="1"/>
  <c r="CF39" i="1"/>
  <c r="CF40" i="1"/>
  <c r="CF41" i="1"/>
  <c r="CF42" i="1"/>
  <c r="CF43" i="1"/>
  <c r="CF44" i="1"/>
  <c r="CF45" i="1"/>
  <c r="CF46" i="1"/>
  <c r="CF47" i="1"/>
  <c r="CF48" i="1"/>
  <c r="CF49" i="1"/>
  <c r="CF50" i="1"/>
  <c r="CF51" i="1"/>
  <c r="CF52" i="1"/>
  <c r="CF53" i="1"/>
  <c r="CF54" i="1"/>
  <c r="CF55" i="1"/>
  <c r="CF56" i="1"/>
  <c r="CF57" i="1"/>
  <c r="CF58" i="1"/>
  <c r="CF59" i="1"/>
  <c r="CF60" i="1"/>
  <c r="CF61" i="1"/>
  <c r="CF62" i="1"/>
  <c r="CF63" i="1"/>
  <c r="CF64" i="1"/>
  <c r="CF65" i="1"/>
  <c r="CF66" i="1"/>
  <c r="CF67" i="1"/>
  <c r="CF68" i="1"/>
  <c r="CF69" i="1"/>
  <c r="CF70" i="1"/>
  <c r="CF71" i="1"/>
  <c r="CF72" i="1"/>
  <c r="CF73" i="1"/>
  <c r="CF74" i="1"/>
  <c r="CF75" i="1"/>
  <c r="CF76" i="1"/>
  <c r="CF77" i="1"/>
  <c r="CF78" i="1"/>
  <c r="CF79" i="1"/>
  <c r="CF80" i="1"/>
  <c r="CF81" i="1"/>
  <c r="CF82" i="1"/>
  <c r="CF83" i="1"/>
  <c r="CF84" i="1"/>
  <c r="CF85" i="1"/>
  <c r="CF86" i="1"/>
  <c r="CF87" i="1"/>
  <c r="CF88" i="1"/>
  <c r="CF89" i="1"/>
  <c r="CF90" i="1"/>
  <c r="CF91" i="1"/>
  <c r="CF92" i="1"/>
  <c r="CF93" i="1"/>
  <c r="CF94" i="1"/>
  <c r="CF95" i="1"/>
  <c r="CF96" i="1"/>
  <c r="CF97" i="1"/>
  <c r="CF98" i="1"/>
  <c r="CF99" i="1"/>
  <c r="CF100" i="1"/>
  <c r="CF101" i="1"/>
  <c r="CF102" i="1"/>
  <c r="CF103" i="1"/>
  <c r="CF104" i="1"/>
  <c r="CF105" i="1"/>
  <c r="CF106" i="1"/>
  <c r="CF107" i="1"/>
  <c r="CF108" i="1"/>
  <c r="CF109" i="1"/>
  <c r="CF110" i="1"/>
  <c r="CF111" i="1"/>
  <c r="CF112" i="1"/>
  <c r="CF113" i="1"/>
  <c r="CF114" i="1"/>
  <c r="CF115" i="1"/>
  <c r="CF116" i="1"/>
  <c r="CF117" i="1"/>
  <c r="CF118" i="1"/>
  <c r="CF119" i="1"/>
  <c r="CF120" i="1"/>
  <c r="CF121" i="1"/>
  <c r="CF122" i="1"/>
  <c r="CF123" i="1"/>
  <c r="CF124" i="1"/>
  <c r="CF125" i="1"/>
  <c r="CF126" i="1"/>
  <c r="CF127" i="1"/>
  <c r="CF128" i="1"/>
  <c r="CF129" i="1"/>
  <c r="CF130" i="1"/>
  <c r="CF131" i="1"/>
  <c r="CF132" i="1"/>
  <c r="CF133" i="1"/>
  <c r="CF134" i="1"/>
  <c r="CF135" i="1"/>
  <c r="CF136" i="1"/>
  <c r="CF137" i="1"/>
  <c r="CF138" i="1"/>
  <c r="CF139" i="1"/>
  <c r="CF140" i="1"/>
  <c r="CF141" i="1"/>
  <c r="CF142" i="1"/>
  <c r="CF143" i="1"/>
  <c r="CF144" i="1"/>
  <c r="CF145" i="1"/>
  <c r="CF146" i="1"/>
  <c r="CF147" i="1"/>
  <c r="CF148" i="1"/>
  <c r="CF149" i="1"/>
  <c r="CF150" i="1"/>
  <c r="CF151" i="1"/>
  <c r="CF152" i="1"/>
  <c r="CF153" i="1"/>
  <c r="CF154" i="1"/>
  <c r="CF155" i="1"/>
  <c r="CF156" i="1"/>
  <c r="CF157" i="1"/>
  <c r="CF158" i="1"/>
  <c r="CF159" i="1"/>
  <c r="CF160" i="1"/>
  <c r="CF161" i="1"/>
  <c r="CF162" i="1"/>
  <c r="CF163" i="1"/>
  <c r="CF164" i="1"/>
  <c r="CF165" i="1"/>
  <c r="CF166" i="1"/>
  <c r="CF167" i="1"/>
  <c r="CF168" i="1"/>
  <c r="CF169" i="1"/>
  <c r="CF170" i="1"/>
  <c r="CF171" i="1"/>
  <c r="CF172" i="1"/>
  <c r="CF173" i="1"/>
  <c r="CF174" i="1"/>
  <c r="CF175" i="1"/>
  <c r="CF176" i="1"/>
  <c r="CF177" i="1"/>
  <c r="CF178" i="1"/>
  <c r="CF179" i="1"/>
  <c r="CF180" i="1"/>
  <c r="CF181" i="1"/>
  <c r="CF182" i="1"/>
  <c r="CF183" i="1"/>
  <c r="CF184" i="1"/>
  <c r="CF185" i="1"/>
  <c r="CF186" i="1"/>
  <c r="CF187" i="1"/>
  <c r="CF188" i="1"/>
  <c r="CF189" i="1"/>
  <c r="CF190" i="1"/>
  <c r="CF191" i="1"/>
  <c r="CF192" i="1"/>
  <c r="CF193" i="1"/>
  <c r="CF194" i="1"/>
  <c r="CF195" i="1"/>
  <c r="CF196" i="1"/>
  <c r="CF197" i="1"/>
  <c r="CF198" i="1"/>
  <c r="CF199" i="1"/>
  <c r="CF200" i="1"/>
  <c r="CF201" i="1"/>
  <c r="CF202" i="1"/>
  <c r="CF203" i="1"/>
  <c r="CF204" i="1"/>
  <c r="CF205" i="1"/>
  <c r="CF206" i="1"/>
  <c r="CF207" i="1"/>
  <c r="CF208" i="1"/>
  <c r="CF209" i="1"/>
  <c r="CF210" i="1"/>
  <c r="CF211" i="1"/>
  <c r="CF212" i="1"/>
  <c r="CF213" i="1"/>
  <c r="CF214" i="1"/>
  <c r="CF215" i="1"/>
  <c r="CF216" i="1"/>
  <c r="CF217" i="1"/>
  <c r="CF218" i="1"/>
  <c r="CF219" i="1"/>
  <c r="CF220" i="1"/>
  <c r="CF221" i="1"/>
  <c r="CF222" i="1"/>
  <c r="CF223" i="1"/>
  <c r="CF224" i="1"/>
  <c r="CF225" i="1"/>
  <c r="CF226" i="1"/>
  <c r="CF227" i="1"/>
  <c r="CF228" i="1"/>
  <c r="CF229" i="1"/>
  <c r="CF230" i="1"/>
  <c r="CF231" i="1"/>
  <c r="CF232" i="1"/>
  <c r="CF233" i="1"/>
  <c r="CF234" i="1"/>
  <c r="CF235" i="1"/>
  <c r="CF236" i="1"/>
  <c r="CF237" i="1"/>
  <c r="CF238" i="1"/>
  <c r="CF239" i="1"/>
  <c r="CF240" i="1"/>
  <c r="CF241" i="1"/>
  <c r="CF242" i="1"/>
  <c r="CF243" i="1"/>
  <c r="CF244" i="1"/>
  <c r="CF245" i="1"/>
  <c r="CF246" i="1"/>
  <c r="CF247" i="1"/>
  <c r="CF248" i="1"/>
  <c r="CF249" i="1"/>
  <c r="CF250" i="1"/>
  <c r="CF251" i="1"/>
  <c r="CF252" i="1"/>
  <c r="CF253" i="1"/>
  <c r="CF3" i="1"/>
  <c r="BZ4" i="1"/>
  <c r="BZ5" i="1"/>
  <c r="BZ6" i="1"/>
  <c r="BZ7" i="1"/>
  <c r="BZ8" i="1"/>
  <c r="BZ9" i="1"/>
  <c r="BZ10" i="1"/>
  <c r="BZ11" i="1"/>
  <c r="BZ12" i="1"/>
  <c r="BZ13" i="1"/>
  <c r="BZ14" i="1"/>
  <c r="BZ15" i="1"/>
  <c r="BZ16" i="1"/>
  <c r="BZ17" i="1"/>
  <c r="BZ18" i="1"/>
  <c r="BZ19" i="1"/>
  <c r="BZ20" i="1"/>
  <c r="BZ21" i="1"/>
  <c r="BZ22" i="1"/>
  <c r="BZ23" i="1"/>
  <c r="BZ24" i="1"/>
  <c r="BZ25" i="1"/>
  <c r="BZ26" i="1"/>
  <c r="BZ27" i="1"/>
  <c r="BZ28" i="1"/>
  <c r="BZ29" i="1"/>
  <c r="BZ30" i="1"/>
  <c r="BZ31" i="1"/>
  <c r="BZ32" i="1"/>
  <c r="BZ33" i="1"/>
  <c r="BZ34" i="1"/>
  <c r="BZ35" i="1"/>
  <c r="BZ36" i="1"/>
  <c r="BZ37" i="1"/>
  <c r="BZ38" i="1"/>
  <c r="BZ39" i="1"/>
  <c r="BZ40" i="1"/>
  <c r="BZ41" i="1"/>
  <c r="BZ42" i="1"/>
  <c r="BZ43" i="1"/>
  <c r="BZ44" i="1"/>
  <c r="BZ45" i="1"/>
  <c r="BZ46" i="1"/>
  <c r="BZ47" i="1"/>
  <c r="BZ48" i="1"/>
  <c r="BZ49" i="1"/>
  <c r="BZ50" i="1"/>
  <c r="BZ51" i="1"/>
  <c r="BZ52" i="1"/>
  <c r="BZ53" i="1"/>
  <c r="BZ54" i="1"/>
  <c r="BZ55" i="1"/>
  <c r="BZ56" i="1"/>
  <c r="BZ57" i="1"/>
  <c r="BZ58" i="1"/>
  <c r="BZ59" i="1"/>
  <c r="BZ60" i="1"/>
  <c r="BZ61" i="1"/>
  <c r="BZ62" i="1"/>
  <c r="BZ63" i="1"/>
  <c r="BZ64" i="1"/>
  <c r="BZ65" i="1"/>
  <c r="BZ66" i="1"/>
  <c r="BZ67" i="1"/>
  <c r="BZ68" i="1"/>
  <c r="BZ69" i="1"/>
  <c r="BZ70" i="1"/>
  <c r="BZ71" i="1"/>
  <c r="BZ72" i="1"/>
  <c r="BZ73" i="1"/>
  <c r="BZ74" i="1"/>
  <c r="BZ75" i="1"/>
  <c r="BZ76" i="1"/>
  <c r="BZ77" i="1"/>
  <c r="BZ78" i="1"/>
  <c r="BZ79" i="1"/>
  <c r="BZ80" i="1"/>
  <c r="BZ81" i="1"/>
  <c r="BZ82" i="1"/>
  <c r="BZ83" i="1"/>
  <c r="BZ84" i="1"/>
  <c r="BZ85" i="1"/>
  <c r="BZ86" i="1"/>
  <c r="BZ87" i="1"/>
  <c r="BZ88" i="1"/>
  <c r="BZ89" i="1"/>
  <c r="BZ90" i="1"/>
  <c r="BZ91" i="1"/>
  <c r="BZ92" i="1"/>
  <c r="BZ93" i="1"/>
  <c r="BZ94" i="1"/>
  <c r="BZ95" i="1"/>
  <c r="BZ96" i="1"/>
  <c r="BZ97" i="1"/>
  <c r="BZ98" i="1"/>
  <c r="BZ99" i="1"/>
  <c r="BZ100" i="1"/>
  <c r="BZ101" i="1"/>
  <c r="BZ102" i="1"/>
  <c r="BZ103" i="1"/>
  <c r="BZ104" i="1"/>
  <c r="BZ105" i="1"/>
  <c r="BZ106" i="1"/>
  <c r="BZ107" i="1"/>
  <c r="BZ108" i="1"/>
  <c r="BZ109" i="1"/>
  <c r="BZ110" i="1"/>
  <c r="BZ111" i="1"/>
  <c r="BZ112" i="1"/>
  <c r="BZ113" i="1"/>
  <c r="BZ114" i="1"/>
  <c r="BZ115" i="1"/>
  <c r="BZ116" i="1"/>
  <c r="BZ117" i="1"/>
  <c r="BZ118" i="1"/>
  <c r="BZ119" i="1"/>
  <c r="BZ120" i="1"/>
  <c r="BZ121" i="1"/>
  <c r="BZ122" i="1"/>
  <c r="BZ123" i="1"/>
  <c r="BZ124" i="1"/>
  <c r="BZ125" i="1"/>
  <c r="BZ126" i="1"/>
  <c r="BZ127" i="1"/>
  <c r="BZ128" i="1"/>
  <c r="BZ129" i="1"/>
  <c r="BZ130" i="1"/>
  <c r="BZ131" i="1"/>
  <c r="BZ132" i="1"/>
  <c r="BZ133" i="1"/>
  <c r="BZ134" i="1"/>
  <c r="BZ135" i="1"/>
  <c r="BZ136" i="1"/>
  <c r="BZ137" i="1"/>
  <c r="BZ138" i="1"/>
  <c r="BZ139" i="1"/>
  <c r="BZ140" i="1"/>
  <c r="BZ141" i="1"/>
  <c r="BZ142" i="1"/>
  <c r="BZ143" i="1"/>
  <c r="BZ144" i="1"/>
  <c r="BZ145" i="1"/>
  <c r="BZ146" i="1"/>
  <c r="BZ147" i="1"/>
  <c r="BZ148" i="1"/>
  <c r="BZ149" i="1"/>
  <c r="BZ150" i="1"/>
  <c r="BZ151" i="1"/>
  <c r="BZ152" i="1"/>
  <c r="BZ153" i="1"/>
  <c r="BZ154" i="1"/>
  <c r="BZ155" i="1"/>
  <c r="BZ156" i="1"/>
  <c r="BZ157" i="1"/>
  <c r="BZ158" i="1"/>
  <c r="BZ159" i="1"/>
  <c r="BZ160" i="1"/>
  <c r="BZ161" i="1"/>
  <c r="BZ162" i="1"/>
  <c r="BZ163" i="1"/>
  <c r="BZ164" i="1"/>
  <c r="BZ165" i="1"/>
  <c r="BZ166" i="1"/>
  <c r="BZ167" i="1"/>
  <c r="BZ168" i="1"/>
  <c r="BZ169" i="1"/>
  <c r="BZ170" i="1"/>
  <c r="BZ171" i="1"/>
  <c r="BZ172" i="1"/>
  <c r="BZ173" i="1"/>
  <c r="BZ174" i="1"/>
  <c r="BZ175" i="1"/>
  <c r="BZ176" i="1"/>
  <c r="BZ177" i="1"/>
  <c r="BZ178" i="1"/>
  <c r="BZ179" i="1"/>
  <c r="BZ180" i="1"/>
  <c r="BZ181" i="1"/>
  <c r="BZ182" i="1"/>
  <c r="BZ183" i="1"/>
  <c r="BZ184" i="1"/>
  <c r="BZ185" i="1"/>
  <c r="BZ186" i="1"/>
  <c r="BZ187" i="1"/>
  <c r="BZ188" i="1"/>
  <c r="BZ189" i="1"/>
  <c r="BZ190" i="1"/>
  <c r="BZ191" i="1"/>
  <c r="BZ192" i="1"/>
  <c r="BZ193" i="1"/>
  <c r="BZ194" i="1"/>
  <c r="BZ195" i="1"/>
  <c r="BZ196" i="1"/>
  <c r="BZ197" i="1"/>
  <c r="BZ198" i="1"/>
  <c r="BZ199" i="1"/>
  <c r="BZ200" i="1"/>
  <c r="BZ201" i="1"/>
  <c r="BZ202" i="1"/>
  <c r="BZ203" i="1"/>
  <c r="BZ204" i="1"/>
  <c r="BZ205" i="1"/>
  <c r="BZ206" i="1"/>
  <c r="BZ207" i="1"/>
  <c r="BZ208" i="1"/>
  <c r="BZ209" i="1"/>
  <c r="BZ210" i="1"/>
  <c r="BZ211" i="1"/>
  <c r="BZ212" i="1"/>
  <c r="BZ213" i="1"/>
  <c r="BZ214" i="1"/>
  <c r="BZ215" i="1"/>
  <c r="BZ216" i="1"/>
  <c r="BZ217" i="1"/>
  <c r="BZ218" i="1"/>
  <c r="BZ219" i="1"/>
  <c r="BZ220" i="1"/>
  <c r="BZ221" i="1"/>
  <c r="BZ222" i="1"/>
  <c r="BZ223" i="1"/>
  <c r="BZ224" i="1"/>
  <c r="BZ225" i="1"/>
  <c r="BZ226" i="1"/>
  <c r="BZ227" i="1"/>
  <c r="BZ228" i="1"/>
  <c r="BZ229" i="1"/>
  <c r="BZ230" i="1"/>
  <c r="BZ231" i="1"/>
  <c r="BZ232" i="1"/>
  <c r="BZ233" i="1"/>
  <c r="BZ234" i="1"/>
  <c r="BZ235" i="1"/>
  <c r="BZ236" i="1"/>
  <c r="BZ237" i="1"/>
  <c r="BZ238" i="1"/>
  <c r="BZ239" i="1"/>
  <c r="BZ240" i="1"/>
  <c r="BZ241" i="1"/>
  <c r="BZ242" i="1"/>
  <c r="BZ243" i="1"/>
  <c r="BZ244" i="1"/>
  <c r="BZ245" i="1"/>
  <c r="BZ246" i="1"/>
  <c r="BZ247" i="1"/>
  <c r="BZ248" i="1"/>
  <c r="BZ249" i="1"/>
  <c r="BZ250" i="1"/>
  <c r="BZ251" i="1"/>
  <c r="BZ252" i="1"/>
  <c r="BZ253" i="1"/>
  <c r="BZ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2" i="1"/>
  <c r="BQ153" i="1"/>
  <c r="BQ154" i="1"/>
  <c r="BQ155" i="1"/>
  <c r="BQ156" i="1"/>
  <c r="BQ157" i="1"/>
  <c r="BQ158" i="1"/>
  <c r="BQ159" i="1"/>
  <c r="BQ160" i="1"/>
  <c r="BQ161" i="1"/>
  <c r="BQ162" i="1"/>
  <c r="BQ163" i="1"/>
  <c r="BQ164" i="1"/>
  <c r="BQ165" i="1"/>
  <c r="BQ166" i="1"/>
  <c r="BQ167" i="1"/>
  <c r="BQ168" i="1"/>
  <c r="BQ169" i="1"/>
  <c r="BQ170" i="1"/>
  <c r="BQ171" i="1"/>
  <c r="BQ172" i="1"/>
  <c r="BQ173" i="1"/>
  <c r="BQ174" i="1"/>
  <c r="BQ175" i="1"/>
  <c r="BQ176" i="1"/>
  <c r="BQ177" i="1"/>
  <c r="BQ178" i="1"/>
  <c r="BQ179" i="1"/>
  <c r="BQ180" i="1"/>
  <c r="BQ181" i="1"/>
  <c r="BQ182" i="1"/>
  <c r="BQ183" i="1"/>
  <c r="BQ184" i="1"/>
  <c r="BQ185" i="1"/>
  <c r="BQ186" i="1"/>
  <c r="BQ187" i="1"/>
  <c r="BQ188" i="1"/>
  <c r="BQ189" i="1"/>
  <c r="BQ190" i="1"/>
  <c r="BQ191" i="1"/>
  <c r="BQ192" i="1"/>
  <c r="BQ193" i="1"/>
  <c r="BQ194" i="1"/>
  <c r="BQ195" i="1"/>
  <c r="BQ196" i="1"/>
  <c r="BQ197" i="1"/>
  <c r="BQ198" i="1"/>
  <c r="BQ199" i="1"/>
  <c r="BQ200" i="1"/>
  <c r="BQ201" i="1"/>
  <c r="BQ202" i="1"/>
  <c r="BQ203" i="1"/>
  <c r="BQ204" i="1"/>
  <c r="BQ205" i="1"/>
  <c r="BQ206" i="1"/>
  <c r="BQ207" i="1"/>
  <c r="BQ208" i="1"/>
  <c r="BQ209" i="1"/>
  <c r="BQ210" i="1"/>
  <c r="BQ211" i="1"/>
  <c r="BQ212" i="1"/>
  <c r="BQ213" i="1"/>
  <c r="BQ214" i="1"/>
  <c r="BQ215" i="1"/>
  <c r="BQ216" i="1"/>
  <c r="BQ217" i="1"/>
  <c r="BQ218" i="1"/>
  <c r="BQ219" i="1"/>
  <c r="BQ220" i="1"/>
  <c r="BQ221" i="1"/>
  <c r="BQ222" i="1"/>
  <c r="BQ223" i="1"/>
  <c r="BQ224" i="1"/>
  <c r="BQ225" i="1"/>
  <c r="BQ226" i="1"/>
  <c r="BQ227" i="1"/>
  <c r="BQ228" i="1"/>
  <c r="BQ229" i="1"/>
  <c r="BQ230" i="1"/>
  <c r="BQ231" i="1"/>
  <c r="BQ232" i="1"/>
  <c r="BQ233" i="1"/>
  <c r="BQ234" i="1"/>
  <c r="BQ235" i="1"/>
  <c r="BQ236" i="1"/>
  <c r="BQ237" i="1"/>
  <c r="BQ238" i="1"/>
  <c r="BQ239" i="1"/>
  <c r="BQ240" i="1"/>
  <c r="BQ241" i="1"/>
  <c r="BQ242" i="1"/>
  <c r="BQ243" i="1"/>
  <c r="BQ244" i="1"/>
  <c r="BQ245" i="1"/>
  <c r="BQ246" i="1"/>
  <c r="BQ247" i="1"/>
  <c r="BQ248" i="1"/>
  <c r="BQ249" i="1"/>
  <c r="BQ250" i="1"/>
  <c r="BQ251" i="1"/>
  <c r="BQ252" i="1"/>
  <c r="BQ253" i="1"/>
  <c r="BQ3" i="1"/>
  <c r="BJ4" i="1"/>
  <c r="BJ5" i="1"/>
  <c r="BJ6" i="1"/>
  <c r="BJ7" i="1"/>
  <c r="BJ8" i="1"/>
  <c r="BJ9" i="1"/>
  <c r="BJ10" i="1"/>
  <c r="BJ11" i="1"/>
  <c r="BJ12" i="1"/>
  <c r="BJ13" i="1"/>
  <c r="BJ14" i="1"/>
  <c r="BJ15" i="1"/>
  <c r="BJ16" i="1"/>
  <c r="BJ17" i="1"/>
  <c r="BJ18" i="1"/>
  <c r="BJ19" i="1"/>
  <c r="BJ20" i="1"/>
  <c r="BJ21" i="1"/>
  <c r="BJ22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BJ62" i="1"/>
  <c r="BJ63" i="1"/>
  <c r="BJ64" i="1"/>
  <c r="BJ65" i="1"/>
  <c r="BJ66" i="1"/>
  <c r="BJ67" i="1"/>
  <c r="BJ68" i="1"/>
  <c r="BJ69" i="1"/>
  <c r="BJ70" i="1"/>
  <c r="BJ71" i="1"/>
  <c r="BJ72" i="1"/>
  <c r="BJ73" i="1"/>
  <c r="BJ74" i="1"/>
  <c r="BJ75" i="1"/>
  <c r="BJ76" i="1"/>
  <c r="BJ77" i="1"/>
  <c r="BJ78" i="1"/>
  <c r="BJ79" i="1"/>
  <c r="BJ80" i="1"/>
  <c r="BJ81" i="1"/>
  <c r="BJ82" i="1"/>
  <c r="BJ83" i="1"/>
  <c r="BJ84" i="1"/>
  <c r="BJ85" i="1"/>
  <c r="BJ86" i="1"/>
  <c r="BJ87" i="1"/>
  <c r="BJ88" i="1"/>
  <c r="BJ89" i="1"/>
  <c r="BJ90" i="1"/>
  <c r="BJ91" i="1"/>
  <c r="BJ92" i="1"/>
  <c r="BJ93" i="1"/>
  <c r="BJ94" i="1"/>
  <c r="BJ95" i="1"/>
  <c r="BJ96" i="1"/>
  <c r="BJ97" i="1"/>
  <c r="BJ98" i="1"/>
  <c r="BJ99" i="1"/>
  <c r="BJ100" i="1"/>
  <c r="BJ101" i="1"/>
  <c r="BJ102" i="1"/>
  <c r="BJ103" i="1"/>
  <c r="BJ104" i="1"/>
  <c r="BJ105" i="1"/>
  <c r="BJ106" i="1"/>
  <c r="BJ107" i="1"/>
  <c r="BJ108" i="1"/>
  <c r="BJ109" i="1"/>
  <c r="BJ110" i="1"/>
  <c r="BJ111" i="1"/>
  <c r="BJ112" i="1"/>
  <c r="BJ113" i="1"/>
  <c r="BJ114" i="1"/>
  <c r="BJ115" i="1"/>
  <c r="BJ116" i="1"/>
  <c r="BJ117" i="1"/>
  <c r="BJ118" i="1"/>
  <c r="BJ119" i="1"/>
  <c r="BJ120" i="1"/>
  <c r="BJ121" i="1"/>
  <c r="BJ122" i="1"/>
  <c r="BJ123" i="1"/>
  <c r="BJ124" i="1"/>
  <c r="BJ125" i="1"/>
  <c r="BJ126" i="1"/>
  <c r="BJ127" i="1"/>
  <c r="BJ128" i="1"/>
  <c r="BJ129" i="1"/>
  <c r="BJ130" i="1"/>
  <c r="BJ131" i="1"/>
  <c r="BJ132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J157" i="1"/>
  <c r="BJ158" i="1"/>
  <c r="BJ159" i="1"/>
  <c r="BJ160" i="1"/>
  <c r="BJ161" i="1"/>
  <c r="BJ162" i="1"/>
  <c r="BJ163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1" i="1"/>
  <c r="BJ182" i="1"/>
  <c r="BJ183" i="1"/>
  <c r="BJ184" i="1"/>
  <c r="BJ185" i="1"/>
  <c r="BJ186" i="1"/>
  <c r="BJ187" i="1"/>
  <c r="BJ188" i="1"/>
  <c r="BJ189" i="1"/>
  <c r="BJ190" i="1"/>
  <c r="BJ191" i="1"/>
  <c r="BJ192" i="1"/>
  <c r="BJ193" i="1"/>
  <c r="BJ194" i="1"/>
  <c r="BJ195" i="1"/>
  <c r="BJ196" i="1"/>
  <c r="BJ197" i="1"/>
  <c r="BJ198" i="1"/>
  <c r="BJ199" i="1"/>
  <c r="BJ200" i="1"/>
  <c r="BJ201" i="1"/>
  <c r="BJ202" i="1"/>
  <c r="BJ203" i="1"/>
  <c r="BJ204" i="1"/>
  <c r="BJ205" i="1"/>
  <c r="BJ206" i="1"/>
  <c r="BJ207" i="1"/>
  <c r="BJ208" i="1"/>
  <c r="BJ209" i="1"/>
  <c r="BJ210" i="1"/>
  <c r="BJ211" i="1"/>
  <c r="BJ212" i="1"/>
  <c r="BJ213" i="1"/>
  <c r="BJ214" i="1"/>
  <c r="BJ215" i="1"/>
  <c r="BJ216" i="1"/>
  <c r="BJ217" i="1"/>
  <c r="BJ218" i="1"/>
  <c r="BJ219" i="1"/>
  <c r="BJ220" i="1"/>
  <c r="BJ221" i="1"/>
  <c r="BJ222" i="1"/>
  <c r="BJ223" i="1"/>
  <c r="BJ224" i="1"/>
  <c r="BJ225" i="1"/>
  <c r="BJ226" i="1"/>
  <c r="BJ227" i="1"/>
  <c r="BJ228" i="1"/>
  <c r="BJ229" i="1"/>
  <c r="BJ230" i="1"/>
  <c r="BJ231" i="1"/>
  <c r="BJ232" i="1"/>
  <c r="BJ233" i="1"/>
  <c r="BJ234" i="1"/>
  <c r="BJ235" i="1"/>
  <c r="BJ236" i="1"/>
  <c r="BJ237" i="1"/>
  <c r="BJ238" i="1"/>
  <c r="BJ239" i="1"/>
  <c r="BJ240" i="1"/>
  <c r="BJ241" i="1"/>
  <c r="BJ242" i="1"/>
  <c r="BJ243" i="1"/>
  <c r="BJ244" i="1"/>
  <c r="BJ245" i="1"/>
  <c r="BJ246" i="1"/>
  <c r="BJ247" i="1"/>
  <c r="BJ248" i="1"/>
  <c r="BJ249" i="1"/>
  <c r="BJ250" i="1"/>
  <c r="BJ251" i="1"/>
  <c r="BJ252" i="1"/>
  <c r="BJ253" i="1"/>
  <c r="BJ3" i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09" i="1"/>
  <c r="BC110" i="1"/>
  <c r="BC111" i="1"/>
  <c r="BC112" i="1"/>
  <c r="BC113" i="1"/>
  <c r="BC114" i="1"/>
  <c r="BC115" i="1"/>
  <c r="BC116" i="1"/>
  <c r="BC117" i="1"/>
  <c r="BC118" i="1"/>
  <c r="BC119" i="1"/>
  <c r="BC120" i="1"/>
  <c r="BC121" i="1"/>
  <c r="BC122" i="1"/>
  <c r="BC123" i="1"/>
  <c r="BC124" i="1"/>
  <c r="BC125" i="1"/>
  <c r="BC126" i="1"/>
  <c r="BC127" i="1"/>
  <c r="BC128" i="1"/>
  <c r="BC129" i="1"/>
  <c r="BC130" i="1"/>
  <c r="BC131" i="1"/>
  <c r="BC132" i="1"/>
  <c r="BC133" i="1"/>
  <c r="BC134" i="1"/>
  <c r="BC135" i="1"/>
  <c r="BC136" i="1"/>
  <c r="BC137" i="1"/>
  <c r="BC138" i="1"/>
  <c r="BC139" i="1"/>
  <c r="BC140" i="1"/>
  <c r="BC141" i="1"/>
  <c r="BC142" i="1"/>
  <c r="BC143" i="1"/>
  <c r="BC144" i="1"/>
  <c r="BC145" i="1"/>
  <c r="BC146" i="1"/>
  <c r="BC147" i="1"/>
  <c r="BC148" i="1"/>
  <c r="BC149" i="1"/>
  <c r="BC150" i="1"/>
  <c r="BC151" i="1"/>
  <c r="BC152" i="1"/>
  <c r="BC153" i="1"/>
  <c r="BC154" i="1"/>
  <c r="BC155" i="1"/>
  <c r="BC156" i="1"/>
  <c r="BC157" i="1"/>
  <c r="BC158" i="1"/>
  <c r="BC159" i="1"/>
  <c r="BC160" i="1"/>
  <c r="BC161" i="1"/>
  <c r="BC162" i="1"/>
  <c r="BC163" i="1"/>
  <c r="BC164" i="1"/>
  <c r="BC165" i="1"/>
  <c r="BC166" i="1"/>
  <c r="BC167" i="1"/>
  <c r="BC168" i="1"/>
  <c r="BC169" i="1"/>
  <c r="BC170" i="1"/>
  <c r="BC171" i="1"/>
  <c r="BC172" i="1"/>
  <c r="BC173" i="1"/>
  <c r="BC174" i="1"/>
  <c r="BC175" i="1"/>
  <c r="BC176" i="1"/>
  <c r="BC177" i="1"/>
  <c r="BC178" i="1"/>
  <c r="BC179" i="1"/>
  <c r="BC180" i="1"/>
  <c r="BC181" i="1"/>
  <c r="BC182" i="1"/>
  <c r="BC183" i="1"/>
  <c r="BC184" i="1"/>
  <c r="BC185" i="1"/>
  <c r="BC186" i="1"/>
  <c r="BC187" i="1"/>
  <c r="BC188" i="1"/>
  <c r="BC189" i="1"/>
  <c r="BC190" i="1"/>
  <c r="BC191" i="1"/>
  <c r="BC192" i="1"/>
  <c r="BC193" i="1"/>
  <c r="BC194" i="1"/>
  <c r="BC195" i="1"/>
  <c r="BC196" i="1"/>
  <c r="BC197" i="1"/>
  <c r="BC198" i="1"/>
  <c r="BC199" i="1"/>
  <c r="BC200" i="1"/>
  <c r="BC201" i="1"/>
  <c r="BC202" i="1"/>
  <c r="BC203" i="1"/>
  <c r="BC204" i="1"/>
  <c r="BC205" i="1"/>
  <c r="BC206" i="1"/>
  <c r="BC207" i="1"/>
  <c r="BC208" i="1"/>
  <c r="BC209" i="1"/>
  <c r="BC210" i="1"/>
  <c r="BC211" i="1"/>
  <c r="BC212" i="1"/>
  <c r="BC213" i="1"/>
  <c r="BC214" i="1"/>
  <c r="BC215" i="1"/>
  <c r="BC216" i="1"/>
  <c r="BC217" i="1"/>
  <c r="BC218" i="1"/>
  <c r="BC219" i="1"/>
  <c r="BC220" i="1"/>
  <c r="BC221" i="1"/>
  <c r="BC222" i="1"/>
  <c r="BC223" i="1"/>
  <c r="BC224" i="1"/>
  <c r="BC225" i="1"/>
  <c r="BC226" i="1"/>
  <c r="BC227" i="1"/>
  <c r="BC228" i="1"/>
  <c r="BC229" i="1"/>
  <c r="BC230" i="1"/>
  <c r="BC231" i="1"/>
  <c r="BC232" i="1"/>
  <c r="BC233" i="1"/>
  <c r="BC234" i="1"/>
  <c r="BC235" i="1"/>
  <c r="BC236" i="1"/>
  <c r="BC237" i="1"/>
  <c r="BC238" i="1"/>
  <c r="BC239" i="1"/>
  <c r="BC240" i="1"/>
  <c r="BC241" i="1"/>
  <c r="BC242" i="1"/>
  <c r="BC243" i="1"/>
  <c r="BC244" i="1"/>
  <c r="BC245" i="1"/>
  <c r="BC246" i="1"/>
  <c r="BC247" i="1"/>
  <c r="BC248" i="1"/>
  <c r="BC249" i="1"/>
  <c r="BC250" i="1"/>
  <c r="BC251" i="1"/>
  <c r="BC252" i="1"/>
  <c r="BC253" i="1"/>
  <c r="BC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3" i="1"/>
  <c r="Z3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K52" i="2" a="1"/>
  <c r="K52" i="2" s="1"/>
  <c r="R253" i="4" l="1"/>
  <c r="R252" i="4"/>
  <c r="R251" i="4"/>
  <c r="R250" i="4"/>
  <c r="R249" i="4"/>
  <c r="R248" i="4"/>
  <c r="R247" i="4"/>
  <c r="R246" i="4"/>
  <c r="R245" i="4"/>
  <c r="R244" i="4"/>
  <c r="R243" i="4"/>
  <c r="R242" i="4"/>
  <c r="R241" i="4"/>
  <c r="R240" i="4"/>
  <c r="R239" i="4"/>
  <c r="R238" i="4"/>
  <c r="R237" i="4"/>
  <c r="R236" i="4"/>
  <c r="R235" i="4"/>
  <c r="R234" i="4"/>
  <c r="R233" i="4"/>
  <c r="R232" i="4"/>
  <c r="R231" i="4"/>
  <c r="R230" i="4"/>
  <c r="R229" i="4"/>
  <c r="R228" i="4"/>
  <c r="R227" i="4"/>
  <c r="R226" i="4"/>
  <c r="R225" i="4"/>
  <c r="R224" i="4"/>
  <c r="R223" i="4"/>
  <c r="R222" i="4"/>
  <c r="R221" i="4"/>
  <c r="R220" i="4"/>
  <c r="R219" i="4"/>
  <c r="R218" i="4"/>
  <c r="R217" i="4"/>
  <c r="R216" i="4"/>
  <c r="R215" i="4"/>
  <c r="R214" i="4"/>
  <c r="R213" i="4"/>
  <c r="R212" i="4"/>
  <c r="R211" i="4"/>
  <c r="R210" i="4"/>
  <c r="R209" i="4"/>
  <c r="R208" i="4"/>
  <c r="R207" i="4"/>
  <c r="R206" i="4"/>
  <c r="R205" i="4"/>
  <c r="R204" i="4"/>
  <c r="R203" i="4"/>
  <c r="R202" i="4"/>
  <c r="R201" i="4"/>
  <c r="R200" i="4"/>
  <c r="R199" i="4"/>
  <c r="R198" i="4"/>
  <c r="R197" i="4"/>
  <c r="R196" i="4"/>
  <c r="R195" i="4"/>
  <c r="R194" i="4"/>
  <c r="R193" i="4"/>
  <c r="R192" i="4"/>
  <c r="R191" i="4"/>
  <c r="R190" i="4"/>
  <c r="R189" i="4"/>
  <c r="R188" i="4"/>
  <c r="R187" i="4"/>
  <c r="R186" i="4"/>
  <c r="R185" i="4"/>
  <c r="R184" i="4"/>
  <c r="R183" i="4"/>
  <c r="R182" i="4"/>
  <c r="R181" i="4"/>
  <c r="R180" i="4"/>
  <c r="R179" i="4"/>
  <c r="R178" i="4"/>
  <c r="R177" i="4"/>
  <c r="R176" i="4"/>
  <c r="R175" i="4"/>
  <c r="R174" i="4"/>
  <c r="R173" i="4"/>
  <c r="R172" i="4"/>
  <c r="R171" i="4"/>
  <c r="R170" i="4"/>
  <c r="R169" i="4"/>
  <c r="R168" i="4"/>
  <c r="R167" i="4"/>
  <c r="R166" i="4"/>
  <c r="R165" i="4"/>
  <c r="R164" i="4"/>
  <c r="R163" i="4"/>
  <c r="R162" i="4"/>
  <c r="R161" i="4"/>
  <c r="R160" i="4"/>
  <c r="R159" i="4"/>
  <c r="R158" i="4"/>
  <c r="R157" i="4"/>
  <c r="R156" i="4"/>
  <c r="R155" i="4"/>
  <c r="R154" i="4"/>
  <c r="R153" i="4"/>
  <c r="R152" i="4"/>
  <c r="R151" i="4"/>
  <c r="R150" i="4"/>
  <c r="R149" i="4"/>
  <c r="R148" i="4"/>
  <c r="R147" i="4"/>
  <c r="R146" i="4"/>
  <c r="R145" i="4"/>
  <c r="R144" i="4"/>
  <c r="R143" i="4"/>
  <c r="R142" i="4"/>
  <c r="R141" i="4"/>
  <c r="R140" i="4"/>
  <c r="R139" i="4"/>
  <c r="R138" i="4"/>
  <c r="R137" i="4"/>
  <c r="R136" i="4"/>
  <c r="R135" i="4"/>
  <c r="R134" i="4"/>
  <c r="R133" i="4"/>
  <c r="R132" i="4"/>
  <c r="R131" i="4"/>
  <c r="R130" i="4"/>
  <c r="R129" i="4"/>
  <c r="R128" i="4"/>
  <c r="R127" i="4"/>
  <c r="R126" i="4"/>
  <c r="R125" i="4"/>
  <c r="R124" i="4"/>
  <c r="R123" i="4"/>
  <c r="R122" i="4"/>
  <c r="R121" i="4"/>
  <c r="R120" i="4"/>
  <c r="R119" i="4"/>
  <c r="R118" i="4"/>
  <c r="R117" i="4"/>
  <c r="R116" i="4"/>
  <c r="R115" i="4"/>
  <c r="R114" i="4"/>
  <c r="R113" i="4"/>
  <c r="R112" i="4"/>
  <c r="R111" i="4"/>
  <c r="R110" i="4"/>
  <c r="R109" i="4"/>
  <c r="R108" i="4"/>
  <c r="R107" i="4"/>
  <c r="R106" i="4"/>
  <c r="R105" i="4"/>
  <c r="R104" i="4"/>
  <c r="R103" i="4"/>
  <c r="R102" i="4"/>
  <c r="R101" i="4"/>
  <c r="R100" i="4"/>
  <c r="R99" i="4"/>
  <c r="R98" i="4"/>
  <c r="R97" i="4"/>
  <c r="R96" i="4"/>
  <c r="R95" i="4"/>
  <c r="R94" i="4"/>
  <c r="R93" i="4"/>
  <c r="R92" i="4"/>
  <c r="R91" i="4"/>
  <c r="R90" i="4"/>
  <c r="R89" i="4"/>
  <c r="R88" i="4"/>
  <c r="R87" i="4"/>
  <c r="R86" i="4"/>
  <c r="R85" i="4"/>
  <c r="R84" i="4"/>
  <c r="R83" i="4"/>
  <c r="R82" i="4"/>
  <c r="R81" i="4"/>
  <c r="R80" i="4"/>
  <c r="R79" i="4"/>
  <c r="R78" i="4"/>
  <c r="R77" i="4"/>
  <c r="R76" i="4"/>
  <c r="R75" i="4"/>
  <c r="R74" i="4"/>
  <c r="R73" i="4"/>
  <c r="R72" i="4"/>
  <c r="R71" i="4"/>
  <c r="R70" i="4"/>
  <c r="R69" i="4"/>
  <c r="R68" i="4"/>
  <c r="R67" i="4"/>
  <c r="R66" i="4"/>
  <c r="R65" i="4"/>
  <c r="R64" i="4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R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3" i="4"/>
  <c r="E254" i="4"/>
  <c r="I253" i="3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3" i="4"/>
  <c r="BL4" i="3"/>
  <c r="BL5" i="3"/>
  <c r="BL6" i="3"/>
  <c r="BL7" i="3"/>
  <c r="BL8" i="3"/>
  <c r="BL9" i="3"/>
  <c r="BL10" i="3"/>
  <c r="BL11" i="3"/>
  <c r="BL12" i="3"/>
  <c r="BL13" i="3"/>
  <c r="BL14" i="3"/>
  <c r="BL15" i="3"/>
  <c r="BL16" i="3"/>
  <c r="BL17" i="3"/>
  <c r="BL18" i="3"/>
  <c r="BL19" i="3"/>
  <c r="BL20" i="3"/>
  <c r="BL21" i="3"/>
  <c r="BL22" i="3"/>
  <c r="BL23" i="3"/>
  <c r="BL24" i="3"/>
  <c r="BL25" i="3"/>
  <c r="BL26" i="3"/>
  <c r="BL27" i="3"/>
  <c r="BL28" i="3"/>
  <c r="BL29" i="3"/>
  <c r="BL30" i="3"/>
  <c r="BL31" i="3"/>
  <c r="BL32" i="3"/>
  <c r="BL33" i="3"/>
  <c r="BL34" i="3"/>
  <c r="BL35" i="3"/>
  <c r="BL36" i="3"/>
  <c r="BL37" i="3"/>
  <c r="BL38" i="3"/>
  <c r="BL39" i="3"/>
  <c r="BL40" i="3"/>
  <c r="BL41" i="3"/>
  <c r="BL42" i="3"/>
  <c r="BL43" i="3"/>
  <c r="BL44" i="3"/>
  <c r="BL45" i="3"/>
  <c r="BL46" i="3"/>
  <c r="BL47" i="3"/>
  <c r="BL48" i="3"/>
  <c r="BL49" i="3"/>
  <c r="BL50" i="3"/>
  <c r="BL51" i="3"/>
  <c r="BL52" i="3"/>
  <c r="BL53" i="3"/>
  <c r="BL54" i="3"/>
  <c r="BL55" i="3"/>
  <c r="BL56" i="3"/>
  <c r="BL57" i="3"/>
  <c r="BL58" i="3"/>
  <c r="BL59" i="3"/>
  <c r="BL60" i="3"/>
  <c r="BL61" i="3"/>
  <c r="BL62" i="3"/>
  <c r="BL63" i="3"/>
  <c r="BL64" i="3"/>
  <c r="BL65" i="3"/>
  <c r="BL66" i="3"/>
  <c r="BL67" i="3"/>
  <c r="BL68" i="3"/>
  <c r="BL69" i="3"/>
  <c r="BL70" i="3"/>
  <c r="BL71" i="3"/>
  <c r="BL72" i="3"/>
  <c r="BL73" i="3"/>
  <c r="BL74" i="3"/>
  <c r="BL75" i="3"/>
  <c r="BL76" i="3"/>
  <c r="BL77" i="3"/>
  <c r="BL78" i="3"/>
  <c r="BL79" i="3"/>
  <c r="BL80" i="3"/>
  <c r="BL81" i="3"/>
  <c r="BL82" i="3"/>
  <c r="BL83" i="3"/>
  <c r="BL84" i="3"/>
  <c r="BL85" i="3"/>
  <c r="BL86" i="3"/>
  <c r="BL87" i="3"/>
  <c r="BL88" i="3"/>
  <c r="BL89" i="3"/>
  <c r="BL90" i="3"/>
  <c r="BL91" i="3"/>
  <c r="BL92" i="3"/>
  <c r="BL93" i="3"/>
  <c r="BL94" i="3"/>
  <c r="BL95" i="3"/>
  <c r="BL96" i="3"/>
  <c r="BL97" i="3"/>
  <c r="BL98" i="3"/>
  <c r="BL99" i="3"/>
  <c r="BL100" i="3"/>
  <c r="BL101" i="3"/>
  <c r="BL102" i="3"/>
  <c r="BL103" i="3"/>
  <c r="BL104" i="3"/>
  <c r="BL105" i="3"/>
  <c r="BL106" i="3"/>
  <c r="BL107" i="3"/>
  <c r="BL108" i="3"/>
  <c r="BL109" i="3"/>
  <c r="BL110" i="3"/>
  <c r="BL111" i="3"/>
  <c r="BL112" i="3"/>
  <c r="BL113" i="3"/>
  <c r="BL114" i="3"/>
  <c r="BL115" i="3"/>
  <c r="BL116" i="3"/>
  <c r="BL117" i="3"/>
  <c r="BL118" i="3"/>
  <c r="BL119" i="3"/>
  <c r="BL120" i="3"/>
  <c r="BL121" i="3"/>
  <c r="BL122" i="3"/>
  <c r="BL123" i="3"/>
  <c r="BL124" i="3"/>
  <c r="BL125" i="3"/>
  <c r="BL126" i="3"/>
  <c r="BL127" i="3"/>
  <c r="BL128" i="3"/>
  <c r="BL129" i="3"/>
  <c r="BL130" i="3"/>
  <c r="BL131" i="3"/>
  <c r="BL132" i="3"/>
  <c r="BL133" i="3"/>
  <c r="BL134" i="3"/>
  <c r="BL135" i="3"/>
  <c r="BL136" i="3"/>
  <c r="BL137" i="3"/>
  <c r="BL138" i="3"/>
  <c r="BL139" i="3"/>
  <c r="BL140" i="3"/>
  <c r="BL141" i="3"/>
  <c r="BL142" i="3"/>
  <c r="BL143" i="3"/>
  <c r="BL144" i="3"/>
  <c r="BL145" i="3"/>
  <c r="BL146" i="3"/>
  <c r="BL147" i="3"/>
  <c r="BL148" i="3"/>
  <c r="BL149" i="3"/>
  <c r="BL150" i="3"/>
  <c r="BL151" i="3"/>
  <c r="BL152" i="3"/>
  <c r="BL153" i="3"/>
  <c r="BL154" i="3"/>
  <c r="BL155" i="3"/>
  <c r="BL156" i="3"/>
  <c r="BL157" i="3"/>
  <c r="BL158" i="3"/>
  <c r="BL159" i="3"/>
  <c r="BL160" i="3"/>
  <c r="BL161" i="3"/>
  <c r="BL162" i="3"/>
  <c r="BL163" i="3"/>
  <c r="BL164" i="3"/>
  <c r="BL165" i="3"/>
  <c r="BL166" i="3"/>
  <c r="BL167" i="3"/>
  <c r="BL168" i="3"/>
  <c r="BL169" i="3"/>
  <c r="BL170" i="3"/>
  <c r="BL171" i="3"/>
  <c r="BL172" i="3"/>
  <c r="BL173" i="3"/>
  <c r="BL174" i="3"/>
  <c r="BL175" i="3"/>
  <c r="BL176" i="3"/>
  <c r="BL177" i="3"/>
  <c r="BL178" i="3"/>
  <c r="BL179" i="3"/>
  <c r="BL180" i="3"/>
  <c r="BL181" i="3"/>
  <c r="BL182" i="3"/>
  <c r="BL183" i="3"/>
  <c r="BL184" i="3"/>
  <c r="BL185" i="3"/>
  <c r="BL186" i="3"/>
  <c r="BL187" i="3"/>
  <c r="BL188" i="3"/>
  <c r="BL189" i="3"/>
  <c r="BL190" i="3"/>
  <c r="BL191" i="3"/>
  <c r="BL192" i="3"/>
  <c r="BL193" i="3"/>
  <c r="BL194" i="3"/>
  <c r="BL195" i="3"/>
  <c r="BL196" i="3"/>
  <c r="BL197" i="3"/>
  <c r="BL198" i="3"/>
  <c r="BL199" i="3"/>
  <c r="BL200" i="3"/>
  <c r="BL201" i="3"/>
  <c r="BL202" i="3"/>
  <c r="BL203" i="3"/>
  <c r="BL204" i="3"/>
  <c r="BL205" i="3"/>
  <c r="BL206" i="3"/>
  <c r="BL207" i="3"/>
  <c r="BL208" i="3"/>
  <c r="BL209" i="3"/>
  <c r="BL210" i="3"/>
  <c r="BL211" i="3"/>
  <c r="BL212" i="3"/>
  <c r="BL213" i="3"/>
  <c r="BL214" i="3"/>
  <c r="BL215" i="3"/>
  <c r="BL216" i="3"/>
  <c r="BL217" i="3"/>
  <c r="BL218" i="3"/>
  <c r="BL219" i="3"/>
  <c r="BL220" i="3"/>
  <c r="BL221" i="3"/>
  <c r="BL222" i="3"/>
  <c r="BL223" i="3"/>
  <c r="BL224" i="3"/>
  <c r="BL225" i="3"/>
  <c r="BL226" i="3"/>
  <c r="BL227" i="3"/>
  <c r="BL228" i="3"/>
  <c r="BL229" i="3"/>
  <c r="BL230" i="3"/>
  <c r="BL231" i="3"/>
  <c r="BL232" i="3"/>
  <c r="BL233" i="3"/>
  <c r="BL234" i="3"/>
  <c r="BL235" i="3"/>
  <c r="BL236" i="3"/>
  <c r="BL237" i="3"/>
  <c r="BL238" i="3"/>
  <c r="BL239" i="3"/>
  <c r="BL240" i="3"/>
  <c r="BL241" i="3"/>
  <c r="BL242" i="3"/>
  <c r="BL243" i="3"/>
  <c r="BL244" i="3"/>
  <c r="BL245" i="3"/>
  <c r="BL246" i="3"/>
  <c r="BL247" i="3"/>
  <c r="BL248" i="3"/>
  <c r="BL249" i="3"/>
  <c r="BL250" i="3"/>
  <c r="BL251" i="3"/>
  <c r="BL252" i="3"/>
  <c r="BL253" i="3"/>
  <c r="BL254" i="3"/>
  <c r="BL3" i="3"/>
  <c r="BL2" i="3"/>
  <c r="BK253" i="3"/>
  <c r="BK252" i="3"/>
  <c r="BK251" i="3"/>
  <c r="BK250" i="3"/>
  <c r="BK249" i="3"/>
  <c r="BK248" i="3"/>
  <c r="BK247" i="3"/>
  <c r="BK246" i="3"/>
  <c r="BK245" i="3"/>
  <c r="BK244" i="3"/>
  <c r="BK243" i="3"/>
  <c r="BK242" i="3"/>
  <c r="BK241" i="3"/>
  <c r="BK240" i="3"/>
  <c r="BK239" i="3"/>
  <c r="BK238" i="3"/>
  <c r="BK237" i="3"/>
  <c r="BK236" i="3"/>
  <c r="BK235" i="3"/>
  <c r="BK234" i="3"/>
  <c r="BK233" i="3"/>
  <c r="BK232" i="3"/>
  <c r="BK231" i="3"/>
  <c r="BK230" i="3"/>
  <c r="BK229" i="3"/>
  <c r="BK228" i="3"/>
  <c r="BK227" i="3"/>
  <c r="BK226" i="3"/>
  <c r="BK225" i="3"/>
  <c r="BK224" i="3"/>
  <c r="BK223" i="3"/>
  <c r="BK222" i="3"/>
  <c r="BK221" i="3"/>
  <c r="BK220" i="3"/>
  <c r="BK219" i="3"/>
  <c r="BK218" i="3"/>
  <c r="BK217" i="3"/>
  <c r="BK216" i="3"/>
  <c r="BK215" i="3"/>
  <c r="BK214" i="3"/>
  <c r="BK213" i="3"/>
  <c r="BK212" i="3"/>
  <c r="BK211" i="3"/>
  <c r="BK210" i="3"/>
  <c r="BK209" i="3"/>
  <c r="BK208" i="3"/>
  <c r="BK207" i="3"/>
  <c r="BK206" i="3"/>
  <c r="BK205" i="3"/>
  <c r="BK204" i="3"/>
  <c r="BK203" i="3"/>
  <c r="BK202" i="3"/>
  <c r="BK201" i="3"/>
  <c r="BK200" i="3"/>
  <c r="BK199" i="3"/>
  <c r="BK198" i="3"/>
  <c r="BK197" i="3"/>
  <c r="BK196" i="3"/>
  <c r="BK195" i="3"/>
  <c r="BK194" i="3"/>
  <c r="BK193" i="3"/>
  <c r="BK192" i="3"/>
  <c r="BK191" i="3"/>
  <c r="BK190" i="3"/>
  <c r="BK189" i="3"/>
  <c r="BK188" i="3"/>
  <c r="BK187" i="3"/>
  <c r="BK186" i="3"/>
  <c r="BK185" i="3"/>
  <c r="BK184" i="3"/>
  <c r="BK183" i="3"/>
  <c r="BK182" i="3"/>
  <c r="BK181" i="3"/>
  <c r="BK180" i="3"/>
  <c r="BK179" i="3"/>
  <c r="BK178" i="3"/>
  <c r="BK177" i="3"/>
  <c r="BK176" i="3"/>
  <c r="BK175" i="3"/>
  <c r="BK174" i="3"/>
  <c r="BK173" i="3"/>
  <c r="BK172" i="3"/>
  <c r="BK171" i="3"/>
  <c r="BK170" i="3"/>
  <c r="BK169" i="3"/>
  <c r="BK168" i="3"/>
  <c r="BK167" i="3"/>
  <c r="BK166" i="3"/>
  <c r="BK165" i="3"/>
  <c r="BK164" i="3"/>
  <c r="BK163" i="3"/>
  <c r="BK162" i="3"/>
  <c r="BK161" i="3"/>
  <c r="BK160" i="3"/>
  <c r="BK159" i="3"/>
  <c r="BK158" i="3"/>
  <c r="BK157" i="3"/>
  <c r="BK156" i="3"/>
  <c r="BK155" i="3"/>
  <c r="BK154" i="3"/>
  <c r="BK153" i="3"/>
  <c r="BK152" i="3"/>
  <c r="BK151" i="3"/>
  <c r="BK150" i="3"/>
  <c r="BK149" i="3"/>
  <c r="BK148" i="3"/>
  <c r="BK147" i="3"/>
  <c r="BK146" i="3"/>
  <c r="BK145" i="3"/>
  <c r="BK144" i="3"/>
  <c r="BK143" i="3"/>
  <c r="BK142" i="3"/>
  <c r="BK141" i="3"/>
  <c r="BK140" i="3"/>
  <c r="BK139" i="3"/>
  <c r="BK138" i="3"/>
  <c r="BK137" i="3"/>
  <c r="BK136" i="3"/>
  <c r="BK135" i="3"/>
  <c r="BK134" i="3"/>
  <c r="BK133" i="3"/>
  <c r="BK132" i="3"/>
  <c r="BK131" i="3"/>
  <c r="BK130" i="3"/>
  <c r="BK129" i="3"/>
  <c r="BK128" i="3"/>
  <c r="BK127" i="3"/>
  <c r="BK126" i="3"/>
  <c r="BK125" i="3"/>
  <c r="BK124" i="3"/>
  <c r="BK123" i="3"/>
  <c r="BK122" i="3"/>
  <c r="BK121" i="3"/>
  <c r="BK120" i="3"/>
  <c r="BK119" i="3"/>
  <c r="BK118" i="3"/>
  <c r="BK117" i="3"/>
  <c r="BK116" i="3"/>
  <c r="BK115" i="3"/>
  <c r="BK114" i="3"/>
  <c r="BK113" i="3"/>
  <c r="BK112" i="3"/>
  <c r="BK111" i="3"/>
  <c r="BK110" i="3"/>
  <c r="BK109" i="3"/>
  <c r="BK108" i="3"/>
  <c r="BK107" i="3"/>
  <c r="BK106" i="3"/>
  <c r="BK105" i="3"/>
  <c r="BK104" i="3"/>
  <c r="BK103" i="3"/>
  <c r="BK102" i="3"/>
  <c r="BK101" i="3"/>
  <c r="BK100" i="3"/>
  <c r="BK99" i="3"/>
  <c r="BK98" i="3"/>
  <c r="BK97" i="3"/>
  <c r="BK96" i="3"/>
  <c r="BK95" i="3"/>
  <c r="BK94" i="3"/>
  <c r="BK93" i="3"/>
  <c r="BK92" i="3"/>
  <c r="BK91" i="3"/>
  <c r="BK90" i="3"/>
  <c r="BK89" i="3"/>
  <c r="BK88" i="3"/>
  <c r="BK87" i="3"/>
  <c r="BK86" i="3"/>
  <c r="BK85" i="3"/>
  <c r="BK84" i="3"/>
  <c r="BK83" i="3"/>
  <c r="BK82" i="3"/>
  <c r="BK81" i="3"/>
  <c r="BK80" i="3"/>
  <c r="BK79" i="3"/>
  <c r="BK78" i="3"/>
  <c r="BK77" i="3"/>
  <c r="BK76" i="3"/>
  <c r="BK75" i="3"/>
  <c r="BK74" i="3"/>
  <c r="BK73" i="3"/>
  <c r="BK72" i="3"/>
  <c r="BK71" i="3"/>
  <c r="BK70" i="3"/>
  <c r="BK69" i="3"/>
  <c r="BK68" i="3"/>
  <c r="BK67" i="3"/>
  <c r="BK66" i="3"/>
  <c r="BK65" i="3"/>
  <c r="BK64" i="3"/>
  <c r="BK63" i="3"/>
  <c r="BK62" i="3"/>
  <c r="BK61" i="3"/>
  <c r="BK60" i="3"/>
  <c r="BK59" i="3"/>
  <c r="BK58" i="3"/>
  <c r="BK57" i="3"/>
  <c r="BK56" i="3"/>
  <c r="BK55" i="3"/>
  <c r="BK54" i="3"/>
  <c r="BK53" i="3"/>
  <c r="BK52" i="3"/>
  <c r="BK51" i="3"/>
  <c r="BK50" i="3"/>
  <c r="BK49" i="3"/>
  <c r="BK48" i="3"/>
  <c r="BK47" i="3"/>
  <c r="BK46" i="3"/>
  <c r="BK45" i="3"/>
  <c r="BK44" i="3"/>
  <c r="BK43" i="3"/>
  <c r="BK42" i="3"/>
  <c r="BK41" i="3"/>
  <c r="BK40" i="3"/>
  <c r="BK39" i="3"/>
  <c r="BK38" i="3"/>
  <c r="BK37" i="3"/>
  <c r="BK36" i="3"/>
  <c r="BK35" i="3"/>
  <c r="BK34" i="3"/>
  <c r="BK33" i="3"/>
  <c r="BK32" i="3"/>
  <c r="BK31" i="3"/>
  <c r="BK30" i="3"/>
  <c r="BK29" i="3"/>
  <c r="BK28" i="3"/>
  <c r="BK27" i="3"/>
  <c r="BK26" i="3"/>
  <c r="BK25" i="3"/>
  <c r="BK24" i="3"/>
  <c r="BK23" i="3"/>
  <c r="BK22" i="3"/>
  <c r="BK21" i="3"/>
  <c r="BK20" i="3"/>
  <c r="BK19" i="3"/>
  <c r="BK18" i="3"/>
  <c r="BK17" i="3"/>
  <c r="BK16" i="3"/>
  <c r="BK15" i="3"/>
  <c r="BK14" i="3"/>
  <c r="BK13" i="3"/>
  <c r="BK12" i="3"/>
  <c r="BK11" i="3"/>
  <c r="BK10" i="3"/>
  <c r="BK9" i="3"/>
  <c r="BK8" i="3"/>
  <c r="BK7" i="3"/>
  <c r="BK6" i="3"/>
  <c r="BK5" i="3"/>
  <c r="BK4" i="3"/>
  <c r="BK3" i="3"/>
  <c r="BK2" i="3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BB165" i="1"/>
  <c r="BB166" i="1"/>
  <c r="BB167" i="1"/>
  <c r="BB168" i="1"/>
  <c r="BB169" i="1"/>
  <c r="BB170" i="1"/>
  <c r="BB171" i="1"/>
  <c r="BB172" i="1"/>
  <c r="BB173" i="1"/>
  <c r="BB174" i="1"/>
  <c r="BB175" i="1"/>
  <c r="BB176" i="1"/>
  <c r="BB177" i="1"/>
  <c r="BB178" i="1"/>
  <c r="BB179" i="1"/>
  <c r="BB180" i="1"/>
  <c r="BB181" i="1"/>
  <c r="BB182" i="1"/>
  <c r="BB183" i="1"/>
  <c r="BB184" i="1"/>
  <c r="BB185" i="1"/>
  <c r="BB186" i="1"/>
  <c r="BB187" i="1"/>
  <c r="BB188" i="1"/>
  <c r="BB189" i="1"/>
  <c r="BB190" i="1"/>
  <c r="BB191" i="1"/>
  <c r="BB192" i="1"/>
  <c r="BB193" i="1"/>
  <c r="BB194" i="1"/>
  <c r="BB195" i="1"/>
  <c r="BB196" i="1"/>
  <c r="BB197" i="1"/>
  <c r="BB198" i="1"/>
  <c r="BB199" i="1"/>
  <c r="BB200" i="1"/>
  <c r="BB201" i="1"/>
  <c r="BB202" i="1"/>
  <c r="BB203" i="1"/>
  <c r="BB204" i="1"/>
  <c r="BB205" i="1"/>
  <c r="BB206" i="1"/>
  <c r="BB207" i="1"/>
  <c r="BB208" i="1"/>
  <c r="BB209" i="1"/>
  <c r="BB210" i="1"/>
  <c r="BB211" i="1"/>
  <c r="BB212" i="1"/>
  <c r="BB213" i="1"/>
  <c r="BB214" i="1"/>
  <c r="BB215" i="1"/>
  <c r="BB216" i="1"/>
  <c r="BB217" i="1"/>
  <c r="BB218" i="1"/>
  <c r="BB219" i="1"/>
  <c r="BB220" i="1"/>
  <c r="BB221" i="1"/>
  <c r="BB222" i="1"/>
  <c r="BB223" i="1"/>
  <c r="BB224" i="1"/>
  <c r="BB225" i="1"/>
  <c r="BB226" i="1"/>
  <c r="BB227" i="1"/>
  <c r="BB228" i="1"/>
  <c r="BB229" i="1"/>
  <c r="BB230" i="1"/>
  <c r="BB231" i="1"/>
  <c r="BB232" i="1"/>
  <c r="BB233" i="1"/>
  <c r="BB234" i="1"/>
  <c r="BB235" i="1"/>
  <c r="BB236" i="1"/>
  <c r="BB237" i="1"/>
  <c r="BB238" i="1"/>
  <c r="BB239" i="1"/>
  <c r="BB240" i="1"/>
  <c r="BB241" i="1"/>
  <c r="BB242" i="1"/>
  <c r="BB243" i="1"/>
  <c r="BB244" i="1"/>
  <c r="BB245" i="1"/>
  <c r="BB246" i="1"/>
  <c r="BB247" i="1"/>
  <c r="BB248" i="1"/>
  <c r="BB249" i="1"/>
  <c r="BB250" i="1"/>
  <c r="BB251" i="1"/>
  <c r="BB252" i="1"/>
  <c r="BB253" i="1"/>
  <c r="BB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I156" i="1"/>
  <c r="BI157" i="1"/>
  <c r="BI158" i="1"/>
  <c r="BI159" i="1"/>
  <c r="BI160" i="1"/>
  <c r="BI161" i="1"/>
  <c r="BI162" i="1"/>
  <c r="BI163" i="1"/>
  <c r="BI164" i="1"/>
  <c r="BI165" i="1"/>
  <c r="BI166" i="1"/>
  <c r="BI167" i="1"/>
  <c r="BI168" i="1"/>
  <c r="BI169" i="1"/>
  <c r="BI170" i="1"/>
  <c r="BI171" i="1"/>
  <c r="BI172" i="1"/>
  <c r="BI173" i="1"/>
  <c r="BI174" i="1"/>
  <c r="BI175" i="1"/>
  <c r="BI176" i="1"/>
  <c r="BI177" i="1"/>
  <c r="BI178" i="1"/>
  <c r="BI179" i="1"/>
  <c r="BI180" i="1"/>
  <c r="BI181" i="1"/>
  <c r="BI182" i="1"/>
  <c r="BI183" i="1"/>
  <c r="BI184" i="1"/>
  <c r="BI185" i="1"/>
  <c r="BI186" i="1"/>
  <c r="BI187" i="1"/>
  <c r="BI188" i="1"/>
  <c r="BI189" i="1"/>
  <c r="BI190" i="1"/>
  <c r="BI191" i="1"/>
  <c r="BI192" i="1"/>
  <c r="BI193" i="1"/>
  <c r="BI194" i="1"/>
  <c r="BI195" i="1"/>
  <c r="BI196" i="1"/>
  <c r="BI197" i="1"/>
  <c r="BI198" i="1"/>
  <c r="BI199" i="1"/>
  <c r="BI200" i="1"/>
  <c r="BI201" i="1"/>
  <c r="BI202" i="1"/>
  <c r="BI203" i="1"/>
  <c r="BI204" i="1"/>
  <c r="BI205" i="1"/>
  <c r="BI206" i="1"/>
  <c r="BI207" i="1"/>
  <c r="BI208" i="1"/>
  <c r="BI209" i="1"/>
  <c r="BI210" i="1"/>
  <c r="BI211" i="1"/>
  <c r="BI212" i="1"/>
  <c r="BI213" i="1"/>
  <c r="BI214" i="1"/>
  <c r="BI215" i="1"/>
  <c r="BI216" i="1"/>
  <c r="BI217" i="1"/>
  <c r="BI218" i="1"/>
  <c r="BI219" i="1"/>
  <c r="BI220" i="1"/>
  <c r="BI221" i="1"/>
  <c r="BI222" i="1"/>
  <c r="BI223" i="1"/>
  <c r="BI224" i="1"/>
  <c r="BI225" i="1"/>
  <c r="BI226" i="1"/>
  <c r="BI227" i="1"/>
  <c r="BI228" i="1"/>
  <c r="BI229" i="1"/>
  <c r="BI230" i="1"/>
  <c r="BI231" i="1"/>
  <c r="BI232" i="1"/>
  <c r="BI233" i="1"/>
  <c r="BI234" i="1"/>
  <c r="BI235" i="1"/>
  <c r="BI236" i="1"/>
  <c r="BI237" i="1"/>
  <c r="BI238" i="1"/>
  <c r="BI239" i="1"/>
  <c r="BI240" i="1"/>
  <c r="BI241" i="1"/>
  <c r="BI242" i="1"/>
  <c r="BI243" i="1"/>
  <c r="BI244" i="1"/>
  <c r="BI245" i="1"/>
  <c r="BI246" i="1"/>
  <c r="BI247" i="1"/>
  <c r="BI248" i="1"/>
  <c r="BI249" i="1"/>
  <c r="BI250" i="1"/>
  <c r="BI251" i="1"/>
  <c r="BI252" i="1"/>
  <c r="BI253" i="1"/>
  <c r="BI3" i="1"/>
  <c r="BP4" i="1"/>
  <c r="BP5" i="1"/>
  <c r="BP6" i="1"/>
  <c r="BP7" i="1"/>
  <c r="BP8" i="1"/>
  <c r="BP9" i="1"/>
  <c r="BP10" i="1"/>
  <c r="BP11" i="1"/>
  <c r="BP12" i="1"/>
  <c r="BP13" i="1"/>
  <c r="BP14" i="1"/>
  <c r="BP15" i="1"/>
  <c r="BP16" i="1"/>
  <c r="BP17" i="1"/>
  <c r="BP18" i="1"/>
  <c r="BP19" i="1"/>
  <c r="BP20" i="1"/>
  <c r="BP21" i="1"/>
  <c r="BP22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P42" i="1"/>
  <c r="BP43" i="1"/>
  <c r="BP44" i="1"/>
  <c r="BP45" i="1"/>
  <c r="BP46" i="1"/>
  <c r="BP47" i="1"/>
  <c r="BP48" i="1"/>
  <c r="BP49" i="1"/>
  <c r="BP50" i="1"/>
  <c r="BP51" i="1"/>
  <c r="BP52" i="1"/>
  <c r="BP53" i="1"/>
  <c r="BP54" i="1"/>
  <c r="BP55" i="1"/>
  <c r="BP56" i="1"/>
  <c r="BP57" i="1"/>
  <c r="BP58" i="1"/>
  <c r="BP59" i="1"/>
  <c r="BP60" i="1"/>
  <c r="BP61" i="1"/>
  <c r="BP62" i="1"/>
  <c r="BP63" i="1"/>
  <c r="BP64" i="1"/>
  <c r="BP65" i="1"/>
  <c r="BP66" i="1"/>
  <c r="BP67" i="1"/>
  <c r="BP68" i="1"/>
  <c r="BP69" i="1"/>
  <c r="BP70" i="1"/>
  <c r="BP71" i="1"/>
  <c r="BP72" i="1"/>
  <c r="BP73" i="1"/>
  <c r="BP74" i="1"/>
  <c r="BP75" i="1"/>
  <c r="BP76" i="1"/>
  <c r="BP77" i="1"/>
  <c r="BP78" i="1"/>
  <c r="BP79" i="1"/>
  <c r="BP80" i="1"/>
  <c r="BP81" i="1"/>
  <c r="BP82" i="1"/>
  <c r="BP83" i="1"/>
  <c r="BP84" i="1"/>
  <c r="BP85" i="1"/>
  <c r="BP86" i="1"/>
  <c r="BP87" i="1"/>
  <c r="BP88" i="1"/>
  <c r="BP89" i="1"/>
  <c r="BP90" i="1"/>
  <c r="BP91" i="1"/>
  <c r="BP92" i="1"/>
  <c r="BP93" i="1"/>
  <c r="BP94" i="1"/>
  <c r="BP95" i="1"/>
  <c r="BP96" i="1"/>
  <c r="BP97" i="1"/>
  <c r="BP98" i="1"/>
  <c r="BP99" i="1"/>
  <c r="BP100" i="1"/>
  <c r="BP101" i="1"/>
  <c r="BP102" i="1"/>
  <c r="BP103" i="1"/>
  <c r="BP104" i="1"/>
  <c r="BP105" i="1"/>
  <c r="BP106" i="1"/>
  <c r="BP107" i="1"/>
  <c r="BP108" i="1"/>
  <c r="BP109" i="1"/>
  <c r="BP110" i="1"/>
  <c r="BP111" i="1"/>
  <c r="BP112" i="1"/>
  <c r="BP113" i="1"/>
  <c r="BP114" i="1"/>
  <c r="BP115" i="1"/>
  <c r="BP116" i="1"/>
  <c r="BP117" i="1"/>
  <c r="BP118" i="1"/>
  <c r="BP119" i="1"/>
  <c r="BP120" i="1"/>
  <c r="BP121" i="1"/>
  <c r="BP122" i="1"/>
  <c r="BP123" i="1"/>
  <c r="BP124" i="1"/>
  <c r="BP125" i="1"/>
  <c r="BP126" i="1"/>
  <c r="BP127" i="1"/>
  <c r="BP128" i="1"/>
  <c r="BP129" i="1"/>
  <c r="BP130" i="1"/>
  <c r="BP131" i="1"/>
  <c r="BP132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5" i="1"/>
  <c r="BP156" i="1"/>
  <c r="BP157" i="1"/>
  <c r="BP158" i="1"/>
  <c r="BP159" i="1"/>
  <c r="BP160" i="1"/>
  <c r="BP161" i="1"/>
  <c r="BP162" i="1"/>
  <c r="BP163" i="1"/>
  <c r="BP164" i="1"/>
  <c r="BP165" i="1"/>
  <c r="BP166" i="1"/>
  <c r="BP167" i="1"/>
  <c r="BP168" i="1"/>
  <c r="BP169" i="1"/>
  <c r="BP170" i="1"/>
  <c r="BP171" i="1"/>
  <c r="BP172" i="1"/>
  <c r="BP173" i="1"/>
  <c r="BP174" i="1"/>
  <c r="BP175" i="1"/>
  <c r="BP176" i="1"/>
  <c r="BP177" i="1"/>
  <c r="BP178" i="1"/>
  <c r="BP179" i="1"/>
  <c r="BP180" i="1"/>
  <c r="BP181" i="1"/>
  <c r="BP182" i="1"/>
  <c r="BP183" i="1"/>
  <c r="BP184" i="1"/>
  <c r="BP185" i="1"/>
  <c r="BP186" i="1"/>
  <c r="BP187" i="1"/>
  <c r="BP188" i="1"/>
  <c r="BP189" i="1"/>
  <c r="BP190" i="1"/>
  <c r="BP191" i="1"/>
  <c r="BP192" i="1"/>
  <c r="BP193" i="1"/>
  <c r="BP194" i="1"/>
  <c r="BP195" i="1"/>
  <c r="BP196" i="1"/>
  <c r="BP197" i="1"/>
  <c r="BP198" i="1"/>
  <c r="BP199" i="1"/>
  <c r="BP200" i="1"/>
  <c r="BP201" i="1"/>
  <c r="BP202" i="1"/>
  <c r="BP203" i="1"/>
  <c r="BP204" i="1"/>
  <c r="BP205" i="1"/>
  <c r="BP206" i="1"/>
  <c r="BP207" i="1"/>
  <c r="BP208" i="1"/>
  <c r="BP209" i="1"/>
  <c r="BP210" i="1"/>
  <c r="BP211" i="1"/>
  <c r="BP212" i="1"/>
  <c r="BP213" i="1"/>
  <c r="BP214" i="1"/>
  <c r="BP215" i="1"/>
  <c r="BP216" i="1"/>
  <c r="BP217" i="1"/>
  <c r="BP218" i="1"/>
  <c r="BP219" i="1"/>
  <c r="BP220" i="1"/>
  <c r="BP221" i="1"/>
  <c r="BP222" i="1"/>
  <c r="BP223" i="1"/>
  <c r="BP224" i="1"/>
  <c r="BP225" i="1"/>
  <c r="BP226" i="1"/>
  <c r="BP227" i="1"/>
  <c r="BP228" i="1"/>
  <c r="BP229" i="1"/>
  <c r="BP230" i="1"/>
  <c r="BP231" i="1"/>
  <c r="BP232" i="1"/>
  <c r="BP233" i="1"/>
  <c r="BP234" i="1"/>
  <c r="BP235" i="1"/>
  <c r="BP236" i="1"/>
  <c r="BP237" i="1"/>
  <c r="BP238" i="1"/>
  <c r="BP239" i="1"/>
  <c r="BP240" i="1"/>
  <c r="BP241" i="1"/>
  <c r="BP242" i="1"/>
  <c r="BP243" i="1"/>
  <c r="BP244" i="1"/>
  <c r="BP245" i="1"/>
  <c r="BP246" i="1"/>
  <c r="BP247" i="1"/>
  <c r="BP248" i="1"/>
  <c r="BP249" i="1"/>
  <c r="BP250" i="1"/>
  <c r="BP251" i="1"/>
  <c r="BP252" i="1"/>
  <c r="BP253" i="1"/>
  <c r="BP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Y156" i="1"/>
  <c r="BY157" i="1"/>
  <c r="BY158" i="1"/>
  <c r="BY159" i="1"/>
  <c r="BY160" i="1"/>
  <c r="BY161" i="1"/>
  <c r="BY162" i="1"/>
  <c r="BY163" i="1"/>
  <c r="BY164" i="1"/>
  <c r="BY165" i="1"/>
  <c r="BY166" i="1"/>
  <c r="BY167" i="1"/>
  <c r="BY168" i="1"/>
  <c r="BY169" i="1"/>
  <c r="BY170" i="1"/>
  <c r="BY171" i="1"/>
  <c r="BY172" i="1"/>
  <c r="BY173" i="1"/>
  <c r="BY174" i="1"/>
  <c r="BY175" i="1"/>
  <c r="BY176" i="1"/>
  <c r="BY177" i="1"/>
  <c r="BY178" i="1"/>
  <c r="BY179" i="1"/>
  <c r="BY180" i="1"/>
  <c r="BY181" i="1"/>
  <c r="BY182" i="1"/>
  <c r="BY183" i="1"/>
  <c r="BY184" i="1"/>
  <c r="BY185" i="1"/>
  <c r="BY186" i="1"/>
  <c r="BY187" i="1"/>
  <c r="BY188" i="1"/>
  <c r="BY189" i="1"/>
  <c r="BY190" i="1"/>
  <c r="BY191" i="1"/>
  <c r="BY192" i="1"/>
  <c r="BY193" i="1"/>
  <c r="BY194" i="1"/>
  <c r="BY195" i="1"/>
  <c r="BY196" i="1"/>
  <c r="BY197" i="1"/>
  <c r="BY198" i="1"/>
  <c r="BY199" i="1"/>
  <c r="BY200" i="1"/>
  <c r="BY201" i="1"/>
  <c r="BY202" i="1"/>
  <c r="BY203" i="1"/>
  <c r="BY204" i="1"/>
  <c r="BY205" i="1"/>
  <c r="BY206" i="1"/>
  <c r="BY207" i="1"/>
  <c r="BY208" i="1"/>
  <c r="BY209" i="1"/>
  <c r="BY210" i="1"/>
  <c r="BY211" i="1"/>
  <c r="BY212" i="1"/>
  <c r="BY213" i="1"/>
  <c r="BY214" i="1"/>
  <c r="BY215" i="1"/>
  <c r="BY216" i="1"/>
  <c r="BY217" i="1"/>
  <c r="BY218" i="1"/>
  <c r="BY219" i="1"/>
  <c r="BY220" i="1"/>
  <c r="BY221" i="1"/>
  <c r="BY222" i="1"/>
  <c r="BY223" i="1"/>
  <c r="BY224" i="1"/>
  <c r="BY225" i="1"/>
  <c r="BY226" i="1"/>
  <c r="BY227" i="1"/>
  <c r="BY228" i="1"/>
  <c r="BY229" i="1"/>
  <c r="BY230" i="1"/>
  <c r="BY231" i="1"/>
  <c r="BY232" i="1"/>
  <c r="BY233" i="1"/>
  <c r="BY234" i="1"/>
  <c r="BY235" i="1"/>
  <c r="BY236" i="1"/>
  <c r="BY237" i="1"/>
  <c r="BY238" i="1"/>
  <c r="BY239" i="1"/>
  <c r="BY240" i="1"/>
  <c r="BY241" i="1"/>
  <c r="BY242" i="1"/>
  <c r="BY243" i="1"/>
  <c r="BY244" i="1"/>
  <c r="BY245" i="1"/>
  <c r="BY246" i="1"/>
  <c r="BY247" i="1"/>
  <c r="BY248" i="1"/>
  <c r="BY249" i="1"/>
  <c r="BY250" i="1"/>
  <c r="BY251" i="1"/>
  <c r="BY252" i="1"/>
  <c r="BY253" i="1"/>
  <c r="BY3" i="1"/>
  <c r="CE4" i="1"/>
  <c r="CE5" i="1"/>
  <c r="CE6" i="1"/>
  <c r="CE7" i="1"/>
  <c r="CE8" i="1"/>
  <c r="CE9" i="1"/>
  <c r="CE10" i="1"/>
  <c r="CE11" i="1"/>
  <c r="CE12" i="1"/>
  <c r="CE13" i="1"/>
  <c r="CE14" i="1"/>
  <c r="CE15" i="1"/>
  <c r="CE16" i="1"/>
  <c r="CE17" i="1"/>
  <c r="CE18" i="1"/>
  <c r="CE19" i="1"/>
  <c r="CE20" i="1"/>
  <c r="CE21" i="1"/>
  <c r="CE22" i="1"/>
  <c r="CE23" i="1"/>
  <c r="CE24" i="1"/>
  <c r="CE25" i="1"/>
  <c r="CE26" i="1"/>
  <c r="CE27" i="1"/>
  <c r="CE28" i="1"/>
  <c r="CE29" i="1"/>
  <c r="CE30" i="1"/>
  <c r="CE31" i="1"/>
  <c r="CE32" i="1"/>
  <c r="CE33" i="1"/>
  <c r="CE34" i="1"/>
  <c r="CE35" i="1"/>
  <c r="CE36" i="1"/>
  <c r="CE37" i="1"/>
  <c r="CE38" i="1"/>
  <c r="CE39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57" i="1"/>
  <c r="CE58" i="1"/>
  <c r="CE59" i="1"/>
  <c r="CE60" i="1"/>
  <c r="CE61" i="1"/>
  <c r="CE62" i="1"/>
  <c r="CE63" i="1"/>
  <c r="CE64" i="1"/>
  <c r="CE65" i="1"/>
  <c r="CE66" i="1"/>
  <c r="CE67" i="1"/>
  <c r="CE68" i="1"/>
  <c r="CE69" i="1"/>
  <c r="CE70" i="1"/>
  <c r="CE71" i="1"/>
  <c r="CE72" i="1"/>
  <c r="CE73" i="1"/>
  <c r="CE74" i="1"/>
  <c r="CE75" i="1"/>
  <c r="CE76" i="1"/>
  <c r="CE77" i="1"/>
  <c r="CE78" i="1"/>
  <c r="CE79" i="1"/>
  <c r="CE80" i="1"/>
  <c r="CE81" i="1"/>
  <c r="CE82" i="1"/>
  <c r="CE83" i="1"/>
  <c r="CE84" i="1"/>
  <c r="CE85" i="1"/>
  <c r="CE86" i="1"/>
  <c r="CE87" i="1"/>
  <c r="CE88" i="1"/>
  <c r="CE89" i="1"/>
  <c r="CE90" i="1"/>
  <c r="CE91" i="1"/>
  <c r="CE92" i="1"/>
  <c r="CE93" i="1"/>
  <c r="CE94" i="1"/>
  <c r="CE95" i="1"/>
  <c r="CE96" i="1"/>
  <c r="CE97" i="1"/>
  <c r="CE98" i="1"/>
  <c r="CE99" i="1"/>
  <c r="CE100" i="1"/>
  <c r="CE101" i="1"/>
  <c r="CE102" i="1"/>
  <c r="CE103" i="1"/>
  <c r="CE104" i="1"/>
  <c r="CE105" i="1"/>
  <c r="CE106" i="1"/>
  <c r="CE107" i="1"/>
  <c r="CE108" i="1"/>
  <c r="CE109" i="1"/>
  <c r="CE110" i="1"/>
  <c r="CE111" i="1"/>
  <c r="CE112" i="1"/>
  <c r="CE113" i="1"/>
  <c r="CE114" i="1"/>
  <c r="CE115" i="1"/>
  <c r="CE116" i="1"/>
  <c r="CE117" i="1"/>
  <c r="CE118" i="1"/>
  <c r="CE119" i="1"/>
  <c r="CE120" i="1"/>
  <c r="CE121" i="1"/>
  <c r="CE122" i="1"/>
  <c r="CE123" i="1"/>
  <c r="CE124" i="1"/>
  <c r="CE125" i="1"/>
  <c r="CE126" i="1"/>
  <c r="CE127" i="1"/>
  <c r="CE128" i="1"/>
  <c r="CE129" i="1"/>
  <c r="CE130" i="1"/>
  <c r="CE131" i="1"/>
  <c r="CE132" i="1"/>
  <c r="CE133" i="1"/>
  <c r="CE134" i="1"/>
  <c r="CE135" i="1"/>
  <c r="CE136" i="1"/>
  <c r="CE137" i="1"/>
  <c r="CE138" i="1"/>
  <c r="CE139" i="1"/>
  <c r="CE140" i="1"/>
  <c r="CE141" i="1"/>
  <c r="CE142" i="1"/>
  <c r="CE143" i="1"/>
  <c r="CE144" i="1"/>
  <c r="CE145" i="1"/>
  <c r="CE146" i="1"/>
  <c r="CE147" i="1"/>
  <c r="CE148" i="1"/>
  <c r="CE149" i="1"/>
  <c r="CE150" i="1"/>
  <c r="CE151" i="1"/>
  <c r="CE152" i="1"/>
  <c r="CE153" i="1"/>
  <c r="CE154" i="1"/>
  <c r="CE155" i="1"/>
  <c r="CE156" i="1"/>
  <c r="CE157" i="1"/>
  <c r="CE158" i="1"/>
  <c r="CE159" i="1"/>
  <c r="CE160" i="1"/>
  <c r="CE161" i="1"/>
  <c r="CE162" i="1"/>
  <c r="CE163" i="1"/>
  <c r="CE164" i="1"/>
  <c r="CE165" i="1"/>
  <c r="CE166" i="1"/>
  <c r="CE167" i="1"/>
  <c r="CE168" i="1"/>
  <c r="CE169" i="1"/>
  <c r="CE170" i="1"/>
  <c r="CE171" i="1"/>
  <c r="CE172" i="1"/>
  <c r="CE173" i="1"/>
  <c r="CE174" i="1"/>
  <c r="CE175" i="1"/>
  <c r="CE176" i="1"/>
  <c r="CE177" i="1"/>
  <c r="CE178" i="1"/>
  <c r="CE179" i="1"/>
  <c r="CE180" i="1"/>
  <c r="CE181" i="1"/>
  <c r="CE182" i="1"/>
  <c r="CE183" i="1"/>
  <c r="CE184" i="1"/>
  <c r="CE185" i="1"/>
  <c r="CE186" i="1"/>
  <c r="CE187" i="1"/>
  <c r="CE188" i="1"/>
  <c r="CE189" i="1"/>
  <c r="CE190" i="1"/>
  <c r="CE191" i="1"/>
  <c r="CE192" i="1"/>
  <c r="CE193" i="1"/>
  <c r="CE194" i="1"/>
  <c r="CE195" i="1"/>
  <c r="CE196" i="1"/>
  <c r="CE197" i="1"/>
  <c r="CE198" i="1"/>
  <c r="CE199" i="1"/>
  <c r="CE200" i="1"/>
  <c r="CE201" i="1"/>
  <c r="CE202" i="1"/>
  <c r="CE203" i="1"/>
  <c r="CE204" i="1"/>
  <c r="CE205" i="1"/>
  <c r="CE206" i="1"/>
  <c r="CE207" i="1"/>
  <c r="CE208" i="1"/>
  <c r="CE209" i="1"/>
  <c r="CE210" i="1"/>
  <c r="CE211" i="1"/>
  <c r="CE212" i="1"/>
  <c r="CE213" i="1"/>
  <c r="CE214" i="1"/>
  <c r="CE215" i="1"/>
  <c r="CE216" i="1"/>
  <c r="CE217" i="1"/>
  <c r="CE218" i="1"/>
  <c r="CE219" i="1"/>
  <c r="CE220" i="1"/>
  <c r="CE221" i="1"/>
  <c r="CE222" i="1"/>
  <c r="CE223" i="1"/>
  <c r="CE224" i="1"/>
  <c r="CE225" i="1"/>
  <c r="CE226" i="1"/>
  <c r="CE227" i="1"/>
  <c r="CE228" i="1"/>
  <c r="CE229" i="1"/>
  <c r="CE230" i="1"/>
  <c r="CE231" i="1"/>
  <c r="CE232" i="1"/>
  <c r="CE233" i="1"/>
  <c r="CE234" i="1"/>
  <c r="CE235" i="1"/>
  <c r="CE236" i="1"/>
  <c r="CE237" i="1"/>
  <c r="CE238" i="1"/>
  <c r="CE239" i="1"/>
  <c r="CE240" i="1"/>
  <c r="CE241" i="1"/>
  <c r="CE242" i="1"/>
  <c r="CE243" i="1"/>
  <c r="CE244" i="1"/>
  <c r="CE245" i="1"/>
  <c r="CE246" i="1"/>
  <c r="CE247" i="1"/>
  <c r="CE248" i="1"/>
  <c r="CE249" i="1"/>
  <c r="CE250" i="1"/>
  <c r="CE251" i="1"/>
  <c r="CE252" i="1"/>
  <c r="CE253" i="1"/>
  <c r="CE3" i="1"/>
  <c r="CK4" i="1"/>
  <c r="CK5" i="1"/>
  <c r="CK6" i="1"/>
  <c r="CK7" i="1"/>
  <c r="CK8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30" i="1"/>
  <c r="CK31" i="1"/>
  <c r="CK32" i="1"/>
  <c r="CK33" i="1"/>
  <c r="CK34" i="1"/>
  <c r="CK35" i="1"/>
  <c r="CK36" i="1"/>
  <c r="CK37" i="1"/>
  <c r="CK38" i="1"/>
  <c r="CK39" i="1"/>
  <c r="CK40" i="1"/>
  <c r="CK41" i="1"/>
  <c r="CK42" i="1"/>
  <c r="CK43" i="1"/>
  <c r="CK44" i="1"/>
  <c r="CK45" i="1"/>
  <c r="CK46" i="1"/>
  <c r="CK47" i="1"/>
  <c r="CK48" i="1"/>
  <c r="CK49" i="1"/>
  <c r="CK50" i="1"/>
  <c r="CK51" i="1"/>
  <c r="CK52" i="1"/>
  <c r="CK53" i="1"/>
  <c r="CK54" i="1"/>
  <c r="CK55" i="1"/>
  <c r="CK56" i="1"/>
  <c r="CK57" i="1"/>
  <c r="CK58" i="1"/>
  <c r="CK59" i="1"/>
  <c r="CK60" i="1"/>
  <c r="CK61" i="1"/>
  <c r="CK62" i="1"/>
  <c r="CK63" i="1"/>
  <c r="CK64" i="1"/>
  <c r="CK65" i="1"/>
  <c r="CK66" i="1"/>
  <c r="CK67" i="1"/>
  <c r="CK68" i="1"/>
  <c r="CK69" i="1"/>
  <c r="CK70" i="1"/>
  <c r="CK71" i="1"/>
  <c r="CK72" i="1"/>
  <c r="CK73" i="1"/>
  <c r="CK74" i="1"/>
  <c r="CK75" i="1"/>
  <c r="CK76" i="1"/>
  <c r="CK77" i="1"/>
  <c r="CK78" i="1"/>
  <c r="CK79" i="1"/>
  <c r="CK80" i="1"/>
  <c r="CK81" i="1"/>
  <c r="CK82" i="1"/>
  <c r="CK83" i="1"/>
  <c r="CK84" i="1"/>
  <c r="CK85" i="1"/>
  <c r="CK86" i="1"/>
  <c r="CK87" i="1"/>
  <c r="CK88" i="1"/>
  <c r="CK89" i="1"/>
  <c r="CK90" i="1"/>
  <c r="CK91" i="1"/>
  <c r="CK92" i="1"/>
  <c r="CK93" i="1"/>
  <c r="CK94" i="1"/>
  <c r="CK95" i="1"/>
  <c r="CK96" i="1"/>
  <c r="CK97" i="1"/>
  <c r="CK98" i="1"/>
  <c r="CK99" i="1"/>
  <c r="CK100" i="1"/>
  <c r="CK101" i="1"/>
  <c r="CK102" i="1"/>
  <c r="CK103" i="1"/>
  <c r="CK104" i="1"/>
  <c r="CK105" i="1"/>
  <c r="CK106" i="1"/>
  <c r="CK107" i="1"/>
  <c r="CK108" i="1"/>
  <c r="CK109" i="1"/>
  <c r="CK110" i="1"/>
  <c r="CK111" i="1"/>
  <c r="CK112" i="1"/>
  <c r="CK113" i="1"/>
  <c r="CK114" i="1"/>
  <c r="CK115" i="1"/>
  <c r="CK116" i="1"/>
  <c r="CK117" i="1"/>
  <c r="CK118" i="1"/>
  <c r="CK119" i="1"/>
  <c r="CK120" i="1"/>
  <c r="CK121" i="1"/>
  <c r="CK122" i="1"/>
  <c r="CK123" i="1"/>
  <c r="CK124" i="1"/>
  <c r="CK125" i="1"/>
  <c r="CK126" i="1"/>
  <c r="CK127" i="1"/>
  <c r="CK128" i="1"/>
  <c r="CK129" i="1"/>
  <c r="CK130" i="1"/>
  <c r="CK131" i="1"/>
  <c r="CK132" i="1"/>
  <c r="CK133" i="1"/>
  <c r="CK134" i="1"/>
  <c r="CK135" i="1"/>
  <c r="CK136" i="1"/>
  <c r="CK137" i="1"/>
  <c r="CK138" i="1"/>
  <c r="CK139" i="1"/>
  <c r="CK140" i="1"/>
  <c r="CK141" i="1"/>
  <c r="CK142" i="1"/>
  <c r="CK143" i="1"/>
  <c r="CK144" i="1"/>
  <c r="CK145" i="1"/>
  <c r="CK146" i="1"/>
  <c r="CK147" i="1"/>
  <c r="CK148" i="1"/>
  <c r="CK149" i="1"/>
  <c r="CK150" i="1"/>
  <c r="CK151" i="1"/>
  <c r="CK152" i="1"/>
  <c r="CK153" i="1"/>
  <c r="CK154" i="1"/>
  <c r="CK155" i="1"/>
  <c r="CK156" i="1"/>
  <c r="CK157" i="1"/>
  <c r="CK158" i="1"/>
  <c r="CK159" i="1"/>
  <c r="CK160" i="1"/>
  <c r="CK161" i="1"/>
  <c r="CK162" i="1"/>
  <c r="CK163" i="1"/>
  <c r="CK164" i="1"/>
  <c r="CK165" i="1"/>
  <c r="CK166" i="1"/>
  <c r="CK167" i="1"/>
  <c r="CK168" i="1"/>
  <c r="CK169" i="1"/>
  <c r="CK170" i="1"/>
  <c r="CK171" i="1"/>
  <c r="CK172" i="1"/>
  <c r="CK173" i="1"/>
  <c r="CK174" i="1"/>
  <c r="CK175" i="1"/>
  <c r="CK176" i="1"/>
  <c r="CK177" i="1"/>
  <c r="CK178" i="1"/>
  <c r="CK179" i="1"/>
  <c r="CK180" i="1"/>
  <c r="CK181" i="1"/>
  <c r="CK182" i="1"/>
  <c r="CK183" i="1"/>
  <c r="CK184" i="1"/>
  <c r="CK185" i="1"/>
  <c r="CK186" i="1"/>
  <c r="CK187" i="1"/>
  <c r="CK188" i="1"/>
  <c r="CK189" i="1"/>
  <c r="CK190" i="1"/>
  <c r="CK191" i="1"/>
  <c r="CK192" i="1"/>
  <c r="CK193" i="1"/>
  <c r="CK194" i="1"/>
  <c r="CK195" i="1"/>
  <c r="CK196" i="1"/>
  <c r="CK197" i="1"/>
  <c r="CK198" i="1"/>
  <c r="CK199" i="1"/>
  <c r="CK200" i="1"/>
  <c r="CK201" i="1"/>
  <c r="CK202" i="1"/>
  <c r="CK203" i="1"/>
  <c r="CK204" i="1"/>
  <c r="CK205" i="1"/>
  <c r="CK206" i="1"/>
  <c r="CK207" i="1"/>
  <c r="CK208" i="1"/>
  <c r="CK209" i="1"/>
  <c r="CK210" i="1"/>
  <c r="CK211" i="1"/>
  <c r="CK212" i="1"/>
  <c r="CK213" i="1"/>
  <c r="CK214" i="1"/>
  <c r="CK215" i="1"/>
  <c r="CK216" i="1"/>
  <c r="CK217" i="1"/>
  <c r="CK218" i="1"/>
  <c r="CK219" i="1"/>
  <c r="CK220" i="1"/>
  <c r="CK221" i="1"/>
  <c r="CK222" i="1"/>
  <c r="CK223" i="1"/>
  <c r="CK224" i="1"/>
  <c r="CK225" i="1"/>
  <c r="CK226" i="1"/>
  <c r="CK227" i="1"/>
  <c r="CK228" i="1"/>
  <c r="CK229" i="1"/>
  <c r="CK230" i="1"/>
  <c r="CK231" i="1"/>
  <c r="CK232" i="1"/>
  <c r="CK233" i="1"/>
  <c r="CK234" i="1"/>
  <c r="CK235" i="1"/>
  <c r="CK236" i="1"/>
  <c r="CK237" i="1"/>
  <c r="CK238" i="1"/>
  <c r="CK239" i="1"/>
  <c r="CK240" i="1"/>
  <c r="CK241" i="1"/>
  <c r="CK242" i="1"/>
  <c r="CK243" i="1"/>
  <c r="CK244" i="1"/>
  <c r="CK245" i="1"/>
  <c r="CK246" i="1"/>
  <c r="CK247" i="1"/>
  <c r="CK248" i="1"/>
  <c r="CK249" i="1"/>
  <c r="CK250" i="1"/>
  <c r="CK251" i="1"/>
  <c r="CK252" i="1"/>
  <c r="CK253" i="1"/>
  <c r="CK3" i="1"/>
  <c r="CQ4" i="1"/>
  <c r="CQ5" i="1"/>
  <c r="CQ6" i="1"/>
  <c r="CQ7" i="1"/>
  <c r="CQ8" i="1"/>
  <c r="CQ9" i="1"/>
  <c r="CQ10" i="1"/>
  <c r="CQ11" i="1"/>
  <c r="CQ12" i="1"/>
  <c r="CQ13" i="1"/>
  <c r="CQ14" i="1"/>
  <c r="CQ15" i="1"/>
  <c r="CQ16" i="1"/>
  <c r="CQ17" i="1"/>
  <c r="CQ18" i="1"/>
  <c r="CQ19" i="1"/>
  <c r="CQ20" i="1"/>
  <c r="CQ21" i="1"/>
  <c r="CQ22" i="1"/>
  <c r="CQ23" i="1"/>
  <c r="CQ24" i="1"/>
  <c r="CQ25" i="1"/>
  <c r="CQ26" i="1"/>
  <c r="CQ27" i="1"/>
  <c r="CQ28" i="1"/>
  <c r="CQ29" i="1"/>
  <c r="CQ30" i="1"/>
  <c r="CQ31" i="1"/>
  <c r="CQ32" i="1"/>
  <c r="CQ33" i="1"/>
  <c r="CQ34" i="1"/>
  <c r="CQ35" i="1"/>
  <c r="CQ36" i="1"/>
  <c r="CQ37" i="1"/>
  <c r="CQ38" i="1"/>
  <c r="CQ39" i="1"/>
  <c r="CQ40" i="1"/>
  <c r="CQ41" i="1"/>
  <c r="CQ42" i="1"/>
  <c r="CQ43" i="1"/>
  <c r="CQ44" i="1"/>
  <c r="CQ45" i="1"/>
  <c r="CQ46" i="1"/>
  <c r="CQ47" i="1"/>
  <c r="CQ48" i="1"/>
  <c r="CQ49" i="1"/>
  <c r="CQ50" i="1"/>
  <c r="CQ51" i="1"/>
  <c r="CQ52" i="1"/>
  <c r="CQ53" i="1"/>
  <c r="CQ54" i="1"/>
  <c r="CQ55" i="1"/>
  <c r="CQ56" i="1"/>
  <c r="CQ57" i="1"/>
  <c r="CQ58" i="1"/>
  <c r="CQ59" i="1"/>
  <c r="CQ60" i="1"/>
  <c r="CQ61" i="1"/>
  <c r="CQ62" i="1"/>
  <c r="CQ63" i="1"/>
  <c r="CQ64" i="1"/>
  <c r="CQ65" i="1"/>
  <c r="CQ66" i="1"/>
  <c r="CQ67" i="1"/>
  <c r="CQ68" i="1"/>
  <c r="CQ69" i="1"/>
  <c r="CQ70" i="1"/>
  <c r="CQ71" i="1"/>
  <c r="CQ72" i="1"/>
  <c r="CQ73" i="1"/>
  <c r="CQ74" i="1"/>
  <c r="CQ75" i="1"/>
  <c r="CQ76" i="1"/>
  <c r="CQ77" i="1"/>
  <c r="CQ78" i="1"/>
  <c r="CQ79" i="1"/>
  <c r="CQ80" i="1"/>
  <c r="CQ81" i="1"/>
  <c r="CQ82" i="1"/>
  <c r="CQ83" i="1"/>
  <c r="CQ84" i="1"/>
  <c r="CQ85" i="1"/>
  <c r="CQ86" i="1"/>
  <c r="CQ87" i="1"/>
  <c r="CQ88" i="1"/>
  <c r="CQ89" i="1"/>
  <c r="CQ90" i="1"/>
  <c r="CQ91" i="1"/>
  <c r="CQ92" i="1"/>
  <c r="CQ93" i="1"/>
  <c r="CQ94" i="1"/>
  <c r="CQ95" i="1"/>
  <c r="CQ96" i="1"/>
  <c r="CQ97" i="1"/>
  <c r="CQ98" i="1"/>
  <c r="CQ99" i="1"/>
  <c r="CQ100" i="1"/>
  <c r="CQ101" i="1"/>
  <c r="CQ102" i="1"/>
  <c r="CQ103" i="1"/>
  <c r="CQ104" i="1"/>
  <c r="CQ105" i="1"/>
  <c r="CQ106" i="1"/>
  <c r="CQ107" i="1"/>
  <c r="CQ108" i="1"/>
  <c r="CQ109" i="1"/>
  <c r="CQ110" i="1"/>
  <c r="CQ111" i="1"/>
  <c r="CQ112" i="1"/>
  <c r="CQ113" i="1"/>
  <c r="CQ114" i="1"/>
  <c r="CQ115" i="1"/>
  <c r="CQ116" i="1"/>
  <c r="CQ117" i="1"/>
  <c r="CQ118" i="1"/>
  <c r="CQ119" i="1"/>
  <c r="CQ120" i="1"/>
  <c r="CQ121" i="1"/>
  <c r="CQ122" i="1"/>
  <c r="CQ123" i="1"/>
  <c r="CQ124" i="1"/>
  <c r="CQ125" i="1"/>
  <c r="CQ126" i="1"/>
  <c r="CQ127" i="1"/>
  <c r="CQ128" i="1"/>
  <c r="CQ129" i="1"/>
  <c r="CQ130" i="1"/>
  <c r="CQ131" i="1"/>
  <c r="CQ132" i="1"/>
  <c r="CQ133" i="1"/>
  <c r="CQ134" i="1"/>
  <c r="CQ135" i="1"/>
  <c r="CQ136" i="1"/>
  <c r="CQ137" i="1"/>
  <c r="CQ138" i="1"/>
  <c r="CQ139" i="1"/>
  <c r="CQ140" i="1"/>
  <c r="CQ141" i="1"/>
  <c r="CQ142" i="1"/>
  <c r="CQ143" i="1"/>
  <c r="CQ144" i="1"/>
  <c r="CQ145" i="1"/>
  <c r="CQ146" i="1"/>
  <c r="CQ147" i="1"/>
  <c r="CQ148" i="1"/>
  <c r="CQ149" i="1"/>
  <c r="CQ150" i="1"/>
  <c r="CQ151" i="1"/>
  <c r="CQ152" i="1"/>
  <c r="CQ153" i="1"/>
  <c r="CQ154" i="1"/>
  <c r="CQ155" i="1"/>
  <c r="CQ156" i="1"/>
  <c r="CQ157" i="1"/>
  <c r="CQ158" i="1"/>
  <c r="CQ159" i="1"/>
  <c r="CQ160" i="1"/>
  <c r="CQ161" i="1"/>
  <c r="CQ162" i="1"/>
  <c r="CQ163" i="1"/>
  <c r="CQ164" i="1"/>
  <c r="CQ165" i="1"/>
  <c r="CQ166" i="1"/>
  <c r="CQ167" i="1"/>
  <c r="CQ168" i="1"/>
  <c r="CQ169" i="1"/>
  <c r="CQ170" i="1"/>
  <c r="CQ171" i="1"/>
  <c r="CQ172" i="1"/>
  <c r="CQ173" i="1"/>
  <c r="CQ174" i="1"/>
  <c r="CQ175" i="1"/>
  <c r="CQ176" i="1"/>
  <c r="CQ177" i="1"/>
  <c r="CQ178" i="1"/>
  <c r="CQ179" i="1"/>
  <c r="CQ180" i="1"/>
  <c r="CQ181" i="1"/>
  <c r="CQ182" i="1"/>
  <c r="CQ183" i="1"/>
  <c r="CQ184" i="1"/>
  <c r="CQ185" i="1"/>
  <c r="CQ186" i="1"/>
  <c r="CQ187" i="1"/>
  <c r="CQ188" i="1"/>
  <c r="CQ189" i="1"/>
  <c r="CQ190" i="1"/>
  <c r="CQ191" i="1"/>
  <c r="CQ192" i="1"/>
  <c r="CQ193" i="1"/>
  <c r="CQ194" i="1"/>
  <c r="CQ195" i="1"/>
  <c r="CQ196" i="1"/>
  <c r="CQ197" i="1"/>
  <c r="CQ198" i="1"/>
  <c r="CQ199" i="1"/>
  <c r="CQ200" i="1"/>
  <c r="CQ201" i="1"/>
  <c r="CQ202" i="1"/>
  <c r="CQ203" i="1"/>
  <c r="CQ204" i="1"/>
  <c r="CQ205" i="1"/>
  <c r="CQ206" i="1"/>
  <c r="CQ207" i="1"/>
  <c r="CQ208" i="1"/>
  <c r="CQ209" i="1"/>
  <c r="CQ210" i="1"/>
  <c r="CQ211" i="1"/>
  <c r="CQ212" i="1"/>
  <c r="CQ213" i="1"/>
  <c r="CQ214" i="1"/>
  <c r="CQ215" i="1"/>
  <c r="CQ216" i="1"/>
  <c r="CQ217" i="1"/>
  <c r="CQ218" i="1"/>
  <c r="CQ219" i="1"/>
  <c r="CQ220" i="1"/>
  <c r="CQ221" i="1"/>
  <c r="CQ222" i="1"/>
  <c r="CQ223" i="1"/>
  <c r="CQ224" i="1"/>
  <c r="CQ225" i="1"/>
  <c r="CQ226" i="1"/>
  <c r="CQ227" i="1"/>
  <c r="CQ228" i="1"/>
  <c r="CQ229" i="1"/>
  <c r="CQ230" i="1"/>
  <c r="CQ231" i="1"/>
  <c r="CQ232" i="1"/>
  <c r="CQ233" i="1"/>
  <c r="CQ234" i="1"/>
  <c r="CQ235" i="1"/>
  <c r="CQ236" i="1"/>
  <c r="CQ237" i="1"/>
  <c r="CQ238" i="1"/>
  <c r="CQ239" i="1"/>
  <c r="CQ240" i="1"/>
  <c r="CQ241" i="1"/>
  <c r="CQ242" i="1"/>
  <c r="CQ243" i="1"/>
  <c r="CQ244" i="1"/>
  <c r="CQ245" i="1"/>
  <c r="CQ246" i="1"/>
  <c r="CQ247" i="1"/>
  <c r="CQ248" i="1"/>
  <c r="CQ249" i="1"/>
  <c r="CQ250" i="1"/>
  <c r="CQ251" i="1"/>
  <c r="CQ252" i="1"/>
  <c r="CQ253" i="1"/>
  <c r="CQ3" i="1"/>
  <c r="CZ4" i="1"/>
  <c r="CZ5" i="1"/>
  <c r="CZ6" i="1"/>
  <c r="CZ7" i="1"/>
  <c r="CZ8" i="1"/>
  <c r="CZ9" i="1"/>
  <c r="CZ10" i="1"/>
  <c r="CZ11" i="1"/>
  <c r="CZ12" i="1"/>
  <c r="CZ13" i="1"/>
  <c r="CZ14" i="1"/>
  <c r="CZ15" i="1"/>
  <c r="CZ16" i="1"/>
  <c r="CZ17" i="1"/>
  <c r="CZ18" i="1"/>
  <c r="CZ19" i="1"/>
  <c r="CZ20" i="1"/>
  <c r="CZ21" i="1"/>
  <c r="CZ22" i="1"/>
  <c r="CZ23" i="1"/>
  <c r="CZ24" i="1"/>
  <c r="CZ25" i="1"/>
  <c r="CZ26" i="1"/>
  <c r="CZ27" i="1"/>
  <c r="CZ28" i="1"/>
  <c r="CZ29" i="1"/>
  <c r="CZ30" i="1"/>
  <c r="CZ31" i="1"/>
  <c r="CZ32" i="1"/>
  <c r="CZ33" i="1"/>
  <c r="CZ34" i="1"/>
  <c r="CZ35" i="1"/>
  <c r="CZ36" i="1"/>
  <c r="CZ37" i="1"/>
  <c r="CZ38" i="1"/>
  <c r="CZ39" i="1"/>
  <c r="CZ40" i="1"/>
  <c r="CZ41" i="1"/>
  <c r="CZ42" i="1"/>
  <c r="CZ43" i="1"/>
  <c r="CZ44" i="1"/>
  <c r="CZ45" i="1"/>
  <c r="CZ46" i="1"/>
  <c r="CZ47" i="1"/>
  <c r="CZ48" i="1"/>
  <c r="CZ49" i="1"/>
  <c r="CZ50" i="1"/>
  <c r="CZ51" i="1"/>
  <c r="CZ52" i="1"/>
  <c r="CZ53" i="1"/>
  <c r="CZ54" i="1"/>
  <c r="CZ55" i="1"/>
  <c r="CZ56" i="1"/>
  <c r="CZ57" i="1"/>
  <c r="CZ58" i="1"/>
  <c r="CZ59" i="1"/>
  <c r="CZ60" i="1"/>
  <c r="CZ61" i="1"/>
  <c r="CZ62" i="1"/>
  <c r="CZ63" i="1"/>
  <c r="CZ64" i="1"/>
  <c r="CZ65" i="1"/>
  <c r="CZ66" i="1"/>
  <c r="CZ67" i="1"/>
  <c r="CZ68" i="1"/>
  <c r="CZ69" i="1"/>
  <c r="CZ70" i="1"/>
  <c r="CZ71" i="1"/>
  <c r="CZ72" i="1"/>
  <c r="CZ73" i="1"/>
  <c r="CZ74" i="1"/>
  <c r="CZ75" i="1"/>
  <c r="CZ76" i="1"/>
  <c r="CZ77" i="1"/>
  <c r="CZ78" i="1"/>
  <c r="CZ79" i="1"/>
  <c r="CZ80" i="1"/>
  <c r="CZ81" i="1"/>
  <c r="CZ82" i="1"/>
  <c r="CZ83" i="1"/>
  <c r="CZ84" i="1"/>
  <c r="CZ85" i="1"/>
  <c r="CZ86" i="1"/>
  <c r="CZ87" i="1"/>
  <c r="CZ88" i="1"/>
  <c r="CZ89" i="1"/>
  <c r="CZ90" i="1"/>
  <c r="CZ91" i="1"/>
  <c r="CZ92" i="1"/>
  <c r="CZ93" i="1"/>
  <c r="CZ94" i="1"/>
  <c r="CZ95" i="1"/>
  <c r="CZ96" i="1"/>
  <c r="CZ97" i="1"/>
  <c r="CZ98" i="1"/>
  <c r="CZ99" i="1"/>
  <c r="CZ100" i="1"/>
  <c r="CZ101" i="1"/>
  <c r="CZ102" i="1"/>
  <c r="CZ103" i="1"/>
  <c r="CZ104" i="1"/>
  <c r="CZ105" i="1"/>
  <c r="CZ106" i="1"/>
  <c r="CZ107" i="1"/>
  <c r="CZ108" i="1"/>
  <c r="CZ109" i="1"/>
  <c r="CZ110" i="1"/>
  <c r="CZ111" i="1"/>
  <c r="CZ112" i="1"/>
  <c r="CZ113" i="1"/>
  <c r="CZ114" i="1"/>
  <c r="CZ115" i="1"/>
  <c r="CZ116" i="1"/>
  <c r="CZ117" i="1"/>
  <c r="CZ118" i="1"/>
  <c r="CZ119" i="1"/>
  <c r="CZ120" i="1"/>
  <c r="CZ121" i="1"/>
  <c r="CZ122" i="1"/>
  <c r="CZ123" i="1"/>
  <c r="CZ124" i="1"/>
  <c r="CZ125" i="1"/>
  <c r="CZ126" i="1"/>
  <c r="CZ127" i="1"/>
  <c r="CZ128" i="1"/>
  <c r="CZ129" i="1"/>
  <c r="CZ130" i="1"/>
  <c r="CZ131" i="1"/>
  <c r="CZ132" i="1"/>
  <c r="CZ133" i="1"/>
  <c r="CZ134" i="1"/>
  <c r="CZ135" i="1"/>
  <c r="CZ136" i="1"/>
  <c r="CZ137" i="1"/>
  <c r="CZ138" i="1"/>
  <c r="CZ139" i="1"/>
  <c r="CZ140" i="1"/>
  <c r="CZ141" i="1"/>
  <c r="CZ142" i="1"/>
  <c r="CZ143" i="1"/>
  <c r="CZ144" i="1"/>
  <c r="CZ145" i="1"/>
  <c r="CZ146" i="1"/>
  <c r="CZ147" i="1"/>
  <c r="CZ148" i="1"/>
  <c r="CZ149" i="1"/>
  <c r="CZ150" i="1"/>
  <c r="CZ151" i="1"/>
  <c r="CZ152" i="1"/>
  <c r="CZ153" i="1"/>
  <c r="CZ154" i="1"/>
  <c r="CZ155" i="1"/>
  <c r="CZ156" i="1"/>
  <c r="CZ157" i="1"/>
  <c r="CZ158" i="1"/>
  <c r="CZ159" i="1"/>
  <c r="CZ160" i="1"/>
  <c r="CZ161" i="1"/>
  <c r="CZ162" i="1"/>
  <c r="CZ163" i="1"/>
  <c r="CZ164" i="1"/>
  <c r="CZ165" i="1"/>
  <c r="CZ166" i="1"/>
  <c r="CZ167" i="1"/>
  <c r="CZ168" i="1"/>
  <c r="CZ169" i="1"/>
  <c r="CZ170" i="1"/>
  <c r="CZ171" i="1"/>
  <c r="CZ172" i="1"/>
  <c r="CZ173" i="1"/>
  <c r="CZ174" i="1"/>
  <c r="CZ175" i="1"/>
  <c r="CZ176" i="1"/>
  <c r="CZ177" i="1"/>
  <c r="CZ178" i="1"/>
  <c r="CZ179" i="1"/>
  <c r="CZ180" i="1"/>
  <c r="CZ181" i="1"/>
  <c r="CZ182" i="1"/>
  <c r="CZ183" i="1"/>
  <c r="CZ184" i="1"/>
  <c r="CZ185" i="1"/>
  <c r="CZ186" i="1"/>
  <c r="CZ187" i="1"/>
  <c r="CZ188" i="1"/>
  <c r="CZ189" i="1"/>
  <c r="CZ190" i="1"/>
  <c r="CZ191" i="1"/>
  <c r="CZ192" i="1"/>
  <c r="CZ193" i="1"/>
  <c r="CZ194" i="1"/>
  <c r="CZ195" i="1"/>
  <c r="CZ196" i="1"/>
  <c r="CZ197" i="1"/>
  <c r="CZ198" i="1"/>
  <c r="CZ199" i="1"/>
  <c r="CZ200" i="1"/>
  <c r="CZ201" i="1"/>
  <c r="CZ202" i="1"/>
  <c r="CZ203" i="1"/>
  <c r="CZ204" i="1"/>
  <c r="CZ205" i="1"/>
  <c r="CZ206" i="1"/>
  <c r="CZ207" i="1"/>
  <c r="CZ208" i="1"/>
  <c r="CZ209" i="1"/>
  <c r="CZ210" i="1"/>
  <c r="CZ211" i="1"/>
  <c r="CZ212" i="1"/>
  <c r="CZ213" i="1"/>
  <c r="CZ214" i="1"/>
  <c r="CZ215" i="1"/>
  <c r="CZ216" i="1"/>
  <c r="CZ217" i="1"/>
  <c r="CZ218" i="1"/>
  <c r="CZ219" i="1"/>
  <c r="CZ220" i="1"/>
  <c r="CZ221" i="1"/>
  <c r="CZ222" i="1"/>
  <c r="CZ223" i="1"/>
  <c r="CZ224" i="1"/>
  <c r="CZ225" i="1"/>
  <c r="CZ226" i="1"/>
  <c r="CZ227" i="1"/>
  <c r="CZ228" i="1"/>
  <c r="CZ229" i="1"/>
  <c r="CZ230" i="1"/>
  <c r="CZ231" i="1"/>
  <c r="CZ232" i="1"/>
  <c r="CZ233" i="1"/>
  <c r="CZ234" i="1"/>
  <c r="CZ235" i="1"/>
  <c r="CZ236" i="1"/>
  <c r="CZ237" i="1"/>
  <c r="CZ238" i="1"/>
  <c r="CZ239" i="1"/>
  <c r="CZ240" i="1"/>
  <c r="CZ241" i="1"/>
  <c r="CZ242" i="1"/>
  <c r="CZ243" i="1"/>
  <c r="CZ244" i="1"/>
  <c r="CZ245" i="1"/>
  <c r="CZ246" i="1"/>
  <c r="CZ247" i="1"/>
  <c r="CZ248" i="1"/>
  <c r="CZ249" i="1"/>
  <c r="CZ250" i="1"/>
  <c r="CZ251" i="1"/>
  <c r="CZ252" i="1"/>
  <c r="CZ253" i="1"/>
  <c r="CZ3" i="1"/>
  <c r="DG4" i="1"/>
  <c r="DG5" i="1"/>
  <c r="DG6" i="1"/>
  <c r="DG7" i="1"/>
  <c r="DG8" i="1"/>
  <c r="DG9" i="1"/>
  <c r="DG10" i="1"/>
  <c r="DG11" i="1"/>
  <c r="DG12" i="1"/>
  <c r="DG13" i="1"/>
  <c r="DG14" i="1"/>
  <c r="DG15" i="1"/>
  <c r="DG16" i="1"/>
  <c r="DG17" i="1"/>
  <c r="DG18" i="1"/>
  <c r="DG19" i="1"/>
  <c r="DG20" i="1"/>
  <c r="DG21" i="1"/>
  <c r="DG22" i="1"/>
  <c r="DG23" i="1"/>
  <c r="DG24" i="1"/>
  <c r="DG25" i="1"/>
  <c r="DG26" i="1"/>
  <c r="DG27" i="1"/>
  <c r="DG28" i="1"/>
  <c r="DG29" i="1"/>
  <c r="DG30" i="1"/>
  <c r="DG31" i="1"/>
  <c r="DG32" i="1"/>
  <c r="DG33" i="1"/>
  <c r="DG34" i="1"/>
  <c r="DG35" i="1"/>
  <c r="DG36" i="1"/>
  <c r="DG37" i="1"/>
  <c r="DG38" i="1"/>
  <c r="DG39" i="1"/>
  <c r="DG40" i="1"/>
  <c r="DG41" i="1"/>
  <c r="DG42" i="1"/>
  <c r="DG43" i="1"/>
  <c r="DG44" i="1"/>
  <c r="DG45" i="1"/>
  <c r="DG46" i="1"/>
  <c r="DG47" i="1"/>
  <c r="DG48" i="1"/>
  <c r="DG49" i="1"/>
  <c r="DG50" i="1"/>
  <c r="DG51" i="1"/>
  <c r="DG52" i="1"/>
  <c r="DG53" i="1"/>
  <c r="DG54" i="1"/>
  <c r="DG55" i="1"/>
  <c r="DG56" i="1"/>
  <c r="DG57" i="1"/>
  <c r="DG58" i="1"/>
  <c r="DG59" i="1"/>
  <c r="DG60" i="1"/>
  <c r="DG61" i="1"/>
  <c r="DG62" i="1"/>
  <c r="DG63" i="1"/>
  <c r="DG64" i="1"/>
  <c r="DG65" i="1"/>
  <c r="DG66" i="1"/>
  <c r="DG67" i="1"/>
  <c r="DG68" i="1"/>
  <c r="DG69" i="1"/>
  <c r="DG70" i="1"/>
  <c r="DG71" i="1"/>
  <c r="DG72" i="1"/>
  <c r="DG73" i="1"/>
  <c r="DG74" i="1"/>
  <c r="DG75" i="1"/>
  <c r="DG76" i="1"/>
  <c r="DG77" i="1"/>
  <c r="DG78" i="1"/>
  <c r="DG79" i="1"/>
  <c r="DG80" i="1"/>
  <c r="DG81" i="1"/>
  <c r="DG82" i="1"/>
  <c r="DG83" i="1"/>
  <c r="DG84" i="1"/>
  <c r="DG85" i="1"/>
  <c r="DG86" i="1"/>
  <c r="DG87" i="1"/>
  <c r="DG88" i="1"/>
  <c r="DG89" i="1"/>
  <c r="DG90" i="1"/>
  <c r="DG91" i="1"/>
  <c r="DG92" i="1"/>
  <c r="DG93" i="1"/>
  <c r="DG94" i="1"/>
  <c r="DG95" i="1"/>
  <c r="DG96" i="1"/>
  <c r="DG97" i="1"/>
  <c r="DG98" i="1"/>
  <c r="DG99" i="1"/>
  <c r="DG100" i="1"/>
  <c r="DG101" i="1"/>
  <c r="DG102" i="1"/>
  <c r="DG103" i="1"/>
  <c r="DG104" i="1"/>
  <c r="DG105" i="1"/>
  <c r="DG106" i="1"/>
  <c r="DG107" i="1"/>
  <c r="DG108" i="1"/>
  <c r="DG109" i="1"/>
  <c r="DG110" i="1"/>
  <c r="DG111" i="1"/>
  <c r="DG112" i="1"/>
  <c r="DG113" i="1"/>
  <c r="DG114" i="1"/>
  <c r="DG115" i="1"/>
  <c r="DG116" i="1"/>
  <c r="DG117" i="1"/>
  <c r="DG118" i="1"/>
  <c r="DG119" i="1"/>
  <c r="DG120" i="1"/>
  <c r="DG121" i="1"/>
  <c r="DG122" i="1"/>
  <c r="DG123" i="1"/>
  <c r="DG124" i="1"/>
  <c r="DG125" i="1"/>
  <c r="DG126" i="1"/>
  <c r="DG127" i="1"/>
  <c r="DG128" i="1"/>
  <c r="DG129" i="1"/>
  <c r="DG130" i="1"/>
  <c r="DG131" i="1"/>
  <c r="DG132" i="1"/>
  <c r="DG133" i="1"/>
  <c r="DG134" i="1"/>
  <c r="DG135" i="1"/>
  <c r="DG136" i="1"/>
  <c r="DG137" i="1"/>
  <c r="DG138" i="1"/>
  <c r="DG139" i="1"/>
  <c r="DG140" i="1"/>
  <c r="DG141" i="1"/>
  <c r="DG142" i="1"/>
  <c r="DG143" i="1"/>
  <c r="DG144" i="1"/>
  <c r="DG145" i="1"/>
  <c r="DG146" i="1"/>
  <c r="DG147" i="1"/>
  <c r="DG148" i="1"/>
  <c r="DG149" i="1"/>
  <c r="DG150" i="1"/>
  <c r="DG151" i="1"/>
  <c r="DG152" i="1"/>
  <c r="DG153" i="1"/>
  <c r="DG154" i="1"/>
  <c r="DG155" i="1"/>
  <c r="DG156" i="1"/>
  <c r="DG157" i="1"/>
  <c r="DG158" i="1"/>
  <c r="DG159" i="1"/>
  <c r="DG160" i="1"/>
  <c r="DG161" i="1"/>
  <c r="DG162" i="1"/>
  <c r="DG163" i="1"/>
  <c r="DG164" i="1"/>
  <c r="DG165" i="1"/>
  <c r="DG166" i="1"/>
  <c r="DG167" i="1"/>
  <c r="DG168" i="1"/>
  <c r="DG169" i="1"/>
  <c r="DG170" i="1"/>
  <c r="DG171" i="1"/>
  <c r="DG172" i="1"/>
  <c r="DG173" i="1"/>
  <c r="DG174" i="1"/>
  <c r="DG175" i="1"/>
  <c r="DG176" i="1"/>
  <c r="DG177" i="1"/>
  <c r="DG178" i="1"/>
  <c r="DG179" i="1"/>
  <c r="DG180" i="1"/>
  <c r="DG181" i="1"/>
  <c r="DG182" i="1"/>
  <c r="DG183" i="1"/>
  <c r="DG184" i="1"/>
  <c r="DG185" i="1"/>
  <c r="DG186" i="1"/>
  <c r="DG187" i="1"/>
  <c r="DG188" i="1"/>
  <c r="DG189" i="1"/>
  <c r="DG190" i="1"/>
  <c r="DG191" i="1"/>
  <c r="DG192" i="1"/>
  <c r="DG193" i="1"/>
  <c r="DG194" i="1"/>
  <c r="DG195" i="1"/>
  <c r="DG196" i="1"/>
  <c r="DG197" i="1"/>
  <c r="DG198" i="1"/>
  <c r="DG199" i="1"/>
  <c r="DG200" i="1"/>
  <c r="DG201" i="1"/>
  <c r="DG202" i="1"/>
  <c r="DG203" i="1"/>
  <c r="DG204" i="1"/>
  <c r="DG205" i="1"/>
  <c r="DG206" i="1"/>
  <c r="DG207" i="1"/>
  <c r="DG208" i="1"/>
  <c r="DG209" i="1"/>
  <c r="DG210" i="1"/>
  <c r="DG211" i="1"/>
  <c r="DG212" i="1"/>
  <c r="DG213" i="1"/>
  <c r="DG214" i="1"/>
  <c r="DG215" i="1"/>
  <c r="DG216" i="1"/>
  <c r="DG217" i="1"/>
  <c r="DG218" i="1"/>
  <c r="DG219" i="1"/>
  <c r="DG220" i="1"/>
  <c r="DG221" i="1"/>
  <c r="DG222" i="1"/>
  <c r="DG223" i="1"/>
  <c r="DG224" i="1"/>
  <c r="DG225" i="1"/>
  <c r="DG226" i="1"/>
  <c r="DG227" i="1"/>
  <c r="DG228" i="1"/>
  <c r="DG229" i="1"/>
  <c r="DG230" i="1"/>
  <c r="DG231" i="1"/>
  <c r="DG232" i="1"/>
  <c r="DG233" i="1"/>
  <c r="DG234" i="1"/>
  <c r="DG235" i="1"/>
  <c r="DG236" i="1"/>
  <c r="DG237" i="1"/>
  <c r="DG238" i="1"/>
  <c r="DG239" i="1"/>
  <c r="DG240" i="1"/>
  <c r="DG241" i="1"/>
  <c r="DG242" i="1"/>
  <c r="DG243" i="1"/>
  <c r="DG244" i="1"/>
  <c r="DG245" i="1"/>
  <c r="DG246" i="1"/>
  <c r="DG247" i="1"/>
  <c r="DG248" i="1"/>
  <c r="DG249" i="1"/>
  <c r="DG250" i="1"/>
  <c r="DG251" i="1"/>
  <c r="DG252" i="1"/>
  <c r="DG253" i="1"/>
  <c r="DG3" i="1"/>
  <c r="DN4" i="1"/>
  <c r="DN5" i="1"/>
  <c r="DN6" i="1"/>
  <c r="DN7" i="1"/>
  <c r="DN8" i="1"/>
  <c r="DN9" i="1"/>
  <c r="DN10" i="1"/>
  <c r="DN11" i="1"/>
  <c r="DN12" i="1"/>
  <c r="DN13" i="1"/>
  <c r="DN14" i="1"/>
  <c r="DN15" i="1"/>
  <c r="DN16" i="1"/>
  <c r="DN17" i="1"/>
  <c r="DN18" i="1"/>
  <c r="DN19" i="1"/>
  <c r="DN20" i="1"/>
  <c r="DN21" i="1"/>
  <c r="DN22" i="1"/>
  <c r="DN23" i="1"/>
  <c r="DN24" i="1"/>
  <c r="DN25" i="1"/>
  <c r="DN26" i="1"/>
  <c r="DN27" i="1"/>
  <c r="DN28" i="1"/>
  <c r="DN29" i="1"/>
  <c r="DN30" i="1"/>
  <c r="DN31" i="1"/>
  <c r="DN32" i="1"/>
  <c r="DN33" i="1"/>
  <c r="DN34" i="1"/>
  <c r="DN35" i="1"/>
  <c r="DN36" i="1"/>
  <c r="DN37" i="1"/>
  <c r="DN38" i="1"/>
  <c r="DN39" i="1"/>
  <c r="DN40" i="1"/>
  <c r="DN41" i="1"/>
  <c r="DN42" i="1"/>
  <c r="DN43" i="1"/>
  <c r="DN44" i="1"/>
  <c r="DN45" i="1"/>
  <c r="DN46" i="1"/>
  <c r="DN47" i="1"/>
  <c r="DN48" i="1"/>
  <c r="DN49" i="1"/>
  <c r="DN50" i="1"/>
  <c r="DN51" i="1"/>
  <c r="DN52" i="1"/>
  <c r="DN53" i="1"/>
  <c r="DN54" i="1"/>
  <c r="DN55" i="1"/>
  <c r="DN56" i="1"/>
  <c r="DN57" i="1"/>
  <c r="DN58" i="1"/>
  <c r="DN59" i="1"/>
  <c r="DN60" i="1"/>
  <c r="DN61" i="1"/>
  <c r="DN62" i="1"/>
  <c r="DN63" i="1"/>
  <c r="DN64" i="1"/>
  <c r="DN65" i="1"/>
  <c r="DN66" i="1"/>
  <c r="DN67" i="1"/>
  <c r="DN68" i="1"/>
  <c r="DN69" i="1"/>
  <c r="DN70" i="1"/>
  <c r="DN71" i="1"/>
  <c r="DN72" i="1"/>
  <c r="DN73" i="1"/>
  <c r="DN74" i="1"/>
  <c r="DN75" i="1"/>
  <c r="DN76" i="1"/>
  <c r="DN77" i="1"/>
  <c r="DN78" i="1"/>
  <c r="DN79" i="1"/>
  <c r="DN80" i="1"/>
  <c r="DN81" i="1"/>
  <c r="DN82" i="1"/>
  <c r="DN83" i="1"/>
  <c r="DN84" i="1"/>
  <c r="DN85" i="1"/>
  <c r="DN86" i="1"/>
  <c r="DN87" i="1"/>
  <c r="DN88" i="1"/>
  <c r="DN89" i="1"/>
  <c r="DN90" i="1"/>
  <c r="DN91" i="1"/>
  <c r="DN92" i="1"/>
  <c r="DN93" i="1"/>
  <c r="DN94" i="1"/>
  <c r="DN95" i="1"/>
  <c r="DN96" i="1"/>
  <c r="DN97" i="1"/>
  <c r="DN98" i="1"/>
  <c r="DN99" i="1"/>
  <c r="DN100" i="1"/>
  <c r="DN101" i="1"/>
  <c r="DN102" i="1"/>
  <c r="DN103" i="1"/>
  <c r="DN104" i="1"/>
  <c r="DN105" i="1"/>
  <c r="DN106" i="1"/>
  <c r="DN107" i="1"/>
  <c r="DN108" i="1"/>
  <c r="DN109" i="1"/>
  <c r="DN110" i="1"/>
  <c r="DN111" i="1"/>
  <c r="DN112" i="1"/>
  <c r="DN113" i="1"/>
  <c r="DN114" i="1"/>
  <c r="DN115" i="1"/>
  <c r="DN116" i="1"/>
  <c r="DN117" i="1"/>
  <c r="DN118" i="1"/>
  <c r="DN119" i="1"/>
  <c r="DN120" i="1"/>
  <c r="DN121" i="1"/>
  <c r="DN122" i="1"/>
  <c r="DN123" i="1"/>
  <c r="DN124" i="1"/>
  <c r="DN125" i="1"/>
  <c r="DN126" i="1"/>
  <c r="DN127" i="1"/>
  <c r="DN128" i="1"/>
  <c r="DN129" i="1"/>
  <c r="DN130" i="1"/>
  <c r="DN131" i="1"/>
  <c r="DN132" i="1"/>
  <c r="DN133" i="1"/>
  <c r="DN134" i="1"/>
  <c r="DN135" i="1"/>
  <c r="DN136" i="1"/>
  <c r="DN137" i="1"/>
  <c r="DN138" i="1"/>
  <c r="DN139" i="1"/>
  <c r="DN140" i="1"/>
  <c r="DN141" i="1"/>
  <c r="DN142" i="1"/>
  <c r="DN143" i="1"/>
  <c r="DN144" i="1"/>
  <c r="DN145" i="1"/>
  <c r="DN146" i="1"/>
  <c r="DN147" i="1"/>
  <c r="DN148" i="1"/>
  <c r="DN149" i="1"/>
  <c r="DN150" i="1"/>
  <c r="DN151" i="1"/>
  <c r="DN152" i="1"/>
  <c r="DN153" i="1"/>
  <c r="DN154" i="1"/>
  <c r="DN155" i="1"/>
  <c r="DN156" i="1"/>
  <c r="DN157" i="1"/>
  <c r="DN158" i="1"/>
  <c r="DN159" i="1"/>
  <c r="DN160" i="1"/>
  <c r="DN161" i="1"/>
  <c r="DN162" i="1"/>
  <c r="DN163" i="1"/>
  <c r="DN164" i="1"/>
  <c r="DN165" i="1"/>
  <c r="DN166" i="1"/>
  <c r="DN167" i="1"/>
  <c r="DN168" i="1"/>
  <c r="DN169" i="1"/>
  <c r="DN170" i="1"/>
  <c r="DN171" i="1"/>
  <c r="DN172" i="1"/>
  <c r="DN173" i="1"/>
  <c r="DN174" i="1"/>
  <c r="DN175" i="1"/>
  <c r="DN176" i="1"/>
  <c r="DN177" i="1"/>
  <c r="DN178" i="1"/>
  <c r="DN179" i="1"/>
  <c r="DN180" i="1"/>
  <c r="DN181" i="1"/>
  <c r="DN182" i="1"/>
  <c r="DN183" i="1"/>
  <c r="DN184" i="1"/>
  <c r="DN185" i="1"/>
  <c r="DN186" i="1"/>
  <c r="DN187" i="1"/>
  <c r="DN188" i="1"/>
  <c r="DN189" i="1"/>
  <c r="DN190" i="1"/>
  <c r="DN191" i="1"/>
  <c r="DN192" i="1"/>
  <c r="DN193" i="1"/>
  <c r="DN194" i="1"/>
  <c r="DN195" i="1"/>
  <c r="DN196" i="1"/>
  <c r="DN197" i="1"/>
  <c r="DN198" i="1"/>
  <c r="DN199" i="1"/>
  <c r="DN200" i="1"/>
  <c r="DN201" i="1"/>
  <c r="DN202" i="1"/>
  <c r="DN203" i="1"/>
  <c r="DN204" i="1"/>
  <c r="DN205" i="1"/>
  <c r="DN206" i="1"/>
  <c r="DN207" i="1"/>
  <c r="DN208" i="1"/>
  <c r="DN209" i="1"/>
  <c r="DN210" i="1"/>
  <c r="DN211" i="1"/>
  <c r="DN212" i="1"/>
  <c r="DN213" i="1"/>
  <c r="DN214" i="1"/>
  <c r="DN215" i="1"/>
  <c r="DN216" i="1"/>
  <c r="DN217" i="1"/>
  <c r="DN218" i="1"/>
  <c r="DN219" i="1"/>
  <c r="DN220" i="1"/>
  <c r="DN221" i="1"/>
  <c r="DN222" i="1"/>
  <c r="DN223" i="1"/>
  <c r="DN224" i="1"/>
  <c r="DN225" i="1"/>
  <c r="DN226" i="1"/>
  <c r="DN227" i="1"/>
  <c r="DN228" i="1"/>
  <c r="DN229" i="1"/>
  <c r="DN230" i="1"/>
  <c r="DN231" i="1"/>
  <c r="DN232" i="1"/>
  <c r="DN233" i="1"/>
  <c r="DN234" i="1"/>
  <c r="DN235" i="1"/>
  <c r="DN236" i="1"/>
  <c r="DN237" i="1"/>
  <c r="DN238" i="1"/>
  <c r="DN239" i="1"/>
  <c r="DN240" i="1"/>
  <c r="DN241" i="1"/>
  <c r="DN242" i="1"/>
  <c r="DN243" i="1"/>
  <c r="DN244" i="1"/>
  <c r="DN245" i="1"/>
  <c r="DN246" i="1"/>
  <c r="DN247" i="1"/>
  <c r="DN248" i="1"/>
  <c r="DN249" i="1"/>
  <c r="DN250" i="1"/>
  <c r="DN251" i="1"/>
  <c r="DN252" i="1"/>
  <c r="DN253" i="1"/>
  <c r="DN3" i="1"/>
  <c r="DU4" i="1"/>
  <c r="DU5" i="1"/>
  <c r="DU6" i="1"/>
  <c r="DU7" i="1"/>
  <c r="DU8" i="1"/>
  <c r="DU9" i="1"/>
  <c r="DU10" i="1"/>
  <c r="DU11" i="1"/>
  <c r="DU12" i="1"/>
  <c r="DU13" i="1"/>
  <c r="DU14" i="1"/>
  <c r="DU15" i="1"/>
  <c r="DU16" i="1"/>
  <c r="DU17" i="1"/>
  <c r="DU18" i="1"/>
  <c r="DU19" i="1"/>
  <c r="DU20" i="1"/>
  <c r="DU21" i="1"/>
  <c r="DU22" i="1"/>
  <c r="DU23" i="1"/>
  <c r="DU24" i="1"/>
  <c r="DU25" i="1"/>
  <c r="DU26" i="1"/>
  <c r="DU27" i="1"/>
  <c r="DU28" i="1"/>
  <c r="DU29" i="1"/>
  <c r="DU30" i="1"/>
  <c r="DU31" i="1"/>
  <c r="DU32" i="1"/>
  <c r="DU33" i="1"/>
  <c r="DU34" i="1"/>
  <c r="DU35" i="1"/>
  <c r="DU36" i="1"/>
  <c r="DU37" i="1"/>
  <c r="DU38" i="1"/>
  <c r="DU39" i="1"/>
  <c r="DU40" i="1"/>
  <c r="DU41" i="1"/>
  <c r="DU42" i="1"/>
  <c r="DU43" i="1"/>
  <c r="DU44" i="1"/>
  <c r="DU45" i="1"/>
  <c r="DU46" i="1"/>
  <c r="DU47" i="1"/>
  <c r="DU48" i="1"/>
  <c r="DU49" i="1"/>
  <c r="DU50" i="1"/>
  <c r="DU51" i="1"/>
  <c r="DU52" i="1"/>
  <c r="DU53" i="1"/>
  <c r="DU54" i="1"/>
  <c r="DU55" i="1"/>
  <c r="DU56" i="1"/>
  <c r="DU57" i="1"/>
  <c r="DU58" i="1"/>
  <c r="DU59" i="1"/>
  <c r="DU60" i="1"/>
  <c r="DU61" i="1"/>
  <c r="DU62" i="1"/>
  <c r="DU63" i="1"/>
  <c r="DU64" i="1"/>
  <c r="DU65" i="1"/>
  <c r="DU66" i="1"/>
  <c r="DU67" i="1"/>
  <c r="DU68" i="1"/>
  <c r="DU69" i="1"/>
  <c r="DU70" i="1"/>
  <c r="DU71" i="1"/>
  <c r="DU72" i="1"/>
  <c r="DU73" i="1"/>
  <c r="DU74" i="1"/>
  <c r="DU75" i="1"/>
  <c r="DU76" i="1"/>
  <c r="DU77" i="1"/>
  <c r="DU78" i="1"/>
  <c r="DU79" i="1"/>
  <c r="DU80" i="1"/>
  <c r="DU81" i="1"/>
  <c r="DU82" i="1"/>
  <c r="DU83" i="1"/>
  <c r="DU84" i="1"/>
  <c r="DU85" i="1"/>
  <c r="DU86" i="1"/>
  <c r="DU87" i="1"/>
  <c r="DU88" i="1"/>
  <c r="DU89" i="1"/>
  <c r="DU90" i="1"/>
  <c r="DU91" i="1"/>
  <c r="DU92" i="1"/>
  <c r="DU93" i="1"/>
  <c r="DU94" i="1"/>
  <c r="DU95" i="1"/>
  <c r="DU96" i="1"/>
  <c r="DU97" i="1"/>
  <c r="DU98" i="1"/>
  <c r="DU99" i="1"/>
  <c r="DU100" i="1"/>
  <c r="DU101" i="1"/>
  <c r="DU102" i="1"/>
  <c r="DU103" i="1"/>
  <c r="DU104" i="1"/>
  <c r="DU105" i="1"/>
  <c r="DU106" i="1"/>
  <c r="DU107" i="1"/>
  <c r="DU108" i="1"/>
  <c r="DU109" i="1"/>
  <c r="DU110" i="1"/>
  <c r="DU111" i="1"/>
  <c r="DU112" i="1"/>
  <c r="DU113" i="1"/>
  <c r="DU114" i="1"/>
  <c r="DU115" i="1"/>
  <c r="DU116" i="1"/>
  <c r="DU117" i="1"/>
  <c r="DU118" i="1"/>
  <c r="DU119" i="1"/>
  <c r="DU120" i="1"/>
  <c r="DU121" i="1"/>
  <c r="DU122" i="1"/>
  <c r="DU123" i="1"/>
  <c r="DU124" i="1"/>
  <c r="DU125" i="1"/>
  <c r="DU126" i="1"/>
  <c r="DU127" i="1"/>
  <c r="DU128" i="1"/>
  <c r="DU129" i="1"/>
  <c r="DU130" i="1"/>
  <c r="DU131" i="1"/>
  <c r="DU132" i="1"/>
  <c r="DU133" i="1"/>
  <c r="DU134" i="1"/>
  <c r="DU135" i="1"/>
  <c r="DU136" i="1"/>
  <c r="DU137" i="1"/>
  <c r="DU138" i="1"/>
  <c r="DU139" i="1"/>
  <c r="DU140" i="1"/>
  <c r="DU141" i="1"/>
  <c r="DU142" i="1"/>
  <c r="DU143" i="1"/>
  <c r="DU144" i="1"/>
  <c r="DU145" i="1"/>
  <c r="DU146" i="1"/>
  <c r="DU147" i="1"/>
  <c r="DU148" i="1"/>
  <c r="DU149" i="1"/>
  <c r="DU150" i="1"/>
  <c r="DU151" i="1"/>
  <c r="DU152" i="1"/>
  <c r="DU153" i="1"/>
  <c r="DU154" i="1"/>
  <c r="DU155" i="1"/>
  <c r="DU156" i="1"/>
  <c r="DU157" i="1"/>
  <c r="DU158" i="1"/>
  <c r="DU159" i="1"/>
  <c r="DU160" i="1"/>
  <c r="DU161" i="1"/>
  <c r="DU162" i="1"/>
  <c r="DU163" i="1"/>
  <c r="DU164" i="1"/>
  <c r="DU165" i="1"/>
  <c r="DU166" i="1"/>
  <c r="DU167" i="1"/>
  <c r="DU168" i="1"/>
  <c r="DU169" i="1"/>
  <c r="DU170" i="1"/>
  <c r="DU171" i="1"/>
  <c r="DU172" i="1"/>
  <c r="DU173" i="1"/>
  <c r="DU174" i="1"/>
  <c r="DU175" i="1"/>
  <c r="DU176" i="1"/>
  <c r="DU177" i="1"/>
  <c r="DU178" i="1"/>
  <c r="DU179" i="1"/>
  <c r="DU180" i="1"/>
  <c r="DU181" i="1"/>
  <c r="DU182" i="1"/>
  <c r="DU183" i="1"/>
  <c r="DU184" i="1"/>
  <c r="DU185" i="1"/>
  <c r="DU186" i="1"/>
  <c r="DU187" i="1"/>
  <c r="DU188" i="1"/>
  <c r="DU189" i="1"/>
  <c r="DU190" i="1"/>
  <c r="DU191" i="1"/>
  <c r="DU192" i="1"/>
  <c r="DU193" i="1"/>
  <c r="DU194" i="1"/>
  <c r="DU195" i="1"/>
  <c r="DU196" i="1"/>
  <c r="DU197" i="1"/>
  <c r="DU198" i="1"/>
  <c r="DU199" i="1"/>
  <c r="DU200" i="1"/>
  <c r="DU201" i="1"/>
  <c r="DU202" i="1"/>
  <c r="DU203" i="1"/>
  <c r="DU204" i="1"/>
  <c r="DU205" i="1"/>
  <c r="DU206" i="1"/>
  <c r="DU207" i="1"/>
  <c r="DU208" i="1"/>
  <c r="DU209" i="1"/>
  <c r="DU210" i="1"/>
  <c r="DU211" i="1"/>
  <c r="DU212" i="1"/>
  <c r="DU213" i="1"/>
  <c r="DU214" i="1"/>
  <c r="DU215" i="1"/>
  <c r="DU216" i="1"/>
  <c r="DU217" i="1"/>
  <c r="DU218" i="1"/>
  <c r="DU219" i="1"/>
  <c r="DU220" i="1"/>
  <c r="DU221" i="1"/>
  <c r="DU222" i="1"/>
  <c r="DU223" i="1"/>
  <c r="DU224" i="1"/>
  <c r="DU225" i="1"/>
  <c r="DU226" i="1"/>
  <c r="DU227" i="1"/>
  <c r="DU228" i="1"/>
  <c r="DU229" i="1"/>
  <c r="DU230" i="1"/>
  <c r="DU231" i="1"/>
  <c r="DU232" i="1"/>
  <c r="DU233" i="1"/>
  <c r="DU234" i="1"/>
  <c r="DU235" i="1"/>
  <c r="DU236" i="1"/>
  <c r="DU237" i="1"/>
  <c r="DU238" i="1"/>
  <c r="DU239" i="1"/>
  <c r="DU240" i="1"/>
  <c r="DU241" i="1"/>
  <c r="DU242" i="1"/>
  <c r="DU243" i="1"/>
  <c r="DU244" i="1"/>
  <c r="DU245" i="1"/>
  <c r="DU246" i="1"/>
  <c r="DU247" i="1"/>
  <c r="DU248" i="1"/>
  <c r="DU249" i="1"/>
  <c r="DU250" i="1"/>
  <c r="DU251" i="1"/>
  <c r="DU252" i="1"/>
  <c r="DU253" i="1"/>
  <c r="DU3" i="1"/>
  <c r="DW4" i="1"/>
  <c r="DW5" i="1"/>
  <c r="DW6" i="1"/>
  <c r="DW7" i="1"/>
  <c r="DW8" i="1"/>
  <c r="DW9" i="1"/>
  <c r="DW10" i="1"/>
  <c r="DW11" i="1"/>
  <c r="DW12" i="1"/>
  <c r="DW13" i="1"/>
  <c r="DW14" i="1"/>
  <c r="DW15" i="1"/>
  <c r="DW16" i="1"/>
  <c r="DW17" i="1"/>
  <c r="DW18" i="1"/>
  <c r="DW19" i="1"/>
  <c r="DW20" i="1"/>
  <c r="DW21" i="1"/>
  <c r="DW22" i="1"/>
  <c r="DW23" i="1"/>
  <c r="DW24" i="1"/>
  <c r="DW25" i="1"/>
  <c r="DW26" i="1"/>
  <c r="DW27" i="1"/>
  <c r="DW28" i="1"/>
  <c r="DW29" i="1"/>
  <c r="DW30" i="1"/>
  <c r="DW31" i="1"/>
  <c r="DW32" i="1"/>
  <c r="DW33" i="1"/>
  <c r="DW34" i="1"/>
  <c r="DW35" i="1"/>
  <c r="DW36" i="1"/>
  <c r="DW37" i="1"/>
  <c r="DW38" i="1"/>
  <c r="DW39" i="1"/>
  <c r="DW40" i="1"/>
  <c r="DW41" i="1"/>
  <c r="DW42" i="1"/>
  <c r="DW43" i="1"/>
  <c r="DW44" i="1"/>
  <c r="DW45" i="1"/>
  <c r="DW46" i="1"/>
  <c r="DW47" i="1"/>
  <c r="DW48" i="1"/>
  <c r="DW49" i="1"/>
  <c r="DW50" i="1"/>
  <c r="DW51" i="1"/>
  <c r="DW52" i="1"/>
  <c r="DW53" i="1"/>
  <c r="DW54" i="1"/>
  <c r="DW55" i="1"/>
  <c r="DW56" i="1"/>
  <c r="DW57" i="1"/>
  <c r="DW58" i="1"/>
  <c r="DW59" i="1"/>
  <c r="DW60" i="1"/>
  <c r="DW61" i="1"/>
  <c r="DW62" i="1"/>
  <c r="DW63" i="1"/>
  <c r="DW64" i="1"/>
  <c r="DW65" i="1"/>
  <c r="DW66" i="1"/>
  <c r="DW67" i="1"/>
  <c r="DW68" i="1"/>
  <c r="DW69" i="1"/>
  <c r="DW70" i="1"/>
  <c r="DW71" i="1"/>
  <c r="DW72" i="1"/>
  <c r="DW73" i="1"/>
  <c r="DW74" i="1"/>
  <c r="DW75" i="1"/>
  <c r="DW76" i="1"/>
  <c r="DW77" i="1"/>
  <c r="DW78" i="1"/>
  <c r="DW79" i="1"/>
  <c r="DW80" i="1"/>
  <c r="DW81" i="1"/>
  <c r="DW82" i="1"/>
  <c r="DW83" i="1"/>
  <c r="DW84" i="1"/>
  <c r="DW85" i="1"/>
  <c r="DW86" i="1"/>
  <c r="DW87" i="1"/>
  <c r="DW88" i="1"/>
  <c r="DW89" i="1"/>
  <c r="DW90" i="1"/>
  <c r="DW91" i="1"/>
  <c r="DW92" i="1"/>
  <c r="DW93" i="1"/>
  <c r="DW94" i="1"/>
  <c r="DW95" i="1"/>
  <c r="DW96" i="1"/>
  <c r="DW97" i="1"/>
  <c r="DW98" i="1"/>
  <c r="DW99" i="1"/>
  <c r="DW100" i="1"/>
  <c r="DW101" i="1"/>
  <c r="DW102" i="1"/>
  <c r="DW103" i="1"/>
  <c r="DW104" i="1"/>
  <c r="DW105" i="1"/>
  <c r="DW106" i="1"/>
  <c r="DW107" i="1"/>
  <c r="DW108" i="1"/>
  <c r="DW109" i="1"/>
  <c r="DW110" i="1"/>
  <c r="DW111" i="1"/>
  <c r="DW112" i="1"/>
  <c r="DW113" i="1"/>
  <c r="DW114" i="1"/>
  <c r="DW115" i="1"/>
  <c r="DW116" i="1"/>
  <c r="DW117" i="1"/>
  <c r="DW118" i="1"/>
  <c r="DW119" i="1"/>
  <c r="DW120" i="1"/>
  <c r="DW121" i="1"/>
  <c r="DW122" i="1"/>
  <c r="DW123" i="1"/>
  <c r="DW124" i="1"/>
  <c r="DW125" i="1"/>
  <c r="DW126" i="1"/>
  <c r="DW127" i="1"/>
  <c r="DW128" i="1"/>
  <c r="DW129" i="1"/>
  <c r="DW130" i="1"/>
  <c r="DW131" i="1"/>
  <c r="DW132" i="1"/>
  <c r="DW133" i="1"/>
  <c r="DW134" i="1"/>
  <c r="DW135" i="1"/>
  <c r="DW136" i="1"/>
  <c r="DW137" i="1"/>
  <c r="DW138" i="1"/>
  <c r="DW139" i="1"/>
  <c r="DW140" i="1"/>
  <c r="DW141" i="1"/>
  <c r="DW142" i="1"/>
  <c r="DW143" i="1"/>
  <c r="DW144" i="1"/>
  <c r="DW145" i="1"/>
  <c r="DW146" i="1"/>
  <c r="DW147" i="1"/>
  <c r="DW148" i="1"/>
  <c r="DW149" i="1"/>
  <c r="DW150" i="1"/>
  <c r="DW151" i="1"/>
  <c r="DW152" i="1"/>
  <c r="DW153" i="1"/>
  <c r="DW154" i="1"/>
  <c r="DW155" i="1"/>
  <c r="DW156" i="1"/>
  <c r="DW157" i="1"/>
  <c r="DW158" i="1"/>
  <c r="DW159" i="1"/>
  <c r="DW160" i="1"/>
  <c r="DW161" i="1"/>
  <c r="DW162" i="1"/>
  <c r="DW163" i="1"/>
  <c r="DW164" i="1"/>
  <c r="DW165" i="1"/>
  <c r="DW166" i="1"/>
  <c r="DW167" i="1"/>
  <c r="DW168" i="1"/>
  <c r="DW169" i="1"/>
  <c r="DW170" i="1"/>
  <c r="DW171" i="1"/>
  <c r="DW172" i="1"/>
  <c r="DW173" i="1"/>
  <c r="DW174" i="1"/>
  <c r="DW175" i="1"/>
  <c r="DW176" i="1"/>
  <c r="DW177" i="1"/>
  <c r="DW178" i="1"/>
  <c r="DW179" i="1"/>
  <c r="DW180" i="1"/>
  <c r="DW181" i="1"/>
  <c r="DW182" i="1"/>
  <c r="DW183" i="1"/>
  <c r="DW184" i="1"/>
  <c r="DW185" i="1"/>
  <c r="DW186" i="1"/>
  <c r="DW187" i="1"/>
  <c r="DW188" i="1"/>
  <c r="DW189" i="1"/>
  <c r="DW190" i="1"/>
  <c r="DW191" i="1"/>
  <c r="DW192" i="1"/>
  <c r="DW193" i="1"/>
  <c r="DW194" i="1"/>
  <c r="DW195" i="1"/>
  <c r="DW196" i="1"/>
  <c r="DW197" i="1"/>
  <c r="DW198" i="1"/>
  <c r="DW199" i="1"/>
  <c r="DW200" i="1"/>
  <c r="DW201" i="1"/>
  <c r="DW202" i="1"/>
  <c r="DW203" i="1"/>
  <c r="DW204" i="1"/>
  <c r="DW205" i="1"/>
  <c r="DW206" i="1"/>
  <c r="DW207" i="1"/>
  <c r="DW208" i="1"/>
  <c r="DW209" i="1"/>
  <c r="DW210" i="1"/>
  <c r="DW211" i="1"/>
  <c r="DW212" i="1"/>
  <c r="DW213" i="1"/>
  <c r="DW214" i="1"/>
  <c r="DW215" i="1"/>
  <c r="DW216" i="1"/>
  <c r="DW217" i="1"/>
  <c r="DW218" i="1"/>
  <c r="DW219" i="1"/>
  <c r="DW220" i="1"/>
  <c r="DW221" i="1"/>
  <c r="DW222" i="1"/>
  <c r="DW223" i="1"/>
  <c r="DW224" i="1"/>
  <c r="DW225" i="1"/>
  <c r="DW226" i="1"/>
  <c r="DW227" i="1"/>
  <c r="DW228" i="1"/>
  <c r="DW229" i="1"/>
  <c r="DW230" i="1"/>
  <c r="DW231" i="1"/>
  <c r="DW232" i="1"/>
  <c r="DW233" i="1"/>
  <c r="DW234" i="1"/>
  <c r="DW235" i="1"/>
  <c r="DW236" i="1"/>
  <c r="DW237" i="1"/>
  <c r="DW238" i="1"/>
  <c r="DW239" i="1"/>
  <c r="DW240" i="1"/>
  <c r="DW241" i="1"/>
  <c r="DW242" i="1"/>
  <c r="DW243" i="1"/>
  <c r="DW244" i="1"/>
  <c r="DW245" i="1"/>
  <c r="DW246" i="1"/>
  <c r="DW247" i="1"/>
  <c r="DW248" i="1"/>
  <c r="DW249" i="1"/>
  <c r="DW250" i="1"/>
  <c r="DW251" i="1"/>
  <c r="DW252" i="1"/>
  <c r="DW253" i="1"/>
  <c r="DX2" i="1"/>
  <c r="DP4" i="1"/>
  <c r="DP5" i="1"/>
  <c r="DP6" i="1"/>
  <c r="DP7" i="1"/>
  <c r="DP8" i="1"/>
  <c r="DP9" i="1"/>
  <c r="DP10" i="1"/>
  <c r="DP11" i="1"/>
  <c r="DP12" i="1"/>
  <c r="DP13" i="1"/>
  <c r="DP14" i="1"/>
  <c r="DP15" i="1"/>
  <c r="DP16" i="1"/>
  <c r="DP17" i="1"/>
  <c r="DP18" i="1"/>
  <c r="DP19" i="1"/>
  <c r="DP20" i="1"/>
  <c r="DP21" i="1"/>
  <c r="DP22" i="1"/>
  <c r="DP23" i="1"/>
  <c r="DP24" i="1"/>
  <c r="DP25" i="1"/>
  <c r="DP26" i="1"/>
  <c r="DP27" i="1"/>
  <c r="DP28" i="1"/>
  <c r="DP29" i="1"/>
  <c r="DP30" i="1"/>
  <c r="DP31" i="1"/>
  <c r="DP32" i="1"/>
  <c r="DP33" i="1"/>
  <c r="DP34" i="1"/>
  <c r="DP35" i="1"/>
  <c r="DP36" i="1"/>
  <c r="DP37" i="1"/>
  <c r="DP38" i="1"/>
  <c r="DP39" i="1"/>
  <c r="DP40" i="1"/>
  <c r="DP41" i="1"/>
  <c r="DP42" i="1"/>
  <c r="DP43" i="1"/>
  <c r="DP44" i="1"/>
  <c r="DP45" i="1"/>
  <c r="DP46" i="1"/>
  <c r="DP47" i="1"/>
  <c r="DP48" i="1"/>
  <c r="DP49" i="1"/>
  <c r="DP50" i="1"/>
  <c r="DP51" i="1"/>
  <c r="DP52" i="1"/>
  <c r="DP53" i="1"/>
  <c r="DP54" i="1"/>
  <c r="DP55" i="1"/>
  <c r="DP56" i="1"/>
  <c r="DP57" i="1"/>
  <c r="DP58" i="1"/>
  <c r="DP59" i="1"/>
  <c r="DP60" i="1"/>
  <c r="DP61" i="1"/>
  <c r="DP62" i="1"/>
  <c r="DP63" i="1"/>
  <c r="DP64" i="1"/>
  <c r="DP65" i="1"/>
  <c r="DP66" i="1"/>
  <c r="DP67" i="1"/>
  <c r="DP68" i="1"/>
  <c r="DP69" i="1"/>
  <c r="DP70" i="1"/>
  <c r="DP71" i="1"/>
  <c r="DP72" i="1"/>
  <c r="DP73" i="1"/>
  <c r="DP74" i="1"/>
  <c r="DP75" i="1"/>
  <c r="DP76" i="1"/>
  <c r="DP77" i="1"/>
  <c r="DP78" i="1"/>
  <c r="DP79" i="1"/>
  <c r="DP80" i="1"/>
  <c r="DP81" i="1"/>
  <c r="DP82" i="1"/>
  <c r="DP83" i="1"/>
  <c r="DP84" i="1"/>
  <c r="DP85" i="1"/>
  <c r="DP86" i="1"/>
  <c r="DP87" i="1"/>
  <c r="DP88" i="1"/>
  <c r="DP89" i="1"/>
  <c r="DP90" i="1"/>
  <c r="DP91" i="1"/>
  <c r="DP92" i="1"/>
  <c r="DP93" i="1"/>
  <c r="DP94" i="1"/>
  <c r="DP95" i="1"/>
  <c r="DP96" i="1"/>
  <c r="DP97" i="1"/>
  <c r="DP98" i="1"/>
  <c r="DP99" i="1"/>
  <c r="DP100" i="1"/>
  <c r="DP101" i="1"/>
  <c r="DP102" i="1"/>
  <c r="DP103" i="1"/>
  <c r="DP104" i="1"/>
  <c r="DP105" i="1"/>
  <c r="DP106" i="1"/>
  <c r="DP107" i="1"/>
  <c r="DP108" i="1"/>
  <c r="DP109" i="1"/>
  <c r="DP110" i="1"/>
  <c r="DP111" i="1"/>
  <c r="DP112" i="1"/>
  <c r="DP113" i="1"/>
  <c r="DP114" i="1"/>
  <c r="DP115" i="1"/>
  <c r="DP116" i="1"/>
  <c r="DP117" i="1"/>
  <c r="DP118" i="1"/>
  <c r="DP119" i="1"/>
  <c r="DP120" i="1"/>
  <c r="DP121" i="1"/>
  <c r="DP122" i="1"/>
  <c r="DP123" i="1"/>
  <c r="DP124" i="1"/>
  <c r="DP125" i="1"/>
  <c r="DP126" i="1"/>
  <c r="DP127" i="1"/>
  <c r="DP128" i="1"/>
  <c r="DP129" i="1"/>
  <c r="DP130" i="1"/>
  <c r="DP131" i="1"/>
  <c r="DP132" i="1"/>
  <c r="DP133" i="1"/>
  <c r="DP134" i="1"/>
  <c r="DP135" i="1"/>
  <c r="DP136" i="1"/>
  <c r="DP137" i="1"/>
  <c r="DP138" i="1"/>
  <c r="DP139" i="1"/>
  <c r="DP140" i="1"/>
  <c r="DP141" i="1"/>
  <c r="DP142" i="1"/>
  <c r="DP143" i="1"/>
  <c r="DP144" i="1"/>
  <c r="DP145" i="1"/>
  <c r="DP146" i="1"/>
  <c r="DP147" i="1"/>
  <c r="DP148" i="1"/>
  <c r="DP149" i="1"/>
  <c r="DP150" i="1"/>
  <c r="DP151" i="1"/>
  <c r="DP152" i="1"/>
  <c r="DP153" i="1"/>
  <c r="DP154" i="1"/>
  <c r="DP155" i="1"/>
  <c r="DP156" i="1"/>
  <c r="DP157" i="1"/>
  <c r="DP158" i="1"/>
  <c r="DP159" i="1"/>
  <c r="DP160" i="1"/>
  <c r="DP161" i="1"/>
  <c r="DP162" i="1"/>
  <c r="DP163" i="1"/>
  <c r="DP164" i="1"/>
  <c r="DP165" i="1"/>
  <c r="DP166" i="1"/>
  <c r="DP167" i="1"/>
  <c r="DP168" i="1"/>
  <c r="DP169" i="1"/>
  <c r="DP170" i="1"/>
  <c r="DP171" i="1"/>
  <c r="DP172" i="1"/>
  <c r="DP173" i="1"/>
  <c r="DP174" i="1"/>
  <c r="DP175" i="1"/>
  <c r="DP176" i="1"/>
  <c r="DP177" i="1"/>
  <c r="DP178" i="1"/>
  <c r="DP179" i="1"/>
  <c r="DP180" i="1"/>
  <c r="DP181" i="1"/>
  <c r="DP182" i="1"/>
  <c r="DP183" i="1"/>
  <c r="DP184" i="1"/>
  <c r="DP185" i="1"/>
  <c r="DP186" i="1"/>
  <c r="DP187" i="1"/>
  <c r="DP188" i="1"/>
  <c r="DP189" i="1"/>
  <c r="DP190" i="1"/>
  <c r="DP191" i="1"/>
  <c r="DP192" i="1"/>
  <c r="DP193" i="1"/>
  <c r="DP194" i="1"/>
  <c r="DP195" i="1"/>
  <c r="DP196" i="1"/>
  <c r="DP197" i="1"/>
  <c r="DP198" i="1"/>
  <c r="DP199" i="1"/>
  <c r="DP200" i="1"/>
  <c r="DP201" i="1"/>
  <c r="DP202" i="1"/>
  <c r="DP203" i="1"/>
  <c r="DP204" i="1"/>
  <c r="DP205" i="1"/>
  <c r="DP206" i="1"/>
  <c r="DP207" i="1"/>
  <c r="DP208" i="1"/>
  <c r="DP209" i="1"/>
  <c r="DP210" i="1"/>
  <c r="DP211" i="1"/>
  <c r="DP212" i="1"/>
  <c r="DP213" i="1"/>
  <c r="DP214" i="1"/>
  <c r="DP215" i="1"/>
  <c r="DP216" i="1"/>
  <c r="DP217" i="1"/>
  <c r="DP218" i="1"/>
  <c r="DP219" i="1"/>
  <c r="DP220" i="1"/>
  <c r="DP221" i="1"/>
  <c r="DP222" i="1"/>
  <c r="DP223" i="1"/>
  <c r="DP224" i="1"/>
  <c r="DP225" i="1"/>
  <c r="DP226" i="1"/>
  <c r="DP227" i="1"/>
  <c r="DP228" i="1"/>
  <c r="DP229" i="1"/>
  <c r="DP230" i="1"/>
  <c r="DP231" i="1"/>
  <c r="DP232" i="1"/>
  <c r="DP233" i="1"/>
  <c r="DP234" i="1"/>
  <c r="DP235" i="1"/>
  <c r="DP236" i="1"/>
  <c r="DP237" i="1"/>
  <c r="DP238" i="1"/>
  <c r="DP239" i="1"/>
  <c r="DP240" i="1"/>
  <c r="DP241" i="1"/>
  <c r="DP242" i="1"/>
  <c r="DP243" i="1"/>
  <c r="DP244" i="1"/>
  <c r="DP245" i="1"/>
  <c r="DP246" i="1"/>
  <c r="DP247" i="1"/>
  <c r="DP248" i="1"/>
  <c r="DP249" i="1"/>
  <c r="DP250" i="1"/>
  <c r="DP251" i="1"/>
  <c r="DP252" i="1"/>
  <c r="DP253" i="1"/>
  <c r="DP3" i="1"/>
  <c r="DQ2" i="1"/>
  <c r="AJ52" i="2" a="1"/>
  <c r="AJ52" i="2" s="1"/>
  <c r="R254" i="4" l="1"/>
  <c r="BK254" i="3"/>
  <c r="P263" i="4" l="1"/>
  <c r="P262" i="4"/>
  <c r="P261" i="4"/>
  <c r="P260" i="4"/>
  <c r="P259" i="4"/>
  <c r="P258" i="4"/>
  <c r="P257" i="4"/>
  <c r="P256" i="4"/>
  <c r="P255" i="4"/>
  <c r="P254" i="4"/>
  <c r="P253" i="4"/>
  <c r="P252" i="4"/>
  <c r="P251" i="4"/>
  <c r="P250" i="4"/>
  <c r="P249" i="4"/>
  <c r="P248" i="4"/>
  <c r="P247" i="4"/>
  <c r="P246" i="4"/>
  <c r="P245" i="4"/>
  <c r="P244" i="4"/>
  <c r="P243" i="4"/>
  <c r="P242" i="4"/>
  <c r="P241" i="4"/>
  <c r="P240" i="4"/>
  <c r="P239" i="4"/>
  <c r="P238" i="4"/>
  <c r="P237" i="4"/>
  <c r="P236" i="4"/>
  <c r="P235" i="4"/>
  <c r="P234" i="4"/>
  <c r="P233" i="4"/>
  <c r="P232" i="4"/>
  <c r="P231" i="4"/>
  <c r="P230" i="4"/>
  <c r="P229" i="4"/>
  <c r="P228" i="4"/>
  <c r="P227" i="4"/>
  <c r="P226" i="4"/>
  <c r="P225" i="4"/>
  <c r="P224" i="4"/>
  <c r="P223" i="4"/>
  <c r="P222" i="4"/>
  <c r="P221" i="4"/>
  <c r="P220" i="4"/>
  <c r="P219" i="4"/>
  <c r="P218" i="4"/>
  <c r="P217" i="4"/>
  <c r="P216" i="4"/>
  <c r="P215" i="4"/>
  <c r="P214" i="4"/>
  <c r="P213" i="4"/>
  <c r="P212" i="4"/>
  <c r="P211" i="4"/>
  <c r="P210" i="4"/>
  <c r="P209" i="4"/>
  <c r="P208" i="4"/>
  <c r="P207" i="4"/>
  <c r="P206" i="4"/>
  <c r="P205" i="4"/>
  <c r="P204" i="4"/>
  <c r="P203" i="4"/>
  <c r="P202" i="4"/>
  <c r="P201" i="4"/>
  <c r="P200" i="4"/>
  <c r="P199" i="4"/>
  <c r="P198" i="4"/>
  <c r="P197" i="4"/>
  <c r="P196" i="4"/>
  <c r="P195" i="4"/>
  <c r="P194" i="4"/>
  <c r="P193" i="4"/>
  <c r="P192" i="4"/>
  <c r="P191" i="4"/>
  <c r="P190" i="4"/>
  <c r="P189" i="4"/>
  <c r="P188" i="4"/>
  <c r="P187" i="4"/>
  <c r="P186" i="4"/>
  <c r="P185" i="4"/>
  <c r="P184" i="4"/>
  <c r="P183" i="4"/>
  <c r="P182" i="4"/>
  <c r="P181" i="4"/>
  <c r="P180" i="4"/>
  <c r="P179" i="4"/>
  <c r="P178" i="4"/>
  <c r="P177" i="4"/>
  <c r="P176" i="4"/>
  <c r="P175" i="4"/>
  <c r="P174" i="4"/>
  <c r="P173" i="4"/>
  <c r="P172" i="4"/>
  <c r="P171" i="4"/>
  <c r="P170" i="4"/>
  <c r="P169" i="4"/>
  <c r="P168" i="4"/>
  <c r="P167" i="4"/>
  <c r="P166" i="4"/>
  <c r="P165" i="4"/>
  <c r="P164" i="4"/>
  <c r="P163" i="4"/>
  <c r="P162" i="4"/>
  <c r="P161" i="4"/>
  <c r="P160" i="4"/>
  <c r="P159" i="4"/>
  <c r="P158" i="4"/>
  <c r="P157" i="4"/>
  <c r="P156" i="4"/>
  <c r="P155" i="4"/>
  <c r="P154" i="4"/>
  <c r="P153" i="4"/>
  <c r="P152" i="4"/>
  <c r="P151" i="4"/>
  <c r="P150" i="4"/>
  <c r="P149" i="4"/>
  <c r="P148" i="4"/>
  <c r="P147" i="4"/>
  <c r="P146" i="4"/>
  <c r="P145" i="4"/>
  <c r="P144" i="4"/>
  <c r="P143" i="4"/>
  <c r="P142" i="4"/>
  <c r="P141" i="4"/>
  <c r="P140" i="4"/>
  <c r="P139" i="4"/>
  <c r="P138" i="4"/>
  <c r="P137" i="4"/>
  <c r="P136" i="4"/>
  <c r="P135" i="4"/>
  <c r="P134" i="4"/>
  <c r="P133" i="4"/>
  <c r="P132" i="4"/>
  <c r="P131" i="4"/>
  <c r="P130" i="4"/>
  <c r="P129" i="4"/>
  <c r="P128" i="4"/>
  <c r="P127" i="4"/>
  <c r="P126" i="4"/>
  <c r="P125" i="4"/>
  <c r="P124" i="4"/>
  <c r="P123" i="4"/>
  <c r="P122" i="4"/>
  <c r="P121" i="4"/>
  <c r="P120" i="4"/>
  <c r="P119" i="4"/>
  <c r="P118" i="4"/>
  <c r="P117" i="4"/>
  <c r="P116" i="4"/>
  <c r="P115" i="4"/>
  <c r="P114" i="4"/>
  <c r="P113" i="4"/>
  <c r="P112" i="4"/>
  <c r="P111" i="4"/>
  <c r="P110" i="4"/>
  <c r="P109" i="4"/>
  <c r="P108" i="4"/>
  <c r="P107" i="4"/>
  <c r="P106" i="4"/>
  <c r="P105" i="4"/>
  <c r="P104" i="4"/>
  <c r="P103" i="4"/>
  <c r="P102" i="4"/>
  <c r="P101" i="4"/>
  <c r="P100" i="4"/>
  <c r="P99" i="4"/>
  <c r="P98" i="4"/>
  <c r="P97" i="4"/>
  <c r="P96" i="4"/>
  <c r="P95" i="4"/>
  <c r="P94" i="4"/>
  <c r="P93" i="4"/>
  <c r="P92" i="4"/>
  <c r="P91" i="4"/>
  <c r="P90" i="4"/>
  <c r="P89" i="4"/>
  <c r="P88" i="4"/>
  <c r="P87" i="4"/>
  <c r="P86" i="4"/>
  <c r="P85" i="4"/>
  <c r="P84" i="4"/>
  <c r="P83" i="4"/>
  <c r="P82" i="4"/>
  <c r="P81" i="4"/>
  <c r="P80" i="4"/>
  <c r="P79" i="4"/>
  <c r="P78" i="4"/>
  <c r="P77" i="4"/>
  <c r="P76" i="4"/>
  <c r="P75" i="4"/>
  <c r="P74" i="4"/>
  <c r="P73" i="4"/>
  <c r="P72" i="4"/>
  <c r="P71" i="4"/>
  <c r="P70" i="4"/>
  <c r="P69" i="4"/>
  <c r="P68" i="4"/>
  <c r="P67" i="4"/>
  <c r="P66" i="4"/>
  <c r="P65" i="4"/>
  <c r="P64" i="4"/>
  <c r="P63" i="4"/>
  <c r="P62" i="4"/>
  <c r="P61" i="4"/>
  <c r="P60" i="4"/>
  <c r="P59" i="4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T3" i="4" s="1"/>
  <c r="C4" i="4"/>
  <c r="G4" i="4" s="1"/>
  <c r="C5" i="4"/>
  <c r="G5" i="4" s="1"/>
  <c r="C6" i="4"/>
  <c r="G6" i="4" s="1"/>
  <c r="C7" i="4"/>
  <c r="G7" i="4" s="1"/>
  <c r="C8" i="4"/>
  <c r="G8" i="4" s="1"/>
  <c r="C9" i="4"/>
  <c r="G9" i="4" s="1"/>
  <c r="C10" i="4"/>
  <c r="G10" i="4" s="1"/>
  <c r="C11" i="4"/>
  <c r="G11" i="4" s="1"/>
  <c r="C12" i="4"/>
  <c r="G12" i="4" s="1"/>
  <c r="C13" i="4"/>
  <c r="G13" i="4" s="1"/>
  <c r="C14" i="4"/>
  <c r="G14" i="4" s="1"/>
  <c r="C15" i="4"/>
  <c r="G15" i="4" s="1"/>
  <c r="C16" i="4"/>
  <c r="G16" i="4" s="1"/>
  <c r="C17" i="4"/>
  <c r="G17" i="4" s="1"/>
  <c r="C18" i="4"/>
  <c r="G18" i="4" s="1"/>
  <c r="C19" i="4"/>
  <c r="G19" i="4" s="1"/>
  <c r="C20" i="4"/>
  <c r="G20" i="4" s="1"/>
  <c r="C21" i="4"/>
  <c r="G21" i="4" s="1"/>
  <c r="C22" i="4"/>
  <c r="G22" i="4" s="1"/>
  <c r="C23" i="4"/>
  <c r="G23" i="4" s="1"/>
  <c r="C24" i="4"/>
  <c r="G24" i="4" s="1"/>
  <c r="C25" i="4"/>
  <c r="G25" i="4" s="1"/>
  <c r="C26" i="4"/>
  <c r="G26" i="4" s="1"/>
  <c r="C27" i="4"/>
  <c r="G27" i="4" s="1"/>
  <c r="C28" i="4"/>
  <c r="G28" i="4" s="1"/>
  <c r="C29" i="4"/>
  <c r="G29" i="4" s="1"/>
  <c r="C30" i="4"/>
  <c r="G30" i="4" s="1"/>
  <c r="C31" i="4"/>
  <c r="G31" i="4" s="1"/>
  <c r="C32" i="4"/>
  <c r="G32" i="4" s="1"/>
  <c r="C33" i="4"/>
  <c r="G33" i="4" s="1"/>
  <c r="C34" i="4"/>
  <c r="G34" i="4" s="1"/>
  <c r="C35" i="4"/>
  <c r="G35" i="4" s="1"/>
  <c r="C36" i="4"/>
  <c r="G36" i="4" s="1"/>
  <c r="C37" i="4"/>
  <c r="G37" i="4" s="1"/>
  <c r="C38" i="4"/>
  <c r="G38" i="4" s="1"/>
  <c r="C39" i="4"/>
  <c r="G39" i="4" s="1"/>
  <c r="C40" i="4"/>
  <c r="G40" i="4" s="1"/>
  <c r="C41" i="4"/>
  <c r="G41" i="4" s="1"/>
  <c r="C42" i="4"/>
  <c r="G42" i="4" s="1"/>
  <c r="C43" i="4"/>
  <c r="G43" i="4" s="1"/>
  <c r="C44" i="4"/>
  <c r="G44" i="4" s="1"/>
  <c r="C45" i="4"/>
  <c r="G45" i="4" s="1"/>
  <c r="C46" i="4"/>
  <c r="G46" i="4" s="1"/>
  <c r="C47" i="4"/>
  <c r="G47" i="4" s="1"/>
  <c r="C48" i="4"/>
  <c r="G48" i="4" s="1"/>
  <c r="C49" i="4"/>
  <c r="G49" i="4" s="1"/>
  <c r="C50" i="4"/>
  <c r="G50" i="4" s="1"/>
  <c r="C51" i="4"/>
  <c r="G51" i="4" s="1"/>
  <c r="C52" i="4"/>
  <c r="G52" i="4" s="1"/>
  <c r="C53" i="4"/>
  <c r="G53" i="4" s="1"/>
  <c r="C54" i="4"/>
  <c r="G54" i="4" s="1"/>
  <c r="C55" i="4"/>
  <c r="G55" i="4" s="1"/>
  <c r="C56" i="4"/>
  <c r="G56" i="4" s="1"/>
  <c r="C57" i="4"/>
  <c r="G57" i="4" s="1"/>
  <c r="C58" i="4"/>
  <c r="G58" i="4" s="1"/>
  <c r="C59" i="4"/>
  <c r="G59" i="4" s="1"/>
  <c r="C60" i="4"/>
  <c r="G60" i="4" s="1"/>
  <c r="C61" i="4"/>
  <c r="G61" i="4" s="1"/>
  <c r="C62" i="4"/>
  <c r="G62" i="4" s="1"/>
  <c r="C63" i="4"/>
  <c r="G63" i="4" s="1"/>
  <c r="C64" i="4"/>
  <c r="G64" i="4" s="1"/>
  <c r="C65" i="4"/>
  <c r="G65" i="4" s="1"/>
  <c r="C66" i="4"/>
  <c r="G66" i="4" s="1"/>
  <c r="C67" i="4"/>
  <c r="G67" i="4" s="1"/>
  <c r="C68" i="4"/>
  <c r="C69" i="4"/>
  <c r="G69" i="4" s="1"/>
  <c r="C70" i="4"/>
  <c r="G70" i="4" s="1"/>
  <c r="C71" i="4"/>
  <c r="G71" i="4" s="1"/>
  <c r="C72" i="4"/>
  <c r="G72" i="4" s="1"/>
  <c r="C73" i="4"/>
  <c r="G73" i="4" s="1"/>
  <c r="C74" i="4"/>
  <c r="G74" i="4" s="1"/>
  <c r="C75" i="4"/>
  <c r="G75" i="4" s="1"/>
  <c r="C76" i="4"/>
  <c r="G76" i="4" s="1"/>
  <c r="C77" i="4"/>
  <c r="G77" i="4" s="1"/>
  <c r="C78" i="4"/>
  <c r="G78" i="4" s="1"/>
  <c r="C79" i="4"/>
  <c r="G79" i="4" s="1"/>
  <c r="C80" i="4"/>
  <c r="C81" i="4"/>
  <c r="G81" i="4" s="1"/>
  <c r="C82" i="4"/>
  <c r="G82" i="4" s="1"/>
  <c r="C83" i="4"/>
  <c r="G83" i="4" s="1"/>
  <c r="C84" i="4"/>
  <c r="G84" i="4" s="1"/>
  <c r="C85" i="4"/>
  <c r="G85" i="4" s="1"/>
  <c r="C86" i="4"/>
  <c r="G86" i="4" s="1"/>
  <c r="C87" i="4"/>
  <c r="G87" i="4" s="1"/>
  <c r="C88" i="4"/>
  <c r="G88" i="4" s="1"/>
  <c r="C89" i="4"/>
  <c r="G89" i="4" s="1"/>
  <c r="C90" i="4"/>
  <c r="G90" i="4" s="1"/>
  <c r="C91" i="4"/>
  <c r="G91" i="4" s="1"/>
  <c r="C92" i="4"/>
  <c r="G92" i="4" s="1"/>
  <c r="C93" i="4"/>
  <c r="G93" i="4" s="1"/>
  <c r="C94" i="4"/>
  <c r="G94" i="4" s="1"/>
  <c r="C95" i="4"/>
  <c r="G95" i="4" s="1"/>
  <c r="C96" i="4"/>
  <c r="G96" i="4" s="1"/>
  <c r="C97" i="4"/>
  <c r="G97" i="4" s="1"/>
  <c r="C98" i="4"/>
  <c r="G98" i="4" s="1"/>
  <c r="C99" i="4"/>
  <c r="G99" i="4" s="1"/>
  <c r="C100" i="4"/>
  <c r="G100" i="4" s="1"/>
  <c r="C101" i="4"/>
  <c r="G101" i="4" s="1"/>
  <c r="C102" i="4"/>
  <c r="G102" i="4" s="1"/>
  <c r="C103" i="4"/>
  <c r="G103" i="4" s="1"/>
  <c r="C104" i="4"/>
  <c r="G104" i="4" s="1"/>
  <c r="C105" i="4"/>
  <c r="G105" i="4" s="1"/>
  <c r="C106" i="4"/>
  <c r="G106" i="4" s="1"/>
  <c r="C107" i="4"/>
  <c r="G107" i="4" s="1"/>
  <c r="C108" i="4"/>
  <c r="G108" i="4" s="1"/>
  <c r="C109" i="4"/>
  <c r="G109" i="4" s="1"/>
  <c r="C110" i="4"/>
  <c r="G110" i="4" s="1"/>
  <c r="C111" i="4"/>
  <c r="G111" i="4" s="1"/>
  <c r="C112" i="4"/>
  <c r="G112" i="4" s="1"/>
  <c r="C113" i="4"/>
  <c r="G113" i="4" s="1"/>
  <c r="C114" i="4"/>
  <c r="G114" i="4" s="1"/>
  <c r="C115" i="4"/>
  <c r="G115" i="4" s="1"/>
  <c r="C116" i="4"/>
  <c r="C117" i="4"/>
  <c r="G117" i="4" s="1"/>
  <c r="C118" i="4"/>
  <c r="G118" i="4" s="1"/>
  <c r="C119" i="4"/>
  <c r="G119" i="4" s="1"/>
  <c r="C120" i="4"/>
  <c r="G120" i="4" s="1"/>
  <c r="C121" i="4"/>
  <c r="G121" i="4" s="1"/>
  <c r="C122" i="4"/>
  <c r="G122" i="4" s="1"/>
  <c r="C123" i="4"/>
  <c r="G123" i="4" s="1"/>
  <c r="C124" i="4"/>
  <c r="G124" i="4" s="1"/>
  <c r="C125" i="4"/>
  <c r="G125" i="4" s="1"/>
  <c r="C126" i="4"/>
  <c r="G126" i="4" s="1"/>
  <c r="C127" i="4"/>
  <c r="G127" i="4" s="1"/>
  <c r="C128" i="4"/>
  <c r="C129" i="4"/>
  <c r="G129" i="4" s="1"/>
  <c r="C130" i="4"/>
  <c r="G130" i="4" s="1"/>
  <c r="C131" i="4"/>
  <c r="G131" i="4" s="1"/>
  <c r="C132" i="4"/>
  <c r="G132" i="4" s="1"/>
  <c r="C133" i="4"/>
  <c r="G133" i="4" s="1"/>
  <c r="C134" i="4"/>
  <c r="G134" i="4" s="1"/>
  <c r="C135" i="4"/>
  <c r="G135" i="4" s="1"/>
  <c r="C136" i="4"/>
  <c r="G136" i="4" s="1"/>
  <c r="C137" i="4"/>
  <c r="G137" i="4" s="1"/>
  <c r="C138" i="4"/>
  <c r="G138" i="4" s="1"/>
  <c r="C139" i="4"/>
  <c r="G139" i="4" s="1"/>
  <c r="C140" i="4"/>
  <c r="G140" i="4" s="1"/>
  <c r="C141" i="4"/>
  <c r="G141" i="4" s="1"/>
  <c r="C142" i="4"/>
  <c r="G142" i="4" s="1"/>
  <c r="C143" i="4"/>
  <c r="G143" i="4" s="1"/>
  <c r="C144" i="4"/>
  <c r="G144" i="4" s="1"/>
  <c r="C145" i="4"/>
  <c r="G145" i="4" s="1"/>
  <c r="C146" i="4"/>
  <c r="G146" i="4" s="1"/>
  <c r="C147" i="4"/>
  <c r="G147" i="4" s="1"/>
  <c r="C148" i="4"/>
  <c r="G148" i="4" s="1"/>
  <c r="C149" i="4"/>
  <c r="G149" i="4" s="1"/>
  <c r="C150" i="4"/>
  <c r="G150" i="4" s="1"/>
  <c r="C151" i="4"/>
  <c r="G151" i="4" s="1"/>
  <c r="C152" i="4"/>
  <c r="G152" i="4" s="1"/>
  <c r="C153" i="4"/>
  <c r="G153" i="4" s="1"/>
  <c r="C154" i="4"/>
  <c r="G154" i="4" s="1"/>
  <c r="C155" i="4"/>
  <c r="G155" i="4" s="1"/>
  <c r="C156" i="4"/>
  <c r="G156" i="4" s="1"/>
  <c r="C157" i="4"/>
  <c r="G157" i="4" s="1"/>
  <c r="C158" i="4"/>
  <c r="G158" i="4" s="1"/>
  <c r="C159" i="4"/>
  <c r="G159" i="4" s="1"/>
  <c r="C160" i="4"/>
  <c r="G160" i="4" s="1"/>
  <c r="C161" i="4"/>
  <c r="G161" i="4" s="1"/>
  <c r="C162" i="4"/>
  <c r="G162" i="4" s="1"/>
  <c r="C163" i="4"/>
  <c r="G163" i="4" s="1"/>
  <c r="C164" i="4"/>
  <c r="G164" i="4" s="1"/>
  <c r="C165" i="4"/>
  <c r="G165" i="4" s="1"/>
  <c r="C166" i="4"/>
  <c r="G166" i="4" s="1"/>
  <c r="C167" i="4"/>
  <c r="G167" i="4" s="1"/>
  <c r="C168" i="4"/>
  <c r="G168" i="4" s="1"/>
  <c r="C169" i="4"/>
  <c r="G169" i="4" s="1"/>
  <c r="C170" i="4"/>
  <c r="G170" i="4" s="1"/>
  <c r="C171" i="4"/>
  <c r="G171" i="4" s="1"/>
  <c r="C172" i="4"/>
  <c r="C173" i="4"/>
  <c r="G173" i="4" s="1"/>
  <c r="C174" i="4"/>
  <c r="G174" i="4" s="1"/>
  <c r="C175" i="4"/>
  <c r="G175" i="4" s="1"/>
  <c r="C176" i="4"/>
  <c r="C177" i="4"/>
  <c r="G177" i="4" s="1"/>
  <c r="C178" i="4"/>
  <c r="G178" i="4" s="1"/>
  <c r="C179" i="4"/>
  <c r="G179" i="4" s="1"/>
  <c r="C180" i="4"/>
  <c r="G180" i="4" s="1"/>
  <c r="C181" i="4"/>
  <c r="G181" i="4" s="1"/>
  <c r="C182" i="4"/>
  <c r="G182" i="4" s="1"/>
  <c r="C183" i="4"/>
  <c r="G183" i="4" s="1"/>
  <c r="C184" i="4"/>
  <c r="G184" i="4" s="1"/>
  <c r="C185" i="4"/>
  <c r="G185" i="4" s="1"/>
  <c r="C186" i="4"/>
  <c r="G186" i="4" s="1"/>
  <c r="C187" i="4"/>
  <c r="G187" i="4" s="1"/>
  <c r="C188" i="4"/>
  <c r="G188" i="4" s="1"/>
  <c r="C189" i="4"/>
  <c r="G189" i="4" s="1"/>
  <c r="C190" i="4"/>
  <c r="G190" i="4" s="1"/>
  <c r="C191" i="4"/>
  <c r="G191" i="4" s="1"/>
  <c r="C192" i="4"/>
  <c r="G192" i="4" s="1"/>
  <c r="C193" i="4"/>
  <c r="G193" i="4" s="1"/>
  <c r="C194" i="4"/>
  <c r="G194" i="4" s="1"/>
  <c r="C195" i="4"/>
  <c r="G195" i="4" s="1"/>
  <c r="C196" i="4"/>
  <c r="G196" i="4" s="1"/>
  <c r="C197" i="4"/>
  <c r="G197" i="4" s="1"/>
  <c r="C198" i="4"/>
  <c r="G198" i="4" s="1"/>
  <c r="C199" i="4"/>
  <c r="G199" i="4" s="1"/>
  <c r="C200" i="4"/>
  <c r="G200" i="4" s="1"/>
  <c r="C201" i="4"/>
  <c r="G201" i="4" s="1"/>
  <c r="C202" i="4"/>
  <c r="G202" i="4" s="1"/>
  <c r="C203" i="4"/>
  <c r="G203" i="4" s="1"/>
  <c r="C204" i="4"/>
  <c r="G204" i="4" s="1"/>
  <c r="C205" i="4"/>
  <c r="G205" i="4" s="1"/>
  <c r="C206" i="4"/>
  <c r="G206" i="4" s="1"/>
  <c r="C207" i="4"/>
  <c r="G207" i="4" s="1"/>
  <c r="C208" i="4"/>
  <c r="G208" i="4" s="1"/>
  <c r="C209" i="4"/>
  <c r="G209" i="4" s="1"/>
  <c r="C210" i="4"/>
  <c r="G210" i="4" s="1"/>
  <c r="C211" i="4"/>
  <c r="G211" i="4" s="1"/>
  <c r="C212" i="4"/>
  <c r="C213" i="4"/>
  <c r="G213" i="4" s="1"/>
  <c r="C214" i="4"/>
  <c r="G214" i="4" s="1"/>
  <c r="C215" i="4"/>
  <c r="G215" i="4" s="1"/>
  <c r="C216" i="4"/>
  <c r="G216" i="4" s="1"/>
  <c r="C217" i="4"/>
  <c r="G217" i="4" s="1"/>
  <c r="C218" i="4"/>
  <c r="G218" i="4" s="1"/>
  <c r="C219" i="4"/>
  <c r="G219" i="4" s="1"/>
  <c r="C220" i="4"/>
  <c r="G220" i="4" s="1"/>
  <c r="C221" i="4"/>
  <c r="G221" i="4" s="1"/>
  <c r="C222" i="4"/>
  <c r="G222" i="4" s="1"/>
  <c r="C223" i="4"/>
  <c r="G223" i="4" s="1"/>
  <c r="C224" i="4"/>
  <c r="G224" i="4" s="1"/>
  <c r="C225" i="4"/>
  <c r="G225" i="4" s="1"/>
  <c r="C226" i="4"/>
  <c r="G226" i="4" s="1"/>
  <c r="C227" i="4"/>
  <c r="G227" i="4" s="1"/>
  <c r="C228" i="4"/>
  <c r="G228" i="4" s="1"/>
  <c r="C229" i="4"/>
  <c r="G229" i="4" s="1"/>
  <c r="C230" i="4"/>
  <c r="G230" i="4" s="1"/>
  <c r="C231" i="4"/>
  <c r="G231" i="4" s="1"/>
  <c r="C232" i="4"/>
  <c r="G232" i="4" s="1"/>
  <c r="C233" i="4"/>
  <c r="G233" i="4" s="1"/>
  <c r="C234" i="4"/>
  <c r="G234" i="4" s="1"/>
  <c r="C235" i="4"/>
  <c r="G235" i="4" s="1"/>
  <c r="C236" i="4"/>
  <c r="G236" i="4" s="1"/>
  <c r="C237" i="4"/>
  <c r="G237" i="4" s="1"/>
  <c r="C238" i="4"/>
  <c r="G238" i="4" s="1"/>
  <c r="C239" i="4"/>
  <c r="G239" i="4" s="1"/>
  <c r="C240" i="4"/>
  <c r="G240" i="4" s="1"/>
  <c r="C241" i="4"/>
  <c r="G241" i="4" s="1"/>
  <c r="C242" i="4"/>
  <c r="G242" i="4" s="1"/>
  <c r="C243" i="4"/>
  <c r="G243" i="4" s="1"/>
  <c r="C244" i="4"/>
  <c r="G244" i="4" s="1"/>
  <c r="C245" i="4"/>
  <c r="G245" i="4" s="1"/>
  <c r="C246" i="4"/>
  <c r="G246" i="4" s="1"/>
  <c r="C247" i="4"/>
  <c r="G247" i="4" s="1"/>
  <c r="C248" i="4"/>
  <c r="G248" i="4" s="1"/>
  <c r="C249" i="4"/>
  <c r="G249" i="4" s="1"/>
  <c r="C250" i="4"/>
  <c r="G250" i="4" s="1"/>
  <c r="C251" i="4"/>
  <c r="G251" i="4" s="1"/>
  <c r="C252" i="4"/>
  <c r="G252" i="4" s="1"/>
  <c r="C253" i="4"/>
  <c r="G253" i="4" s="1"/>
  <c r="C254" i="4"/>
  <c r="C255" i="4"/>
  <c r="C256" i="4"/>
  <c r="C257" i="4"/>
  <c r="C258" i="4"/>
  <c r="C259" i="4"/>
  <c r="C260" i="4"/>
  <c r="C261" i="4"/>
  <c r="C262" i="4"/>
  <c r="C263" i="4"/>
  <c r="C3" i="4"/>
  <c r="G3" i="4" s="1"/>
  <c r="G68" i="4"/>
  <c r="G80" i="4"/>
  <c r="G116" i="4"/>
  <c r="G128" i="4"/>
  <c r="G172" i="4"/>
  <c r="G176" i="4"/>
  <c r="G212" i="4"/>
  <c r="H2" i="4" l="1"/>
  <c r="U2" i="4"/>
  <c r="J7" i="2" l="1"/>
  <c r="L7" i="2" s="1"/>
  <c r="N2" i="3"/>
  <c r="O2" i="3" s="1"/>
  <c r="BP3" i="3"/>
  <c r="BQ3" i="3" s="1"/>
  <c r="BP4" i="3"/>
  <c r="BQ4" i="3" s="1"/>
  <c r="BP5" i="3"/>
  <c r="BQ5" i="3" s="1"/>
  <c r="BP6" i="3"/>
  <c r="BQ6" i="3" s="1"/>
  <c r="BP7" i="3"/>
  <c r="BQ7" i="3" s="1"/>
  <c r="BP8" i="3"/>
  <c r="BQ8" i="3" s="1"/>
  <c r="BP9" i="3"/>
  <c r="BQ9" i="3" s="1"/>
  <c r="BP10" i="3"/>
  <c r="BQ10" i="3" s="1"/>
  <c r="BP11" i="3"/>
  <c r="BQ11" i="3" s="1"/>
  <c r="BP12" i="3"/>
  <c r="BQ12" i="3" s="1"/>
  <c r="BP13" i="3"/>
  <c r="BQ13" i="3" s="1"/>
  <c r="BP14" i="3"/>
  <c r="BQ14" i="3" s="1"/>
  <c r="BP15" i="3"/>
  <c r="BQ15" i="3" s="1"/>
  <c r="BP16" i="3"/>
  <c r="BQ16" i="3" s="1"/>
  <c r="BP17" i="3"/>
  <c r="BQ17" i="3" s="1"/>
  <c r="BP18" i="3"/>
  <c r="BQ18" i="3" s="1"/>
  <c r="BP19" i="3"/>
  <c r="BQ19" i="3" s="1"/>
  <c r="BP20" i="3"/>
  <c r="BQ20" i="3" s="1"/>
  <c r="BP21" i="3"/>
  <c r="BQ21" i="3" s="1"/>
  <c r="BP22" i="3"/>
  <c r="BQ22" i="3" s="1"/>
  <c r="BP23" i="3"/>
  <c r="BQ23" i="3" s="1"/>
  <c r="BP24" i="3"/>
  <c r="BQ24" i="3" s="1"/>
  <c r="BP25" i="3"/>
  <c r="BQ25" i="3" s="1"/>
  <c r="BP26" i="3"/>
  <c r="BQ26" i="3" s="1"/>
  <c r="BP27" i="3"/>
  <c r="BQ27" i="3" s="1"/>
  <c r="BP28" i="3"/>
  <c r="BQ28" i="3" s="1"/>
  <c r="BP29" i="3"/>
  <c r="BQ29" i="3" s="1"/>
  <c r="BP30" i="3"/>
  <c r="BQ30" i="3" s="1"/>
  <c r="BP31" i="3"/>
  <c r="BQ31" i="3" s="1"/>
  <c r="BP32" i="3"/>
  <c r="BQ32" i="3" s="1"/>
  <c r="BP33" i="3"/>
  <c r="BQ33" i="3" s="1"/>
  <c r="BP34" i="3"/>
  <c r="BQ34" i="3" s="1"/>
  <c r="BP35" i="3"/>
  <c r="BQ35" i="3" s="1"/>
  <c r="BP36" i="3"/>
  <c r="BQ36" i="3" s="1"/>
  <c r="BP37" i="3"/>
  <c r="BQ37" i="3" s="1"/>
  <c r="BP38" i="3"/>
  <c r="BQ38" i="3" s="1"/>
  <c r="BP39" i="3"/>
  <c r="BQ39" i="3" s="1"/>
  <c r="BP40" i="3"/>
  <c r="BQ40" i="3" s="1"/>
  <c r="BP41" i="3"/>
  <c r="BQ41" i="3" s="1"/>
  <c r="BP42" i="3"/>
  <c r="BQ42" i="3" s="1"/>
  <c r="BP43" i="3"/>
  <c r="BQ43" i="3" s="1"/>
  <c r="BP44" i="3"/>
  <c r="BQ44" i="3" s="1"/>
  <c r="BP45" i="3"/>
  <c r="BQ45" i="3" s="1"/>
  <c r="BP46" i="3"/>
  <c r="BQ46" i="3" s="1"/>
  <c r="BP47" i="3"/>
  <c r="BQ47" i="3" s="1"/>
  <c r="BP48" i="3"/>
  <c r="BQ48" i="3" s="1"/>
  <c r="BP49" i="3"/>
  <c r="BQ49" i="3" s="1"/>
  <c r="BP50" i="3"/>
  <c r="BQ50" i="3" s="1"/>
  <c r="BP51" i="3"/>
  <c r="BQ51" i="3" s="1"/>
  <c r="BP52" i="3"/>
  <c r="BQ52" i="3" s="1"/>
  <c r="BP53" i="3"/>
  <c r="BQ53" i="3" s="1"/>
  <c r="BP54" i="3"/>
  <c r="BQ54" i="3" s="1"/>
  <c r="BP55" i="3"/>
  <c r="BQ55" i="3" s="1"/>
  <c r="BP56" i="3"/>
  <c r="BQ56" i="3" s="1"/>
  <c r="BP57" i="3"/>
  <c r="BQ57" i="3" s="1"/>
  <c r="BP58" i="3"/>
  <c r="BQ58" i="3" s="1"/>
  <c r="BP59" i="3"/>
  <c r="BQ59" i="3" s="1"/>
  <c r="BP60" i="3"/>
  <c r="BQ60" i="3" s="1"/>
  <c r="BP61" i="3"/>
  <c r="BQ61" i="3" s="1"/>
  <c r="BP62" i="3"/>
  <c r="BQ62" i="3" s="1"/>
  <c r="BP63" i="3"/>
  <c r="BQ63" i="3" s="1"/>
  <c r="BP64" i="3"/>
  <c r="BQ64" i="3" s="1"/>
  <c r="BP65" i="3"/>
  <c r="BQ65" i="3" s="1"/>
  <c r="BP66" i="3"/>
  <c r="BQ66" i="3" s="1"/>
  <c r="BP67" i="3"/>
  <c r="BQ67" i="3" s="1"/>
  <c r="BP68" i="3"/>
  <c r="BQ68" i="3" s="1"/>
  <c r="BP69" i="3"/>
  <c r="BQ69" i="3" s="1"/>
  <c r="BP70" i="3"/>
  <c r="BQ70" i="3" s="1"/>
  <c r="BP71" i="3"/>
  <c r="BQ71" i="3" s="1"/>
  <c r="BP72" i="3"/>
  <c r="BQ72" i="3" s="1"/>
  <c r="BP73" i="3"/>
  <c r="BQ73" i="3" s="1"/>
  <c r="BP74" i="3"/>
  <c r="BQ74" i="3" s="1"/>
  <c r="BP75" i="3"/>
  <c r="BQ75" i="3" s="1"/>
  <c r="BP76" i="3"/>
  <c r="BQ76" i="3" s="1"/>
  <c r="BP77" i="3"/>
  <c r="BQ77" i="3" s="1"/>
  <c r="BP78" i="3"/>
  <c r="BQ78" i="3" s="1"/>
  <c r="BP79" i="3"/>
  <c r="BQ79" i="3" s="1"/>
  <c r="BP80" i="3"/>
  <c r="BQ80" i="3" s="1"/>
  <c r="BP81" i="3"/>
  <c r="BQ81" i="3" s="1"/>
  <c r="BP82" i="3"/>
  <c r="BQ82" i="3" s="1"/>
  <c r="BP83" i="3"/>
  <c r="BQ83" i="3" s="1"/>
  <c r="BP84" i="3"/>
  <c r="BQ84" i="3" s="1"/>
  <c r="BP85" i="3"/>
  <c r="BQ85" i="3" s="1"/>
  <c r="BP86" i="3"/>
  <c r="BQ86" i="3" s="1"/>
  <c r="BP87" i="3"/>
  <c r="BQ87" i="3" s="1"/>
  <c r="BP88" i="3"/>
  <c r="BQ88" i="3" s="1"/>
  <c r="BP89" i="3"/>
  <c r="BQ89" i="3" s="1"/>
  <c r="BP90" i="3"/>
  <c r="BQ90" i="3" s="1"/>
  <c r="BP91" i="3"/>
  <c r="BQ91" i="3" s="1"/>
  <c r="BP92" i="3"/>
  <c r="BQ92" i="3" s="1"/>
  <c r="BP93" i="3"/>
  <c r="BQ93" i="3" s="1"/>
  <c r="BP94" i="3"/>
  <c r="BQ94" i="3" s="1"/>
  <c r="BP95" i="3"/>
  <c r="BQ95" i="3" s="1"/>
  <c r="BP96" i="3"/>
  <c r="BQ96" i="3" s="1"/>
  <c r="BP97" i="3"/>
  <c r="BQ97" i="3" s="1"/>
  <c r="BP98" i="3"/>
  <c r="BQ98" i="3" s="1"/>
  <c r="BP99" i="3"/>
  <c r="BQ99" i="3" s="1"/>
  <c r="BP100" i="3"/>
  <c r="BQ100" i="3" s="1"/>
  <c r="BP101" i="3"/>
  <c r="BQ101" i="3" s="1"/>
  <c r="BP102" i="3"/>
  <c r="BQ102" i="3" s="1"/>
  <c r="BP103" i="3"/>
  <c r="BQ103" i="3" s="1"/>
  <c r="BP104" i="3"/>
  <c r="BQ104" i="3" s="1"/>
  <c r="BP105" i="3"/>
  <c r="BQ105" i="3" s="1"/>
  <c r="BP106" i="3"/>
  <c r="BQ106" i="3" s="1"/>
  <c r="BP107" i="3"/>
  <c r="BQ107" i="3" s="1"/>
  <c r="BP108" i="3"/>
  <c r="BQ108" i="3" s="1"/>
  <c r="BP109" i="3"/>
  <c r="BQ109" i="3" s="1"/>
  <c r="BP110" i="3"/>
  <c r="BQ110" i="3" s="1"/>
  <c r="BP111" i="3"/>
  <c r="BQ111" i="3" s="1"/>
  <c r="BP112" i="3"/>
  <c r="BQ112" i="3" s="1"/>
  <c r="BP113" i="3"/>
  <c r="BQ113" i="3" s="1"/>
  <c r="BP114" i="3"/>
  <c r="BQ114" i="3" s="1"/>
  <c r="BP115" i="3"/>
  <c r="BQ115" i="3" s="1"/>
  <c r="BP116" i="3"/>
  <c r="BQ116" i="3" s="1"/>
  <c r="BP117" i="3"/>
  <c r="BQ117" i="3" s="1"/>
  <c r="BP118" i="3"/>
  <c r="BQ118" i="3" s="1"/>
  <c r="BP119" i="3"/>
  <c r="BQ119" i="3" s="1"/>
  <c r="BP120" i="3"/>
  <c r="BQ120" i="3" s="1"/>
  <c r="BP121" i="3"/>
  <c r="BQ121" i="3" s="1"/>
  <c r="BP122" i="3"/>
  <c r="BQ122" i="3" s="1"/>
  <c r="BP123" i="3"/>
  <c r="BQ123" i="3" s="1"/>
  <c r="BP124" i="3"/>
  <c r="BQ124" i="3" s="1"/>
  <c r="BP125" i="3"/>
  <c r="BQ125" i="3" s="1"/>
  <c r="BP126" i="3"/>
  <c r="BQ126" i="3" s="1"/>
  <c r="BP127" i="3"/>
  <c r="BQ127" i="3" s="1"/>
  <c r="BP128" i="3"/>
  <c r="BQ128" i="3" s="1"/>
  <c r="BP129" i="3"/>
  <c r="BQ129" i="3" s="1"/>
  <c r="BP130" i="3"/>
  <c r="BQ130" i="3" s="1"/>
  <c r="BP131" i="3"/>
  <c r="BQ131" i="3" s="1"/>
  <c r="BP132" i="3"/>
  <c r="BQ132" i="3" s="1"/>
  <c r="BP133" i="3"/>
  <c r="BQ133" i="3" s="1"/>
  <c r="BP134" i="3"/>
  <c r="BQ134" i="3" s="1"/>
  <c r="BP135" i="3"/>
  <c r="BQ135" i="3" s="1"/>
  <c r="BP136" i="3"/>
  <c r="BQ136" i="3" s="1"/>
  <c r="BP137" i="3"/>
  <c r="BQ137" i="3" s="1"/>
  <c r="BP138" i="3"/>
  <c r="BQ138" i="3" s="1"/>
  <c r="BP139" i="3"/>
  <c r="BQ139" i="3" s="1"/>
  <c r="BP140" i="3"/>
  <c r="BQ140" i="3" s="1"/>
  <c r="BP141" i="3"/>
  <c r="BQ141" i="3" s="1"/>
  <c r="BP142" i="3"/>
  <c r="BQ142" i="3" s="1"/>
  <c r="BP143" i="3"/>
  <c r="BQ143" i="3" s="1"/>
  <c r="BP144" i="3"/>
  <c r="BQ144" i="3" s="1"/>
  <c r="BP145" i="3"/>
  <c r="BQ145" i="3" s="1"/>
  <c r="BP146" i="3"/>
  <c r="BQ146" i="3" s="1"/>
  <c r="BP147" i="3"/>
  <c r="BQ147" i="3" s="1"/>
  <c r="BP148" i="3"/>
  <c r="BQ148" i="3" s="1"/>
  <c r="BP149" i="3"/>
  <c r="BQ149" i="3" s="1"/>
  <c r="BP150" i="3"/>
  <c r="BQ150" i="3" s="1"/>
  <c r="BP151" i="3"/>
  <c r="BQ151" i="3" s="1"/>
  <c r="BP152" i="3"/>
  <c r="BQ152" i="3" s="1"/>
  <c r="BP153" i="3"/>
  <c r="BQ153" i="3" s="1"/>
  <c r="BP154" i="3"/>
  <c r="BQ154" i="3" s="1"/>
  <c r="BP155" i="3"/>
  <c r="BQ155" i="3" s="1"/>
  <c r="BP156" i="3"/>
  <c r="BQ156" i="3" s="1"/>
  <c r="BP157" i="3"/>
  <c r="BQ157" i="3" s="1"/>
  <c r="BP158" i="3"/>
  <c r="BQ158" i="3" s="1"/>
  <c r="BP159" i="3"/>
  <c r="BQ159" i="3" s="1"/>
  <c r="BP160" i="3"/>
  <c r="BQ160" i="3" s="1"/>
  <c r="BP161" i="3"/>
  <c r="BQ161" i="3" s="1"/>
  <c r="BP162" i="3"/>
  <c r="BQ162" i="3" s="1"/>
  <c r="BP163" i="3"/>
  <c r="BQ163" i="3" s="1"/>
  <c r="BP164" i="3"/>
  <c r="BQ164" i="3" s="1"/>
  <c r="BP165" i="3"/>
  <c r="BQ165" i="3" s="1"/>
  <c r="BP166" i="3"/>
  <c r="BQ166" i="3" s="1"/>
  <c r="BP167" i="3"/>
  <c r="BQ167" i="3" s="1"/>
  <c r="BP168" i="3"/>
  <c r="BQ168" i="3" s="1"/>
  <c r="BP169" i="3"/>
  <c r="BQ169" i="3" s="1"/>
  <c r="BP170" i="3"/>
  <c r="BQ170" i="3" s="1"/>
  <c r="BP171" i="3"/>
  <c r="BQ171" i="3" s="1"/>
  <c r="BP172" i="3"/>
  <c r="BQ172" i="3" s="1"/>
  <c r="BP173" i="3"/>
  <c r="BQ173" i="3" s="1"/>
  <c r="BP174" i="3"/>
  <c r="BQ174" i="3" s="1"/>
  <c r="BP175" i="3"/>
  <c r="BQ175" i="3" s="1"/>
  <c r="BP176" i="3"/>
  <c r="BQ176" i="3" s="1"/>
  <c r="BP177" i="3"/>
  <c r="BQ177" i="3" s="1"/>
  <c r="BP178" i="3"/>
  <c r="BQ178" i="3" s="1"/>
  <c r="BP179" i="3"/>
  <c r="BQ179" i="3" s="1"/>
  <c r="BP180" i="3"/>
  <c r="BQ180" i="3" s="1"/>
  <c r="BP181" i="3"/>
  <c r="BQ181" i="3" s="1"/>
  <c r="BP182" i="3"/>
  <c r="BQ182" i="3" s="1"/>
  <c r="BP183" i="3"/>
  <c r="BQ183" i="3" s="1"/>
  <c r="BP184" i="3"/>
  <c r="BQ184" i="3" s="1"/>
  <c r="BP185" i="3"/>
  <c r="BQ185" i="3" s="1"/>
  <c r="BP186" i="3"/>
  <c r="BQ186" i="3" s="1"/>
  <c r="BP187" i="3"/>
  <c r="BQ187" i="3" s="1"/>
  <c r="BP188" i="3"/>
  <c r="BQ188" i="3" s="1"/>
  <c r="BP189" i="3"/>
  <c r="BQ189" i="3" s="1"/>
  <c r="BP190" i="3"/>
  <c r="BQ190" i="3" s="1"/>
  <c r="BP191" i="3"/>
  <c r="BQ191" i="3" s="1"/>
  <c r="BP192" i="3"/>
  <c r="BQ192" i="3" s="1"/>
  <c r="BP193" i="3"/>
  <c r="BQ193" i="3" s="1"/>
  <c r="BP194" i="3"/>
  <c r="BQ194" i="3" s="1"/>
  <c r="BP195" i="3"/>
  <c r="BQ195" i="3" s="1"/>
  <c r="BP196" i="3"/>
  <c r="BQ196" i="3" s="1"/>
  <c r="BP197" i="3"/>
  <c r="BQ197" i="3" s="1"/>
  <c r="BP198" i="3"/>
  <c r="BQ198" i="3" s="1"/>
  <c r="BP199" i="3"/>
  <c r="BQ199" i="3" s="1"/>
  <c r="BP200" i="3"/>
  <c r="BQ200" i="3" s="1"/>
  <c r="BP201" i="3"/>
  <c r="BQ201" i="3" s="1"/>
  <c r="BP202" i="3"/>
  <c r="BQ202" i="3" s="1"/>
  <c r="BP203" i="3"/>
  <c r="BQ203" i="3" s="1"/>
  <c r="BP204" i="3"/>
  <c r="BQ204" i="3" s="1"/>
  <c r="BP205" i="3"/>
  <c r="BQ205" i="3" s="1"/>
  <c r="BP206" i="3"/>
  <c r="BQ206" i="3" s="1"/>
  <c r="BP207" i="3"/>
  <c r="BQ207" i="3" s="1"/>
  <c r="BP208" i="3"/>
  <c r="BQ208" i="3" s="1"/>
  <c r="BP209" i="3"/>
  <c r="BQ209" i="3" s="1"/>
  <c r="BP210" i="3"/>
  <c r="BQ210" i="3" s="1"/>
  <c r="BP211" i="3"/>
  <c r="BQ211" i="3" s="1"/>
  <c r="BP212" i="3"/>
  <c r="BQ212" i="3" s="1"/>
  <c r="BP213" i="3"/>
  <c r="BQ213" i="3" s="1"/>
  <c r="BP214" i="3"/>
  <c r="BQ214" i="3" s="1"/>
  <c r="BP215" i="3"/>
  <c r="BQ215" i="3" s="1"/>
  <c r="BP216" i="3"/>
  <c r="BQ216" i="3" s="1"/>
  <c r="BP217" i="3"/>
  <c r="BQ217" i="3" s="1"/>
  <c r="BP218" i="3"/>
  <c r="BQ218" i="3" s="1"/>
  <c r="BP219" i="3"/>
  <c r="BQ219" i="3" s="1"/>
  <c r="BP220" i="3"/>
  <c r="BQ220" i="3" s="1"/>
  <c r="BP221" i="3"/>
  <c r="BQ221" i="3" s="1"/>
  <c r="BP222" i="3"/>
  <c r="BQ222" i="3" s="1"/>
  <c r="BP223" i="3"/>
  <c r="BQ223" i="3" s="1"/>
  <c r="BP224" i="3"/>
  <c r="BQ224" i="3" s="1"/>
  <c r="BP225" i="3"/>
  <c r="BQ225" i="3" s="1"/>
  <c r="BP226" i="3"/>
  <c r="BQ226" i="3" s="1"/>
  <c r="BP227" i="3"/>
  <c r="BQ227" i="3" s="1"/>
  <c r="BP228" i="3"/>
  <c r="BQ228" i="3" s="1"/>
  <c r="BP229" i="3"/>
  <c r="BQ229" i="3" s="1"/>
  <c r="BP230" i="3"/>
  <c r="BQ230" i="3" s="1"/>
  <c r="BP231" i="3"/>
  <c r="BQ231" i="3" s="1"/>
  <c r="BP232" i="3"/>
  <c r="BQ232" i="3" s="1"/>
  <c r="BP233" i="3"/>
  <c r="BQ233" i="3" s="1"/>
  <c r="BP234" i="3"/>
  <c r="BQ234" i="3" s="1"/>
  <c r="BP235" i="3"/>
  <c r="BQ235" i="3" s="1"/>
  <c r="BP236" i="3"/>
  <c r="BQ236" i="3" s="1"/>
  <c r="BP237" i="3"/>
  <c r="BQ237" i="3" s="1"/>
  <c r="BP238" i="3"/>
  <c r="BQ238" i="3" s="1"/>
  <c r="BP239" i="3"/>
  <c r="BQ239" i="3" s="1"/>
  <c r="BP240" i="3"/>
  <c r="BQ240" i="3" s="1"/>
  <c r="BP241" i="3"/>
  <c r="BQ241" i="3" s="1"/>
  <c r="BP242" i="3"/>
  <c r="BQ242" i="3" s="1"/>
  <c r="BP243" i="3"/>
  <c r="BQ243" i="3" s="1"/>
  <c r="BP244" i="3"/>
  <c r="BQ244" i="3" s="1"/>
  <c r="BP245" i="3"/>
  <c r="BQ245" i="3" s="1"/>
  <c r="BP246" i="3"/>
  <c r="BQ246" i="3" s="1"/>
  <c r="BP247" i="3"/>
  <c r="BQ247" i="3" s="1"/>
  <c r="BP248" i="3"/>
  <c r="BQ248" i="3" s="1"/>
  <c r="BP249" i="3"/>
  <c r="BQ249" i="3" s="1"/>
  <c r="BP250" i="3"/>
  <c r="BQ250" i="3" s="1"/>
  <c r="BP251" i="3"/>
  <c r="BQ251" i="3" s="1"/>
  <c r="BP252" i="3"/>
  <c r="BQ252" i="3" s="1"/>
  <c r="BP253" i="3"/>
  <c r="BQ253" i="3" s="1"/>
  <c r="BP254" i="3"/>
  <c r="BP255" i="3"/>
  <c r="BP256" i="3"/>
  <c r="BP257" i="3"/>
  <c r="BP258" i="3"/>
  <c r="BP259" i="3"/>
  <c r="BP260" i="3"/>
  <c r="BP261" i="3"/>
  <c r="BP262" i="3"/>
  <c r="BP263" i="3"/>
  <c r="BP2" i="3"/>
  <c r="BQ2" i="3" s="1"/>
  <c r="N3" i="3"/>
  <c r="O3" i="3" s="1"/>
  <c r="N4" i="3"/>
  <c r="O4" i="3" s="1"/>
  <c r="N5" i="3"/>
  <c r="O5" i="3" s="1"/>
  <c r="N6" i="3"/>
  <c r="O6" i="3" s="1"/>
  <c r="N7" i="3"/>
  <c r="O7" i="3" s="1"/>
  <c r="N8" i="3"/>
  <c r="O8" i="3" s="1"/>
  <c r="N9" i="3"/>
  <c r="O9" i="3" s="1"/>
  <c r="N10" i="3"/>
  <c r="O10" i="3" s="1"/>
  <c r="N11" i="3"/>
  <c r="O11" i="3" s="1"/>
  <c r="N12" i="3"/>
  <c r="O12" i="3" s="1"/>
  <c r="N13" i="3"/>
  <c r="O13" i="3" s="1"/>
  <c r="N14" i="3"/>
  <c r="O14" i="3" s="1"/>
  <c r="N15" i="3"/>
  <c r="O15" i="3" s="1"/>
  <c r="N16" i="3"/>
  <c r="O16" i="3" s="1"/>
  <c r="N17" i="3"/>
  <c r="O17" i="3" s="1"/>
  <c r="N18" i="3"/>
  <c r="O18" i="3" s="1"/>
  <c r="N19" i="3"/>
  <c r="O19" i="3" s="1"/>
  <c r="N20" i="3"/>
  <c r="O20" i="3" s="1"/>
  <c r="N21" i="3"/>
  <c r="O21" i="3" s="1"/>
  <c r="N22" i="3"/>
  <c r="O22" i="3" s="1"/>
  <c r="N23" i="3"/>
  <c r="O23" i="3" s="1"/>
  <c r="N24" i="3"/>
  <c r="O24" i="3" s="1"/>
  <c r="N25" i="3"/>
  <c r="O25" i="3" s="1"/>
  <c r="N26" i="3"/>
  <c r="O26" i="3" s="1"/>
  <c r="N27" i="3"/>
  <c r="O27" i="3" s="1"/>
  <c r="N28" i="3"/>
  <c r="O28" i="3" s="1"/>
  <c r="N29" i="3"/>
  <c r="O29" i="3" s="1"/>
  <c r="N30" i="3"/>
  <c r="O30" i="3" s="1"/>
  <c r="N31" i="3"/>
  <c r="O31" i="3" s="1"/>
  <c r="N32" i="3"/>
  <c r="O32" i="3" s="1"/>
  <c r="N33" i="3"/>
  <c r="O33" i="3" s="1"/>
  <c r="N34" i="3"/>
  <c r="O34" i="3" s="1"/>
  <c r="N35" i="3"/>
  <c r="O35" i="3" s="1"/>
  <c r="N36" i="3"/>
  <c r="O36" i="3" s="1"/>
  <c r="N37" i="3"/>
  <c r="O37" i="3" s="1"/>
  <c r="N38" i="3"/>
  <c r="O38" i="3" s="1"/>
  <c r="N39" i="3"/>
  <c r="O39" i="3" s="1"/>
  <c r="N40" i="3"/>
  <c r="O40" i="3" s="1"/>
  <c r="N41" i="3"/>
  <c r="O41" i="3" s="1"/>
  <c r="N42" i="3"/>
  <c r="O42" i="3" s="1"/>
  <c r="N43" i="3"/>
  <c r="O43" i="3" s="1"/>
  <c r="N44" i="3"/>
  <c r="O44" i="3" s="1"/>
  <c r="N45" i="3"/>
  <c r="O45" i="3" s="1"/>
  <c r="N46" i="3"/>
  <c r="O46" i="3" s="1"/>
  <c r="N47" i="3"/>
  <c r="O47" i="3" s="1"/>
  <c r="N48" i="3"/>
  <c r="O48" i="3" s="1"/>
  <c r="N49" i="3"/>
  <c r="O49" i="3" s="1"/>
  <c r="N50" i="3"/>
  <c r="O50" i="3" s="1"/>
  <c r="N51" i="3"/>
  <c r="O51" i="3" s="1"/>
  <c r="N52" i="3"/>
  <c r="O52" i="3" s="1"/>
  <c r="N53" i="3"/>
  <c r="O53" i="3" s="1"/>
  <c r="N54" i="3"/>
  <c r="O54" i="3" s="1"/>
  <c r="N55" i="3"/>
  <c r="O55" i="3" s="1"/>
  <c r="N56" i="3"/>
  <c r="O56" i="3" s="1"/>
  <c r="N57" i="3"/>
  <c r="O57" i="3" s="1"/>
  <c r="N58" i="3"/>
  <c r="O58" i="3" s="1"/>
  <c r="N59" i="3"/>
  <c r="O59" i="3" s="1"/>
  <c r="N60" i="3"/>
  <c r="O60" i="3" s="1"/>
  <c r="N61" i="3"/>
  <c r="O61" i="3" s="1"/>
  <c r="N62" i="3"/>
  <c r="O62" i="3" s="1"/>
  <c r="N63" i="3"/>
  <c r="O63" i="3" s="1"/>
  <c r="N64" i="3"/>
  <c r="O64" i="3" s="1"/>
  <c r="N65" i="3"/>
  <c r="O65" i="3" s="1"/>
  <c r="N66" i="3"/>
  <c r="O66" i="3" s="1"/>
  <c r="N67" i="3"/>
  <c r="O67" i="3" s="1"/>
  <c r="N68" i="3"/>
  <c r="O68" i="3" s="1"/>
  <c r="N69" i="3"/>
  <c r="O69" i="3" s="1"/>
  <c r="N70" i="3"/>
  <c r="O70" i="3" s="1"/>
  <c r="N71" i="3"/>
  <c r="O71" i="3" s="1"/>
  <c r="N72" i="3"/>
  <c r="O72" i="3" s="1"/>
  <c r="N73" i="3"/>
  <c r="O73" i="3" s="1"/>
  <c r="N74" i="3"/>
  <c r="O74" i="3" s="1"/>
  <c r="N75" i="3"/>
  <c r="O75" i="3" s="1"/>
  <c r="N76" i="3"/>
  <c r="O76" i="3" s="1"/>
  <c r="N77" i="3"/>
  <c r="O77" i="3" s="1"/>
  <c r="N78" i="3"/>
  <c r="O78" i="3" s="1"/>
  <c r="N79" i="3"/>
  <c r="O79" i="3" s="1"/>
  <c r="N80" i="3"/>
  <c r="O80" i="3" s="1"/>
  <c r="N81" i="3"/>
  <c r="O81" i="3" s="1"/>
  <c r="N82" i="3"/>
  <c r="O82" i="3" s="1"/>
  <c r="N83" i="3"/>
  <c r="O83" i="3" s="1"/>
  <c r="N84" i="3"/>
  <c r="O84" i="3" s="1"/>
  <c r="N85" i="3"/>
  <c r="O85" i="3" s="1"/>
  <c r="N86" i="3"/>
  <c r="O86" i="3" s="1"/>
  <c r="N87" i="3"/>
  <c r="O87" i="3" s="1"/>
  <c r="N88" i="3"/>
  <c r="O88" i="3" s="1"/>
  <c r="N89" i="3"/>
  <c r="O89" i="3" s="1"/>
  <c r="N90" i="3"/>
  <c r="O90" i="3" s="1"/>
  <c r="N91" i="3"/>
  <c r="O91" i="3" s="1"/>
  <c r="N92" i="3"/>
  <c r="O92" i="3" s="1"/>
  <c r="N93" i="3"/>
  <c r="O93" i="3" s="1"/>
  <c r="N94" i="3"/>
  <c r="O94" i="3" s="1"/>
  <c r="N95" i="3"/>
  <c r="O95" i="3" s="1"/>
  <c r="N96" i="3"/>
  <c r="O96" i="3" s="1"/>
  <c r="N97" i="3"/>
  <c r="O97" i="3" s="1"/>
  <c r="N98" i="3"/>
  <c r="O98" i="3" s="1"/>
  <c r="N99" i="3"/>
  <c r="O99" i="3" s="1"/>
  <c r="N100" i="3"/>
  <c r="O100" i="3" s="1"/>
  <c r="N101" i="3"/>
  <c r="O101" i="3" s="1"/>
  <c r="N102" i="3"/>
  <c r="O102" i="3" s="1"/>
  <c r="N103" i="3"/>
  <c r="O103" i="3" s="1"/>
  <c r="N104" i="3"/>
  <c r="O104" i="3" s="1"/>
  <c r="N105" i="3"/>
  <c r="O105" i="3" s="1"/>
  <c r="N106" i="3"/>
  <c r="O106" i="3" s="1"/>
  <c r="N107" i="3"/>
  <c r="O107" i="3" s="1"/>
  <c r="N108" i="3"/>
  <c r="O108" i="3" s="1"/>
  <c r="N109" i="3"/>
  <c r="O109" i="3" s="1"/>
  <c r="N110" i="3"/>
  <c r="O110" i="3" s="1"/>
  <c r="N111" i="3"/>
  <c r="O111" i="3" s="1"/>
  <c r="N112" i="3"/>
  <c r="O112" i="3" s="1"/>
  <c r="N113" i="3"/>
  <c r="O113" i="3" s="1"/>
  <c r="N114" i="3"/>
  <c r="O114" i="3" s="1"/>
  <c r="N115" i="3"/>
  <c r="O115" i="3" s="1"/>
  <c r="N116" i="3"/>
  <c r="O116" i="3" s="1"/>
  <c r="N117" i="3"/>
  <c r="O117" i="3" s="1"/>
  <c r="N118" i="3"/>
  <c r="O118" i="3" s="1"/>
  <c r="N119" i="3"/>
  <c r="O119" i="3" s="1"/>
  <c r="N120" i="3"/>
  <c r="O120" i="3" s="1"/>
  <c r="N121" i="3"/>
  <c r="O121" i="3" s="1"/>
  <c r="N122" i="3"/>
  <c r="O122" i="3" s="1"/>
  <c r="N123" i="3"/>
  <c r="O123" i="3" s="1"/>
  <c r="N124" i="3"/>
  <c r="O124" i="3" s="1"/>
  <c r="N125" i="3"/>
  <c r="O125" i="3" s="1"/>
  <c r="N126" i="3"/>
  <c r="O126" i="3" s="1"/>
  <c r="N127" i="3"/>
  <c r="O127" i="3" s="1"/>
  <c r="N128" i="3"/>
  <c r="O128" i="3" s="1"/>
  <c r="N129" i="3"/>
  <c r="O129" i="3" s="1"/>
  <c r="N130" i="3"/>
  <c r="O130" i="3" s="1"/>
  <c r="N131" i="3"/>
  <c r="O131" i="3" s="1"/>
  <c r="N132" i="3"/>
  <c r="O132" i="3" s="1"/>
  <c r="N133" i="3"/>
  <c r="O133" i="3" s="1"/>
  <c r="N134" i="3"/>
  <c r="O134" i="3" s="1"/>
  <c r="N135" i="3"/>
  <c r="O135" i="3" s="1"/>
  <c r="N136" i="3"/>
  <c r="O136" i="3" s="1"/>
  <c r="N137" i="3"/>
  <c r="O137" i="3" s="1"/>
  <c r="N138" i="3"/>
  <c r="O138" i="3" s="1"/>
  <c r="N139" i="3"/>
  <c r="O139" i="3" s="1"/>
  <c r="N140" i="3"/>
  <c r="O140" i="3" s="1"/>
  <c r="N141" i="3"/>
  <c r="O141" i="3" s="1"/>
  <c r="N142" i="3"/>
  <c r="O142" i="3" s="1"/>
  <c r="N143" i="3"/>
  <c r="O143" i="3" s="1"/>
  <c r="N144" i="3"/>
  <c r="O144" i="3" s="1"/>
  <c r="N145" i="3"/>
  <c r="O145" i="3" s="1"/>
  <c r="N146" i="3"/>
  <c r="O146" i="3" s="1"/>
  <c r="N147" i="3"/>
  <c r="O147" i="3" s="1"/>
  <c r="N148" i="3"/>
  <c r="O148" i="3" s="1"/>
  <c r="N149" i="3"/>
  <c r="O149" i="3" s="1"/>
  <c r="N150" i="3"/>
  <c r="O150" i="3" s="1"/>
  <c r="N151" i="3"/>
  <c r="O151" i="3" s="1"/>
  <c r="N152" i="3"/>
  <c r="O152" i="3" s="1"/>
  <c r="N153" i="3"/>
  <c r="O153" i="3" s="1"/>
  <c r="N154" i="3"/>
  <c r="O154" i="3" s="1"/>
  <c r="N155" i="3"/>
  <c r="O155" i="3" s="1"/>
  <c r="N156" i="3"/>
  <c r="O156" i="3" s="1"/>
  <c r="N157" i="3"/>
  <c r="O157" i="3" s="1"/>
  <c r="N158" i="3"/>
  <c r="O158" i="3" s="1"/>
  <c r="N159" i="3"/>
  <c r="O159" i="3" s="1"/>
  <c r="N160" i="3"/>
  <c r="O160" i="3" s="1"/>
  <c r="N161" i="3"/>
  <c r="O161" i="3" s="1"/>
  <c r="N162" i="3"/>
  <c r="O162" i="3" s="1"/>
  <c r="N163" i="3"/>
  <c r="O163" i="3" s="1"/>
  <c r="N164" i="3"/>
  <c r="O164" i="3" s="1"/>
  <c r="N165" i="3"/>
  <c r="O165" i="3" s="1"/>
  <c r="N166" i="3"/>
  <c r="O166" i="3" s="1"/>
  <c r="N167" i="3"/>
  <c r="O167" i="3" s="1"/>
  <c r="N168" i="3"/>
  <c r="O168" i="3" s="1"/>
  <c r="N169" i="3"/>
  <c r="O169" i="3" s="1"/>
  <c r="N170" i="3"/>
  <c r="O170" i="3" s="1"/>
  <c r="N171" i="3"/>
  <c r="O171" i="3" s="1"/>
  <c r="N172" i="3"/>
  <c r="O172" i="3" s="1"/>
  <c r="N173" i="3"/>
  <c r="O173" i="3" s="1"/>
  <c r="N174" i="3"/>
  <c r="O174" i="3" s="1"/>
  <c r="N175" i="3"/>
  <c r="O175" i="3" s="1"/>
  <c r="N176" i="3"/>
  <c r="O176" i="3" s="1"/>
  <c r="N177" i="3"/>
  <c r="O177" i="3" s="1"/>
  <c r="N178" i="3"/>
  <c r="O178" i="3" s="1"/>
  <c r="N179" i="3"/>
  <c r="O179" i="3" s="1"/>
  <c r="N180" i="3"/>
  <c r="O180" i="3" s="1"/>
  <c r="N181" i="3"/>
  <c r="O181" i="3" s="1"/>
  <c r="N182" i="3"/>
  <c r="O182" i="3" s="1"/>
  <c r="N183" i="3"/>
  <c r="O183" i="3" s="1"/>
  <c r="N184" i="3"/>
  <c r="O184" i="3" s="1"/>
  <c r="N185" i="3"/>
  <c r="O185" i="3" s="1"/>
  <c r="N186" i="3"/>
  <c r="O186" i="3" s="1"/>
  <c r="N187" i="3"/>
  <c r="O187" i="3" s="1"/>
  <c r="N188" i="3"/>
  <c r="O188" i="3" s="1"/>
  <c r="N189" i="3"/>
  <c r="O189" i="3" s="1"/>
  <c r="N190" i="3"/>
  <c r="O190" i="3" s="1"/>
  <c r="N191" i="3"/>
  <c r="O191" i="3" s="1"/>
  <c r="N192" i="3"/>
  <c r="O192" i="3" s="1"/>
  <c r="N193" i="3"/>
  <c r="O193" i="3" s="1"/>
  <c r="N194" i="3"/>
  <c r="O194" i="3" s="1"/>
  <c r="N195" i="3"/>
  <c r="O195" i="3" s="1"/>
  <c r="N196" i="3"/>
  <c r="O196" i="3" s="1"/>
  <c r="N197" i="3"/>
  <c r="O197" i="3" s="1"/>
  <c r="N198" i="3"/>
  <c r="O198" i="3" s="1"/>
  <c r="N199" i="3"/>
  <c r="O199" i="3" s="1"/>
  <c r="N200" i="3"/>
  <c r="O200" i="3" s="1"/>
  <c r="N201" i="3"/>
  <c r="O201" i="3" s="1"/>
  <c r="N202" i="3"/>
  <c r="O202" i="3" s="1"/>
  <c r="N203" i="3"/>
  <c r="O203" i="3" s="1"/>
  <c r="N204" i="3"/>
  <c r="O204" i="3" s="1"/>
  <c r="N205" i="3"/>
  <c r="O205" i="3" s="1"/>
  <c r="N206" i="3"/>
  <c r="O206" i="3" s="1"/>
  <c r="N207" i="3"/>
  <c r="O207" i="3" s="1"/>
  <c r="N208" i="3"/>
  <c r="O208" i="3" s="1"/>
  <c r="N209" i="3"/>
  <c r="O209" i="3" s="1"/>
  <c r="N210" i="3"/>
  <c r="O210" i="3" s="1"/>
  <c r="N211" i="3"/>
  <c r="O211" i="3" s="1"/>
  <c r="N212" i="3"/>
  <c r="O212" i="3" s="1"/>
  <c r="N213" i="3"/>
  <c r="O213" i="3" s="1"/>
  <c r="N214" i="3"/>
  <c r="O214" i="3" s="1"/>
  <c r="N215" i="3"/>
  <c r="O215" i="3" s="1"/>
  <c r="N216" i="3"/>
  <c r="O216" i="3" s="1"/>
  <c r="N217" i="3"/>
  <c r="O217" i="3" s="1"/>
  <c r="N218" i="3"/>
  <c r="O218" i="3" s="1"/>
  <c r="N219" i="3"/>
  <c r="O219" i="3" s="1"/>
  <c r="N220" i="3"/>
  <c r="O220" i="3" s="1"/>
  <c r="N221" i="3"/>
  <c r="O221" i="3" s="1"/>
  <c r="N222" i="3"/>
  <c r="O222" i="3" s="1"/>
  <c r="N223" i="3"/>
  <c r="O223" i="3" s="1"/>
  <c r="N224" i="3"/>
  <c r="O224" i="3" s="1"/>
  <c r="N225" i="3"/>
  <c r="O225" i="3" s="1"/>
  <c r="N226" i="3"/>
  <c r="O226" i="3" s="1"/>
  <c r="N227" i="3"/>
  <c r="O227" i="3" s="1"/>
  <c r="N228" i="3"/>
  <c r="O228" i="3" s="1"/>
  <c r="N229" i="3"/>
  <c r="O229" i="3" s="1"/>
  <c r="N230" i="3"/>
  <c r="O230" i="3" s="1"/>
  <c r="N231" i="3"/>
  <c r="O231" i="3" s="1"/>
  <c r="N232" i="3"/>
  <c r="O232" i="3" s="1"/>
  <c r="N233" i="3"/>
  <c r="O233" i="3" s="1"/>
  <c r="N234" i="3"/>
  <c r="O234" i="3" s="1"/>
  <c r="N235" i="3"/>
  <c r="O235" i="3" s="1"/>
  <c r="N236" i="3"/>
  <c r="O236" i="3" s="1"/>
  <c r="N237" i="3"/>
  <c r="O237" i="3" s="1"/>
  <c r="N238" i="3"/>
  <c r="O238" i="3" s="1"/>
  <c r="N239" i="3"/>
  <c r="O239" i="3" s="1"/>
  <c r="N240" i="3"/>
  <c r="O240" i="3" s="1"/>
  <c r="N241" i="3"/>
  <c r="O241" i="3" s="1"/>
  <c r="N242" i="3"/>
  <c r="O242" i="3" s="1"/>
  <c r="N243" i="3"/>
  <c r="O243" i="3" s="1"/>
  <c r="N244" i="3"/>
  <c r="O244" i="3" s="1"/>
  <c r="N245" i="3"/>
  <c r="O245" i="3" s="1"/>
  <c r="N246" i="3"/>
  <c r="O246" i="3" s="1"/>
  <c r="N247" i="3"/>
  <c r="O247" i="3" s="1"/>
  <c r="N248" i="3"/>
  <c r="O248" i="3" s="1"/>
  <c r="N249" i="3"/>
  <c r="O249" i="3" s="1"/>
  <c r="N250" i="3"/>
  <c r="O250" i="3" s="1"/>
  <c r="N251" i="3"/>
  <c r="O251" i="3" s="1"/>
  <c r="N252" i="3"/>
  <c r="O252" i="3" s="1"/>
  <c r="N253" i="3"/>
  <c r="O253" i="3" s="1"/>
  <c r="N254" i="3"/>
  <c r="N255" i="3"/>
  <c r="N256" i="3"/>
  <c r="N257" i="3"/>
  <c r="N258" i="3"/>
  <c r="N259" i="3"/>
  <c r="N260" i="3"/>
  <c r="N261" i="3"/>
  <c r="N262" i="3"/>
  <c r="N263" i="3"/>
  <c r="AI7" i="2" l="1"/>
  <c r="AK7" i="2" s="1"/>
  <c r="AI8" i="2"/>
  <c r="AI9" i="2"/>
  <c r="AI10" i="2"/>
  <c r="AI11" i="2"/>
  <c r="AK11" i="2" s="1"/>
  <c r="AI12" i="2"/>
  <c r="AI13" i="2"/>
  <c r="AI14" i="2"/>
  <c r="AI15" i="2"/>
  <c r="AI16" i="2"/>
  <c r="AI17" i="2"/>
  <c r="AI18" i="2"/>
  <c r="AI19" i="2"/>
  <c r="AK19" i="2" s="1"/>
  <c r="AI20" i="2"/>
  <c r="AK20" i="2" s="1"/>
  <c r="AI21" i="2"/>
  <c r="AK21" i="2" s="1"/>
  <c r="AI22" i="2"/>
  <c r="AK22" i="2" s="1"/>
  <c r="AI23" i="2"/>
  <c r="AI24" i="2"/>
  <c r="AI25" i="2"/>
  <c r="AI26" i="2"/>
  <c r="AI27" i="2"/>
  <c r="AI28" i="2"/>
  <c r="AI29" i="2"/>
  <c r="AI30" i="2"/>
  <c r="AI31" i="2"/>
  <c r="AK31" i="2" s="1"/>
  <c r="AI32" i="2"/>
  <c r="AI33" i="2"/>
  <c r="AI34" i="2"/>
  <c r="AI35" i="2"/>
  <c r="AI36" i="2"/>
  <c r="AI37" i="2"/>
  <c r="AI38" i="2"/>
  <c r="AI39" i="2"/>
  <c r="AI40" i="2"/>
  <c r="AI41" i="2"/>
  <c r="AI42" i="2"/>
  <c r="AI43" i="2"/>
  <c r="AK43" i="2" s="1"/>
  <c r="AI44" i="2"/>
  <c r="AI45" i="2"/>
  <c r="AI46" i="2"/>
  <c r="AI47" i="2"/>
  <c r="AI48" i="2"/>
  <c r="AI49" i="2"/>
  <c r="AI50" i="2"/>
  <c r="AI51" i="2"/>
  <c r="AI52" i="2"/>
  <c r="AI53" i="2"/>
  <c r="AI54" i="2"/>
  <c r="AI55" i="2"/>
  <c r="AK55" i="2" s="1"/>
  <c r="AI56" i="2"/>
  <c r="AK56" i="2" s="1"/>
  <c r="AI57" i="2"/>
  <c r="AI58" i="2"/>
  <c r="AI59" i="2"/>
  <c r="AI60" i="2"/>
  <c r="AI61" i="2"/>
  <c r="AI62" i="2"/>
  <c r="AI63" i="2"/>
  <c r="AI64" i="2"/>
  <c r="AI65" i="2"/>
  <c r="AI66" i="2"/>
  <c r="AI67" i="2"/>
  <c r="AK67" i="2" s="1"/>
  <c r="AI68" i="2"/>
  <c r="AI69" i="2"/>
  <c r="AI70" i="2"/>
  <c r="AI71" i="2"/>
  <c r="AI72" i="2"/>
  <c r="AI73" i="2"/>
  <c r="AI74" i="2"/>
  <c r="AI75" i="2"/>
  <c r="AI76" i="2"/>
  <c r="AI77" i="2"/>
  <c r="AI78" i="2"/>
  <c r="AI79" i="2"/>
  <c r="AK79" i="2" s="1"/>
  <c r="AI80" i="2"/>
  <c r="AI81" i="2"/>
  <c r="AI82" i="2"/>
  <c r="AI83" i="2"/>
  <c r="AI84" i="2"/>
  <c r="AI85" i="2"/>
  <c r="AI86" i="2"/>
  <c r="AI87" i="2"/>
  <c r="AI88" i="2"/>
  <c r="AI89" i="2"/>
  <c r="AI90" i="2"/>
  <c r="AI91" i="2"/>
  <c r="AK91" i="2" s="1"/>
  <c r="AI92" i="2"/>
  <c r="AK92" i="2" s="1"/>
  <c r="AI93" i="2"/>
  <c r="AK93" i="2" s="1"/>
  <c r="AI94" i="2"/>
  <c r="AI95" i="2"/>
  <c r="AI96" i="2"/>
  <c r="AI97" i="2"/>
  <c r="AI98" i="2"/>
  <c r="AI99" i="2"/>
  <c r="AI100" i="2"/>
  <c r="AI101" i="2"/>
  <c r="AI102" i="2"/>
  <c r="AI103" i="2"/>
  <c r="AK103" i="2" s="1"/>
  <c r="AI104" i="2"/>
  <c r="AI105" i="2"/>
  <c r="AI106" i="2"/>
  <c r="AI107" i="2"/>
  <c r="AI108" i="2"/>
  <c r="AI109" i="2"/>
  <c r="AI110" i="2"/>
  <c r="AI111" i="2"/>
  <c r="AI112" i="2"/>
  <c r="AI113" i="2"/>
  <c r="AI114" i="2"/>
  <c r="AI115" i="2"/>
  <c r="AK115" i="2" s="1"/>
  <c r="AI116" i="2"/>
  <c r="AI117" i="2"/>
  <c r="AI118" i="2"/>
  <c r="AI119" i="2"/>
  <c r="AI120" i="2"/>
  <c r="AI121" i="2"/>
  <c r="AI122" i="2"/>
  <c r="AI123" i="2"/>
  <c r="AI124" i="2"/>
  <c r="AI125" i="2"/>
  <c r="AI126" i="2"/>
  <c r="AI127" i="2"/>
  <c r="AK127" i="2" s="1"/>
  <c r="AI128" i="2"/>
  <c r="AK128" i="2" s="1"/>
  <c r="AI129" i="2"/>
  <c r="AK129" i="2" s="1"/>
  <c r="AI130" i="2"/>
  <c r="AI131" i="2"/>
  <c r="AI132" i="2"/>
  <c r="AI133" i="2"/>
  <c r="AI134" i="2"/>
  <c r="AI135" i="2"/>
  <c r="AI136" i="2"/>
  <c r="AI137" i="2"/>
  <c r="AI138" i="2"/>
  <c r="AI139" i="2"/>
  <c r="AK139" i="2" s="1"/>
  <c r="AI140" i="2"/>
  <c r="AK140" i="2" s="1"/>
  <c r="AI141" i="2"/>
  <c r="AI142" i="2"/>
  <c r="AI143" i="2"/>
  <c r="AI144" i="2"/>
  <c r="AI145" i="2"/>
  <c r="AI146" i="2"/>
  <c r="AI147" i="2"/>
  <c r="AI148" i="2"/>
  <c r="AI149" i="2"/>
  <c r="AI150" i="2"/>
  <c r="AI151" i="2"/>
  <c r="AK151" i="2" s="1"/>
  <c r="AI152" i="2"/>
  <c r="AI153" i="2"/>
  <c r="AI154" i="2"/>
  <c r="AI155" i="2"/>
  <c r="AI156" i="2"/>
  <c r="AI157" i="2"/>
  <c r="AI158" i="2"/>
  <c r="AI159" i="2"/>
  <c r="AI160" i="2"/>
  <c r="AI161" i="2"/>
  <c r="AI162" i="2"/>
  <c r="AI163" i="2"/>
  <c r="AK163" i="2" s="1"/>
  <c r="AI164" i="2"/>
  <c r="AK164" i="2" s="1"/>
  <c r="AI165" i="2"/>
  <c r="AI166" i="2"/>
  <c r="AI167" i="2"/>
  <c r="AI168" i="2"/>
  <c r="AI169" i="2"/>
  <c r="AI170" i="2"/>
  <c r="AI171" i="2"/>
  <c r="AI172" i="2"/>
  <c r="AI173" i="2"/>
  <c r="AI174" i="2"/>
  <c r="AI175" i="2"/>
  <c r="AK175" i="2" s="1"/>
  <c r="AI176" i="2"/>
  <c r="AI177" i="2"/>
  <c r="AI178" i="2"/>
  <c r="AI179" i="2"/>
  <c r="AI180" i="2"/>
  <c r="AI181" i="2"/>
  <c r="AI182" i="2"/>
  <c r="AI183" i="2"/>
  <c r="AI184" i="2"/>
  <c r="AI185" i="2"/>
  <c r="AI186" i="2"/>
  <c r="AI187" i="2"/>
  <c r="AK187" i="2" s="1"/>
  <c r="AI188" i="2"/>
  <c r="AK188" i="2" s="1"/>
  <c r="AI189" i="2"/>
  <c r="AK189" i="2" s="1"/>
  <c r="AI190" i="2"/>
  <c r="AK190" i="2" s="1"/>
  <c r="AI191" i="2"/>
  <c r="AI192" i="2"/>
  <c r="AI193" i="2"/>
  <c r="AI194" i="2"/>
  <c r="AI195" i="2"/>
  <c r="AI196" i="2"/>
  <c r="AI197" i="2"/>
  <c r="AI198" i="2"/>
  <c r="AI199" i="2"/>
  <c r="AK199" i="2" s="1"/>
  <c r="AI200" i="2"/>
  <c r="AI201" i="2"/>
  <c r="AI202" i="2"/>
  <c r="AI203" i="2"/>
  <c r="AI204" i="2"/>
  <c r="AI205" i="2"/>
  <c r="AI206" i="2"/>
  <c r="AI207" i="2"/>
  <c r="AI208" i="2"/>
  <c r="AI209" i="2"/>
  <c r="AI210" i="2"/>
  <c r="AI211" i="2"/>
  <c r="AK211" i="2" s="1"/>
  <c r="AI212" i="2"/>
  <c r="AK212" i="2" s="1"/>
  <c r="AI213" i="2"/>
  <c r="AI214" i="2"/>
  <c r="AI215" i="2"/>
  <c r="AI216" i="2"/>
  <c r="AI217" i="2"/>
  <c r="AI218" i="2"/>
  <c r="AI219" i="2"/>
  <c r="AI220" i="2"/>
  <c r="AI221" i="2"/>
  <c r="AI222" i="2"/>
  <c r="AI223" i="2"/>
  <c r="AK223" i="2" s="1"/>
  <c r="AI224" i="2"/>
  <c r="AK224" i="2" s="1"/>
  <c r="AI225" i="2"/>
  <c r="AI226" i="2"/>
  <c r="AI227" i="2"/>
  <c r="AI228" i="2"/>
  <c r="AI229" i="2"/>
  <c r="AI230" i="2"/>
  <c r="AI231" i="2"/>
  <c r="AI232" i="2"/>
  <c r="AI233" i="2"/>
  <c r="AI234" i="2"/>
  <c r="AI235" i="2"/>
  <c r="AK235" i="2" s="1"/>
  <c r="AI236" i="2"/>
  <c r="AK236" i="2" s="1"/>
  <c r="AI237" i="2"/>
  <c r="AI238" i="2"/>
  <c r="AI239" i="2"/>
  <c r="AI240" i="2"/>
  <c r="AI241" i="2"/>
  <c r="AI242" i="2"/>
  <c r="AI243" i="2"/>
  <c r="AI244" i="2"/>
  <c r="AI245" i="2"/>
  <c r="AI246" i="2"/>
  <c r="AI247" i="2"/>
  <c r="AK247" i="2" s="1"/>
  <c r="AI248" i="2"/>
  <c r="AI249" i="2"/>
  <c r="AI250" i="2"/>
  <c r="AI251" i="2"/>
  <c r="AI252" i="2"/>
  <c r="AI253" i="2"/>
  <c r="AI254" i="2"/>
  <c r="AI255" i="2"/>
  <c r="AI256" i="2"/>
  <c r="AI257" i="2"/>
  <c r="AI258" i="2"/>
  <c r="AI259" i="2"/>
  <c r="AI260" i="2"/>
  <c r="AI261" i="2"/>
  <c r="AI262" i="2"/>
  <c r="AI263" i="2"/>
  <c r="AI6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L175" i="2" s="1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L211" i="2" s="1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6" i="2"/>
  <c r="BH18" i="3"/>
  <c r="BH17" i="3"/>
  <c r="F18" i="3"/>
  <c r="F17" i="3"/>
  <c r="AM7" i="2"/>
  <c r="AM11" i="2"/>
  <c r="AM19" i="2"/>
  <c r="AM20" i="2"/>
  <c r="AM21" i="2"/>
  <c r="AM22" i="2"/>
  <c r="AM31" i="2"/>
  <c r="AM43" i="2"/>
  <c r="AM55" i="2"/>
  <c r="AM56" i="2"/>
  <c r="AM67" i="2"/>
  <c r="AM79" i="2"/>
  <c r="AM91" i="2"/>
  <c r="AM92" i="2"/>
  <c r="AM93" i="2"/>
  <c r="AM103" i="2"/>
  <c r="AM115" i="2"/>
  <c r="AM127" i="2"/>
  <c r="AM128" i="2"/>
  <c r="AM129" i="2"/>
  <c r="AM139" i="2"/>
  <c r="AM140" i="2"/>
  <c r="AM151" i="2"/>
  <c r="AM163" i="2"/>
  <c r="AM164" i="2"/>
  <c r="AM175" i="2"/>
  <c r="AM187" i="2"/>
  <c r="AM188" i="2"/>
  <c r="AM189" i="2"/>
  <c r="AM190" i="2"/>
  <c r="AM199" i="2"/>
  <c r="AM211" i="2"/>
  <c r="AM212" i="2"/>
  <c r="AM223" i="2"/>
  <c r="AM224" i="2"/>
  <c r="AM235" i="2"/>
  <c r="AM236" i="2"/>
  <c r="AM247" i="2"/>
  <c r="N7" i="2"/>
  <c r="N175" i="2"/>
  <c r="N211" i="2"/>
  <c r="AM246" i="2" l="1"/>
  <c r="AK246" i="2"/>
  <c r="AM222" i="2"/>
  <c r="AK222" i="2"/>
  <c r="AM198" i="2"/>
  <c r="AK198" i="2"/>
  <c r="AM174" i="2"/>
  <c r="AK174" i="2"/>
  <c r="AM150" i="2"/>
  <c r="AK150" i="2"/>
  <c r="AM114" i="2"/>
  <c r="AK114" i="2"/>
  <c r="AM90" i="2"/>
  <c r="AK90" i="2"/>
  <c r="AM66" i="2"/>
  <c r="AK66" i="2"/>
  <c r="AM42" i="2"/>
  <c r="AK42" i="2"/>
  <c r="AM18" i="2"/>
  <c r="AK18" i="2"/>
  <c r="AM245" i="2"/>
  <c r="AK245" i="2"/>
  <c r="AM221" i="2"/>
  <c r="AK221" i="2"/>
  <c r="AM197" i="2"/>
  <c r="AK197" i="2"/>
  <c r="AM173" i="2"/>
  <c r="AK173" i="2"/>
  <c r="AM149" i="2"/>
  <c r="AK149" i="2"/>
  <c r="AM125" i="2"/>
  <c r="AK125" i="2"/>
  <c r="AM101" i="2"/>
  <c r="AK101" i="2"/>
  <c r="AM77" i="2"/>
  <c r="AK77" i="2"/>
  <c r="AM53" i="2"/>
  <c r="AK53" i="2"/>
  <c r="AM29" i="2"/>
  <c r="AK29" i="2"/>
  <c r="AM244" i="2"/>
  <c r="AK244" i="2"/>
  <c r="AM220" i="2"/>
  <c r="AK220" i="2"/>
  <c r="AM196" i="2"/>
  <c r="AK196" i="2"/>
  <c r="AM172" i="2"/>
  <c r="AK172" i="2"/>
  <c r="AM148" i="2"/>
  <c r="AK148" i="2"/>
  <c r="AM124" i="2"/>
  <c r="AK124" i="2"/>
  <c r="AM100" i="2"/>
  <c r="AK100" i="2"/>
  <c r="AM76" i="2"/>
  <c r="AK76" i="2"/>
  <c r="AM52" i="2"/>
  <c r="AK52" i="2"/>
  <c r="AM16" i="2"/>
  <c r="AK16" i="2"/>
  <c r="AM231" i="2"/>
  <c r="AK231" i="2"/>
  <c r="AM195" i="2"/>
  <c r="AK195" i="2"/>
  <c r="AM183" i="2"/>
  <c r="AK183" i="2"/>
  <c r="AM159" i="2"/>
  <c r="AK159" i="2"/>
  <c r="AM135" i="2"/>
  <c r="AK135" i="2"/>
  <c r="AM111" i="2"/>
  <c r="AK111" i="2"/>
  <c r="AM87" i="2"/>
  <c r="AK87" i="2"/>
  <c r="AM63" i="2"/>
  <c r="AK63" i="2"/>
  <c r="AM27" i="2"/>
  <c r="AK27" i="2"/>
  <c r="AM242" i="2"/>
  <c r="AK242" i="2"/>
  <c r="AM218" i="2"/>
  <c r="AK218" i="2"/>
  <c r="AM194" i="2"/>
  <c r="AK194" i="2"/>
  <c r="AM170" i="2"/>
  <c r="AK170" i="2"/>
  <c r="AM146" i="2"/>
  <c r="AK146" i="2"/>
  <c r="AM122" i="2"/>
  <c r="AK122" i="2"/>
  <c r="AM98" i="2"/>
  <c r="AK98" i="2"/>
  <c r="AM74" i="2"/>
  <c r="AK74" i="2"/>
  <c r="AM50" i="2"/>
  <c r="AK50" i="2"/>
  <c r="AM26" i="2"/>
  <c r="AK26" i="2"/>
  <c r="AM253" i="2"/>
  <c r="AK253" i="2"/>
  <c r="AM229" i="2"/>
  <c r="AK229" i="2"/>
  <c r="AM205" i="2"/>
  <c r="AK205" i="2"/>
  <c r="AM181" i="2"/>
  <c r="AK181" i="2"/>
  <c r="AM157" i="2"/>
  <c r="AK157" i="2"/>
  <c r="AM133" i="2"/>
  <c r="AK133" i="2"/>
  <c r="AM109" i="2"/>
  <c r="AK109" i="2"/>
  <c r="AM85" i="2"/>
  <c r="AK85" i="2"/>
  <c r="AM61" i="2"/>
  <c r="AK61" i="2"/>
  <c r="AM25" i="2"/>
  <c r="AK25" i="2"/>
  <c r="AM252" i="2"/>
  <c r="AK252" i="2"/>
  <c r="AM240" i="2"/>
  <c r="AK240" i="2"/>
  <c r="AM216" i="2"/>
  <c r="AK216" i="2"/>
  <c r="AM180" i="2"/>
  <c r="AK180" i="2"/>
  <c r="AM168" i="2"/>
  <c r="AK168" i="2"/>
  <c r="AM144" i="2"/>
  <c r="AK144" i="2"/>
  <c r="AM120" i="2"/>
  <c r="AK120" i="2"/>
  <c r="AM96" i="2"/>
  <c r="AK96" i="2"/>
  <c r="AM72" i="2"/>
  <c r="AK72" i="2"/>
  <c r="AM48" i="2"/>
  <c r="AK48" i="2"/>
  <c r="AM24" i="2"/>
  <c r="AK24" i="2"/>
  <c r="AM239" i="2"/>
  <c r="AK239" i="2"/>
  <c r="AM215" i="2"/>
  <c r="AK215" i="2"/>
  <c r="AM191" i="2"/>
  <c r="AK191" i="2"/>
  <c r="AM167" i="2"/>
  <c r="AK167" i="2"/>
  <c r="AM143" i="2"/>
  <c r="AK143" i="2"/>
  <c r="AM119" i="2"/>
  <c r="AK119" i="2"/>
  <c r="AM95" i="2"/>
  <c r="AK95" i="2"/>
  <c r="AM71" i="2"/>
  <c r="AK71" i="2"/>
  <c r="AM47" i="2"/>
  <c r="AK47" i="2"/>
  <c r="AM238" i="2"/>
  <c r="AK238" i="2"/>
  <c r="AM214" i="2"/>
  <c r="AK214" i="2"/>
  <c r="AM178" i="2"/>
  <c r="AK178" i="2"/>
  <c r="AM154" i="2"/>
  <c r="AK154" i="2"/>
  <c r="AM130" i="2"/>
  <c r="AK130" i="2"/>
  <c r="AM118" i="2"/>
  <c r="AK118" i="2"/>
  <c r="AM82" i="2"/>
  <c r="AK82" i="2"/>
  <c r="AM58" i="2"/>
  <c r="AK58" i="2"/>
  <c r="AM249" i="2"/>
  <c r="AK249" i="2"/>
  <c r="AM225" i="2"/>
  <c r="AK225" i="2"/>
  <c r="AM165" i="2"/>
  <c r="AK165" i="2"/>
  <c r="AM105" i="2"/>
  <c r="AK105" i="2"/>
  <c r="AM81" i="2"/>
  <c r="AK81" i="2"/>
  <c r="AM57" i="2"/>
  <c r="AK57" i="2"/>
  <c r="AM33" i="2"/>
  <c r="AK33" i="2"/>
  <c r="AM9" i="2"/>
  <c r="AK9" i="2"/>
  <c r="AM248" i="2"/>
  <c r="AK248" i="2"/>
  <c r="AM200" i="2"/>
  <c r="AK200" i="2"/>
  <c r="AM176" i="2"/>
  <c r="AK176" i="2"/>
  <c r="AM152" i="2"/>
  <c r="AK152" i="2"/>
  <c r="AM116" i="2"/>
  <c r="AK116" i="2"/>
  <c r="AM104" i="2"/>
  <c r="AK104" i="2"/>
  <c r="AM80" i="2"/>
  <c r="AK80" i="2"/>
  <c r="AM68" i="2"/>
  <c r="AK68" i="2"/>
  <c r="AM44" i="2"/>
  <c r="AK44" i="2"/>
  <c r="AM32" i="2"/>
  <c r="AK32" i="2"/>
  <c r="AM8" i="2"/>
  <c r="AN2" i="2" s="1"/>
  <c r="AK8" i="2"/>
  <c r="AM234" i="2"/>
  <c r="AK234" i="2"/>
  <c r="AM210" i="2"/>
  <c r="AK210" i="2"/>
  <c r="AM186" i="2"/>
  <c r="AK186" i="2"/>
  <c r="AM162" i="2"/>
  <c r="AK162" i="2"/>
  <c r="AM138" i="2"/>
  <c r="AK138" i="2"/>
  <c r="AM126" i="2"/>
  <c r="AK126" i="2"/>
  <c r="AM102" i="2"/>
  <c r="AK102" i="2"/>
  <c r="AM78" i="2"/>
  <c r="AK78" i="2"/>
  <c r="AM54" i="2"/>
  <c r="AK54" i="2"/>
  <c r="AM30" i="2"/>
  <c r="AK30" i="2"/>
  <c r="AM233" i="2"/>
  <c r="AK233" i="2"/>
  <c r="AM209" i="2"/>
  <c r="AK209" i="2"/>
  <c r="AM185" i="2"/>
  <c r="AK185" i="2"/>
  <c r="AM161" i="2"/>
  <c r="AK161" i="2"/>
  <c r="AM137" i="2"/>
  <c r="AK137" i="2"/>
  <c r="AM113" i="2"/>
  <c r="AK113" i="2"/>
  <c r="AM89" i="2"/>
  <c r="AK89" i="2"/>
  <c r="AM65" i="2"/>
  <c r="AK65" i="2"/>
  <c r="AM41" i="2"/>
  <c r="AK41" i="2"/>
  <c r="AM17" i="2"/>
  <c r="AK17" i="2"/>
  <c r="AM232" i="2"/>
  <c r="AK232" i="2"/>
  <c r="AM208" i="2"/>
  <c r="AK208" i="2"/>
  <c r="AM184" i="2"/>
  <c r="AK184" i="2"/>
  <c r="AM160" i="2"/>
  <c r="AK160" i="2"/>
  <c r="AM136" i="2"/>
  <c r="AK136" i="2"/>
  <c r="AM112" i="2"/>
  <c r="AK112" i="2"/>
  <c r="AM88" i="2"/>
  <c r="AK88" i="2"/>
  <c r="AM64" i="2"/>
  <c r="AK64" i="2"/>
  <c r="AM40" i="2"/>
  <c r="AK40" i="2"/>
  <c r="AM28" i="2"/>
  <c r="AK28" i="2"/>
  <c r="AM243" i="2"/>
  <c r="AK243" i="2"/>
  <c r="AM219" i="2"/>
  <c r="AK219" i="2"/>
  <c r="AM207" i="2"/>
  <c r="AK207" i="2"/>
  <c r="AM171" i="2"/>
  <c r="AK171" i="2"/>
  <c r="AM147" i="2"/>
  <c r="AK147" i="2"/>
  <c r="AM123" i="2"/>
  <c r="AK123" i="2"/>
  <c r="AM99" i="2"/>
  <c r="AK99" i="2"/>
  <c r="AM75" i="2"/>
  <c r="AK75" i="2"/>
  <c r="AM51" i="2"/>
  <c r="AK51" i="2"/>
  <c r="AM39" i="2"/>
  <c r="AK39" i="2"/>
  <c r="AM15" i="2"/>
  <c r="AK15" i="2"/>
  <c r="AM230" i="2"/>
  <c r="AK230" i="2"/>
  <c r="AM206" i="2"/>
  <c r="AK206" i="2"/>
  <c r="AM182" i="2"/>
  <c r="AK182" i="2"/>
  <c r="AM158" i="2"/>
  <c r="AK158" i="2"/>
  <c r="AM134" i="2"/>
  <c r="AK134" i="2"/>
  <c r="AM110" i="2"/>
  <c r="AK110" i="2"/>
  <c r="AM86" i="2"/>
  <c r="AK86" i="2"/>
  <c r="AM62" i="2"/>
  <c r="AK62" i="2"/>
  <c r="AM38" i="2"/>
  <c r="AK38" i="2"/>
  <c r="AM14" i="2"/>
  <c r="AK14" i="2"/>
  <c r="AM241" i="2"/>
  <c r="AK241" i="2"/>
  <c r="AM217" i="2"/>
  <c r="AK217" i="2"/>
  <c r="AM193" i="2"/>
  <c r="AK193" i="2"/>
  <c r="AM169" i="2"/>
  <c r="AK169" i="2"/>
  <c r="AM145" i="2"/>
  <c r="AK145" i="2"/>
  <c r="AM121" i="2"/>
  <c r="AK121" i="2"/>
  <c r="AM97" i="2"/>
  <c r="AK97" i="2"/>
  <c r="AM73" i="2"/>
  <c r="AK73" i="2"/>
  <c r="AM49" i="2"/>
  <c r="AK49" i="2"/>
  <c r="AM37" i="2"/>
  <c r="AK37" i="2"/>
  <c r="AM13" i="2"/>
  <c r="AK13" i="2"/>
  <c r="AM6" i="2"/>
  <c r="AK6" i="2"/>
  <c r="AM228" i="2"/>
  <c r="AK228" i="2"/>
  <c r="AM204" i="2"/>
  <c r="AK204" i="2"/>
  <c r="AM192" i="2"/>
  <c r="AK192" i="2"/>
  <c r="AM156" i="2"/>
  <c r="AK156" i="2"/>
  <c r="AM132" i="2"/>
  <c r="AK132" i="2"/>
  <c r="AM108" i="2"/>
  <c r="AK108" i="2"/>
  <c r="AM84" i="2"/>
  <c r="AK84" i="2"/>
  <c r="AM60" i="2"/>
  <c r="AK60" i="2"/>
  <c r="AM36" i="2"/>
  <c r="AK36" i="2"/>
  <c r="AM12" i="2"/>
  <c r="AK12" i="2"/>
  <c r="AM251" i="2"/>
  <c r="AK251" i="2"/>
  <c r="AM227" i="2"/>
  <c r="AK227" i="2"/>
  <c r="AM203" i="2"/>
  <c r="AK203" i="2"/>
  <c r="AM179" i="2"/>
  <c r="AK179" i="2"/>
  <c r="AM155" i="2"/>
  <c r="AK155" i="2"/>
  <c r="AM131" i="2"/>
  <c r="AK131" i="2"/>
  <c r="AM107" i="2"/>
  <c r="AK107" i="2"/>
  <c r="AM83" i="2"/>
  <c r="AK83" i="2"/>
  <c r="AM59" i="2"/>
  <c r="AK59" i="2"/>
  <c r="AM35" i="2"/>
  <c r="AK35" i="2"/>
  <c r="AM23" i="2"/>
  <c r="AK23" i="2"/>
  <c r="AM250" i="2"/>
  <c r="AK250" i="2"/>
  <c r="AM226" i="2"/>
  <c r="AK226" i="2"/>
  <c r="AM202" i="2"/>
  <c r="AK202" i="2"/>
  <c r="AM166" i="2"/>
  <c r="AK166" i="2"/>
  <c r="AM142" i="2"/>
  <c r="AK142" i="2"/>
  <c r="AM106" i="2"/>
  <c r="AK106" i="2"/>
  <c r="AM94" i="2"/>
  <c r="AK94" i="2"/>
  <c r="AM70" i="2"/>
  <c r="AK70" i="2"/>
  <c r="AM46" i="2"/>
  <c r="AK46" i="2"/>
  <c r="AM34" i="2"/>
  <c r="AK34" i="2"/>
  <c r="AM10" i="2"/>
  <c r="AK10" i="2"/>
  <c r="AM237" i="2"/>
  <c r="AK237" i="2"/>
  <c r="AM213" i="2"/>
  <c r="AK213" i="2"/>
  <c r="AM201" i="2"/>
  <c r="AK201" i="2"/>
  <c r="AM177" i="2"/>
  <c r="AK177" i="2"/>
  <c r="AM153" i="2"/>
  <c r="AK153" i="2"/>
  <c r="AM141" i="2"/>
  <c r="AK141" i="2"/>
  <c r="AM117" i="2"/>
  <c r="AK117" i="2"/>
  <c r="AM69" i="2"/>
  <c r="AK69" i="2"/>
  <c r="AM45" i="2"/>
  <c r="AK45" i="2"/>
  <c r="N6" i="2"/>
  <c r="L6" i="2"/>
  <c r="N228" i="2"/>
  <c r="L228" i="2"/>
  <c r="N204" i="2"/>
  <c r="L204" i="2"/>
  <c r="N168" i="2"/>
  <c r="L168" i="2"/>
  <c r="N132" i="2"/>
  <c r="L132" i="2"/>
  <c r="N96" i="2"/>
  <c r="L96" i="2"/>
  <c r="N84" i="2"/>
  <c r="L84" i="2"/>
  <c r="N48" i="2"/>
  <c r="L48" i="2"/>
  <c r="N12" i="2"/>
  <c r="L12" i="2"/>
  <c r="N215" i="2"/>
  <c r="L215" i="2"/>
  <c r="N191" i="2"/>
  <c r="L191" i="2"/>
  <c r="N155" i="2"/>
  <c r="L155" i="2"/>
  <c r="N143" i="2"/>
  <c r="L143" i="2"/>
  <c r="N107" i="2"/>
  <c r="L107" i="2"/>
  <c r="N83" i="2"/>
  <c r="L83" i="2"/>
  <c r="N59" i="2"/>
  <c r="L59" i="2"/>
  <c r="N47" i="2"/>
  <c r="L47" i="2"/>
  <c r="N23" i="2"/>
  <c r="L23" i="2"/>
  <c r="N250" i="2"/>
  <c r="L250" i="2"/>
  <c r="N214" i="2"/>
  <c r="L214" i="2"/>
  <c r="N190" i="2"/>
  <c r="L190" i="2"/>
  <c r="N166" i="2"/>
  <c r="L166" i="2"/>
  <c r="N142" i="2"/>
  <c r="L142" i="2"/>
  <c r="N106" i="2"/>
  <c r="L106" i="2"/>
  <c r="N82" i="2"/>
  <c r="L82" i="2"/>
  <c r="N46" i="2"/>
  <c r="L46" i="2"/>
  <c r="N34" i="2"/>
  <c r="L34" i="2"/>
  <c r="N225" i="2"/>
  <c r="L225" i="2"/>
  <c r="N189" i="2"/>
  <c r="L189" i="2"/>
  <c r="N153" i="2"/>
  <c r="L153" i="2"/>
  <c r="N141" i="2"/>
  <c r="L141" i="2"/>
  <c r="N105" i="2"/>
  <c r="L105" i="2"/>
  <c r="N69" i="2"/>
  <c r="L69" i="2"/>
  <c r="N57" i="2"/>
  <c r="L57" i="2"/>
  <c r="N33" i="2"/>
  <c r="L33" i="2"/>
  <c r="N9" i="2"/>
  <c r="L9" i="2"/>
  <c r="N248" i="2"/>
  <c r="L248" i="2"/>
  <c r="N224" i="2"/>
  <c r="L224" i="2"/>
  <c r="N188" i="2"/>
  <c r="L188" i="2"/>
  <c r="N152" i="2"/>
  <c r="L152" i="2"/>
  <c r="N116" i="2"/>
  <c r="L116" i="2"/>
  <c r="N80" i="2"/>
  <c r="L80" i="2"/>
  <c r="N56" i="2"/>
  <c r="L56" i="2"/>
  <c r="N32" i="2"/>
  <c r="L32" i="2"/>
  <c r="N8" i="2"/>
  <c r="L8" i="2"/>
  <c r="N187" i="2"/>
  <c r="L187" i="2"/>
  <c r="N163" i="2"/>
  <c r="L163" i="2"/>
  <c r="N139" i="2"/>
  <c r="L139" i="2"/>
  <c r="N103" i="2"/>
  <c r="L103" i="2"/>
  <c r="N67" i="2"/>
  <c r="L67" i="2"/>
  <c r="N31" i="2"/>
  <c r="L31" i="2"/>
  <c r="N246" i="2"/>
  <c r="L246" i="2"/>
  <c r="N234" i="2"/>
  <c r="L234" i="2"/>
  <c r="N198" i="2"/>
  <c r="L198" i="2"/>
  <c r="N162" i="2"/>
  <c r="L162" i="2"/>
  <c r="N138" i="2"/>
  <c r="L138" i="2"/>
  <c r="N114" i="2"/>
  <c r="L114" i="2"/>
  <c r="N90" i="2"/>
  <c r="L90" i="2"/>
  <c r="N54" i="2"/>
  <c r="L54" i="2"/>
  <c r="N30" i="2"/>
  <c r="L30" i="2"/>
  <c r="N245" i="2"/>
  <c r="L245" i="2"/>
  <c r="N209" i="2"/>
  <c r="L209" i="2"/>
  <c r="N173" i="2"/>
  <c r="L173" i="2"/>
  <c r="N137" i="2"/>
  <c r="L137" i="2"/>
  <c r="N101" i="2"/>
  <c r="L101" i="2"/>
  <c r="N65" i="2"/>
  <c r="L65" i="2"/>
  <c r="N41" i="2"/>
  <c r="L41" i="2"/>
  <c r="N244" i="2"/>
  <c r="L244" i="2"/>
  <c r="N220" i="2"/>
  <c r="L220" i="2"/>
  <c r="N184" i="2"/>
  <c r="L184" i="2"/>
  <c r="N124" i="2"/>
  <c r="L124" i="2"/>
  <c r="N100" i="2"/>
  <c r="L100" i="2"/>
  <c r="N64" i="2"/>
  <c r="L64" i="2"/>
  <c r="N40" i="2"/>
  <c r="L40" i="2"/>
  <c r="N16" i="2"/>
  <c r="L16" i="2"/>
  <c r="N243" i="2"/>
  <c r="L243" i="2"/>
  <c r="N231" i="2"/>
  <c r="L231" i="2"/>
  <c r="N219" i="2"/>
  <c r="L219" i="2"/>
  <c r="N207" i="2"/>
  <c r="L207" i="2"/>
  <c r="N195" i="2"/>
  <c r="L195" i="2"/>
  <c r="N183" i="2"/>
  <c r="L183" i="2"/>
  <c r="N171" i="2"/>
  <c r="L171" i="2"/>
  <c r="N159" i="2"/>
  <c r="L159" i="2"/>
  <c r="N147" i="2"/>
  <c r="L147" i="2"/>
  <c r="N135" i="2"/>
  <c r="L135" i="2"/>
  <c r="N123" i="2"/>
  <c r="L123" i="2"/>
  <c r="N111" i="2"/>
  <c r="L111" i="2"/>
  <c r="N99" i="2"/>
  <c r="L99" i="2"/>
  <c r="N87" i="2"/>
  <c r="L87" i="2"/>
  <c r="N75" i="2"/>
  <c r="L75" i="2"/>
  <c r="N63" i="2"/>
  <c r="L63" i="2"/>
  <c r="N51" i="2"/>
  <c r="L51" i="2"/>
  <c r="N39" i="2"/>
  <c r="L39" i="2"/>
  <c r="N27" i="2"/>
  <c r="L27" i="2"/>
  <c r="N15" i="2"/>
  <c r="L15" i="2"/>
  <c r="N240" i="2"/>
  <c r="L240" i="2"/>
  <c r="N192" i="2"/>
  <c r="L192" i="2"/>
  <c r="N144" i="2"/>
  <c r="L144" i="2"/>
  <c r="N120" i="2"/>
  <c r="L120" i="2"/>
  <c r="N60" i="2"/>
  <c r="L60" i="2"/>
  <c r="N251" i="2"/>
  <c r="L251" i="2"/>
  <c r="N239" i="2"/>
  <c r="L239" i="2"/>
  <c r="N203" i="2"/>
  <c r="L203" i="2"/>
  <c r="N167" i="2"/>
  <c r="L167" i="2"/>
  <c r="N119" i="2"/>
  <c r="L119" i="2"/>
  <c r="N71" i="2"/>
  <c r="L71" i="2"/>
  <c r="N35" i="2"/>
  <c r="L35" i="2"/>
  <c r="N238" i="2"/>
  <c r="L238" i="2"/>
  <c r="N202" i="2"/>
  <c r="L202" i="2"/>
  <c r="N154" i="2"/>
  <c r="L154" i="2"/>
  <c r="N118" i="2"/>
  <c r="L118" i="2"/>
  <c r="N70" i="2"/>
  <c r="L70" i="2"/>
  <c r="N22" i="2"/>
  <c r="L22" i="2"/>
  <c r="N249" i="2"/>
  <c r="L249" i="2"/>
  <c r="N213" i="2"/>
  <c r="L213" i="2"/>
  <c r="N177" i="2"/>
  <c r="L177" i="2"/>
  <c r="N117" i="2"/>
  <c r="L117" i="2"/>
  <c r="N81" i="2"/>
  <c r="L81" i="2"/>
  <c r="N21" i="2"/>
  <c r="L21" i="2"/>
  <c r="N212" i="2"/>
  <c r="L212" i="2"/>
  <c r="N140" i="2"/>
  <c r="L140" i="2"/>
  <c r="N104" i="2"/>
  <c r="L104" i="2"/>
  <c r="N68" i="2"/>
  <c r="L68" i="2"/>
  <c r="N20" i="2"/>
  <c r="L20" i="2"/>
  <c r="N247" i="2"/>
  <c r="L247" i="2"/>
  <c r="N235" i="2"/>
  <c r="L235" i="2"/>
  <c r="N223" i="2"/>
  <c r="L223" i="2"/>
  <c r="N199" i="2"/>
  <c r="L199" i="2"/>
  <c r="N151" i="2"/>
  <c r="L151" i="2"/>
  <c r="N115" i="2"/>
  <c r="L115" i="2"/>
  <c r="N79" i="2"/>
  <c r="L79" i="2"/>
  <c r="N43" i="2"/>
  <c r="L43" i="2"/>
  <c r="N210" i="2"/>
  <c r="L210" i="2"/>
  <c r="N174" i="2"/>
  <c r="L174" i="2"/>
  <c r="N126" i="2"/>
  <c r="L126" i="2"/>
  <c r="N78" i="2"/>
  <c r="L78" i="2"/>
  <c r="N42" i="2"/>
  <c r="L42" i="2"/>
  <c r="N233" i="2"/>
  <c r="L233" i="2"/>
  <c r="N197" i="2"/>
  <c r="L197" i="2"/>
  <c r="N161" i="2"/>
  <c r="L161" i="2"/>
  <c r="N113" i="2"/>
  <c r="L113" i="2"/>
  <c r="N77" i="2"/>
  <c r="L77" i="2"/>
  <c r="N17" i="2"/>
  <c r="L17" i="2"/>
  <c r="N232" i="2"/>
  <c r="L232" i="2"/>
  <c r="N208" i="2"/>
  <c r="L208" i="2"/>
  <c r="N160" i="2"/>
  <c r="L160" i="2"/>
  <c r="N136" i="2"/>
  <c r="L136" i="2"/>
  <c r="N88" i="2"/>
  <c r="L88" i="2"/>
  <c r="N52" i="2"/>
  <c r="L52" i="2"/>
  <c r="N28" i="2"/>
  <c r="L28" i="2"/>
  <c r="N242" i="2"/>
  <c r="L242" i="2"/>
  <c r="N230" i="2"/>
  <c r="L230" i="2"/>
  <c r="N218" i="2"/>
  <c r="L218" i="2"/>
  <c r="N206" i="2"/>
  <c r="L206" i="2"/>
  <c r="N194" i="2"/>
  <c r="L194" i="2"/>
  <c r="N182" i="2"/>
  <c r="L182" i="2"/>
  <c r="N170" i="2"/>
  <c r="L170" i="2"/>
  <c r="N158" i="2"/>
  <c r="L158" i="2"/>
  <c r="N146" i="2"/>
  <c r="L146" i="2"/>
  <c r="N134" i="2"/>
  <c r="L134" i="2"/>
  <c r="N122" i="2"/>
  <c r="L122" i="2"/>
  <c r="N110" i="2"/>
  <c r="L110" i="2"/>
  <c r="N98" i="2"/>
  <c r="L98" i="2"/>
  <c r="N86" i="2"/>
  <c r="L86" i="2"/>
  <c r="N74" i="2"/>
  <c r="L74" i="2"/>
  <c r="N62" i="2"/>
  <c r="L62" i="2"/>
  <c r="N50" i="2"/>
  <c r="L50" i="2"/>
  <c r="N38" i="2"/>
  <c r="L38" i="2"/>
  <c r="N26" i="2"/>
  <c r="L26" i="2"/>
  <c r="N14" i="2"/>
  <c r="L14" i="2"/>
  <c r="N252" i="2"/>
  <c r="L252" i="2"/>
  <c r="N216" i="2"/>
  <c r="L216" i="2"/>
  <c r="N180" i="2"/>
  <c r="L180" i="2"/>
  <c r="N156" i="2"/>
  <c r="L156" i="2"/>
  <c r="N108" i="2"/>
  <c r="L108" i="2"/>
  <c r="N72" i="2"/>
  <c r="L72" i="2"/>
  <c r="N36" i="2"/>
  <c r="L36" i="2"/>
  <c r="N24" i="2"/>
  <c r="L24" i="2"/>
  <c r="N227" i="2"/>
  <c r="L227" i="2"/>
  <c r="N179" i="2"/>
  <c r="L179" i="2"/>
  <c r="N131" i="2"/>
  <c r="L131" i="2"/>
  <c r="N95" i="2"/>
  <c r="L95" i="2"/>
  <c r="N11" i="2"/>
  <c r="L11" i="2"/>
  <c r="N226" i="2"/>
  <c r="L226" i="2"/>
  <c r="N178" i="2"/>
  <c r="L178" i="2"/>
  <c r="N130" i="2"/>
  <c r="L130" i="2"/>
  <c r="N94" i="2"/>
  <c r="L94" i="2"/>
  <c r="N58" i="2"/>
  <c r="L58" i="2"/>
  <c r="N10" i="2"/>
  <c r="L10" i="2"/>
  <c r="N237" i="2"/>
  <c r="L237" i="2"/>
  <c r="N201" i="2"/>
  <c r="L201" i="2"/>
  <c r="N165" i="2"/>
  <c r="L165" i="2"/>
  <c r="N129" i="2"/>
  <c r="L129" i="2"/>
  <c r="N93" i="2"/>
  <c r="L93" i="2"/>
  <c r="N45" i="2"/>
  <c r="L45" i="2"/>
  <c r="N236" i="2"/>
  <c r="L236" i="2"/>
  <c r="N200" i="2"/>
  <c r="L200" i="2"/>
  <c r="N176" i="2"/>
  <c r="L176" i="2"/>
  <c r="N164" i="2"/>
  <c r="L164" i="2"/>
  <c r="N128" i="2"/>
  <c r="L128" i="2"/>
  <c r="N92" i="2"/>
  <c r="L92" i="2"/>
  <c r="N44" i="2"/>
  <c r="L44" i="2"/>
  <c r="N127" i="2"/>
  <c r="L127" i="2"/>
  <c r="N91" i="2"/>
  <c r="L91" i="2"/>
  <c r="N55" i="2"/>
  <c r="L55" i="2"/>
  <c r="N19" i="2"/>
  <c r="L19" i="2"/>
  <c r="N222" i="2"/>
  <c r="L222" i="2"/>
  <c r="N186" i="2"/>
  <c r="L186" i="2"/>
  <c r="N150" i="2"/>
  <c r="L150" i="2"/>
  <c r="N102" i="2"/>
  <c r="L102" i="2"/>
  <c r="N66" i="2"/>
  <c r="L66" i="2"/>
  <c r="N18" i="2"/>
  <c r="L18" i="2"/>
  <c r="N221" i="2"/>
  <c r="L221" i="2"/>
  <c r="N185" i="2"/>
  <c r="L185" i="2"/>
  <c r="N149" i="2"/>
  <c r="L149" i="2"/>
  <c r="N125" i="2"/>
  <c r="L125" i="2"/>
  <c r="N89" i="2"/>
  <c r="L89" i="2"/>
  <c r="N53" i="2"/>
  <c r="L53" i="2"/>
  <c r="N29" i="2"/>
  <c r="L29" i="2"/>
  <c r="N196" i="2"/>
  <c r="L196" i="2"/>
  <c r="N172" i="2"/>
  <c r="L172" i="2"/>
  <c r="N148" i="2"/>
  <c r="L148" i="2"/>
  <c r="N112" i="2"/>
  <c r="L112" i="2"/>
  <c r="N76" i="2"/>
  <c r="L76" i="2"/>
  <c r="N253" i="2"/>
  <c r="L253" i="2"/>
  <c r="N241" i="2"/>
  <c r="L241" i="2"/>
  <c r="N229" i="2"/>
  <c r="L229" i="2"/>
  <c r="N217" i="2"/>
  <c r="L217" i="2"/>
  <c r="N205" i="2"/>
  <c r="L205" i="2"/>
  <c r="N193" i="2"/>
  <c r="L193" i="2"/>
  <c r="N181" i="2"/>
  <c r="L181" i="2"/>
  <c r="N169" i="2"/>
  <c r="L169" i="2"/>
  <c r="N157" i="2"/>
  <c r="L157" i="2"/>
  <c r="N145" i="2"/>
  <c r="L145" i="2"/>
  <c r="N133" i="2"/>
  <c r="L133" i="2"/>
  <c r="N121" i="2"/>
  <c r="L121" i="2"/>
  <c r="N109" i="2"/>
  <c r="L109" i="2"/>
  <c r="N97" i="2"/>
  <c r="L97" i="2"/>
  <c r="N85" i="2"/>
  <c r="L85" i="2"/>
  <c r="N73" i="2"/>
  <c r="L73" i="2"/>
  <c r="N61" i="2"/>
  <c r="L61" i="2"/>
  <c r="N49" i="2"/>
  <c r="L49" i="2"/>
  <c r="N37" i="2"/>
  <c r="L37" i="2"/>
  <c r="N25" i="2"/>
  <c r="L25" i="2"/>
  <c r="N13" i="2"/>
  <c r="L13" i="2"/>
  <c r="G113" i="3"/>
  <c r="P113" i="3" s="1"/>
  <c r="H113" i="3"/>
  <c r="BI14" i="3"/>
  <c r="BR14" i="3" s="1"/>
  <c r="BI59" i="3"/>
  <c r="BR59" i="3" s="1"/>
  <c r="G112" i="3"/>
  <c r="BI200" i="3"/>
  <c r="BR200" i="3" s="1"/>
  <c r="BI125" i="3"/>
  <c r="BR125" i="3" s="1"/>
  <c r="BI104" i="3"/>
  <c r="BR104" i="3" s="1"/>
  <c r="BI229" i="3"/>
  <c r="BR229" i="3" s="1"/>
  <c r="BI154" i="3"/>
  <c r="BR154" i="3" s="1"/>
  <c r="BI83" i="3"/>
  <c r="BR83" i="3" s="1"/>
  <c r="BI25" i="3"/>
  <c r="BR25" i="3" s="1"/>
  <c r="BI199" i="3"/>
  <c r="BR199" i="3" s="1"/>
  <c r="BI121" i="3"/>
  <c r="BR121" i="3" s="1"/>
  <c r="BI58" i="3"/>
  <c r="BR58" i="3" s="1"/>
  <c r="BI198" i="3"/>
  <c r="BR198" i="3" s="1"/>
  <c r="BI37" i="3"/>
  <c r="BR37" i="3" s="1"/>
  <c r="BI248" i="3"/>
  <c r="BR248" i="3" s="1"/>
  <c r="BI36" i="3"/>
  <c r="BR36" i="3" s="1"/>
  <c r="BI106" i="3"/>
  <c r="BR106" i="3" s="1"/>
  <c r="BI8" i="3"/>
  <c r="BR8" i="3" s="1"/>
  <c r="BI115" i="3"/>
  <c r="BR115" i="3" s="1"/>
  <c r="BI185" i="3"/>
  <c r="BR185" i="3" s="1"/>
  <c r="BI107" i="3"/>
  <c r="BR107" i="3" s="1"/>
  <c r="BI247" i="3"/>
  <c r="BR247" i="3" s="1"/>
  <c r="BI181" i="3"/>
  <c r="BR181" i="3" s="1"/>
  <c r="BI35" i="3"/>
  <c r="BR35" i="3" s="1"/>
  <c r="BI246" i="3"/>
  <c r="BR246" i="3" s="1"/>
  <c r="BI163" i="3"/>
  <c r="BR163" i="3" s="1"/>
  <c r="BI105" i="3"/>
  <c r="BR105" i="3" s="1"/>
  <c r="BI34" i="3"/>
  <c r="BR34" i="3" s="1"/>
  <c r="BI233" i="3"/>
  <c r="BR233" i="3" s="1"/>
  <c r="BI155" i="3"/>
  <c r="BR155" i="3" s="1"/>
  <c r="BI29" i="3"/>
  <c r="BR29" i="3" s="1"/>
  <c r="G173" i="3"/>
  <c r="BI228" i="3"/>
  <c r="BR228" i="3" s="1"/>
  <c r="BI153" i="3"/>
  <c r="BR153" i="3" s="1"/>
  <c r="BI82" i="3"/>
  <c r="BR82" i="3" s="1"/>
  <c r="BI19" i="3"/>
  <c r="BR19" i="3" s="1"/>
  <c r="G172" i="3"/>
  <c r="BI227" i="3"/>
  <c r="BR227" i="3" s="1"/>
  <c r="BI152" i="3"/>
  <c r="BR152" i="3" s="1"/>
  <c r="BI77" i="3"/>
  <c r="BR77" i="3" s="1"/>
  <c r="BI6" i="3"/>
  <c r="BR6" i="3" s="1"/>
  <c r="G114" i="3"/>
  <c r="BI202" i="3"/>
  <c r="BR202" i="3" s="1"/>
  <c r="BI151" i="3"/>
  <c r="BR151" i="3" s="1"/>
  <c r="BI73" i="3"/>
  <c r="BR73" i="3" s="1"/>
  <c r="BI201" i="3"/>
  <c r="BR201" i="3" s="1"/>
  <c r="BI150" i="3"/>
  <c r="BR150" i="3" s="1"/>
  <c r="BI67" i="3"/>
  <c r="BR67" i="3" s="1"/>
  <c r="BI250" i="3"/>
  <c r="BR250" i="3" s="1"/>
  <c r="BI211" i="3"/>
  <c r="BR211" i="3" s="1"/>
  <c r="BI173" i="3"/>
  <c r="BR173" i="3" s="1"/>
  <c r="BI131" i="3"/>
  <c r="BR131" i="3" s="1"/>
  <c r="BI85" i="3"/>
  <c r="BR85" i="3" s="1"/>
  <c r="BI54" i="3"/>
  <c r="BR54" i="3" s="1"/>
  <c r="BI12" i="3"/>
  <c r="BR12" i="3" s="1"/>
  <c r="BI30" i="3"/>
  <c r="BR30" i="3" s="1"/>
  <c r="BI45" i="3"/>
  <c r="BR45" i="3" s="1"/>
  <c r="BI60" i="3"/>
  <c r="BR60" i="3" s="1"/>
  <c r="BI78" i="3"/>
  <c r="BR78" i="3" s="1"/>
  <c r="BI93" i="3"/>
  <c r="BR93" i="3" s="1"/>
  <c r="BI108" i="3"/>
  <c r="BR108" i="3" s="1"/>
  <c r="BI126" i="3"/>
  <c r="BR126" i="3" s="1"/>
  <c r="BI141" i="3"/>
  <c r="BR141" i="3" s="1"/>
  <c r="BI156" i="3"/>
  <c r="BR156" i="3" s="1"/>
  <c r="BI174" i="3"/>
  <c r="BR174" i="3" s="1"/>
  <c r="BI189" i="3"/>
  <c r="BR189" i="3" s="1"/>
  <c r="BI204" i="3"/>
  <c r="BR204" i="3" s="1"/>
  <c r="BI222" i="3"/>
  <c r="BR222" i="3" s="1"/>
  <c r="BI237" i="3"/>
  <c r="BR237" i="3" s="1"/>
  <c r="BI252" i="3"/>
  <c r="BR252" i="3" s="1"/>
  <c r="BI18" i="3"/>
  <c r="BR18" i="3" s="1"/>
  <c r="BI33" i="3"/>
  <c r="BR33" i="3" s="1"/>
  <c r="BI48" i="3"/>
  <c r="BR48" i="3" s="1"/>
  <c r="BI81" i="3"/>
  <c r="BR81" i="3" s="1"/>
  <c r="BI114" i="3"/>
  <c r="BR114" i="3" s="1"/>
  <c r="BI129" i="3"/>
  <c r="BR129" i="3" s="1"/>
  <c r="BI144" i="3"/>
  <c r="BR144" i="3" s="1"/>
  <c r="BI177" i="3"/>
  <c r="BR177" i="3" s="1"/>
  <c r="BI210" i="3"/>
  <c r="BR210" i="3" s="1"/>
  <c r="BI225" i="3"/>
  <c r="BR225" i="3" s="1"/>
  <c r="BI258" i="3"/>
  <c r="BI13" i="3"/>
  <c r="BR13" i="3" s="1"/>
  <c r="BI31" i="3"/>
  <c r="BR31" i="3" s="1"/>
  <c r="BI46" i="3"/>
  <c r="BR46" i="3" s="1"/>
  <c r="BI61" i="3"/>
  <c r="BR61" i="3" s="1"/>
  <c r="BI79" i="3"/>
  <c r="BR79" i="3" s="1"/>
  <c r="BI94" i="3"/>
  <c r="BR94" i="3" s="1"/>
  <c r="BI109" i="3"/>
  <c r="BR109" i="3" s="1"/>
  <c r="BI127" i="3"/>
  <c r="BR127" i="3" s="1"/>
  <c r="BI142" i="3"/>
  <c r="BR142" i="3" s="1"/>
  <c r="BI157" i="3"/>
  <c r="BR157" i="3" s="1"/>
  <c r="BI175" i="3"/>
  <c r="BR175" i="3" s="1"/>
  <c r="BI190" i="3"/>
  <c r="BR190" i="3" s="1"/>
  <c r="BI205" i="3"/>
  <c r="BR205" i="3" s="1"/>
  <c r="BI223" i="3"/>
  <c r="BR223" i="3" s="1"/>
  <c r="BI238" i="3"/>
  <c r="BR238" i="3" s="1"/>
  <c r="BI253" i="3"/>
  <c r="BR253" i="3" s="1"/>
  <c r="BI66" i="3"/>
  <c r="BR66" i="3" s="1"/>
  <c r="BI162" i="3"/>
  <c r="BR162" i="3" s="1"/>
  <c r="BI240" i="3"/>
  <c r="BR240" i="3" s="1"/>
  <c r="BI17" i="3"/>
  <c r="BR17" i="3" s="1"/>
  <c r="BI32" i="3"/>
  <c r="BR32" i="3" s="1"/>
  <c r="BI47" i="3"/>
  <c r="BR47" i="3" s="1"/>
  <c r="BI65" i="3"/>
  <c r="BR65" i="3" s="1"/>
  <c r="BI80" i="3"/>
  <c r="BR80" i="3" s="1"/>
  <c r="BI95" i="3"/>
  <c r="BR95" i="3" s="1"/>
  <c r="BI113" i="3"/>
  <c r="BR113" i="3" s="1"/>
  <c r="BI128" i="3"/>
  <c r="BR128" i="3" s="1"/>
  <c r="BI143" i="3"/>
  <c r="BR143" i="3" s="1"/>
  <c r="BI161" i="3"/>
  <c r="BR161" i="3" s="1"/>
  <c r="BI176" i="3"/>
  <c r="BR176" i="3" s="1"/>
  <c r="BI191" i="3"/>
  <c r="BR191" i="3" s="1"/>
  <c r="BI209" i="3"/>
  <c r="BR209" i="3" s="1"/>
  <c r="BI224" i="3"/>
  <c r="BR224" i="3" s="1"/>
  <c r="BI239" i="3"/>
  <c r="BR239" i="3" s="1"/>
  <c r="BI257" i="3"/>
  <c r="BI96" i="3"/>
  <c r="BR96" i="3" s="1"/>
  <c r="BI192" i="3"/>
  <c r="BR192" i="3" s="1"/>
  <c r="BI20" i="3"/>
  <c r="BR20" i="3" s="1"/>
  <c r="BI42" i="3"/>
  <c r="BR42" i="3" s="1"/>
  <c r="BI68" i="3"/>
  <c r="BR68" i="3" s="1"/>
  <c r="BI90" i="3"/>
  <c r="BR90" i="3" s="1"/>
  <c r="BI116" i="3"/>
  <c r="BR116" i="3" s="1"/>
  <c r="BI138" i="3"/>
  <c r="BR138" i="3" s="1"/>
  <c r="BI164" i="3"/>
  <c r="BR164" i="3" s="1"/>
  <c r="BI186" i="3"/>
  <c r="BR186" i="3" s="1"/>
  <c r="BI212" i="3"/>
  <c r="BR212" i="3" s="1"/>
  <c r="BI234" i="3"/>
  <c r="BR234" i="3" s="1"/>
  <c r="BI260" i="3"/>
  <c r="BI49" i="3"/>
  <c r="BR49" i="3" s="1"/>
  <c r="BI97" i="3"/>
  <c r="BR97" i="3" s="1"/>
  <c r="BI167" i="3"/>
  <c r="BR167" i="3" s="1"/>
  <c r="BI241" i="3"/>
  <c r="BR241" i="3" s="1"/>
  <c r="BI21" i="3"/>
  <c r="BR21" i="3" s="1"/>
  <c r="BI43" i="3"/>
  <c r="BR43" i="3" s="1"/>
  <c r="BI69" i="3"/>
  <c r="BR69" i="3" s="1"/>
  <c r="BI91" i="3"/>
  <c r="BR91" i="3" s="1"/>
  <c r="BI117" i="3"/>
  <c r="BR117" i="3" s="1"/>
  <c r="BI139" i="3"/>
  <c r="BR139" i="3" s="1"/>
  <c r="BI165" i="3"/>
  <c r="BR165" i="3" s="1"/>
  <c r="BI187" i="3"/>
  <c r="BR187" i="3" s="1"/>
  <c r="BI213" i="3"/>
  <c r="BR213" i="3" s="1"/>
  <c r="BI235" i="3"/>
  <c r="BR235" i="3" s="1"/>
  <c r="BI261" i="3"/>
  <c r="BI23" i="3"/>
  <c r="BR23" i="3" s="1"/>
  <c r="BI71" i="3"/>
  <c r="BR71" i="3" s="1"/>
  <c r="BI119" i="3"/>
  <c r="BR119" i="3" s="1"/>
  <c r="BI145" i="3"/>
  <c r="BR145" i="3" s="1"/>
  <c r="BI193" i="3"/>
  <c r="BR193" i="3" s="1"/>
  <c r="BI215" i="3"/>
  <c r="BR215" i="3" s="1"/>
  <c r="BI263" i="3"/>
  <c r="BI5" i="3"/>
  <c r="BR5" i="3" s="1"/>
  <c r="BI24" i="3"/>
  <c r="BR24" i="3" s="1"/>
  <c r="BI53" i="3"/>
  <c r="BR53" i="3" s="1"/>
  <c r="BI72" i="3"/>
  <c r="BR72" i="3" s="1"/>
  <c r="BI101" i="3"/>
  <c r="BR101" i="3" s="1"/>
  <c r="BI120" i="3"/>
  <c r="BR120" i="3" s="1"/>
  <c r="BI149" i="3"/>
  <c r="BR149" i="3" s="1"/>
  <c r="BI168" i="3"/>
  <c r="BR168" i="3" s="1"/>
  <c r="BI197" i="3"/>
  <c r="BR197" i="3" s="1"/>
  <c r="BI216" i="3"/>
  <c r="BR216" i="3" s="1"/>
  <c r="BI245" i="3"/>
  <c r="BR245" i="3" s="1"/>
  <c r="BI2" i="3"/>
  <c r="BR2" i="3" s="1"/>
  <c r="BI22" i="3"/>
  <c r="BR22" i="3" s="1"/>
  <c r="BI44" i="3"/>
  <c r="BR44" i="3" s="1"/>
  <c r="BI70" i="3"/>
  <c r="BR70" i="3" s="1"/>
  <c r="BI92" i="3"/>
  <c r="BR92" i="3" s="1"/>
  <c r="BI118" i="3"/>
  <c r="BR118" i="3" s="1"/>
  <c r="BI140" i="3"/>
  <c r="BR140" i="3" s="1"/>
  <c r="BI166" i="3"/>
  <c r="BR166" i="3" s="1"/>
  <c r="BI188" i="3"/>
  <c r="BR188" i="3" s="1"/>
  <c r="BI214" i="3"/>
  <c r="BR214" i="3" s="1"/>
  <c r="BI236" i="3"/>
  <c r="BR236" i="3" s="1"/>
  <c r="BI262" i="3"/>
  <c r="BI226" i="3"/>
  <c r="BR226" i="3" s="1"/>
  <c r="BI180" i="3"/>
  <c r="BR180" i="3" s="1"/>
  <c r="BI137" i="3"/>
  <c r="BR137" i="3" s="1"/>
  <c r="BI103" i="3"/>
  <c r="BR103" i="3" s="1"/>
  <c r="BI57" i="3"/>
  <c r="BR57" i="3" s="1"/>
  <c r="BI11" i="3"/>
  <c r="BR11" i="3" s="1"/>
  <c r="BI259" i="3"/>
  <c r="BI221" i="3"/>
  <c r="BR221" i="3" s="1"/>
  <c r="BI179" i="3"/>
  <c r="BR179" i="3" s="1"/>
  <c r="BI133" i="3"/>
  <c r="BR133" i="3" s="1"/>
  <c r="BI102" i="3"/>
  <c r="BR102" i="3" s="1"/>
  <c r="BI56" i="3"/>
  <c r="BR56" i="3" s="1"/>
  <c r="BI10" i="3"/>
  <c r="BR10" i="3" s="1"/>
  <c r="BI251" i="3"/>
  <c r="BR251" i="3" s="1"/>
  <c r="BI217" i="3"/>
  <c r="BR217" i="3" s="1"/>
  <c r="BI178" i="3"/>
  <c r="BR178" i="3" s="1"/>
  <c r="BI132" i="3"/>
  <c r="BR132" i="3" s="1"/>
  <c r="BI89" i="3"/>
  <c r="BR89" i="3" s="1"/>
  <c r="BI55" i="3"/>
  <c r="BR55" i="3" s="1"/>
  <c r="BI9" i="3"/>
  <c r="BR9" i="3" s="1"/>
  <c r="BI249" i="3"/>
  <c r="BR249" i="3" s="1"/>
  <c r="BI203" i="3"/>
  <c r="BR203" i="3" s="1"/>
  <c r="BI169" i="3"/>
  <c r="BR169" i="3" s="1"/>
  <c r="BI130" i="3"/>
  <c r="BR130" i="3" s="1"/>
  <c r="BI84" i="3"/>
  <c r="BR84" i="3" s="1"/>
  <c r="BI41" i="3"/>
  <c r="BR41" i="3" s="1"/>
  <c r="BI7" i="3"/>
  <c r="BR7" i="3" s="1"/>
  <c r="G199" i="3"/>
  <c r="G4" i="3"/>
  <c r="G200" i="3"/>
  <c r="G23" i="3"/>
  <c r="G201" i="3"/>
  <c r="G43" i="3"/>
  <c r="G89" i="3"/>
  <c r="G90" i="3"/>
  <c r="G110" i="3"/>
  <c r="G214" i="3"/>
  <c r="BI256" i="3"/>
  <c r="BI244" i="3"/>
  <c r="BR244" i="3" s="1"/>
  <c r="BI232" i="3"/>
  <c r="BR232" i="3" s="1"/>
  <c r="BI220" i="3"/>
  <c r="BR220" i="3" s="1"/>
  <c r="BI208" i="3"/>
  <c r="BR208" i="3" s="1"/>
  <c r="BI196" i="3"/>
  <c r="BR196" i="3" s="1"/>
  <c r="BI184" i="3"/>
  <c r="BR184" i="3" s="1"/>
  <c r="BI172" i="3"/>
  <c r="BR172" i="3" s="1"/>
  <c r="BI160" i="3"/>
  <c r="BR160" i="3" s="1"/>
  <c r="BI148" i="3"/>
  <c r="BR148" i="3" s="1"/>
  <c r="BI136" i="3"/>
  <c r="BR136" i="3" s="1"/>
  <c r="BI124" i="3"/>
  <c r="BR124" i="3" s="1"/>
  <c r="BI112" i="3"/>
  <c r="BR112" i="3" s="1"/>
  <c r="BI100" i="3"/>
  <c r="BR100" i="3" s="1"/>
  <c r="BI88" i="3"/>
  <c r="BR88" i="3" s="1"/>
  <c r="BI76" i="3"/>
  <c r="BR76" i="3" s="1"/>
  <c r="BI64" i="3"/>
  <c r="BR64" i="3" s="1"/>
  <c r="BI52" i="3"/>
  <c r="BR52" i="3" s="1"/>
  <c r="BI40" i="3"/>
  <c r="BR40" i="3" s="1"/>
  <c r="BI28" i="3"/>
  <c r="BR28" i="3" s="1"/>
  <c r="BI16" i="3"/>
  <c r="BR16" i="3" s="1"/>
  <c r="BI4" i="3"/>
  <c r="BR4" i="3" s="1"/>
  <c r="BI255" i="3"/>
  <c r="BI243" i="3"/>
  <c r="BR243" i="3" s="1"/>
  <c r="BI231" i="3"/>
  <c r="BR231" i="3" s="1"/>
  <c r="BI219" i="3"/>
  <c r="BR219" i="3" s="1"/>
  <c r="BI207" i="3"/>
  <c r="BR207" i="3" s="1"/>
  <c r="BI195" i="3"/>
  <c r="BR195" i="3" s="1"/>
  <c r="BI183" i="3"/>
  <c r="BR183" i="3" s="1"/>
  <c r="BI171" i="3"/>
  <c r="BR171" i="3" s="1"/>
  <c r="BI159" i="3"/>
  <c r="BR159" i="3" s="1"/>
  <c r="BI147" i="3"/>
  <c r="BR147" i="3" s="1"/>
  <c r="BI135" i="3"/>
  <c r="BR135" i="3" s="1"/>
  <c r="BI123" i="3"/>
  <c r="BR123" i="3" s="1"/>
  <c r="BI111" i="3"/>
  <c r="BR111" i="3" s="1"/>
  <c r="BI99" i="3"/>
  <c r="BR99" i="3" s="1"/>
  <c r="BI87" i="3"/>
  <c r="BR87" i="3" s="1"/>
  <c r="BI75" i="3"/>
  <c r="BR75" i="3" s="1"/>
  <c r="BI63" i="3"/>
  <c r="BR63" i="3" s="1"/>
  <c r="BI51" i="3"/>
  <c r="BR51" i="3" s="1"/>
  <c r="BI39" i="3"/>
  <c r="BR39" i="3" s="1"/>
  <c r="BI27" i="3"/>
  <c r="BR27" i="3" s="1"/>
  <c r="BI15" i="3"/>
  <c r="BR15" i="3" s="1"/>
  <c r="BI3" i="3"/>
  <c r="BR3" i="3" s="1"/>
  <c r="BI254" i="3"/>
  <c r="BI242" i="3"/>
  <c r="BR242" i="3" s="1"/>
  <c r="BI230" i="3"/>
  <c r="BR230" i="3" s="1"/>
  <c r="BI218" i="3"/>
  <c r="BR218" i="3" s="1"/>
  <c r="BI206" i="3"/>
  <c r="BR206" i="3" s="1"/>
  <c r="BI194" i="3"/>
  <c r="BR194" i="3" s="1"/>
  <c r="BI182" i="3"/>
  <c r="BR182" i="3" s="1"/>
  <c r="BI170" i="3"/>
  <c r="BR170" i="3" s="1"/>
  <c r="BI158" i="3"/>
  <c r="BR158" i="3" s="1"/>
  <c r="BI146" i="3"/>
  <c r="BR146" i="3" s="1"/>
  <c r="BI134" i="3"/>
  <c r="BR134" i="3" s="1"/>
  <c r="BI122" i="3"/>
  <c r="BR122" i="3" s="1"/>
  <c r="BI110" i="3"/>
  <c r="BR110" i="3" s="1"/>
  <c r="BI98" i="3"/>
  <c r="BR98" i="3" s="1"/>
  <c r="BI86" i="3"/>
  <c r="BR86" i="3" s="1"/>
  <c r="BI74" i="3"/>
  <c r="BR74" i="3" s="1"/>
  <c r="BI62" i="3"/>
  <c r="BR62" i="3" s="1"/>
  <c r="BI50" i="3"/>
  <c r="BR50" i="3" s="1"/>
  <c r="BI38" i="3"/>
  <c r="BR38" i="3" s="1"/>
  <c r="BI26" i="3"/>
  <c r="BR26" i="3" s="1"/>
  <c r="G256" i="3"/>
  <c r="G9" i="3"/>
  <c r="G53" i="3"/>
  <c r="G95" i="3"/>
  <c r="G139" i="3"/>
  <c r="G182" i="3"/>
  <c r="G225" i="3"/>
  <c r="G18" i="3"/>
  <c r="G60" i="3"/>
  <c r="G104" i="3"/>
  <c r="G148" i="3"/>
  <c r="G190" i="3"/>
  <c r="G234" i="3"/>
  <c r="G24" i="3"/>
  <c r="G70" i="3"/>
  <c r="G128" i="3"/>
  <c r="G174" i="3"/>
  <c r="G220" i="3"/>
  <c r="G26" i="3"/>
  <c r="G71" i="3"/>
  <c r="G129" i="3"/>
  <c r="G175" i="3"/>
  <c r="G239" i="3"/>
  <c r="G28" i="3"/>
  <c r="G84" i="3"/>
  <c r="G130" i="3"/>
  <c r="G176" i="3"/>
  <c r="G240" i="3"/>
  <c r="G29" i="3"/>
  <c r="G86" i="3"/>
  <c r="G131" i="3"/>
  <c r="G197" i="3"/>
  <c r="G242" i="3"/>
  <c r="G42" i="3"/>
  <c r="G88" i="3"/>
  <c r="G132" i="3"/>
  <c r="G198" i="3"/>
  <c r="G244" i="3"/>
  <c r="G158" i="3"/>
  <c r="G69" i="3"/>
  <c r="G156" i="3"/>
  <c r="G68" i="3"/>
  <c r="G245" i="3"/>
  <c r="G155" i="3"/>
  <c r="G67" i="3"/>
  <c r="G218" i="3"/>
  <c r="G154" i="3"/>
  <c r="G46" i="3"/>
  <c r="G216" i="3"/>
  <c r="G153" i="3"/>
  <c r="G45" i="3"/>
  <c r="G215" i="3"/>
  <c r="G115" i="3"/>
  <c r="G44" i="3"/>
  <c r="G233" i="3"/>
  <c r="G189" i="3"/>
  <c r="G146" i="3"/>
  <c r="G103" i="3"/>
  <c r="G59" i="3"/>
  <c r="G17" i="3"/>
  <c r="G212" i="3"/>
  <c r="G168" i="3"/>
  <c r="G126" i="3"/>
  <c r="G82" i="3"/>
  <c r="G40" i="3"/>
  <c r="G2" i="3"/>
  <c r="H2" i="3" s="1"/>
  <c r="I2" i="3" s="1"/>
  <c r="G211" i="3"/>
  <c r="G167" i="3"/>
  <c r="G125" i="3"/>
  <c r="G81" i="3"/>
  <c r="G38" i="3"/>
  <c r="G257" i="3"/>
  <c r="G248" i="3"/>
  <c r="G228" i="3"/>
  <c r="G204" i="3"/>
  <c r="G186" i="3"/>
  <c r="G162" i="3"/>
  <c r="G142" i="3"/>
  <c r="G118" i="3"/>
  <c r="G100" i="3"/>
  <c r="G76" i="3"/>
  <c r="G56" i="3"/>
  <c r="G32" i="3"/>
  <c r="G12" i="3"/>
  <c r="G262" i="3"/>
  <c r="G13" i="3"/>
  <c r="G25" i="3"/>
  <c r="G37" i="3"/>
  <c r="G49" i="3"/>
  <c r="G61" i="3"/>
  <c r="G73" i="3"/>
  <c r="G85" i="3"/>
  <c r="G97" i="3"/>
  <c r="G109" i="3"/>
  <c r="G121" i="3"/>
  <c r="G133" i="3"/>
  <c r="G145" i="3"/>
  <c r="G157" i="3"/>
  <c r="G169" i="3"/>
  <c r="G181" i="3"/>
  <c r="G193" i="3"/>
  <c r="G205" i="3"/>
  <c r="G217" i="3"/>
  <c r="G229" i="3"/>
  <c r="G241" i="3"/>
  <c r="G253" i="3"/>
  <c r="G3" i="3"/>
  <c r="G15" i="3"/>
  <c r="G27" i="3"/>
  <c r="G39" i="3"/>
  <c r="G51" i="3"/>
  <c r="G63" i="3"/>
  <c r="G75" i="3"/>
  <c r="G87" i="3"/>
  <c r="G99" i="3"/>
  <c r="G111" i="3"/>
  <c r="G123" i="3"/>
  <c r="G135" i="3"/>
  <c r="G147" i="3"/>
  <c r="G159" i="3"/>
  <c r="G171" i="3"/>
  <c r="G183" i="3"/>
  <c r="G195" i="3"/>
  <c r="G207" i="3"/>
  <c r="G219" i="3"/>
  <c r="G231" i="3"/>
  <c r="G243" i="3"/>
  <c r="G258" i="3"/>
  <c r="G5" i="3"/>
  <c r="G19" i="3"/>
  <c r="G33" i="3"/>
  <c r="G47" i="3"/>
  <c r="G62" i="3"/>
  <c r="G77" i="3"/>
  <c r="G91" i="3"/>
  <c r="G105" i="3"/>
  <c r="G119" i="3"/>
  <c r="G134" i="3"/>
  <c r="G149" i="3"/>
  <c r="G163" i="3"/>
  <c r="G177" i="3"/>
  <c r="G191" i="3"/>
  <c r="G206" i="3"/>
  <c r="G221" i="3"/>
  <c r="G235" i="3"/>
  <c r="G249" i="3"/>
  <c r="G260" i="3"/>
  <c r="G7" i="3"/>
  <c r="G35" i="3"/>
  <c r="G65" i="3"/>
  <c r="G93" i="3"/>
  <c r="G122" i="3"/>
  <c r="G151" i="3"/>
  <c r="G179" i="3"/>
  <c r="G194" i="3"/>
  <c r="G209" i="3"/>
  <c r="G237" i="3"/>
  <c r="G259" i="3"/>
  <c r="G6" i="3"/>
  <c r="G20" i="3"/>
  <c r="G34" i="3"/>
  <c r="G48" i="3"/>
  <c r="G64" i="3"/>
  <c r="G78" i="3"/>
  <c r="G92" i="3"/>
  <c r="G106" i="3"/>
  <c r="G120" i="3"/>
  <c r="G136" i="3"/>
  <c r="G150" i="3"/>
  <c r="G164" i="3"/>
  <c r="G178" i="3"/>
  <c r="G192" i="3"/>
  <c r="G208" i="3"/>
  <c r="G222" i="3"/>
  <c r="G236" i="3"/>
  <c r="G250" i="3"/>
  <c r="G21" i="3"/>
  <c r="G50" i="3"/>
  <c r="G79" i="3"/>
  <c r="G107" i="3"/>
  <c r="G137" i="3"/>
  <c r="G165" i="3"/>
  <c r="G223" i="3"/>
  <c r="G251" i="3"/>
  <c r="G261" i="3"/>
  <c r="G8" i="3"/>
  <c r="G22" i="3"/>
  <c r="G36" i="3"/>
  <c r="G52" i="3"/>
  <c r="G66" i="3"/>
  <c r="G80" i="3"/>
  <c r="G94" i="3"/>
  <c r="G108" i="3"/>
  <c r="G124" i="3"/>
  <c r="G138" i="3"/>
  <c r="G152" i="3"/>
  <c r="G166" i="3"/>
  <c r="G180" i="3"/>
  <c r="G196" i="3"/>
  <c r="G210" i="3"/>
  <c r="G224" i="3"/>
  <c r="G238" i="3"/>
  <c r="G252" i="3"/>
  <c r="G263" i="3"/>
  <c r="G213" i="3"/>
  <c r="G170" i="3"/>
  <c r="G127" i="3"/>
  <c r="G83" i="3"/>
  <c r="G41" i="3"/>
  <c r="G232" i="3"/>
  <c r="G188" i="3"/>
  <c r="G144" i="3"/>
  <c r="G102" i="3"/>
  <c r="G58" i="3"/>
  <c r="G16" i="3"/>
  <c r="G230" i="3"/>
  <c r="G187" i="3"/>
  <c r="G143" i="3"/>
  <c r="G101" i="3"/>
  <c r="G57" i="3"/>
  <c r="G14" i="3"/>
  <c r="G247" i="3"/>
  <c r="G227" i="3"/>
  <c r="G203" i="3"/>
  <c r="G185" i="3"/>
  <c r="G161" i="3"/>
  <c r="G141" i="3"/>
  <c r="G117" i="3"/>
  <c r="G98" i="3"/>
  <c r="G74" i="3"/>
  <c r="G55" i="3"/>
  <c r="G31" i="3"/>
  <c r="G11" i="3"/>
  <c r="G255" i="3"/>
  <c r="G246" i="3"/>
  <c r="G226" i="3"/>
  <c r="G202" i="3"/>
  <c r="G184" i="3"/>
  <c r="G160" i="3"/>
  <c r="G140" i="3"/>
  <c r="G116" i="3"/>
  <c r="G96" i="3"/>
  <c r="G72" i="3"/>
  <c r="G54" i="3"/>
  <c r="G30" i="3"/>
  <c r="G10" i="3"/>
  <c r="G254" i="3"/>
  <c r="L254" i="2" l="1"/>
  <c r="AK254" i="2"/>
  <c r="I113" i="3"/>
  <c r="O2" i="2"/>
  <c r="BU5" i="3"/>
  <c r="BU6" i="3" s="1"/>
  <c r="H227" i="3"/>
  <c r="P227" i="3"/>
  <c r="H196" i="3"/>
  <c r="P196" i="3"/>
  <c r="H236" i="3"/>
  <c r="P236" i="3"/>
  <c r="H93" i="3"/>
  <c r="I93" i="3" s="1"/>
  <c r="P93" i="3"/>
  <c r="H243" i="3"/>
  <c r="I243" i="3" s="1"/>
  <c r="P243" i="3"/>
  <c r="H217" i="3"/>
  <c r="I217" i="3" s="1"/>
  <c r="P217" i="3"/>
  <c r="H118" i="3"/>
  <c r="P118" i="3"/>
  <c r="H233" i="3"/>
  <c r="P233" i="3"/>
  <c r="H131" i="3"/>
  <c r="P131" i="3"/>
  <c r="H225" i="3"/>
  <c r="P225" i="3"/>
  <c r="BJ230" i="3"/>
  <c r="BM230" i="3" s="1"/>
  <c r="H110" i="3"/>
  <c r="I110" i="3" s="1"/>
  <c r="P110" i="3"/>
  <c r="BJ56" i="3"/>
  <c r="BM56" i="3" s="1"/>
  <c r="BJ245" i="3"/>
  <c r="BM245" i="3" s="1"/>
  <c r="BJ117" i="3"/>
  <c r="BM117" i="3" s="1"/>
  <c r="BJ32" i="3"/>
  <c r="BM32" i="3" s="1"/>
  <c r="BJ177" i="3"/>
  <c r="BJ189" i="3"/>
  <c r="BJ151" i="3"/>
  <c r="BM151" i="3" s="1"/>
  <c r="BJ83" i="3"/>
  <c r="BM83" i="3" s="1"/>
  <c r="H232" i="3"/>
  <c r="I232" i="3" s="1"/>
  <c r="P232" i="3"/>
  <c r="H8" i="3"/>
  <c r="I8" i="3" s="1"/>
  <c r="P8" i="3"/>
  <c r="H48" i="3"/>
  <c r="P48" i="3"/>
  <c r="H134" i="3"/>
  <c r="I134" i="3" s="1"/>
  <c r="P134" i="3"/>
  <c r="H87" i="3"/>
  <c r="P87" i="3"/>
  <c r="H61" i="3"/>
  <c r="P61" i="3"/>
  <c r="P2" i="3"/>
  <c r="H68" i="3"/>
  <c r="P68" i="3"/>
  <c r="H220" i="3"/>
  <c r="I220" i="3" s="1"/>
  <c r="P220" i="3"/>
  <c r="BJ98" i="3"/>
  <c r="BJ123" i="3"/>
  <c r="BM123" i="3" s="1"/>
  <c r="BJ148" i="3"/>
  <c r="BM148" i="3" s="1"/>
  <c r="BJ169" i="3"/>
  <c r="BM169" i="3" s="1"/>
  <c r="BJ236" i="3"/>
  <c r="BJ193" i="3"/>
  <c r="BJ164" i="3"/>
  <c r="BM164" i="3" s="1"/>
  <c r="BJ209" i="3"/>
  <c r="BM209" i="3" s="1"/>
  <c r="BJ127" i="3"/>
  <c r="BM127" i="3" s="1"/>
  <c r="BJ174" i="3"/>
  <c r="BM174" i="3" s="1"/>
  <c r="BJ202" i="3"/>
  <c r="BM202" i="3" s="1"/>
  <c r="BJ154" i="3"/>
  <c r="BM154" i="3" s="1"/>
  <c r="H11" i="3"/>
  <c r="I11" i="3" s="1"/>
  <c r="P11" i="3"/>
  <c r="H41" i="3"/>
  <c r="P41" i="3"/>
  <c r="H166" i="3"/>
  <c r="P166" i="3"/>
  <c r="H208" i="3"/>
  <c r="I208" i="3" s="1"/>
  <c r="P208" i="3"/>
  <c r="H35" i="3"/>
  <c r="P35" i="3"/>
  <c r="H219" i="3"/>
  <c r="I219" i="3" s="1"/>
  <c r="P219" i="3"/>
  <c r="H193" i="3"/>
  <c r="P193" i="3"/>
  <c r="H162" i="3"/>
  <c r="P162" i="3"/>
  <c r="H115" i="3"/>
  <c r="P115" i="3"/>
  <c r="H29" i="3"/>
  <c r="P29" i="3"/>
  <c r="H139" i="3"/>
  <c r="I139" i="3" s="1"/>
  <c r="P139" i="3"/>
  <c r="BJ16" i="3"/>
  <c r="BM16" i="3" s="1"/>
  <c r="H89" i="3"/>
  <c r="I89" i="3" s="1"/>
  <c r="P89" i="3"/>
  <c r="BJ133" i="3"/>
  <c r="BM133" i="3" s="1"/>
  <c r="BJ197" i="3"/>
  <c r="BM197" i="3" s="1"/>
  <c r="BJ69" i="3"/>
  <c r="BM69" i="3" s="1"/>
  <c r="BJ191" i="3"/>
  <c r="BJ109" i="3"/>
  <c r="BM109" i="3" s="1"/>
  <c r="BJ131" i="3"/>
  <c r="BJ155" i="3"/>
  <c r="BM155" i="3" s="1"/>
  <c r="BJ229" i="3"/>
  <c r="BM229" i="3" s="1"/>
  <c r="H31" i="3"/>
  <c r="P31" i="3"/>
  <c r="H83" i="3"/>
  <c r="P83" i="3"/>
  <c r="H251" i="3"/>
  <c r="I251" i="3" s="1"/>
  <c r="P251" i="3"/>
  <c r="H20" i="3"/>
  <c r="I20" i="3" s="1"/>
  <c r="P20" i="3"/>
  <c r="H105" i="3"/>
  <c r="P105" i="3"/>
  <c r="H63" i="3"/>
  <c r="I63" i="3" s="1"/>
  <c r="P63" i="3"/>
  <c r="H37" i="3"/>
  <c r="P37" i="3"/>
  <c r="H82" i="3"/>
  <c r="P82" i="3"/>
  <c r="H69" i="3"/>
  <c r="P69" i="3"/>
  <c r="H128" i="3"/>
  <c r="P128" i="3"/>
  <c r="BJ122" i="3"/>
  <c r="BM122" i="3" s="1"/>
  <c r="BJ147" i="3"/>
  <c r="BM147" i="3" s="1"/>
  <c r="BJ172" i="3"/>
  <c r="BM172" i="3" s="1"/>
  <c r="BJ179" i="3"/>
  <c r="BM179" i="3" s="1"/>
  <c r="BJ168" i="3"/>
  <c r="BJ119" i="3"/>
  <c r="BJ116" i="3"/>
  <c r="BM116" i="3" s="1"/>
  <c r="BJ162" i="3"/>
  <c r="BM162" i="3" s="1"/>
  <c r="BJ94" i="3"/>
  <c r="BM94" i="3" s="1"/>
  <c r="BJ141" i="3"/>
  <c r="BM141" i="3" s="1"/>
  <c r="BJ173" i="3"/>
  <c r="BM173" i="3" s="1"/>
  <c r="BJ233" i="3"/>
  <c r="BM233" i="3" s="1"/>
  <c r="BJ106" i="3"/>
  <c r="BM106" i="3" s="1"/>
  <c r="H72" i="3"/>
  <c r="P72" i="3"/>
  <c r="H101" i="3"/>
  <c r="P101" i="3"/>
  <c r="H138" i="3"/>
  <c r="P138" i="3"/>
  <c r="H178" i="3"/>
  <c r="I178" i="3" s="1"/>
  <c r="P178" i="3"/>
  <c r="H6" i="3"/>
  <c r="I6" i="3" s="1"/>
  <c r="P6" i="3"/>
  <c r="H91" i="3"/>
  <c r="P91" i="3"/>
  <c r="H51" i="3"/>
  <c r="I51" i="3" s="1"/>
  <c r="P51" i="3"/>
  <c r="H25" i="3"/>
  <c r="P25" i="3"/>
  <c r="H126" i="3"/>
  <c r="P126" i="3"/>
  <c r="H158" i="3"/>
  <c r="I158" i="3" s="1"/>
  <c r="P158" i="3"/>
  <c r="H70" i="3"/>
  <c r="I70" i="3" s="1"/>
  <c r="P70" i="3"/>
  <c r="BJ15" i="3"/>
  <c r="BM15" i="3" s="1"/>
  <c r="BJ40" i="3"/>
  <c r="BM40" i="3" s="1"/>
  <c r="BJ9" i="3"/>
  <c r="BM9" i="3" s="1"/>
  <c r="BJ221" i="3"/>
  <c r="BM221" i="3" s="1"/>
  <c r="BJ21" i="3"/>
  <c r="BJ161" i="3"/>
  <c r="BJ79" i="3"/>
  <c r="BM79" i="3" s="1"/>
  <c r="BJ81" i="3"/>
  <c r="BM81" i="3" s="1"/>
  <c r="BJ211" i="3"/>
  <c r="BM211" i="3" s="1"/>
  <c r="BJ77" i="3"/>
  <c r="BM77" i="3" s="1"/>
  <c r="BJ125" i="3"/>
  <c r="H74" i="3"/>
  <c r="I74" i="3" s="1"/>
  <c r="P74" i="3"/>
  <c r="H170" i="3"/>
  <c r="P170" i="3"/>
  <c r="H165" i="3"/>
  <c r="P165" i="3"/>
  <c r="H77" i="3"/>
  <c r="P77" i="3"/>
  <c r="H39" i="3"/>
  <c r="P39" i="3"/>
  <c r="H13" i="3"/>
  <c r="I13" i="3" s="1"/>
  <c r="P13" i="3"/>
  <c r="H168" i="3"/>
  <c r="P168" i="3"/>
  <c r="H244" i="3"/>
  <c r="P244" i="3"/>
  <c r="H9" i="3"/>
  <c r="P9" i="3"/>
  <c r="BJ146" i="3"/>
  <c r="BM146" i="3" s="1"/>
  <c r="BJ171" i="3"/>
  <c r="H23" i="3"/>
  <c r="I23" i="3" s="1"/>
  <c r="P23" i="3"/>
  <c r="BJ140" i="3"/>
  <c r="BJ23" i="3"/>
  <c r="BM23" i="3" s="1"/>
  <c r="BJ143" i="3"/>
  <c r="BM143" i="3" s="1"/>
  <c r="BJ61" i="3"/>
  <c r="BM61" i="3" s="1"/>
  <c r="BJ108" i="3"/>
  <c r="BM108" i="3" s="1"/>
  <c r="BJ250" i="3"/>
  <c r="BM250" i="3" s="1"/>
  <c r="BJ105" i="3"/>
  <c r="BJ248" i="3"/>
  <c r="BM248" i="3" s="1"/>
  <c r="H116" i="3"/>
  <c r="P116" i="3"/>
  <c r="H187" i="3"/>
  <c r="P187" i="3"/>
  <c r="H108" i="3"/>
  <c r="P108" i="3"/>
  <c r="H150" i="3"/>
  <c r="I150" i="3" s="1"/>
  <c r="P150" i="3"/>
  <c r="H235" i="3"/>
  <c r="I235" i="3" s="1"/>
  <c r="P235" i="3"/>
  <c r="H171" i="3"/>
  <c r="P171" i="3"/>
  <c r="H145" i="3"/>
  <c r="P145" i="3"/>
  <c r="H248" i="3"/>
  <c r="P248" i="3"/>
  <c r="H216" i="3"/>
  <c r="P216" i="3"/>
  <c r="H84" i="3"/>
  <c r="I84" i="3" s="1"/>
  <c r="P84" i="3"/>
  <c r="BJ39" i="3"/>
  <c r="BM39" i="3" s="1"/>
  <c r="BJ64" i="3"/>
  <c r="BJ208" i="3"/>
  <c r="BM208" i="3" s="1"/>
  <c r="BJ89" i="3"/>
  <c r="BM89" i="3" s="1"/>
  <c r="BJ118" i="3"/>
  <c r="BM118" i="3" s="1"/>
  <c r="BJ101" i="3"/>
  <c r="BJ167" i="3"/>
  <c r="BM167" i="3" s="1"/>
  <c r="BJ128" i="3"/>
  <c r="BM128" i="3" s="1"/>
  <c r="BJ46" i="3"/>
  <c r="BM46" i="3" s="1"/>
  <c r="BJ93" i="3"/>
  <c r="BM93" i="3" s="1"/>
  <c r="BJ163" i="3"/>
  <c r="H112" i="3"/>
  <c r="P112" i="3"/>
  <c r="H107" i="3"/>
  <c r="P107" i="3"/>
  <c r="H221" i="3"/>
  <c r="I221" i="3" s="1"/>
  <c r="P221" i="3"/>
  <c r="H159" i="3"/>
  <c r="P159" i="3"/>
  <c r="H133" i="3"/>
  <c r="P133" i="3"/>
  <c r="H17" i="3"/>
  <c r="P17" i="3"/>
  <c r="H132" i="3"/>
  <c r="I132" i="3" s="1"/>
  <c r="P132" i="3"/>
  <c r="BJ26" i="3"/>
  <c r="BJ51" i="3"/>
  <c r="BM51" i="3" s="1"/>
  <c r="BJ76" i="3"/>
  <c r="BM76" i="3" s="1"/>
  <c r="H4" i="3"/>
  <c r="P4" i="3"/>
  <c r="BJ57" i="3"/>
  <c r="BJ72" i="3"/>
  <c r="BJ235" i="3"/>
  <c r="BM235" i="3" s="1"/>
  <c r="BJ20" i="3"/>
  <c r="BM20" i="3" s="1"/>
  <c r="BJ223" i="3"/>
  <c r="BM223" i="3" s="1"/>
  <c r="BJ31" i="3"/>
  <c r="BM31" i="3" s="1"/>
  <c r="BJ78" i="3"/>
  <c r="BM78" i="3" s="1"/>
  <c r="BJ246" i="3"/>
  <c r="BJ198" i="3"/>
  <c r="BM198" i="3" s="1"/>
  <c r="H160" i="3"/>
  <c r="P160" i="3"/>
  <c r="H16" i="3"/>
  <c r="P16" i="3"/>
  <c r="H252" i="3"/>
  <c r="P252" i="3"/>
  <c r="H79" i="3"/>
  <c r="P79" i="3"/>
  <c r="H194" i="3"/>
  <c r="P194" i="3"/>
  <c r="H33" i="3"/>
  <c r="P33" i="3"/>
  <c r="H3" i="3"/>
  <c r="I3" i="3" s="1"/>
  <c r="P3" i="3"/>
  <c r="H32" i="3"/>
  <c r="P32" i="3"/>
  <c r="H59" i="3"/>
  <c r="P59" i="3"/>
  <c r="H88" i="3"/>
  <c r="I88" i="3" s="1"/>
  <c r="P88" i="3"/>
  <c r="H148" i="3"/>
  <c r="I148" i="3" s="1"/>
  <c r="P148" i="3"/>
  <c r="BJ38" i="3"/>
  <c r="BJ182" i="3"/>
  <c r="BJ207" i="3"/>
  <c r="BM207" i="3" s="1"/>
  <c r="BJ232" i="3"/>
  <c r="BM232" i="3" s="1"/>
  <c r="BJ178" i="3"/>
  <c r="BM178" i="3" s="1"/>
  <c r="BJ70" i="3"/>
  <c r="BJ213" i="3"/>
  <c r="BJ95" i="3"/>
  <c r="BM95" i="3" s="1"/>
  <c r="BJ205" i="3"/>
  <c r="BM205" i="3" s="1"/>
  <c r="BJ60" i="3"/>
  <c r="BM60" i="3" s="1"/>
  <c r="BJ19" i="3"/>
  <c r="BJ58" i="3"/>
  <c r="H184" i="3"/>
  <c r="I184" i="3" s="1"/>
  <c r="P184" i="3"/>
  <c r="H58" i="3"/>
  <c r="P58" i="3"/>
  <c r="H66" i="3"/>
  <c r="P66" i="3"/>
  <c r="H106" i="3"/>
  <c r="P106" i="3"/>
  <c r="H191" i="3"/>
  <c r="P191" i="3"/>
  <c r="H135" i="3"/>
  <c r="P135" i="3"/>
  <c r="H109" i="3"/>
  <c r="P109" i="3"/>
  <c r="H81" i="3"/>
  <c r="P81" i="3"/>
  <c r="H218" i="3"/>
  <c r="P218" i="3"/>
  <c r="H175" i="3"/>
  <c r="I175" i="3" s="1"/>
  <c r="P175" i="3"/>
  <c r="BJ50" i="3"/>
  <c r="BJ194" i="3"/>
  <c r="BM194" i="3" s="1"/>
  <c r="BJ100" i="3"/>
  <c r="BJ7" i="3"/>
  <c r="BM7" i="3" s="1"/>
  <c r="BJ137" i="3"/>
  <c r="BM137" i="3" s="1"/>
  <c r="BJ24" i="3"/>
  <c r="BM24" i="3" s="1"/>
  <c r="H202" i="3"/>
  <c r="I202" i="3" s="1"/>
  <c r="P202" i="3"/>
  <c r="H185" i="3"/>
  <c r="I185" i="3" s="1"/>
  <c r="P185" i="3"/>
  <c r="H102" i="3"/>
  <c r="I102" i="3" s="1"/>
  <c r="P102" i="3"/>
  <c r="H224" i="3"/>
  <c r="P224" i="3"/>
  <c r="H52" i="3"/>
  <c r="P52" i="3"/>
  <c r="H21" i="3"/>
  <c r="P21" i="3"/>
  <c r="H92" i="3"/>
  <c r="P92" i="3"/>
  <c r="H151" i="3"/>
  <c r="P151" i="3"/>
  <c r="H177" i="3"/>
  <c r="P177" i="3"/>
  <c r="H5" i="3"/>
  <c r="I5" i="3" s="1"/>
  <c r="P5" i="3"/>
  <c r="H123" i="3"/>
  <c r="P123" i="3"/>
  <c r="H241" i="3"/>
  <c r="I241" i="3" s="1"/>
  <c r="P241" i="3"/>
  <c r="H97" i="3"/>
  <c r="I97" i="3" s="1"/>
  <c r="P97" i="3"/>
  <c r="H76" i="3"/>
  <c r="I76" i="3" s="1"/>
  <c r="P76" i="3"/>
  <c r="H125" i="3"/>
  <c r="I125" i="3" s="1"/>
  <c r="P125" i="3"/>
  <c r="H146" i="3"/>
  <c r="P146" i="3"/>
  <c r="H67" i="3"/>
  <c r="P67" i="3"/>
  <c r="H242" i="3"/>
  <c r="P242" i="3"/>
  <c r="H129" i="3"/>
  <c r="P129" i="3"/>
  <c r="H60" i="3"/>
  <c r="I60" i="3" s="1"/>
  <c r="P60" i="3"/>
  <c r="BJ62" i="3"/>
  <c r="BJ206" i="3"/>
  <c r="BM206" i="3" s="1"/>
  <c r="BJ87" i="3"/>
  <c r="BM87" i="3" s="1"/>
  <c r="BJ231" i="3"/>
  <c r="BM231" i="3" s="1"/>
  <c r="BJ112" i="3"/>
  <c r="BJ41" i="3"/>
  <c r="BJ251" i="3"/>
  <c r="BJ180" i="3"/>
  <c r="BM180" i="3" s="1"/>
  <c r="BJ22" i="3"/>
  <c r="BM22" i="3" s="1"/>
  <c r="BJ5" i="3"/>
  <c r="BM5" i="3" s="1"/>
  <c r="BJ165" i="3"/>
  <c r="BM165" i="3" s="1"/>
  <c r="BJ234" i="3"/>
  <c r="BJ65" i="3"/>
  <c r="BJ175" i="3"/>
  <c r="BM175" i="3" s="1"/>
  <c r="BJ225" i="3"/>
  <c r="BM225" i="3" s="1"/>
  <c r="BJ222" i="3"/>
  <c r="BM222" i="3" s="1"/>
  <c r="BJ30" i="3"/>
  <c r="BJ201" i="3"/>
  <c r="BJ153" i="3"/>
  <c r="BJ247" i="3"/>
  <c r="BM247" i="3" s="1"/>
  <c r="BJ199" i="3"/>
  <c r="BM199" i="3" s="1"/>
  <c r="H246" i="3"/>
  <c r="P246" i="3"/>
  <c r="H188" i="3"/>
  <c r="P188" i="3"/>
  <c r="H22" i="3"/>
  <c r="I22" i="3" s="1"/>
  <c r="P22" i="3"/>
  <c r="H64" i="3"/>
  <c r="I64" i="3" s="1"/>
  <c r="P64" i="3"/>
  <c r="H149" i="3"/>
  <c r="P149" i="3"/>
  <c r="H99" i="3"/>
  <c r="I99" i="3" s="1"/>
  <c r="P99" i="3"/>
  <c r="H73" i="3"/>
  <c r="P73" i="3"/>
  <c r="H211" i="3"/>
  <c r="P211" i="3"/>
  <c r="H245" i="3"/>
  <c r="I245" i="3" s="1"/>
  <c r="P245" i="3"/>
  <c r="H26" i="3"/>
  <c r="P26" i="3"/>
  <c r="BJ86" i="3"/>
  <c r="BM86" i="3" s="1"/>
  <c r="BJ111" i="3"/>
  <c r="BM111" i="3" s="1"/>
  <c r="BJ136" i="3"/>
  <c r="BM136" i="3" s="1"/>
  <c r="BJ130" i="3"/>
  <c r="BM130" i="3" s="1"/>
  <c r="BJ215" i="3"/>
  <c r="BJ186" i="3"/>
  <c r="BJ224" i="3"/>
  <c r="BM224" i="3" s="1"/>
  <c r="BJ142" i="3"/>
  <c r="BM142" i="3" s="1"/>
  <c r="BJ54" i="3"/>
  <c r="BM54" i="3" s="1"/>
  <c r="H173" i="3"/>
  <c r="P173" i="3"/>
  <c r="BJ185" i="3"/>
  <c r="BM185" i="3" s="1"/>
  <c r="H10" i="3"/>
  <c r="I10" i="3" s="1"/>
  <c r="P10" i="3"/>
  <c r="H247" i="3"/>
  <c r="P247" i="3"/>
  <c r="H180" i="3"/>
  <c r="P180" i="3"/>
  <c r="H222" i="3"/>
  <c r="P222" i="3"/>
  <c r="H65" i="3"/>
  <c r="I65" i="3" s="1"/>
  <c r="P65" i="3"/>
  <c r="H231" i="3"/>
  <c r="I231" i="3" s="1"/>
  <c r="P231" i="3"/>
  <c r="H205" i="3"/>
  <c r="I205" i="3" s="1"/>
  <c r="P205" i="3"/>
  <c r="H142" i="3"/>
  <c r="I142" i="3" s="1"/>
  <c r="P142" i="3"/>
  <c r="H44" i="3"/>
  <c r="P44" i="3"/>
  <c r="H86" i="3"/>
  <c r="I86" i="3" s="1"/>
  <c r="P86" i="3"/>
  <c r="H182" i="3"/>
  <c r="I182" i="3" s="1"/>
  <c r="P182" i="3"/>
  <c r="BJ242" i="3"/>
  <c r="BJ4" i="3"/>
  <c r="H90" i="3"/>
  <c r="P90" i="3"/>
  <c r="BJ102" i="3"/>
  <c r="BM102" i="3" s="1"/>
  <c r="BJ216" i="3"/>
  <c r="BM216" i="3" s="1"/>
  <c r="BJ91" i="3"/>
  <c r="BM91" i="3" s="1"/>
  <c r="BJ17" i="3"/>
  <c r="BM17" i="3" s="1"/>
  <c r="BJ144" i="3"/>
  <c r="BJ85" i="3"/>
  <c r="BM85" i="3" s="1"/>
  <c r="BJ29" i="3"/>
  <c r="BM29" i="3" s="1"/>
  <c r="BJ115" i="3"/>
  <c r="BM115" i="3" s="1"/>
  <c r="H30" i="3"/>
  <c r="P30" i="3"/>
  <c r="H14" i="3"/>
  <c r="P14" i="3"/>
  <c r="H34" i="3"/>
  <c r="I34" i="3" s="1"/>
  <c r="P34" i="3"/>
  <c r="H119" i="3"/>
  <c r="P119" i="3"/>
  <c r="H75" i="3"/>
  <c r="P75" i="3"/>
  <c r="H49" i="3"/>
  <c r="I49" i="3" s="1"/>
  <c r="P49" i="3"/>
  <c r="H40" i="3"/>
  <c r="P40" i="3"/>
  <c r="H156" i="3"/>
  <c r="P156" i="3"/>
  <c r="H174" i="3"/>
  <c r="I174" i="3" s="1"/>
  <c r="P174" i="3"/>
  <c r="BJ110" i="3"/>
  <c r="BM110" i="3" s="1"/>
  <c r="BJ135" i="3"/>
  <c r="BM135" i="3" s="1"/>
  <c r="BJ160" i="3"/>
  <c r="BM160" i="3" s="1"/>
  <c r="BJ203" i="3"/>
  <c r="BM203" i="3" s="1"/>
  <c r="BJ214" i="3"/>
  <c r="BJ145" i="3"/>
  <c r="BJ138" i="3"/>
  <c r="BM138" i="3" s="1"/>
  <c r="BJ240" i="3"/>
  <c r="BM240" i="3" s="1"/>
  <c r="BJ129" i="3"/>
  <c r="BM129" i="3" s="1"/>
  <c r="BJ156" i="3"/>
  <c r="BM156" i="3" s="1"/>
  <c r="H114" i="3"/>
  <c r="P114" i="3"/>
  <c r="BJ8" i="3"/>
  <c r="H54" i="3"/>
  <c r="P54" i="3"/>
  <c r="H57" i="3"/>
  <c r="P57" i="3"/>
  <c r="H152" i="3"/>
  <c r="P152" i="3"/>
  <c r="H192" i="3"/>
  <c r="P192" i="3"/>
  <c r="H7" i="3"/>
  <c r="I7" i="3" s="1"/>
  <c r="P7" i="3"/>
  <c r="H207" i="3"/>
  <c r="I207" i="3" s="1"/>
  <c r="P207" i="3"/>
  <c r="H181" i="3"/>
  <c r="P181" i="3"/>
  <c r="H186" i="3"/>
  <c r="P186" i="3"/>
  <c r="H215" i="3"/>
  <c r="P215" i="3"/>
  <c r="H240" i="3"/>
  <c r="I240" i="3" s="1"/>
  <c r="P240" i="3"/>
  <c r="H95" i="3"/>
  <c r="P95" i="3"/>
  <c r="BJ3" i="3"/>
  <c r="BM3" i="3" s="1"/>
  <c r="BJ28" i="3"/>
  <c r="BM28" i="3" s="1"/>
  <c r="H43" i="3"/>
  <c r="P43" i="3"/>
  <c r="BJ249" i="3"/>
  <c r="BM249" i="3" s="1"/>
  <c r="BJ188" i="3"/>
  <c r="BM188" i="3" s="1"/>
  <c r="BJ43" i="3"/>
  <c r="BM43" i="3" s="1"/>
  <c r="BJ176" i="3"/>
  <c r="BJ114" i="3"/>
  <c r="BM114" i="3" s="1"/>
  <c r="BJ6" i="3"/>
  <c r="BM6" i="3" s="1"/>
  <c r="BJ104" i="3"/>
  <c r="H55" i="3"/>
  <c r="P55" i="3"/>
  <c r="H127" i="3"/>
  <c r="P127" i="3"/>
  <c r="H223" i="3"/>
  <c r="P223" i="3"/>
  <c r="H195" i="3"/>
  <c r="P195" i="3"/>
  <c r="H169" i="3"/>
  <c r="P169" i="3"/>
  <c r="H204" i="3"/>
  <c r="P204" i="3"/>
  <c r="H45" i="3"/>
  <c r="I45" i="3" s="1"/>
  <c r="P45" i="3"/>
  <c r="H176" i="3"/>
  <c r="I176" i="3" s="1"/>
  <c r="P176" i="3"/>
  <c r="H53" i="3"/>
  <c r="I53" i="3" s="1"/>
  <c r="P53" i="3"/>
  <c r="BJ134" i="3"/>
  <c r="BM134" i="3" s="1"/>
  <c r="BJ159" i="3"/>
  <c r="BM159" i="3" s="1"/>
  <c r="BJ184" i="3"/>
  <c r="BM184" i="3" s="1"/>
  <c r="H201" i="3"/>
  <c r="I201" i="3" s="1"/>
  <c r="P201" i="3"/>
  <c r="BJ166" i="3"/>
  <c r="BJ149" i="3"/>
  <c r="BJ71" i="3"/>
  <c r="BM71" i="3" s="1"/>
  <c r="BJ90" i="3"/>
  <c r="BM90" i="3" s="1"/>
  <c r="BJ66" i="3"/>
  <c r="BM66" i="3" s="1"/>
  <c r="BJ126" i="3"/>
  <c r="BM126" i="3" s="1"/>
  <c r="BJ34" i="3"/>
  <c r="BJ36" i="3"/>
  <c r="BM36" i="3" s="1"/>
  <c r="H96" i="3"/>
  <c r="P96" i="3"/>
  <c r="H143" i="3"/>
  <c r="P143" i="3"/>
  <c r="H124" i="3"/>
  <c r="P124" i="3"/>
  <c r="H164" i="3"/>
  <c r="P164" i="3"/>
  <c r="H249" i="3"/>
  <c r="I249" i="3" s="1"/>
  <c r="P249" i="3"/>
  <c r="H183" i="3"/>
  <c r="I183" i="3" s="1"/>
  <c r="P183" i="3"/>
  <c r="H157" i="3"/>
  <c r="P157" i="3"/>
  <c r="H228" i="3"/>
  <c r="P228" i="3"/>
  <c r="H153" i="3"/>
  <c r="P153" i="3"/>
  <c r="H130" i="3"/>
  <c r="P130" i="3"/>
  <c r="H24" i="3"/>
  <c r="P24" i="3"/>
  <c r="BJ27" i="3"/>
  <c r="BJ52" i="3"/>
  <c r="BM52" i="3" s="1"/>
  <c r="BJ196" i="3"/>
  <c r="BM196" i="3" s="1"/>
  <c r="BJ55" i="3"/>
  <c r="BM55" i="3" s="1"/>
  <c r="BJ120" i="3"/>
  <c r="BM120" i="3" s="1"/>
  <c r="BJ241" i="3"/>
  <c r="BJ68" i="3"/>
  <c r="BM68" i="3" s="1"/>
  <c r="BJ253" i="3"/>
  <c r="BM253" i="3" s="1"/>
  <c r="BJ48" i="3"/>
  <c r="BM48" i="3" s="1"/>
  <c r="BJ152" i="3"/>
  <c r="BM152" i="3" s="1"/>
  <c r="BJ200" i="3"/>
  <c r="H98" i="3"/>
  <c r="I98" i="3" s="1"/>
  <c r="P98" i="3"/>
  <c r="H213" i="3"/>
  <c r="I213" i="3" s="1"/>
  <c r="P213" i="3"/>
  <c r="H137" i="3"/>
  <c r="P137" i="3"/>
  <c r="H237" i="3"/>
  <c r="P237" i="3"/>
  <c r="H62" i="3"/>
  <c r="P62" i="3"/>
  <c r="H27" i="3"/>
  <c r="P27" i="3"/>
  <c r="H212" i="3"/>
  <c r="P212" i="3"/>
  <c r="H198" i="3"/>
  <c r="I198" i="3" s="1"/>
  <c r="P198" i="3"/>
  <c r="H234" i="3"/>
  <c r="P234" i="3"/>
  <c r="BJ158" i="3"/>
  <c r="BM158" i="3" s="1"/>
  <c r="BJ183" i="3"/>
  <c r="BM183" i="3" s="1"/>
  <c r="H200" i="3"/>
  <c r="P200" i="3"/>
  <c r="BJ11" i="3"/>
  <c r="BM11" i="3" s="1"/>
  <c r="BJ42" i="3"/>
  <c r="BM42" i="3" s="1"/>
  <c r="BJ238" i="3"/>
  <c r="BM238" i="3" s="1"/>
  <c r="BJ33" i="3"/>
  <c r="BM33" i="3" s="1"/>
  <c r="BJ227" i="3"/>
  <c r="BM227" i="3" s="1"/>
  <c r="BJ37" i="3"/>
  <c r="BM37" i="3" s="1"/>
  <c r="H140" i="3"/>
  <c r="I140" i="3" s="1"/>
  <c r="P140" i="3"/>
  <c r="H117" i="3"/>
  <c r="P117" i="3"/>
  <c r="H230" i="3"/>
  <c r="P230" i="3"/>
  <c r="H94" i="3"/>
  <c r="P94" i="3"/>
  <c r="H136" i="3"/>
  <c r="P136" i="3"/>
  <c r="H209" i="3"/>
  <c r="I209" i="3" s="1"/>
  <c r="P209" i="3"/>
  <c r="H47" i="3"/>
  <c r="I47" i="3" s="1"/>
  <c r="P47" i="3"/>
  <c r="H15" i="3"/>
  <c r="P15" i="3"/>
  <c r="H12" i="3"/>
  <c r="P12" i="3"/>
  <c r="H46" i="3"/>
  <c r="P46" i="3"/>
  <c r="H28" i="3"/>
  <c r="I28" i="3" s="1"/>
  <c r="P28" i="3"/>
  <c r="H190" i="3"/>
  <c r="P190" i="3"/>
  <c r="BJ170" i="3"/>
  <c r="BM170" i="3" s="1"/>
  <c r="BJ195" i="3"/>
  <c r="BM195" i="3" s="1"/>
  <c r="BJ220" i="3"/>
  <c r="BM220" i="3" s="1"/>
  <c r="BJ132" i="3"/>
  <c r="BM132" i="3" s="1"/>
  <c r="BJ92" i="3"/>
  <c r="BM92" i="3" s="1"/>
  <c r="BJ97" i="3"/>
  <c r="BM97" i="3" s="1"/>
  <c r="BJ113" i="3"/>
  <c r="BJ18" i="3"/>
  <c r="BM18" i="3" s="1"/>
  <c r="H172" i="3"/>
  <c r="P172" i="3"/>
  <c r="BJ59" i="3"/>
  <c r="BM59" i="3" s="1"/>
  <c r="H141" i="3"/>
  <c r="P141" i="3"/>
  <c r="H80" i="3"/>
  <c r="P80" i="3"/>
  <c r="H120" i="3"/>
  <c r="P120" i="3"/>
  <c r="H206" i="3"/>
  <c r="I206" i="3" s="1"/>
  <c r="P206" i="3"/>
  <c r="H147" i="3"/>
  <c r="P147" i="3"/>
  <c r="H121" i="3"/>
  <c r="P121" i="3"/>
  <c r="H38" i="3"/>
  <c r="I38" i="3" s="1"/>
  <c r="P38" i="3"/>
  <c r="H154" i="3"/>
  <c r="I154" i="3" s="1"/>
  <c r="P154" i="3"/>
  <c r="H239" i="3"/>
  <c r="P239" i="3"/>
  <c r="BJ63" i="3"/>
  <c r="BM63" i="3" s="1"/>
  <c r="BJ88" i="3"/>
  <c r="BM88" i="3" s="1"/>
  <c r="H199" i="3"/>
  <c r="P199" i="3"/>
  <c r="BJ103" i="3"/>
  <c r="BJ53" i="3"/>
  <c r="BM53" i="3" s="1"/>
  <c r="BJ49" i="3"/>
  <c r="BJ192" i="3"/>
  <c r="BJ13" i="3"/>
  <c r="BM13" i="3" s="1"/>
  <c r="BJ252" i="3"/>
  <c r="BM252" i="3" s="1"/>
  <c r="BJ67" i="3"/>
  <c r="BM67" i="3" s="1"/>
  <c r="BJ35" i="3"/>
  <c r="BJ14" i="3"/>
  <c r="H161" i="3"/>
  <c r="P161" i="3"/>
  <c r="H238" i="3"/>
  <c r="P238" i="3"/>
  <c r="H50" i="3"/>
  <c r="P50" i="3"/>
  <c r="H179" i="3"/>
  <c r="P179" i="3"/>
  <c r="H19" i="3"/>
  <c r="P19" i="3"/>
  <c r="H253" i="3"/>
  <c r="P253" i="3"/>
  <c r="H56" i="3"/>
  <c r="P56" i="3"/>
  <c r="H103" i="3"/>
  <c r="P103" i="3"/>
  <c r="H42" i="3"/>
  <c r="P42" i="3"/>
  <c r="H104" i="3"/>
  <c r="P104" i="3"/>
  <c r="BJ75" i="3"/>
  <c r="BM75" i="3" s="1"/>
  <c r="BJ219" i="3"/>
  <c r="BJ244" i="3"/>
  <c r="BJ217" i="3"/>
  <c r="BM217" i="3" s="1"/>
  <c r="BJ44" i="3"/>
  <c r="BM44" i="3" s="1"/>
  <c r="BJ187" i="3"/>
  <c r="BM187" i="3" s="1"/>
  <c r="BJ96" i="3"/>
  <c r="BM96" i="3" s="1"/>
  <c r="BJ80" i="3"/>
  <c r="BM80" i="3" s="1"/>
  <c r="BJ190" i="3"/>
  <c r="BJ237" i="3"/>
  <c r="BM237" i="3" s="1"/>
  <c r="BJ45" i="3"/>
  <c r="BM45" i="3" s="1"/>
  <c r="BJ150" i="3"/>
  <c r="BM150" i="3" s="1"/>
  <c r="BJ82" i="3"/>
  <c r="BM82" i="3" s="1"/>
  <c r="BJ181" i="3"/>
  <c r="BM181" i="3" s="1"/>
  <c r="BJ121" i="3"/>
  <c r="H226" i="3"/>
  <c r="P226" i="3"/>
  <c r="H203" i="3"/>
  <c r="P203" i="3"/>
  <c r="H144" i="3"/>
  <c r="P144" i="3"/>
  <c r="H210" i="3"/>
  <c r="P210" i="3"/>
  <c r="H36" i="3"/>
  <c r="P36" i="3"/>
  <c r="H250" i="3"/>
  <c r="I250" i="3" s="1"/>
  <c r="P250" i="3"/>
  <c r="H78" i="3"/>
  <c r="P78" i="3"/>
  <c r="H122" i="3"/>
  <c r="P122" i="3"/>
  <c r="H163" i="3"/>
  <c r="P163" i="3"/>
  <c r="H111" i="3"/>
  <c r="P111" i="3"/>
  <c r="H229" i="3"/>
  <c r="I229" i="3" s="1"/>
  <c r="P229" i="3"/>
  <c r="H85" i="3"/>
  <c r="I85" i="3" s="1"/>
  <c r="P85" i="3"/>
  <c r="H100" i="3"/>
  <c r="I100" i="3" s="1"/>
  <c r="P100" i="3"/>
  <c r="H167" i="3"/>
  <c r="P167" i="3"/>
  <c r="H189" i="3"/>
  <c r="P189" i="3"/>
  <c r="H155" i="3"/>
  <c r="P155" i="3"/>
  <c r="H197" i="3"/>
  <c r="P197" i="3"/>
  <c r="H71" i="3"/>
  <c r="I71" i="3" s="1"/>
  <c r="P71" i="3"/>
  <c r="H18" i="3"/>
  <c r="P18" i="3"/>
  <c r="BJ74" i="3"/>
  <c r="BM74" i="3" s="1"/>
  <c r="BJ218" i="3"/>
  <c r="BJ99" i="3"/>
  <c r="BM99" i="3" s="1"/>
  <c r="BJ243" i="3"/>
  <c r="BJ124" i="3"/>
  <c r="H214" i="3"/>
  <c r="P214" i="3"/>
  <c r="BJ84" i="3"/>
  <c r="BM84" i="3" s="1"/>
  <c r="BJ10" i="3"/>
  <c r="BJ226" i="3"/>
  <c r="BM226" i="3" s="1"/>
  <c r="BJ2" i="3"/>
  <c r="BJ139" i="3"/>
  <c r="BJ212" i="3"/>
  <c r="BM212" i="3" s="1"/>
  <c r="BJ239" i="3"/>
  <c r="BM239" i="3" s="1"/>
  <c r="BJ47" i="3"/>
  <c r="BM47" i="3" s="1"/>
  <c r="BJ157" i="3"/>
  <c r="BJ210" i="3"/>
  <c r="BM210" i="3" s="1"/>
  <c r="BJ204" i="3"/>
  <c r="BJ12" i="3"/>
  <c r="BM12" i="3" s="1"/>
  <c r="BJ73" i="3"/>
  <c r="BM73" i="3" s="1"/>
  <c r="BJ228" i="3"/>
  <c r="BM228" i="3" s="1"/>
  <c r="BJ107" i="3"/>
  <c r="BM107" i="3" s="1"/>
  <c r="BJ25" i="3"/>
  <c r="BM25" i="3" s="1"/>
  <c r="BM64" i="3"/>
  <c r="BM182" i="3"/>
  <c r="BM50" i="3"/>
  <c r="I42" i="3" l="1"/>
  <c r="I190" i="3"/>
  <c r="I195" i="3"/>
  <c r="I216" i="3"/>
  <c r="I108" i="3"/>
  <c r="I163" i="3"/>
  <c r="I144" i="3"/>
  <c r="I121" i="3"/>
  <c r="I186" i="3"/>
  <c r="I177" i="3"/>
  <c r="I106" i="3"/>
  <c r="I59" i="3"/>
  <c r="I252" i="3"/>
  <c r="I133" i="3"/>
  <c r="I193" i="3"/>
  <c r="I118" i="3"/>
  <c r="I227" i="3"/>
  <c r="I103" i="3"/>
  <c r="I238" i="3"/>
  <c r="I172" i="3"/>
  <c r="I136" i="3"/>
  <c r="I212" i="3"/>
  <c r="I75" i="3"/>
  <c r="I222" i="3"/>
  <c r="I211" i="3"/>
  <c r="I188" i="3"/>
  <c r="I187" i="3"/>
  <c r="I167" i="3"/>
  <c r="I203" i="3"/>
  <c r="I199" i="3"/>
  <c r="I147" i="3"/>
  <c r="I24" i="3"/>
  <c r="I43" i="3"/>
  <c r="I181" i="3"/>
  <c r="I54" i="3"/>
  <c r="I218" i="3"/>
  <c r="I66" i="3"/>
  <c r="I32" i="3"/>
  <c r="I16" i="3"/>
  <c r="I159" i="3"/>
  <c r="I126" i="3"/>
  <c r="I138" i="3"/>
  <c r="I50" i="3"/>
  <c r="I69" i="3"/>
  <c r="I189" i="3"/>
  <c r="I57" i="3"/>
  <c r="I223" i="3"/>
  <c r="I248" i="3"/>
  <c r="I39" i="3"/>
  <c r="I82" i="3"/>
  <c r="I83" i="3"/>
  <c r="I48" i="3"/>
  <c r="I122" i="3"/>
  <c r="I151" i="3"/>
  <c r="I56" i="3"/>
  <c r="I161" i="3"/>
  <c r="I46" i="3"/>
  <c r="I94" i="3"/>
  <c r="I27" i="3"/>
  <c r="I127" i="3"/>
  <c r="I119" i="3"/>
  <c r="I44" i="3"/>
  <c r="I180" i="3"/>
  <c r="I73" i="3"/>
  <c r="I246" i="3"/>
  <c r="I4" i="3"/>
  <c r="I145" i="3"/>
  <c r="I116" i="3"/>
  <c r="I77" i="3"/>
  <c r="I37" i="3"/>
  <c r="I31" i="3"/>
  <c r="I18" i="3"/>
  <c r="I78" i="3"/>
  <c r="I226" i="3"/>
  <c r="I130" i="3"/>
  <c r="I129" i="3"/>
  <c r="I81" i="3"/>
  <c r="I58" i="3"/>
  <c r="I160" i="3"/>
  <c r="I25" i="3"/>
  <c r="I101" i="3"/>
  <c r="I35" i="3"/>
  <c r="I68" i="3"/>
  <c r="I230" i="3"/>
  <c r="I200" i="3"/>
  <c r="I62" i="3"/>
  <c r="I55" i="3"/>
  <c r="I114" i="3"/>
  <c r="I247" i="3"/>
  <c r="I171" i="3"/>
  <c r="I9" i="3"/>
  <c r="I120" i="3"/>
  <c r="I153" i="3"/>
  <c r="I124" i="3"/>
  <c r="I21" i="3"/>
  <c r="I33" i="3"/>
  <c r="I72" i="3"/>
  <c r="I225" i="3"/>
  <c r="I19" i="3"/>
  <c r="I15" i="3"/>
  <c r="I117" i="3"/>
  <c r="I237" i="3"/>
  <c r="I204" i="3"/>
  <c r="I156" i="3"/>
  <c r="I14" i="3"/>
  <c r="I90" i="3"/>
  <c r="I149" i="3"/>
  <c r="I244" i="3"/>
  <c r="I170" i="3"/>
  <c r="I105" i="3"/>
  <c r="I61" i="3"/>
  <c r="I197" i="3"/>
  <c r="I80" i="3"/>
  <c r="I228" i="3"/>
  <c r="I143" i="3"/>
  <c r="I192" i="3"/>
  <c r="I67" i="3"/>
  <c r="I123" i="3"/>
  <c r="I52" i="3"/>
  <c r="I135" i="3"/>
  <c r="I194" i="3"/>
  <c r="I112" i="3"/>
  <c r="I91" i="3"/>
  <c r="I115" i="3"/>
  <c r="I166" i="3"/>
  <c r="I131" i="3"/>
  <c r="I236" i="3"/>
  <c r="I214" i="3"/>
  <c r="I104" i="3"/>
  <c r="I179" i="3"/>
  <c r="I234" i="3"/>
  <c r="I137" i="3"/>
  <c r="I169" i="3"/>
  <c r="I40" i="3"/>
  <c r="I30" i="3"/>
  <c r="I26" i="3"/>
  <c r="I168" i="3"/>
  <c r="I128" i="3"/>
  <c r="I87" i="3"/>
  <c r="I164" i="3"/>
  <c r="I92" i="3"/>
  <c r="I12" i="3"/>
  <c r="I165" i="3"/>
  <c r="I239" i="3"/>
  <c r="I95" i="3"/>
  <c r="I242" i="3"/>
  <c r="I109" i="3"/>
  <c r="I107" i="3"/>
  <c r="I29" i="3"/>
  <c r="I36" i="3"/>
  <c r="I155" i="3"/>
  <c r="I111" i="3"/>
  <c r="I210" i="3"/>
  <c r="I141" i="3"/>
  <c r="I157" i="3"/>
  <c r="I96" i="3"/>
  <c r="I215" i="3"/>
  <c r="I152" i="3"/>
  <c r="I173" i="3"/>
  <c r="I146" i="3"/>
  <c r="I224" i="3"/>
  <c r="I191" i="3"/>
  <c r="I79" i="3"/>
  <c r="I17" i="3"/>
  <c r="I162" i="3"/>
  <c r="I41" i="3"/>
  <c r="I233" i="3"/>
  <c r="I196" i="3"/>
  <c r="M226" i="3"/>
  <c r="M177" i="3"/>
  <c r="M221" i="3"/>
  <c r="BO236" i="3"/>
  <c r="M151" i="3"/>
  <c r="BO54" i="3"/>
  <c r="BO74" i="3"/>
  <c r="M72" i="3"/>
  <c r="M71" i="3"/>
  <c r="BO104" i="3"/>
  <c r="BM104" i="3"/>
  <c r="M107" i="3"/>
  <c r="BO121" i="3"/>
  <c r="M74" i="3"/>
  <c r="BO39" i="3"/>
  <c r="M223" i="3"/>
  <c r="M229" i="3"/>
  <c r="M14" i="3"/>
  <c r="M178" i="3"/>
  <c r="M254" i="3"/>
  <c r="BO3" i="3"/>
  <c r="M128" i="3"/>
  <c r="BO185" i="3"/>
  <c r="M193" i="3"/>
  <c r="BO244" i="3"/>
  <c r="BO26" i="3"/>
  <c r="M257" i="3"/>
  <c r="M20" i="3"/>
  <c r="M51" i="3"/>
  <c r="M234" i="3"/>
  <c r="BO226" i="3"/>
  <c r="M47" i="3"/>
  <c r="M158" i="3"/>
  <c r="M101" i="3"/>
  <c r="M48" i="3"/>
  <c r="M253" i="3"/>
  <c r="BM236" i="3"/>
  <c r="M135" i="3"/>
  <c r="BO46" i="3"/>
  <c r="BO42" i="3"/>
  <c r="BO173" i="3"/>
  <c r="BM190" i="3"/>
  <c r="BO190" i="3"/>
  <c r="M206" i="3"/>
  <c r="M213" i="3"/>
  <c r="M183" i="3"/>
  <c r="BM149" i="3"/>
  <c r="BO149" i="3"/>
  <c r="BO176" i="3"/>
  <c r="BM176" i="3"/>
  <c r="BM145" i="3"/>
  <c r="BO145" i="3"/>
  <c r="BO144" i="3"/>
  <c r="BM144" i="3"/>
  <c r="BM186" i="3"/>
  <c r="BO186" i="3"/>
  <c r="BM153" i="3"/>
  <c r="BO153" i="3"/>
  <c r="BM62" i="3"/>
  <c r="BO62" i="3"/>
  <c r="BO38" i="3"/>
  <c r="BM38" i="3"/>
  <c r="BO140" i="3"/>
  <c r="BM140" i="3"/>
  <c r="M217" i="3"/>
  <c r="M92" i="3"/>
  <c r="BO233" i="3"/>
  <c r="BO114" i="3"/>
  <c r="M69" i="3"/>
  <c r="M86" i="3"/>
  <c r="BM26" i="3"/>
  <c r="M3" i="3"/>
  <c r="M161" i="3"/>
  <c r="BO13" i="3"/>
  <c r="BO224" i="3"/>
  <c r="M44" i="3"/>
  <c r="BO243" i="3"/>
  <c r="BM243" i="3"/>
  <c r="BO14" i="3"/>
  <c r="BO49" i="3"/>
  <c r="BM49" i="3"/>
  <c r="BO113" i="3"/>
  <c r="BM113" i="3"/>
  <c r="BM34" i="3"/>
  <c r="BO34" i="3"/>
  <c r="M176" i="3"/>
  <c r="M95" i="3"/>
  <c r="BM214" i="3"/>
  <c r="BO214" i="3"/>
  <c r="BM242" i="3"/>
  <c r="BO242" i="3"/>
  <c r="M245" i="3"/>
  <c r="BO234" i="3"/>
  <c r="BM234" i="3"/>
  <c r="M76" i="3"/>
  <c r="M185" i="3"/>
  <c r="BO58" i="3"/>
  <c r="M148" i="3"/>
  <c r="BO246" i="3"/>
  <c r="BM246" i="3"/>
  <c r="M132" i="3"/>
  <c r="BO101" i="3"/>
  <c r="BM101" i="3"/>
  <c r="M150" i="3"/>
  <c r="M13" i="3"/>
  <c r="BO193" i="3"/>
  <c r="BM193" i="3"/>
  <c r="M24" i="3"/>
  <c r="M33" i="3"/>
  <c r="BO248" i="3"/>
  <c r="M144" i="3"/>
  <c r="M130" i="3"/>
  <c r="BO143" i="3"/>
  <c r="BO61" i="3"/>
  <c r="BO110" i="3"/>
  <c r="BO107" i="3"/>
  <c r="BO156" i="3"/>
  <c r="BO163" i="3"/>
  <c r="M168" i="3"/>
  <c r="BO232" i="3"/>
  <c r="BO188" i="3"/>
  <c r="M157" i="3"/>
  <c r="M77" i="3"/>
  <c r="M166" i="3"/>
  <c r="BM244" i="3"/>
  <c r="BO36" i="3"/>
  <c r="M164" i="3"/>
  <c r="M30" i="3"/>
  <c r="M129" i="3"/>
  <c r="BO90" i="3"/>
  <c r="BO194" i="3"/>
  <c r="BO170" i="3"/>
  <c r="BO66" i="3"/>
  <c r="M147" i="3"/>
  <c r="BO262" i="3"/>
  <c r="BO91" i="3"/>
  <c r="BO129" i="3"/>
  <c r="BO204" i="3"/>
  <c r="BM204" i="3"/>
  <c r="BM139" i="3"/>
  <c r="BO139" i="3"/>
  <c r="BM124" i="3"/>
  <c r="BO124" i="3"/>
  <c r="M85" i="3"/>
  <c r="BO192" i="3"/>
  <c r="BO195" i="3"/>
  <c r="M198" i="3"/>
  <c r="BM27" i="3"/>
  <c r="BO27" i="3"/>
  <c r="M53" i="3"/>
  <c r="M207" i="3"/>
  <c r="M34" i="3"/>
  <c r="BO4" i="3"/>
  <c r="BM4" i="3"/>
  <c r="M10" i="3"/>
  <c r="M26" i="3"/>
  <c r="BO251" i="3"/>
  <c r="BM251" i="3"/>
  <c r="M102" i="3"/>
  <c r="BO213" i="3"/>
  <c r="BM213" i="3"/>
  <c r="BO167" i="3"/>
  <c r="M235" i="3"/>
  <c r="BM161" i="3"/>
  <c r="BO161" i="3"/>
  <c r="M78" i="3"/>
  <c r="M87" i="3"/>
  <c r="M105" i="3"/>
  <c r="M263" i="3"/>
  <c r="M18" i="3"/>
  <c r="M122" i="3"/>
  <c r="M259" i="3"/>
  <c r="M195" i="3"/>
  <c r="M12" i="3"/>
  <c r="M121" i="3"/>
  <c r="M175" i="3"/>
  <c r="M252" i="3"/>
  <c r="M146" i="3"/>
  <c r="M163" i="3"/>
  <c r="M227" i="3"/>
  <c r="M246" i="3"/>
  <c r="M142" i="3"/>
  <c r="M2" i="3"/>
  <c r="M108" i="3"/>
  <c r="M141" i="3"/>
  <c r="M25" i="3"/>
  <c r="M46" i="3"/>
  <c r="M59" i="3"/>
  <c r="M104" i="3"/>
  <c r="M67" i="3"/>
  <c r="M111" i="3"/>
  <c r="M225" i="3"/>
  <c r="M90" i="3"/>
  <c r="M54" i="3"/>
  <c r="M68" i="3"/>
  <c r="M256" i="3"/>
  <c r="M83" i="3"/>
  <c r="M237" i="3"/>
  <c r="M116" i="3"/>
  <c r="M190" i="3"/>
  <c r="M136" i="3"/>
  <c r="M242" i="3"/>
  <c r="M63" i="3"/>
  <c r="M165" i="3"/>
  <c r="M32" i="3"/>
  <c r="M106" i="3"/>
  <c r="M133" i="3"/>
  <c r="M224" i="3"/>
  <c r="M100" i="3"/>
  <c r="M41" i="3"/>
  <c r="M181" i="3"/>
  <c r="M215" i="3"/>
  <c r="M179" i="3"/>
  <c r="M62" i="3"/>
  <c r="M52" i="3"/>
  <c r="M167" i="3"/>
  <c r="M131" i="3"/>
  <c r="M186" i="3"/>
  <c r="M55" i="3"/>
  <c r="M39" i="3"/>
  <c r="M143" i="3"/>
  <c r="M191" i="3"/>
  <c r="M145" i="3"/>
  <c r="M21" i="3"/>
  <c r="BO119" i="3"/>
  <c r="BM119" i="3"/>
  <c r="BM131" i="3"/>
  <c r="BO131" i="3"/>
  <c r="M89" i="3"/>
  <c r="M11" i="3"/>
  <c r="BO164" i="3"/>
  <c r="BO98" i="3"/>
  <c r="BM98" i="3"/>
  <c r="M134" i="3"/>
  <c r="BO189" i="3"/>
  <c r="BM189" i="3"/>
  <c r="M117" i="3"/>
  <c r="BO150" i="3"/>
  <c r="BO118" i="3"/>
  <c r="M149" i="3"/>
  <c r="BO259" i="3"/>
  <c r="BO7" i="3"/>
  <c r="BO133" i="3"/>
  <c r="BO239" i="3"/>
  <c r="BO148" i="3"/>
  <c r="BO33" i="3"/>
  <c r="BO212" i="3"/>
  <c r="BO71" i="3"/>
  <c r="BO59" i="3"/>
  <c r="BO116" i="3"/>
  <c r="BO122" i="3"/>
  <c r="BO69" i="3"/>
  <c r="BO55" i="3"/>
  <c r="BO56" i="3"/>
  <c r="BO260" i="3"/>
  <c r="BO28" i="3"/>
  <c r="BO217" i="3"/>
  <c r="BO128" i="3"/>
  <c r="BO220" i="3"/>
  <c r="BM2" i="3"/>
  <c r="BO127" i="3"/>
  <c r="BO254" i="3"/>
  <c r="BO51" i="3"/>
  <c r="BO15" i="3"/>
  <c r="BO137" i="3"/>
  <c r="BO111" i="3"/>
  <c r="BO123" i="3"/>
  <c r="BO162" i="3"/>
  <c r="BO52" i="3"/>
  <c r="BO44" i="3"/>
  <c r="BO228" i="3"/>
  <c r="BO216" i="3"/>
  <c r="BO263" i="3"/>
  <c r="BO102" i="3"/>
  <c r="BO106" i="3"/>
  <c r="BO92" i="3"/>
  <c r="BO2" i="3"/>
  <c r="BO134" i="3"/>
  <c r="BO152" i="3"/>
  <c r="BO159" i="3"/>
  <c r="BO197" i="3"/>
  <c r="BO256" i="3"/>
  <c r="BO155" i="3"/>
  <c r="BO81" i="3"/>
  <c r="BO95" i="3"/>
  <c r="BO237" i="3"/>
  <c r="BO9" i="3"/>
  <c r="BO196" i="3"/>
  <c r="BO138" i="3"/>
  <c r="BO261" i="3"/>
  <c r="BO117" i="3"/>
  <c r="BO205" i="3"/>
  <c r="BO50" i="3"/>
  <c r="BO45" i="3"/>
  <c r="BO175" i="3"/>
  <c r="BO255" i="3"/>
  <c r="BO209" i="3"/>
  <c r="BO252" i="3"/>
  <c r="BO76" i="3"/>
  <c r="BO94" i="3"/>
  <c r="BO79" i="3"/>
  <c r="BO247" i="3"/>
  <c r="BO245" i="3"/>
  <c r="BO174" i="3"/>
  <c r="BO257" i="3"/>
  <c r="BO85" i="3"/>
  <c r="BO238" i="3"/>
  <c r="BO182" i="3"/>
  <c r="BO60" i="3"/>
  <c r="BO158" i="3"/>
  <c r="BO132" i="3"/>
  <c r="BO211" i="3"/>
  <c r="BO199" i="3"/>
  <c r="BO147" i="3"/>
  <c r="BO29" i="3"/>
  <c r="BO258" i="3"/>
  <c r="BO202" i="3"/>
  <c r="BO37" i="3"/>
  <c r="BO67" i="3"/>
  <c r="BO64" i="3"/>
  <c r="BO6" i="3"/>
  <c r="BO77" i="3"/>
  <c r="BO206" i="3"/>
  <c r="BO99" i="3"/>
  <c r="BO142" i="3"/>
  <c r="BO172" i="3"/>
  <c r="M36" i="3"/>
  <c r="BM219" i="3"/>
  <c r="BO219" i="3"/>
  <c r="M120" i="3"/>
  <c r="M140" i="3"/>
  <c r="M98" i="3"/>
  <c r="BO166" i="3"/>
  <c r="BM166" i="3"/>
  <c r="M7" i="3"/>
  <c r="BO17" i="3"/>
  <c r="M231" i="3"/>
  <c r="BO215" i="3"/>
  <c r="BM215" i="3"/>
  <c r="BM201" i="3"/>
  <c r="BO201" i="3"/>
  <c r="BO41" i="3"/>
  <c r="BM41" i="3"/>
  <c r="BM70" i="3"/>
  <c r="BO70" i="3"/>
  <c r="BM72" i="3"/>
  <c r="BO72" i="3"/>
  <c r="M84" i="3"/>
  <c r="M23" i="3"/>
  <c r="BM21" i="3"/>
  <c r="BO21" i="3"/>
  <c r="M251" i="3"/>
  <c r="M219" i="3"/>
  <c r="M220" i="3"/>
  <c r="M243" i="3"/>
  <c r="BO165" i="3"/>
  <c r="BO80" i="3"/>
  <c r="BO178" i="3"/>
  <c r="M236" i="3"/>
  <c r="M61" i="3"/>
  <c r="BO5" i="3"/>
  <c r="BO96" i="3"/>
  <c r="M162" i="3"/>
  <c r="BO151" i="3"/>
  <c r="BO203" i="3"/>
  <c r="M211" i="3"/>
  <c r="BO22" i="3"/>
  <c r="BO187" i="3"/>
  <c r="M80" i="3"/>
  <c r="BO68" i="3"/>
  <c r="M119" i="3"/>
  <c r="BO25" i="3"/>
  <c r="BO230" i="3"/>
  <c r="BO31" i="3"/>
  <c r="BO24" i="3"/>
  <c r="BO88" i="3"/>
  <c r="BO73" i="3"/>
  <c r="BO210" i="3"/>
  <c r="BO235" i="3"/>
  <c r="M228" i="3"/>
  <c r="BO115" i="3"/>
  <c r="BO12" i="3"/>
  <c r="BO47" i="3"/>
  <c r="M258" i="3"/>
  <c r="BO84" i="3"/>
  <c r="M250" i="3"/>
  <c r="BO63" i="3"/>
  <c r="M15" i="3"/>
  <c r="BO8" i="3"/>
  <c r="M174" i="3"/>
  <c r="M205" i="3"/>
  <c r="M64" i="3"/>
  <c r="BO65" i="3"/>
  <c r="BM65" i="3"/>
  <c r="M125" i="3"/>
  <c r="BM100" i="3"/>
  <c r="BO100" i="3"/>
  <c r="M184" i="3"/>
  <c r="BO105" i="3"/>
  <c r="M70" i="3"/>
  <c r="M110" i="3"/>
  <c r="M212" i="3"/>
  <c r="M19" i="3"/>
  <c r="BO11" i="3"/>
  <c r="M138" i="3"/>
  <c r="M180" i="3"/>
  <c r="BO86" i="3"/>
  <c r="BO225" i="3"/>
  <c r="BO253" i="3"/>
  <c r="M187" i="3"/>
  <c r="BO109" i="3"/>
  <c r="M197" i="3"/>
  <c r="BO181" i="3"/>
  <c r="M239" i="3"/>
  <c r="BO241" i="3"/>
  <c r="M249" i="3"/>
  <c r="M114" i="3"/>
  <c r="M22" i="3"/>
  <c r="M60" i="3"/>
  <c r="M194" i="3"/>
  <c r="BO250" i="3"/>
  <c r="BO125" i="3"/>
  <c r="BM125" i="3"/>
  <c r="BO168" i="3"/>
  <c r="BM168" i="3"/>
  <c r="BO154" i="3"/>
  <c r="BM177" i="3"/>
  <c r="BO177" i="3"/>
  <c r="BM14" i="3"/>
  <c r="M160" i="3"/>
  <c r="BO48" i="3"/>
  <c r="BO240" i="3"/>
  <c r="BO16" i="3"/>
  <c r="BM105" i="3"/>
  <c r="BM58" i="3"/>
  <c r="BO198" i="3"/>
  <c r="M79" i="3"/>
  <c r="M199" i="3"/>
  <c r="M188" i="3"/>
  <c r="BO43" i="3"/>
  <c r="M172" i="3"/>
  <c r="BO120" i="3"/>
  <c r="M208" i="3"/>
  <c r="BO180" i="3"/>
  <c r="M16" i="3"/>
  <c r="BO23" i="3"/>
  <c r="BO249" i="3"/>
  <c r="BM121" i="3"/>
  <c r="BO87" i="3"/>
  <c r="BO207" i="3"/>
  <c r="M57" i="3"/>
  <c r="BM241" i="3"/>
  <c r="BM8" i="3"/>
  <c r="BM192" i="3"/>
  <c r="M123" i="3"/>
  <c r="BO89" i="3"/>
  <c r="M91" i="3"/>
  <c r="M56" i="3"/>
  <c r="M112" i="3"/>
  <c r="M6" i="3"/>
  <c r="BO18" i="3"/>
  <c r="BO179" i="3"/>
  <c r="M222" i="3"/>
  <c r="M156" i="3"/>
  <c r="M5" i="3"/>
  <c r="BO208" i="3"/>
  <c r="M109" i="3"/>
  <c r="BO93" i="3"/>
  <c r="M127" i="3"/>
  <c r="BO20" i="3"/>
  <c r="M204" i="3"/>
  <c r="M255" i="3"/>
  <c r="M43" i="3"/>
  <c r="M232" i="3"/>
  <c r="M40" i="3"/>
  <c r="BO157" i="3"/>
  <c r="M155" i="3"/>
  <c r="M210" i="3"/>
  <c r="BO82" i="3"/>
  <c r="BO35" i="3"/>
  <c r="BM35" i="3"/>
  <c r="BO53" i="3"/>
  <c r="M154" i="3"/>
  <c r="BO97" i="3"/>
  <c r="M209" i="3"/>
  <c r="M200" i="3"/>
  <c r="M27" i="3"/>
  <c r="BM200" i="3"/>
  <c r="BO200" i="3"/>
  <c r="M201" i="3"/>
  <c r="M45" i="3"/>
  <c r="M240" i="3"/>
  <c r="M192" i="3"/>
  <c r="M182" i="3"/>
  <c r="M65" i="3"/>
  <c r="BM30" i="3"/>
  <c r="BO30" i="3"/>
  <c r="BM112" i="3"/>
  <c r="BO112" i="3"/>
  <c r="M97" i="3"/>
  <c r="M202" i="3"/>
  <c r="BO19" i="3"/>
  <c r="BM19" i="3"/>
  <c r="M88" i="3"/>
  <c r="BO78" i="3"/>
  <c r="BO57" i="3"/>
  <c r="M216" i="3"/>
  <c r="BO108" i="3"/>
  <c r="BM171" i="3"/>
  <c r="BO171" i="3"/>
  <c r="BO221" i="3"/>
  <c r="M126" i="3"/>
  <c r="M82" i="3"/>
  <c r="BM191" i="3"/>
  <c r="BO191" i="3"/>
  <c r="M139" i="3"/>
  <c r="M35" i="3"/>
  <c r="M8" i="3"/>
  <c r="BO32" i="3"/>
  <c r="M93" i="3"/>
  <c r="M17" i="3"/>
  <c r="BO141" i="3"/>
  <c r="M173" i="3"/>
  <c r="S5" i="3"/>
  <c r="S6" i="3" s="1"/>
  <c r="BM163" i="3"/>
  <c r="BO75" i="3"/>
  <c r="BO126" i="3"/>
  <c r="BO130" i="3"/>
  <c r="BO10" i="3"/>
  <c r="BO218" i="3"/>
  <c r="M189" i="3"/>
  <c r="BO103" i="3"/>
  <c r="M38" i="3"/>
  <c r="M28" i="3"/>
  <c r="BO227" i="3"/>
  <c r="BO183" i="3"/>
  <c r="M153" i="3"/>
  <c r="M124" i="3"/>
  <c r="M152" i="3"/>
  <c r="BO160" i="3"/>
  <c r="M49" i="3"/>
  <c r="BO136" i="3"/>
  <c r="M73" i="3"/>
  <c r="BO222" i="3"/>
  <c r="BO231" i="3"/>
  <c r="M241" i="3"/>
  <c r="M4" i="3"/>
  <c r="M248" i="3"/>
  <c r="M37" i="3"/>
  <c r="M31" i="3"/>
  <c r="M29" i="3"/>
  <c r="M260" i="3"/>
  <c r="M203" i="3"/>
  <c r="M94" i="3"/>
  <c r="M169" i="3"/>
  <c r="BO135" i="3"/>
  <c r="BO223" i="3"/>
  <c r="M9" i="3"/>
  <c r="BO40" i="3"/>
  <c r="BO229" i="3"/>
  <c r="BO83" i="3"/>
  <c r="M233" i="3"/>
  <c r="M196" i="3"/>
  <c r="BM157" i="3"/>
  <c r="BM57" i="3"/>
  <c r="M50" i="3"/>
  <c r="M159" i="3"/>
  <c r="BO184" i="3"/>
  <c r="M214" i="3"/>
  <c r="BO169" i="3"/>
  <c r="M118" i="3"/>
  <c r="BM103" i="3"/>
  <c r="M66" i="3"/>
  <c r="BM10" i="3"/>
  <c r="M170" i="3"/>
  <c r="M103" i="3"/>
  <c r="M238" i="3"/>
  <c r="M113" i="3"/>
  <c r="M75" i="3"/>
  <c r="M247" i="3"/>
  <c r="K2" i="3"/>
  <c r="M42" i="3"/>
  <c r="M262" i="3"/>
  <c r="M115" i="3"/>
  <c r="M218" i="3"/>
  <c r="BO146" i="3"/>
  <c r="M261" i="3"/>
  <c r="M99" i="3"/>
  <c r="BM218" i="3"/>
  <c r="M96" i="3"/>
  <c r="M81" i="3"/>
  <c r="M58" i="3"/>
  <c r="M230" i="3"/>
  <c r="M137" i="3"/>
  <c r="M171" i="3"/>
  <c r="M244" i="3"/>
  <c r="CV2" i="1"/>
  <c r="CP2" i="1"/>
  <c r="CP3" i="1" s="1"/>
  <c r="CS3" i="1" s="1"/>
  <c r="CJ2" i="1"/>
  <c r="CJ3" i="1" s="1"/>
  <c r="CM3" i="1" s="1"/>
  <c r="CD2" i="1"/>
  <c r="CD3" i="1" s="1"/>
  <c r="CG3" i="1" s="1"/>
  <c r="BX2" i="1"/>
  <c r="BX3" i="1" s="1"/>
  <c r="AQ2" i="1"/>
  <c r="BA2" i="1" s="1"/>
  <c r="AK2" i="1"/>
  <c r="AK3" i="1" s="1"/>
  <c r="Y2" i="1"/>
  <c r="Y3" i="1" s="1"/>
  <c r="AE2" i="1"/>
  <c r="AE3" i="1" s="1"/>
  <c r="S2" i="1"/>
  <c r="S3" i="1" s="1"/>
  <c r="BX4" i="1" l="1"/>
  <c r="CA4" i="1" s="1"/>
  <c r="CA3" i="1"/>
  <c r="AK4" i="1"/>
  <c r="AL3" i="1"/>
  <c r="AN3" i="1"/>
  <c r="AE4" i="1"/>
  <c r="AF3" i="1"/>
  <c r="AH3" i="1"/>
  <c r="AB3" i="1"/>
  <c r="T3" i="1"/>
  <c r="V3" i="1"/>
  <c r="BN2" i="3"/>
  <c r="CP4" i="1"/>
  <c r="AQ3" i="1"/>
  <c r="AS3" i="1" s="1"/>
  <c r="BO2" i="1"/>
  <c r="BH2" i="1"/>
  <c r="CJ4" i="1"/>
  <c r="CD4" i="1"/>
  <c r="CG4" i="1" s="1"/>
  <c r="S4" i="1"/>
  <c r="DM2" i="1"/>
  <c r="CY2" i="1"/>
  <c r="CV3" i="1"/>
  <c r="L2" i="3"/>
  <c r="AT2" i="1"/>
  <c r="Y4" i="1"/>
  <c r="BX5" i="1" l="1"/>
  <c r="CA5" i="1" s="1"/>
  <c r="CP5" i="1"/>
  <c r="CS4" i="1"/>
  <c r="AK5" i="1"/>
  <c r="AL4" i="1"/>
  <c r="AN4" i="1"/>
  <c r="V4" i="1"/>
  <c r="T4" i="1"/>
  <c r="AB4" i="1"/>
  <c r="Z4" i="1"/>
  <c r="AE5" i="1"/>
  <c r="AH4" i="1"/>
  <c r="AF4" i="1"/>
  <c r="CP6" i="1"/>
  <c r="AT3" i="1"/>
  <c r="CD5" i="1"/>
  <c r="CG5" i="1" s="1"/>
  <c r="BX6" i="1"/>
  <c r="CA6" i="1" s="1"/>
  <c r="CJ5" i="1"/>
  <c r="DE3" i="1"/>
  <c r="DF3" i="1" s="1"/>
  <c r="DL3" i="1"/>
  <c r="DM3" i="1" s="1"/>
  <c r="CX3" i="1"/>
  <c r="CY3" i="1" s="1"/>
  <c r="CV4" i="1"/>
  <c r="DS3" i="1"/>
  <c r="DT3" i="1" s="1"/>
  <c r="DT2" i="1"/>
  <c r="DF2" i="1"/>
  <c r="BN3" i="1"/>
  <c r="BO3" i="1" s="1"/>
  <c r="AZ3" i="1"/>
  <c r="BA3" i="1" s="1"/>
  <c r="BD3" i="1" s="1"/>
  <c r="BG3" i="1"/>
  <c r="AQ4" i="1"/>
  <c r="Y5" i="1"/>
  <c r="DI3" i="1" l="1"/>
  <c r="DB3" i="1"/>
  <c r="CS6" i="1"/>
  <c r="CS5" i="1"/>
  <c r="BR3" i="1"/>
  <c r="AU3" i="1"/>
  <c r="AW3" i="1"/>
  <c r="AK6" i="1"/>
  <c r="AL5" i="1"/>
  <c r="AN5" i="1"/>
  <c r="Z5" i="1"/>
  <c r="AB5" i="1"/>
  <c r="AE6" i="1"/>
  <c r="AH5" i="1"/>
  <c r="AF5" i="1"/>
  <c r="CP7" i="1"/>
  <c r="CJ6" i="1"/>
  <c r="BX7" i="1"/>
  <c r="CA7" i="1" s="1"/>
  <c r="DL4" i="1"/>
  <c r="CV5" i="1"/>
  <c r="DS4" i="1"/>
  <c r="DT4" i="1" s="1"/>
  <c r="DE4" i="1"/>
  <c r="CX4" i="1"/>
  <c r="CY4" i="1" s="1"/>
  <c r="BH3" i="1"/>
  <c r="CD6" i="1"/>
  <c r="CG6" i="1" s="1"/>
  <c r="BN4" i="1"/>
  <c r="BO4" i="1" s="1"/>
  <c r="BG4" i="1"/>
  <c r="BH4" i="1" s="1"/>
  <c r="AQ5" i="1"/>
  <c r="AZ4" i="1"/>
  <c r="BA4" i="1" s="1"/>
  <c r="BD4" i="1" s="1"/>
  <c r="AS4" i="1"/>
  <c r="AT4" i="1" s="1"/>
  <c r="Y6" i="1"/>
  <c r="S5" i="1"/>
  <c r="DB4" i="1" l="1"/>
  <c r="CS7" i="1"/>
  <c r="CP8" i="1"/>
  <c r="BK3" i="1"/>
  <c r="BK4" i="1"/>
  <c r="BR4" i="1"/>
  <c r="AW4" i="1"/>
  <c r="AU4" i="1"/>
  <c r="AK7" i="1"/>
  <c r="AL6" i="1"/>
  <c r="AN6" i="1"/>
  <c r="V5" i="1"/>
  <c r="T5" i="1"/>
  <c r="AB6" i="1"/>
  <c r="Z6" i="1"/>
  <c r="AE7" i="1"/>
  <c r="AF6" i="1"/>
  <c r="AH6" i="1"/>
  <c r="DL5" i="1"/>
  <c r="CV6" i="1"/>
  <c r="DS5" i="1"/>
  <c r="DT5" i="1" s="1"/>
  <c r="CJ7" i="1"/>
  <c r="CX5" i="1"/>
  <c r="CY5" i="1" s="1"/>
  <c r="CD7" i="1"/>
  <c r="CG7" i="1" s="1"/>
  <c r="BX8" i="1"/>
  <c r="CA8" i="1" s="1"/>
  <c r="DE5" i="1"/>
  <c r="DM4" i="1"/>
  <c r="DF4" i="1"/>
  <c r="DI4" i="1" s="1"/>
  <c r="BN5" i="1"/>
  <c r="BO5" i="1" s="1"/>
  <c r="BG5" i="1"/>
  <c r="AQ6" i="1"/>
  <c r="AZ5" i="1"/>
  <c r="BA5" i="1" s="1"/>
  <c r="BD5" i="1" s="1"/>
  <c r="AS5" i="1"/>
  <c r="AT5" i="1" s="1"/>
  <c r="Y7" i="1"/>
  <c r="S6" i="1"/>
  <c r="DB5" i="1" l="1"/>
  <c r="CS8" i="1"/>
  <c r="CP9" i="1"/>
  <c r="CS9" i="1" s="1"/>
  <c r="BR5" i="1"/>
  <c r="AW5" i="1"/>
  <c r="AU5" i="1"/>
  <c r="AK8" i="1"/>
  <c r="AL7" i="1"/>
  <c r="AN7" i="1"/>
  <c r="V6" i="1"/>
  <c r="T6" i="1"/>
  <c r="AE8" i="1"/>
  <c r="AH7" i="1"/>
  <c r="AF7" i="1"/>
  <c r="AB7" i="1"/>
  <c r="Z7" i="1"/>
  <c r="DE6" i="1"/>
  <c r="DS6" i="1"/>
  <c r="DT6" i="1" s="1"/>
  <c r="DL6" i="1"/>
  <c r="CV7" i="1"/>
  <c r="BX9" i="1"/>
  <c r="CA9" i="1" s="1"/>
  <c r="CD8" i="1"/>
  <c r="CG8" i="1" s="1"/>
  <c r="CX6" i="1"/>
  <c r="CY6" i="1" s="1"/>
  <c r="CJ8" i="1"/>
  <c r="DF5" i="1"/>
  <c r="DI5" i="1" s="1"/>
  <c r="DM5" i="1"/>
  <c r="BN6" i="1"/>
  <c r="BO6" i="1" s="1"/>
  <c r="BG6" i="1"/>
  <c r="BH6" i="1" s="1"/>
  <c r="BH5" i="1"/>
  <c r="AQ7" i="1"/>
  <c r="AZ6" i="1"/>
  <c r="AS6" i="1"/>
  <c r="AT6" i="1" s="1"/>
  <c r="Y8" i="1"/>
  <c r="S7" i="1"/>
  <c r="DB6" i="1" l="1"/>
  <c r="CP10" i="1"/>
  <c r="CS10" i="1" s="1"/>
  <c r="BK5" i="1"/>
  <c r="BK6" i="1"/>
  <c r="BR6" i="1"/>
  <c r="AU6" i="1"/>
  <c r="AW6" i="1"/>
  <c r="AK9" i="1"/>
  <c r="AL8" i="1"/>
  <c r="AN8" i="1"/>
  <c r="V7" i="1"/>
  <c r="T7" i="1"/>
  <c r="AB8" i="1"/>
  <c r="Z8" i="1"/>
  <c r="AE9" i="1"/>
  <c r="AH8" i="1"/>
  <c r="AF8" i="1"/>
  <c r="CV8" i="1"/>
  <c r="DL7" i="1"/>
  <c r="DS7" i="1"/>
  <c r="CJ9" i="1"/>
  <c r="CP11" i="1"/>
  <c r="CS11" i="1" s="1"/>
  <c r="BX10" i="1"/>
  <c r="CA10" i="1" s="1"/>
  <c r="DE7" i="1"/>
  <c r="CX7" i="1"/>
  <c r="CD9" i="1"/>
  <c r="CG9" i="1" s="1"/>
  <c r="DM6" i="1"/>
  <c r="DF6" i="1"/>
  <c r="DI6" i="1" s="1"/>
  <c r="AZ7" i="1"/>
  <c r="BA7" i="1" s="1"/>
  <c r="BD7" i="1" s="1"/>
  <c r="BN7" i="1"/>
  <c r="BG7" i="1"/>
  <c r="BH7" i="1" s="1"/>
  <c r="BA6" i="1"/>
  <c r="BD6" i="1" s="1"/>
  <c r="AQ8" i="1"/>
  <c r="AS7" i="1"/>
  <c r="AT7" i="1" s="1"/>
  <c r="Y9" i="1"/>
  <c r="S8" i="1"/>
  <c r="BK7" i="1" l="1"/>
  <c r="AU7" i="1"/>
  <c r="AW7" i="1"/>
  <c r="CX8" i="1"/>
  <c r="CY8" i="1" s="1"/>
  <c r="AK10" i="1"/>
  <c r="AL9" i="1"/>
  <c r="AN9" i="1"/>
  <c r="AB9" i="1"/>
  <c r="Z9" i="1"/>
  <c r="AE10" i="1"/>
  <c r="AH9" i="1"/>
  <c r="AF9" i="1"/>
  <c r="T8" i="1"/>
  <c r="V8" i="1"/>
  <c r="CY7" i="1"/>
  <c r="BX11" i="1"/>
  <c r="CA11" i="1" s="1"/>
  <c r="CP12" i="1"/>
  <c r="CS12" i="1" s="1"/>
  <c r="CJ10" i="1"/>
  <c r="DS8" i="1"/>
  <c r="DT7" i="1"/>
  <c r="CD10" i="1"/>
  <c r="CG10" i="1" s="1"/>
  <c r="CV9" i="1"/>
  <c r="DL8" i="1"/>
  <c r="DE8" i="1"/>
  <c r="BN8" i="1"/>
  <c r="BO8" i="1" s="1"/>
  <c r="BO7" i="1"/>
  <c r="BG8" i="1"/>
  <c r="AQ9" i="1"/>
  <c r="AS8" i="1"/>
  <c r="AT8" i="1" s="1"/>
  <c r="AZ8" i="1"/>
  <c r="Y10" i="1"/>
  <c r="S9" i="1"/>
  <c r="DB8" i="1" l="1"/>
  <c r="DB7" i="1"/>
  <c r="BR7" i="1"/>
  <c r="BR8" i="1"/>
  <c r="AU8" i="1"/>
  <c r="AW8" i="1"/>
  <c r="CX9" i="1"/>
  <c r="AK11" i="1"/>
  <c r="AL10" i="1"/>
  <c r="AN10" i="1"/>
  <c r="AB10" i="1"/>
  <c r="Z10" i="1"/>
  <c r="AE11" i="1"/>
  <c r="AF10" i="1"/>
  <c r="AH10" i="1"/>
  <c r="V9" i="1"/>
  <c r="T9" i="1"/>
  <c r="DE9" i="1"/>
  <c r="BN9" i="1"/>
  <c r="BO9" i="1" s="1"/>
  <c r="DS9" i="1"/>
  <c r="DT9" i="1" s="1"/>
  <c r="CD11" i="1"/>
  <c r="CG11" i="1" s="1"/>
  <c r="CJ11" i="1"/>
  <c r="CP13" i="1"/>
  <c r="CS13" i="1" s="1"/>
  <c r="DT8" i="1"/>
  <c r="BX12" i="1"/>
  <c r="CA12" i="1" s="1"/>
  <c r="CV10" i="1"/>
  <c r="DE10" i="1" s="1"/>
  <c r="CY9" i="1"/>
  <c r="DL9" i="1"/>
  <c r="DF7" i="1"/>
  <c r="DI7" i="1" s="1"/>
  <c r="DM7" i="1"/>
  <c r="BG9" i="1"/>
  <c r="BH9" i="1" s="1"/>
  <c r="AZ9" i="1"/>
  <c r="BA9" i="1" s="1"/>
  <c r="BD9" i="1" s="1"/>
  <c r="BH8" i="1"/>
  <c r="BA8" i="1"/>
  <c r="BD8" i="1" s="1"/>
  <c r="AQ10" i="1"/>
  <c r="AS9" i="1"/>
  <c r="AT9" i="1" s="1"/>
  <c r="Y11" i="1"/>
  <c r="S10" i="1"/>
  <c r="DB9" i="1" l="1"/>
  <c r="BK9" i="1"/>
  <c r="BR9" i="1"/>
  <c r="BK8" i="1"/>
  <c r="AU9" i="1"/>
  <c r="AW9" i="1"/>
  <c r="AK12" i="1"/>
  <c r="AL11" i="1"/>
  <c r="AN11" i="1"/>
  <c r="AB11" i="1"/>
  <c r="Z11" i="1"/>
  <c r="AE12" i="1"/>
  <c r="AH11" i="1"/>
  <c r="AF11" i="1"/>
  <c r="V10" i="1"/>
  <c r="T10" i="1"/>
  <c r="BN10" i="1"/>
  <c r="BO10" i="1" s="1"/>
  <c r="DS10" i="1"/>
  <c r="DT10" i="1" s="1"/>
  <c r="BX13" i="1"/>
  <c r="CA13" i="1" s="1"/>
  <c r="CP14" i="1"/>
  <c r="CS14" i="1" s="1"/>
  <c r="CJ12" i="1"/>
  <c r="CV11" i="1"/>
  <c r="DL10" i="1"/>
  <c r="CD12" i="1"/>
  <c r="CG12" i="1" s="1"/>
  <c r="CX10" i="1"/>
  <c r="CY10" i="1" s="1"/>
  <c r="DM8" i="1"/>
  <c r="DF8" i="1"/>
  <c r="DI8" i="1" s="1"/>
  <c r="BG10" i="1"/>
  <c r="BH10" i="1" s="1"/>
  <c r="AQ11" i="1"/>
  <c r="AS10" i="1"/>
  <c r="AT10" i="1" s="1"/>
  <c r="AZ10" i="1"/>
  <c r="Y12" i="1"/>
  <c r="S11" i="1"/>
  <c r="DB10" i="1" l="1"/>
  <c r="BK10" i="1"/>
  <c r="BR10" i="1"/>
  <c r="AU10" i="1"/>
  <c r="AW10" i="1"/>
  <c r="AK13" i="1"/>
  <c r="AL12" i="1"/>
  <c r="AN12" i="1"/>
  <c r="V11" i="1"/>
  <c r="T11" i="1"/>
  <c r="AB12" i="1"/>
  <c r="Z12" i="1"/>
  <c r="AE13" i="1"/>
  <c r="AF12" i="1"/>
  <c r="AH12" i="1"/>
  <c r="BN11" i="1"/>
  <c r="BO11" i="1" s="1"/>
  <c r="CV12" i="1"/>
  <c r="DL11" i="1"/>
  <c r="CJ13" i="1"/>
  <c r="CP15" i="1"/>
  <c r="CS15" i="1" s="1"/>
  <c r="DS11" i="1"/>
  <c r="CX11" i="1"/>
  <c r="DE11" i="1"/>
  <c r="CD13" i="1"/>
  <c r="CG13" i="1" s="1"/>
  <c r="BX14" i="1"/>
  <c r="CA14" i="1" s="1"/>
  <c r="DF9" i="1"/>
  <c r="DI9" i="1" s="1"/>
  <c r="DM9" i="1"/>
  <c r="BG11" i="1"/>
  <c r="AZ11" i="1"/>
  <c r="BA11" i="1" s="1"/>
  <c r="BD11" i="1" s="1"/>
  <c r="BA10" i="1"/>
  <c r="BD10" i="1" s="1"/>
  <c r="AQ12" i="1"/>
  <c r="AS11" i="1"/>
  <c r="Y13" i="1"/>
  <c r="S12" i="1"/>
  <c r="BR11" i="1" l="1"/>
  <c r="AK14" i="1"/>
  <c r="AN13" i="1"/>
  <c r="AL13" i="1"/>
  <c r="T12" i="1"/>
  <c r="V12" i="1"/>
  <c r="Z13" i="1"/>
  <c r="AB13" i="1"/>
  <c r="AE14" i="1"/>
  <c r="AH13" i="1"/>
  <c r="AF13" i="1"/>
  <c r="CX12" i="1"/>
  <c r="CY12" i="1" s="1"/>
  <c r="DS12" i="1"/>
  <c r="DT12" i="1" s="1"/>
  <c r="CD14" i="1"/>
  <c r="CG14" i="1" s="1"/>
  <c r="CJ14" i="1"/>
  <c r="CP16" i="1"/>
  <c r="CS16" i="1" s="1"/>
  <c r="CY11" i="1"/>
  <c r="BX15" i="1"/>
  <c r="CA15" i="1" s="1"/>
  <c r="DT11" i="1"/>
  <c r="CV13" i="1"/>
  <c r="CX13" i="1" s="1"/>
  <c r="DL12" i="1"/>
  <c r="DE12" i="1"/>
  <c r="BN12" i="1"/>
  <c r="DM10" i="1"/>
  <c r="DF10" i="1"/>
  <c r="DI10" i="1" s="1"/>
  <c r="BG12" i="1"/>
  <c r="BH11" i="1"/>
  <c r="AS12" i="1"/>
  <c r="AT12" i="1" s="1"/>
  <c r="AT11" i="1"/>
  <c r="AQ13" i="1"/>
  <c r="AZ12" i="1"/>
  <c r="Y14" i="1"/>
  <c r="S13" i="1"/>
  <c r="DB11" i="1" l="1"/>
  <c r="DB12" i="1"/>
  <c r="BK11" i="1"/>
  <c r="AU11" i="1"/>
  <c r="AW11" i="1"/>
  <c r="AU12" i="1"/>
  <c r="AW12" i="1"/>
  <c r="AK15" i="1"/>
  <c r="AN14" i="1"/>
  <c r="AL14" i="1"/>
  <c r="AE15" i="1"/>
  <c r="AF14" i="1"/>
  <c r="AH14" i="1"/>
  <c r="T13" i="1"/>
  <c r="V13" i="1"/>
  <c r="Z14" i="1"/>
  <c r="AB14" i="1"/>
  <c r="DS13" i="1"/>
  <c r="DT13" i="1" s="1"/>
  <c r="BX16" i="1"/>
  <c r="CA16" i="1" s="1"/>
  <c r="CP17" i="1"/>
  <c r="CS17" i="1" s="1"/>
  <c r="CJ15" i="1"/>
  <c r="CV14" i="1"/>
  <c r="DE13" i="1"/>
  <c r="DL13" i="1"/>
  <c r="CY13" i="1"/>
  <c r="CD15" i="1"/>
  <c r="CG15" i="1" s="1"/>
  <c r="BN13" i="1"/>
  <c r="BO13" i="1" s="1"/>
  <c r="BO12" i="1"/>
  <c r="DM11" i="1"/>
  <c r="DF11" i="1"/>
  <c r="DI11" i="1" s="1"/>
  <c r="BG13" i="1"/>
  <c r="BH13" i="1" s="1"/>
  <c r="BH12" i="1"/>
  <c r="AZ13" i="1"/>
  <c r="BA13" i="1" s="1"/>
  <c r="BD13" i="1" s="1"/>
  <c r="BA12" i="1"/>
  <c r="BD12" i="1" s="1"/>
  <c r="AQ14" i="1"/>
  <c r="AS13" i="1"/>
  <c r="Y15" i="1"/>
  <c r="S14" i="1"/>
  <c r="DB13" i="1" l="1"/>
  <c r="BK12" i="1"/>
  <c r="BK13" i="1"/>
  <c r="BR12" i="1"/>
  <c r="BR13" i="1"/>
  <c r="DL14" i="1"/>
  <c r="AK16" i="1"/>
  <c r="AN15" i="1"/>
  <c r="AL15" i="1"/>
  <c r="T14" i="1"/>
  <c r="V14" i="1"/>
  <c r="Z15" i="1"/>
  <c r="AB15" i="1"/>
  <c r="AE16" i="1"/>
  <c r="AF15" i="1"/>
  <c r="AH15" i="1"/>
  <c r="DS14" i="1"/>
  <c r="DT14" i="1" s="1"/>
  <c r="CX14" i="1"/>
  <c r="CY14" i="1" s="1"/>
  <c r="CJ16" i="1"/>
  <c r="DE14" i="1"/>
  <c r="CV15" i="1"/>
  <c r="CP18" i="1"/>
  <c r="CS18" i="1" s="1"/>
  <c r="CD16" i="1"/>
  <c r="CG16" i="1" s="1"/>
  <c r="AS14" i="1"/>
  <c r="AT14" i="1" s="1"/>
  <c r="BX17" i="1"/>
  <c r="CA17" i="1" s="1"/>
  <c r="DM12" i="1"/>
  <c r="DF12" i="1"/>
  <c r="DI12" i="1" s="1"/>
  <c r="BN14" i="1"/>
  <c r="BG14" i="1"/>
  <c r="BH14" i="1" s="1"/>
  <c r="AT13" i="1"/>
  <c r="AQ15" i="1"/>
  <c r="AZ14" i="1"/>
  <c r="Y16" i="1"/>
  <c r="S15" i="1"/>
  <c r="DB14" i="1" l="1"/>
  <c r="BK14" i="1"/>
  <c r="AW14" i="1"/>
  <c r="AU14" i="1"/>
  <c r="AW13" i="1"/>
  <c r="AU13" i="1"/>
  <c r="AK17" i="1"/>
  <c r="AL16" i="1"/>
  <c r="AN16" i="1"/>
  <c r="T15" i="1"/>
  <c r="V15" i="1"/>
  <c r="AB16" i="1"/>
  <c r="Z16" i="1"/>
  <c r="AE17" i="1"/>
  <c r="AF16" i="1"/>
  <c r="AH16" i="1"/>
  <c r="AS15" i="1"/>
  <c r="AT15" i="1" s="1"/>
  <c r="CP19" i="1"/>
  <c r="CS19" i="1" s="1"/>
  <c r="DE15" i="1"/>
  <c r="CD17" i="1"/>
  <c r="CG17" i="1" s="1"/>
  <c r="CV16" i="1"/>
  <c r="DL15" i="1"/>
  <c r="BX18" i="1"/>
  <c r="CA18" i="1" s="1"/>
  <c r="CJ17" i="1"/>
  <c r="AZ15" i="1"/>
  <c r="BA15" i="1" s="1"/>
  <c r="BD15" i="1" s="1"/>
  <c r="CX15" i="1"/>
  <c r="DS15" i="1"/>
  <c r="DM13" i="1"/>
  <c r="DF13" i="1"/>
  <c r="DI13" i="1" s="1"/>
  <c r="BN15" i="1"/>
  <c r="BO14" i="1"/>
  <c r="BG15" i="1"/>
  <c r="BA14" i="1"/>
  <c r="BD14" i="1" s="1"/>
  <c r="AQ16" i="1"/>
  <c r="Y17" i="1"/>
  <c r="S16" i="1"/>
  <c r="DL16" i="1" l="1"/>
  <c r="BR14" i="1"/>
  <c r="AU15" i="1"/>
  <c r="AW15" i="1"/>
  <c r="AK18" i="1"/>
  <c r="AL17" i="1"/>
  <c r="AN17" i="1"/>
  <c r="T16" i="1"/>
  <c r="V16" i="1"/>
  <c r="AB17" i="1"/>
  <c r="Z17" i="1"/>
  <c r="AE18" i="1"/>
  <c r="AH17" i="1"/>
  <c r="AF17" i="1"/>
  <c r="DE16" i="1"/>
  <c r="DS16" i="1"/>
  <c r="DT16" i="1" s="1"/>
  <c r="CX16" i="1"/>
  <c r="CY16" i="1" s="1"/>
  <c r="CD18" i="1"/>
  <c r="CG18" i="1" s="1"/>
  <c r="CJ18" i="1"/>
  <c r="AZ16" i="1"/>
  <c r="BA16" i="1" s="1"/>
  <c r="BD16" i="1" s="1"/>
  <c r="BX19" i="1"/>
  <c r="CA19" i="1" s="1"/>
  <c r="CY15" i="1"/>
  <c r="DT15" i="1"/>
  <c r="CV17" i="1"/>
  <c r="CP20" i="1"/>
  <c r="CS20" i="1" s="1"/>
  <c r="BN16" i="1"/>
  <c r="BO16" i="1" s="1"/>
  <c r="BO15" i="1"/>
  <c r="DF14" i="1"/>
  <c r="DI14" i="1" s="1"/>
  <c r="DM14" i="1"/>
  <c r="BG16" i="1"/>
  <c r="BH16" i="1" s="1"/>
  <c r="BH15" i="1"/>
  <c r="AQ17" i="1"/>
  <c r="AS16" i="1"/>
  <c r="Y18" i="1"/>
  <c r="S17" i="1"/>
  <c r="DB16" i="1" l="1"/>
  <c r="DB15" i="1"/>
  <c r="BR15" i="1"/>
  <c r="BR16" i="1"/>
  <c r="BK16" i="1"/>
  <c r="BK15" i="1"/>
  <c r="AK19" i="1"/>
  <c r="AN18" i="1"/>
  <c r="AL18" i="1"/>
  <c r="Z18" i="1"/>
  <c r="AB18" i="1"/>
  <c r="AE19" i="1"/>
  <c r="AF18" i="1"/>
  <c r="AH18" i="1"/>
  <c r="T17" i="1"/>
  <c r="V17" i="1"/>
  <c r="DE17" i="1"/>
  <c r="DL17" i="1"/>
  <c r="CX17" i="1"/>
  <c r="CY17" i="1" s="1"/>
  <c r="BX20" i="1"/>
  <c r="CA20" i="1" s="1"/>
  <c r="CP21" i="1"/>
  <c r="CS21" i="1" s="1"/>
  <c r="CJ19" i="1"/>
  <c r="CD19" i="1"/>
  <c r="CG19" i="1" s="1"/>
  <c r="CV18" i="1"/>
  <c r="DS17" i="1"/>
  <c r="DM15" i="1"/>
  <c r="DF15" i="1"/>
  <c r="DI15" i="1" s="1"/>
  <c r="BN17" i="1"/>
  <c r="AS17" i="1"/>
  <c r="AT17" i="1" s="1"/>
  <c r="BG17" i="1"/>
  <c r="AQ18" i="1"/>
  <c r="AT16" i="1"/>
  <c r="AZ17" i="1"/>
  <c r="Y19" i="1"/>
  <c r="S18" i="1"/>
  <c r="DB17" i="1" l="1"/>
  <c r="AW17" i="1"/>
  <c r="AU17" i="1"/>
  <c r="AW16" i="1"/>
  <c r="AU16" i="1"/>
  <c r="AK20" i="1"/>
  <c r="AN19" i="1"/>
  <c r="AL19" i="1"/>
  <c r="V18" i="1"/>
  <c r="T18" i="1"/>
  <c r="Z19" i="1"/>
  <c r="AB19" i="1"/>
  <c r="AE20" i="1"/>
  <c r="AH19" i="1"/>
  <c r="AF19" i="1"/>
  <c r="DL18" i="1"/>
  <c r="DS18" i="1"/>
  <c r="DT18" i="1" s="1"/>
  <c r="BX21" i="1"/>
  <c r="CA21" i="1" s="1"/>
  <c r="DT17" i="1"/>
  <c r="CV19" i="1"/>
  <c r="CD20" i="1"/>
  <c r="CG20" i="1" s="1"/>
  <c r="DE18" i="1"/>
  <c r="CX18" i="1"/>
  <c r="CJ20" i="1"/>
  <c r="CP22" i="1"/>
  <c r="CS22" i="1" s="1"/>
  <c r="BN18" i="1"/>
  <c r="BO18" i="1" s="1"/>
  <c r="BO17" i="1"/>
  <c r="DM17" i="1"/>
  <c r="AZ18" i="1"/>
  <c r="BA18" i="1" s="1"/>
  <c r="BD18" i="1" s="1"/>
  <c r="BG18" i="1"/>
  <c r="BH17" i="1"/>
  <c r="BA17" i="1"/>
  <c r="BD17" i="1" s="1"/>
  <c r="AQ19" i="1"/>
  <c r="AS18" i="1"/>
  <c r="Y20" i="1"/>
  <c r="S19" i="1"/>
  <c r="BK17" i="1" l="1"/>
  <c r="BR17" i="1"/>
  <c r="BR18" i="1"/>
  <c r="AK21" i="1"/>
  <c r="AL20" i="1"/>
  <c r="AN20" i="1"/>
  <c r="T19" i="1"/>
  <c r="V19" i="1"/>
  <c r="AB20" i="1"/>
  <c r="Z20" i="1"/>
  <c r="AE21" i="1"/>
  <c r="AF20" i="1"/>
  <c r="AH20" i="1"/>
  <c r="DE19" i="1"/>
  <c r="DS19" i="1"/>
  <c r="DT19" i="1" s="1"/>
  <c r="CX19" i="1"/>
  <c r="CY19" i="1" s="1"/>
  <c r="DL19" i="1"/>
  <c r="CP23" i="1"/>
  <c r="CS23" i="1" s="1"/>
  <c r="BX22" i="1"/>
  <c r="CA22" i="1" s="1"/>
  <c r="CJ21" i="1"/>
  <c r="CD21" i="1"/>
  <c r="CG21" i="1" s="1"/>
  <c r="CY18" i="1"/>
  <c r="CV20" i="1"/>
  <c r="AS19" i="1"/>
  <c r="AT19" i="1" s="1"/>
  <c r="DM16" i="1"/>
  <c r="DF16" i="1"/>
  <c r="DI16" i="1" s="1"/>
  <c r="DF17" i="1"/>
  <c r="DI17" i="1" s="1"/>
  <c r="BN19" i="1"/>
  <c r="BO19" i="1" s="1"/>
  <c r="BG19" i="1"/>
  <c r="BH19" i="1" s="1"/>
  <c r="BH18" i="1"/>
  <c r="AT18" i="1"/>
  <c r="AQ20" i="1"/>
  <c r="AZ19" i="1"/>
  <c r="Y21" i="1"/>
  <c r="S20" i="1"/>
  <c r="DB19" i="1" l="1"/>
  <c r="DB18" i="1"/>
  <c r="BK18" i="1"/>
  <c r="BK19" i="1"/>
  <c r="BR19" i="1"/>
  <c r="AW18" i="1"/>
  <c r="AU18" i="1"/>
  <c r="AW19" i="1"/>
  <c r="AU19" i="1"/>
  <c r="AK22" i="1"/>
  <c r="AL21" i="1"/>
  <c r="AN21" i="1"/>
  <c r="AE22" i="1"/>
  <c r="AF21" i="1"/>
  <c r="AH21" i="1"/>
  <c r="T20" i="1"/>
  <c r="V20" i="1"/>
  <c r="AB21" i="1"/>
  <c r="Z21" i="1"/>
  <c r="AZ20" i="1"/>
  <c r="BA20" i="1" s="1"/>
  <c r="BD20" i="1" s="1"/>
  <c r="CX20" i="1"/>
  <c r="CY20" i="1" s="1"/>
  <c r="DS20" i="1"/>
  <c r="DT20" i="1" s="1"/>
  <c r="DE20" i="1"/>
  <c r="CJ22" i="1"/>
  <c r="CD22" i="1"/>
  <c r="CG22" i="1" s="1"/>
  <c r="BX23" i="1"/>
  <c r="CA23" i="1" s="1"/>
  <c r="CP24" i="1"/>
  <c r="CS24" i="1" s="1"/>
  <c r="CV21" i="1"/>
  <c r="DL20" i="1"/>
  <c r="DM18" i="1"/>
  <c r="DF18" i="1"/>
  <c r="DI18" i="1" s="1"/>
  <c r="BN20" i="1"/>
  <c r="BG20" i="1"/>
  <c r="AQ21" i="1"/>
  <c r="BA19" i="1"/>
  <c r="BD19" i="1" s="1"/>
  <c r="AS20" i="1"/>
  <c r="Y22" i="1"/>
  <c r="S21" i="1"/>
  <c r="DB20" i="1" l="1"/>
  <c r="AK23" i="1"/>
  <c r="AL22" i="1"/>
  <c r="AN22" i="1"/>
  <c r="V21" i="1"/>
  <c r="T21" i="1"/>
  <c r="Z22" i="1"/>
  <c r="AB22" i="1"/>
  <c r="AE23" i="1"/>
  <c r="AH22" i="1"/>
  <c r="AF22" i="1"/>
  <c r="DE21" i="1"/>
  <c r="DS21" i="1"/>
  <c r="DT21" i="1" s="1"/>
  <c r="DL21" i="1"/>
  <c r="CJ23" i="1"/>
  <c r="CV22" i="1"/>
  <c r="CP25" i="1"/>
  <c r="CS25" i="1" s="1"/>
  <c r="BX24" i="1"/>
  <c r="CA24" i="1" s="1"/>
  <c r="CX21" i="1"/>
  <c r="CD23" i="1"/>
  <c r="CG23" i="1" s="1"/>
  <c r="DF19" i="1"/>
  <c r="DI19" i="1" s="1"/>
  <c r="DM19" i="1"/>
  <c r="BN21" i="1"/>
  <c r="BO21" i="1" s="1"/>
  <c r="BO20" i="1"/>
  <c r="BG21" i="1"/>
  <c r="BH20" i="1"/>
  <c r="AS21" i="1"/>
  <c r="AT21" i="1" s="1"/>
  <c r="AT20" i="1"/>
  <c r="AQ22" i="1"/>
  <c r="AZ21" i="1"/>
  <c r="Y23" i="1"/>
  <c r="S22" i="1"/>
  <c r="BR20" i="1" l="1"/>
  <c r="BK20" i="1"/>
  <c r="BR21" i="1"/>
  <c r="CX22" i="1"/>
  <c r="CY22" i="1" s="1"/>
  <c r="AU20" i="1"/>
  <c r="AW20" i="1"/>
  <c r="AU21" i="1"/>
  <c r="AW21" i="1"/>
  <c r="AK24" i="1"/>
  <c r="AL23" i="1"/>
  <c r="AN23" i="1"/>
  <c r="Z23" i="1"/>
  <c r="AB23" i="1"/>
  <c r="AE24" i="1"/>
  <c r="AF23" i="1"/>
  <c r="AH23" i="1"/>
  <c r="V22" i="1"/>
  <c r="T22" i="1"/>
  <c r="DE22" i="1"/>
  <c r="DS22" i="1"/>
  <c r="DT22" i="1" s="1"/>
  <c r="AZ22" i="1"/>
  <c r="BA22" i="1" s="1"/>
  <c r="BD22" i="1" s="1"/>
  <c r="BN22" i="1"/>
  <c r="BO22" i="1" s="1"/>
  <c r="BX25" i="1"/>
  <c r="CA25" i="1" s="1"/>
  <c r="CP26" i="1"/>
  <c r="CS26" i="1" s="1"/>
  <c r="CY21" i="1"/>
  <c r="CV23" i="1"/>
  <c r="DL22" i="1"/>
  <c r="CJ24" i="1"/>
  <c r="CD24" i="1"/>
  <c r="CG24" i="1" s="1"/>
  <c r="BG22" i="1"/>
  <c r="BH22" i="1" s="1"/>
  <c r="DF20" i="1"/>
  <c r="DI20" i="1" s="1"/>
  <c r="DM20" i="1"/>
  <c r="BH21" i="1"/>
  <c r="BA21" i="1"/>
  <c r="BD21" i="1" s="1"/>
  <c r="AQ23" i="1"/>
  <c r="AS22" i="1"/>
  <c r="Y24" i="1"/>
  <c r="S23" i="1"/>
  <c r="CX23" i="1" l="1"/>
  <c r="DB22" i="1"/>
  <c r="DB21" i="1"/>
  <c r="BK21" i="1"/>
  <c r="BK22" i="1"/>
  <c r="BR22" i="1"/>
  <c r="AK25" i="1"/>
  <c r="AL24" i="1"/>
  <c r="AN24" i="1"/>
  <c r="V23" i="1"/>
  <c r="T23" i="1"/>
  <c r="Z24" i="1"/>
  <c r="AB24" i="1"/>
  <c r="AE25" i="1"/>
  <c r="AF24" i="1"/>
  <c r="AH24" i="1"/>
  <c r="BN23" i="1"/>
  <c r="BO23" i="1" s="1"/>
  <c r="DE23" i="1"/>
  <c r="AS23" i="1"/>
  <c r="AT23" i="1" s="1"/>
  <c r="DS23" i="1"/>
  <c r="DT23" i="1" s="1"/>
  <c r="CD25" i="1"/>
  <c r="CG25" i="1" s="1"/>
  <c r="BX26" i="1"/>
  <c r="CA26" i="1" s="1"/>
  <c r="CJ25" i="1"/>
  <c r="CY23" i="1"/>
  <c r="DL23" i="1"/>
  <c r="CV24" i="1"/>
  <c r="CP27" i="1"/>
  <c r="CS27" i="1" s="1"/>
  <c r="DF21" i="1"/>
  <c r="DI21" i="1" s="1"/>
  <c r="DM21" i="1"/>
  <c r="BG23" i="1"/>
  <c r="AT22" i="1"/>
  <c r="AQ24" i="1"/>
  <c r="AZ23" i="1"/>
  <c r="Y25" i="1"/>
  <c r="S24" i="1"/>
  <c r="DB23" i="1" l="1"/>
  <c r="BR23" i="1"/>
  <c r="AU22" i="1"/>
  <c r="AW22" i="1"/>
  <c r="AU23" i="1"/>
  <c r="AW23" i="1"/>
  <c r="AK26" i="1"/>
  <c r="AL25" i="1"/>
  <c r="AN25" i="1"/>
  <c r="V24" i="1"/>
  <c r="T24" i="1"/>
  <c r="AB25" i="1"/>
  <c r="Z25" i="1"/>
  <c r="AE26" i="1"/>
  <c r="AF25" i="1"/>
  <c r="AH25" i="1"/>
  <c r="CV25" i="1"/>
  <c r="DL24" i="1"/>
  <c r="DE24" i="1"/>
  <c r="CJ26" i="1"/>
  <c r="BX27" i="1"/>
  <c r="CA27" i="1" s="1"/>
  <c r="CX24" i="1"/>
  <c r="CD26" i="1"/>
  <c r="CG26" i="1" s="1"/>
  <c r="CP28" i="1"/>
  <c r="CS28" i="1" s="1"/>
  <c r="DS24" i="1"/>
  <c r="DS25" i="1" s="1"/>
  <c r="DM22" i="1"/>
  <c r="DF22" i="1"/>
  <c r="DI22" i="1" s="1"/>
  <c r="BN24" i="1"/>
  <c r="AZ24" i="1"/>
  <c r="BA24" i="1" s="1"/>
  <c r="BD24" i="1" s="1"/>
  <c r="BG24" i="1"/>
  <c r="BH23" i="1"/>
  <c r="BA23" i="1"/>
  <c r="BD23" i="1" s="1"/>
  <c r="AQ25" i="1"/>
  <c r="AS24" i="1"/>
  <c r="Y26" i="1"/>
  <c r="S25" i="1"/>
  <c r="AS25" i="1" l="1"/>
  <c r="AT25" i="1" s="1"/>
  <c r="DL25" i="1"/>
  <c r="BK23" i="1"/>
  <c r="DE25" i="1"/>
  <c r="AK27" i="1"/>
  <c r="AN26" i="1"/>
  <c r="AL26" i="1"/>
  <c r="V25" i="1"/>
  <c r="T25" i="1"/>
  <c r="Z26" i="1"/>
  <c r="AB26" i="1"/>
  <c r="AE27" i="1"/>
  <c r="AF26" i="1"/>
  <c r="AH26" i="1"/>
  <c r="CX25" i="1"/>
  <c r="CY25" i="1" s="1"/>
  <c r="CD27" i="1"/>
  <c r="CG27" i="1" s="1"/>
  <c r="BX28" i="1"/>
  <c r="CA28" i="1" s="1"/>
  <c r="BN25" i="1"/>
  <c r="BO25" i="1" s="1"/>
  <c r="CJ27" i="1"/>
  <c r="CV26" i="1"/>
  <c r="DT25" i="1"/>
  <c r="CY24" i="1"/>
  <c r="CP29" i="1"/>
  <c r="CS29" i="1" s="1"/>
  <c r="DT24" i="1"/>
  <c r="DM23" i="1"/>
  <c r="DF23" i="1"/>
  <c r="DI23" i="1" s="1"/>
  <c r="BO24" i="1"/>
  <c r="BG25" i="1"/>
  <c r="BH24" i="1"/>
  <c r="AT24" i="1"/>
  <c r="AQ26" i="1"/>
  <c r="AZ25" i="1"/>
  <c r="Y27" i="1"/>
  <c r="S26" i="1"/>
  <c r="DB25" i="1" l="1"/>
  <c r="DB24" i="1"/>
  <c r="BK24" i="1"/>
  <c r="BR24" i="1"/>
  <c r="BR25" i="1"/>
  <c r="AU25" i="1"/>
  <c r="AW25" i="1"/>
  <c r="AU24" i="1"/>
  <c r="AW24" i="1"/>
  <c r="AK28" i="1"/>
  <c r="AN27" i="1"/>
  <c r="AL27" i="1"/>
  <c r="Z27" i="1"/>
  <c r="AB27" i="1"/>
  <c r="AE28" i="1"/>
  <c r="AF27" i="1"/>
  <c r="AH27" i="1"/>
  <c r="T26" i="1"/>
  <c r="V26" i="1"/>
  <c r="CV27" i="1"/>
  <c r="DS26" i="1"/>
  <c r="DL26" i="1"/>
  <c r="DE26" i="1"/>
  <c r="CJ28" i="1"/>
  <c r="BN26" i="1"/>
  <c r="BO26" i="1" s="1"/>
  <c r="CP30" i="1"/>
  <c r="CS30" i="1" s="1"/>
  <c r="BX29" i="1"/>
  <c r="CA29" i="1" s="1"/>
  <c r="CX26" i="1"/>
  <c r="CY26" i="1" s="1"/>
  <c r="CD28" i="1"/>
  <c r="CG28" i="1" s="1"/>
  <c r="AZ26" i="1"/>
  <c r="BA26" i="1" s="1"/>
  <c r="BD26" i="1" s="1"/>
  <c r="DM24" i="1"/>
  <c r="DF24" i="1"/>
  <c r="DI24" i="1" s="1"/>
  <c r="BG26" i="1"/>
  <c r="BH26" i="1" s="1"/>
  <c r="BH25" i="1"/>
  <c r="BA25" i="1"/>
  <c r="BD25" i="1" s="1"/>
  <c r="AQ27" i="1"/>
  <c r="AS26" i="1"/>
  <c r="Y28" i="1"/>
  <c r="S27" i="1"/>
  <c r="DB26" i="1" l="1"/>
  <c r="BN27" i="1"/>
  <c r="BO27" i="1" s="1"/>
  <c r="BK25" i="1"/>
  <c r="BR26" i="1"/>
  <c r="BK26" i="1"/>
  <c r="AK29" i="1"/>
  <c r="AL28" i="1"/>
  <c r="AN28" i="1"/>
  <c r="T27" i="1"/>
  <c r="V27" i="1"/>
  <c r="AB28" i="1"/>
  <c r="Z28" i="1"/>
  <c r="AE29" i="1"/>
  <c r="AH28" i="1"/>
  <c r="AF28" i="1"/>
  <c r="DL27" i="1"/>
  <c r="DS27" i="1"/>
  <c r="DT27" i="1" s="1"/>
  <c r="CX27" i="1"/>
  <c r="CY27" i="1" s="1"/>
  <c r="DE27" i="1"/>
  <c r="BX30" i="1"/>
  <c r="CA30" i="1" s="1"/>
  <c r="CP31" i="1"/>
  <c r="CS31" i="1" s="1"/>
  <c r="CJ29" i="1"/>
  <c r="CD29" i="1"/>
  <c r="CG29" i="1" s="1"/>
  <c r="DT26" i="1"/>
  <c r="AZ27" i="1"/>
  <c r="BA27" i="1" s="1"/>
  <c r="BD27" i="1" s="1"/>
  <c r="CV28" i="1"/>
  <c r="AS27" i="1"/>
  <c r="AT27" i="1" s="1"/>
  <c r="DF25" i="1"/>
  <c r="DI25" i="1" s="1"/>
  <c r="DM25" i="1"/>
  <c r="BG27" i="1"/>
  <c r="AT26" i="1"/>
  <c r="AQ28" i="1"/>
  <c r="Y29" i="1"/>
  <c r="S28" i="1"/>
  <c r="DB27" i="1" l="1"/>
  <c r="BR27" i="1"/>
  <c r="AW26" i="1"/>
  <c r="AU26" i="1"/>
  <c r="AU27" i="1"/>
  <c r="AW27" i="1"/>
  <c r="AK30" i="1"/>
  <c r="AL29" i="1"/>
  <c r="AN29" i="1"/>
  <c r="V28" i="1"/>
  <c r="T28" i="1"/>
  <c r="Z29" i="1"/>
  <c r="AB29" i="1"/>
  <c r="AE30" i="1"/>
  <c r="AH29" i="1"/>
  <c r="AF29" i="1"/>
  <c r="DE28" i="1"/>
  <c r="DL28" i="1"/>
  <c r="CX28" i="1"/>
  <c r="CY28" i="1" s="1"/>
  <c r="DS28" i="1"/>
  <c r="DT28" i="1" s="1"/>
  <c r="CD30" i="1"/>
  <c r="CG30" i="1" s="1"/>
  <c r="CJ30" i="1"/>
  <c r="CV29" i="1"/>
  <c r="CP32" i="1"/>
  <c r="CS32" i="1" s="1"/>
  <c r="BX31" i="1"/>
  <c r="CA31" i="1" s="1"/>
  <c r="DM26" i="1"/>
  <c r="DF26" i="1"/>
  <c r="DI26" i="1" s="1"/>
  <c r="BN28" i="1"/>
  <c r="BO28" i="1" s="1"/>
  <c r="BG28" i="1"/>
  <c r="BH27" i="1"/>
  <c r="AQ29" i="1"/>
  <c r="AZ28" i="1"/>
  <c r="AS28" i="1"/>
  <c r="Y30" i="1"/>
  <c r="S29" i="1"/>
  <c r="DB28" i="1" l="1"/>
  <c r="BK27" i="1"/>
  <c r="BR28" i="1"/>
  <c r="AZ29" i="1"/>
  <c r="BA29" i="1" s="1"/>
  <c r="BD29" i="1" s="1"/>
  <c r="AK31" i="1"/>
  <c r="AN30" i="1"/>
  <c r="AL30" i="1"/>
  <c r="T29" i="1"/>
  <c r="V29" i="1"/>
  <c r="AB30" i="1"/>
  <c r="Z30" i="1"/>
  <c r="AE31" i="1"/>
  <c r="AF30" i="1"/>
  <c r="AH30" i="1"/>
  <c r="AS29" i="1"/>
  <c r="AT29" i="1" s="1"/>
  <c r="CP33" i="1"/>
  <c r="CS33" i="1" s="1"/>
  <c r="CV30" i="1"/>
  <c r="CJ31" i="1"/>
  <c r="DE29" i="1"/>
  <c r="DL29" i="1"/>
  <c r="DS29" i="1"/>
  <c r="BX32" i="1"/>
  <c r="CA32" i="1" s="1"/>
  <c r="CD31" i="1"/>
  <c r="CG31" i="1" s="1"/>
  <c r="CX29" i="1"/>
  <c r="CY29" i="1" s="1"/>
  <c r="BN29" i="1"/>
  <c r="DF28" i="1"/>
  <c r="DI28" i="1" s="1"/>
  <c r="DM28" i="1"/>
  <c r="BG29" i="1"/>
  <c r="BH29" i="1" s="1"/>
  <c r="BH28" i="1"/>
  <c r="BA28" i="1"/>
  <c r="BD28" i="1" s="1"/>
  <c r="AT28" i="1"/>
  <c r="AQ30" i="1"/>
  <c r="Y31" i="1"/>
  <c r="S30" i="1"/>
  <c r="DB29" i="1" l="1"/>
  <c r="BK29" i="1"/>
  <c r="BK28" i="1"/>
  <c r="AW29" i="1"/>
  <c r="AU29" i="1"/>
  <c r="AW28" i="1"/>
  <c r="AU28" i="1"/>
  <c r="AK32" i="1"/>
  <c r="AN31" i="1"/>
  <c r="AL31" i="1"/>
  <c r="V30" i="1"/>
  <c r="T30" i="1"/>
  <c r="AB31" i="1"/>
  <c r="Z31" i="1"/>
  <c r="AE32" i="1"/>
  <c r="AF31" i="1"/>
  <c r="AH31" i="1"/>
  <c r="DS30" i="1"/>
  <c r="DT30" i="1" s="1"/>
  <c r="DL30" i="1"/>
  <c r="DE30" i="1"/>
  <c r="CX30" i="1"/>
  <c r="CY30" i="1" s="1"/>
  <c r="BX33" i="1"/>
  <c r="CA33" i="1" s="1"/>
  <c r="CJ32" i="1"/>
  <c r="DT29" i="1"/>
  <c r="CV31" i="1"/>
  <c r="CD32" i="1"/>
  <c r="CG32" i="1" s="1"/>
  <c r="CP34" i="1"/>
  <c r="CS34" i="1" s="1"/>
  <c r="BN30" i="1"/>
  <c r="BO30" i="1" s="1"/>
  <c r="DF27" i="1"/>
  <c r="DI27" i="1" s="1"/>
  <c r="DM27" i="1"/>
  <c r="BO29" i="1"/>
  <c r="BG30" i="1"/>
  <c r="AQ31" i="1"/>
  <c r="AS30" i="1"/>
  <c r="AZ30" i="1"/>
  <c r="Y32" i="1"/>
  <c r="S31" i="1"/>
  <c r="DB30" i="1" l="1"/>
  <c r="BR29" i="1"/>
  <c r="BR30" i="1"/>
  <c r="AK33" i="1"/>
  <c r="AN32" i="1"/>
  <c r="AL32" i="1"/>
  <c r="T31" i="1"/>
  <c r="V31" i="1"/>
  <c r="Z32" i="1"/>
  <c r="AB32" i="1"/>
  <c r="AE33" i="1"/>
  <c r="AH32" i="1"/>
  <c r="AF32" i="1"/>
  <c r="BN31" i="1"/>
  <c r="BO31" i="1" s="1"/>
  <c r="CV32" i="1"/>
  <c r="CX31" i="1"/>
  <c r="CJ33" i="1"/>
  <c r="DE31" i="1"/>
  <c r="DL31" i="1"/>
  <c r="CP35" i="1"/>
  <c r="CS35" i="1" s="1"/>
  <c r="DS31" i="1"/>
  <c r="AZ31" i="1"/>
  <c r="BA31" i="1" s="1"/>
  <c r="BD31" i="1" s="1"/>
  <c r="CD33" i="1"/>
  <c r="CG33" i="1" s="1"/>
  <c r="BX34" i="1"/>
  <c r="CA34" i="1" s="1"/>
  <c r="DF29" i="1"/>
  <c r="DI29" i="1" s="1"/>
  <c r="DM29" i="1"/>
  <c r="AS31" i="1"/>
  <c r="AT31" i="1" s="1"/>
  <c r="BG31" i="1"/>
  <c r="BH31" i="1" s="1"/>
  <c r="BH30" i="1"/>
  <c r="AT30" i="1"/>
  <c r="BA30" i="1"/>
  <c r="BD30" i="1" s="1"/>
  <c r="AQ32" i="1"/>
  <c r="Y33" i="1"/>
  <c r="S32" i="1"/>
  <c r="BK30" i="1" l="1"/>
  <c r="BK31" i="1"/>
  <c r="BR31" i="1"/>
  <c r="AW30" i="1"/>
  <c r="AU30" i="1"/>
  <c r="AW31" i="1"/>
  <c r="AU31" i="1"/>
  <c r="AK34" i="1"/>
  <c r="AN33" i="1"/>
  <c r="AL33" i="1"/>
  <c r="T32" i="1"/>
  <c r="V32" i="1"/>
  <c r="AB33" i="1"/>
  <c r="Z33" i="1"/>
  <c r="AE34" i="1"/>
  <c r="AH33" i="1"/>
  <c r="AF33" i="1"/>
  <c r="BN32" i="1"/>
  <c r="BO32" i="1" s="1"/>
  <c r="CX32" i="1"/>
  <c r="CY32" i="1" s="1"/>
  <c r="DS32" i="1"/>
  <c r="DT32" i="1" s="1"/>
  <c r="DL32" i="1"/>
  <c r="DE32" i="1"/>
  <c r="CP36" i="1"/>
  <c r="CS36" i="1" s="1"/>
  <c r="CJ34" i="1"/>
  <c r="BX35" i="1"/>
  <c r="CA35" i="1" s="1"/>
  <c r="CY31" i="1"/>
  <c r="DT31" i="1"/>
  <c r="CD34" i="1"/>
  <c r="CG34" i="1" s="1"/>
  <c r="CV33" i="1"/>
  <c r="DF30" i="1"/>
  <c r="DI30" i="1" s="1"/>
  <c r="DM30" i="1"/>
  <c r="BG32" i="1"/>
  <c r="AQ33" i="1"/>
  <c r="AZ32" i="1"/>
  <c r="AS32" i="1"/>
  <c r="Y34" i="1"/>
  <c r="S33" i="1"/>
  <c r="DB32" i="1" l="1"/>
  <c r="DB31" i="1"/>
  <c r="BR32" i="1"/>
  <c r="AK35" i="1"/>
  <c r="AL34" i="1"/>
  <c r="AN34" i="1"/>
  <c r="T33" i="1"/>
  <c r="V33" i="1"/>
  <c r="AB34" i="1"/>
  <c r="Z34" i="1"/>
  <c r="BN33" i="1"/>
  <c r="BO33" i="1" s="1"/>
  <c r="AE35" i="1"/>
  <c r="AF34" i="1"/>
  <c r="AH34" i="1"/>
  <c r="CX33" i="1"/>
  <c r="CY33" i="1" s="1"/>
  <c r="DE33" i="1"/>
  <c r="DL33" i="1"/>
  <c r="BX36" i="1"/>
  <c r="CA36" i="1" s="1"/>
  <c r="CJ35" i="1"/>
  <c r="CV34" i="1"/>
  <c r="AS33" i="1"/>
  <c r="AT33" i="1" s="1"/>
  <c r="CP37" i="1"/>
  <c r="CS37" i="1" s="1"/>
  <c r="AZ33" i="1"/>
  <c r="BA33" i="1" s="1"/>
  <c r="BD33" i="1" s="1"/>
  <c r="CD35" i="1"/>
  <c r="CG35" i="1" s="1"/>
  <c r="DS33" i="1"/>
  <c r="DT33" i="1" s="1"/>
  <c r="DF31" i="1"/>
  <c r="DI31" i="1" s="1"/>
  <c r="DM31" i="1"/>
  <c r="BG33" i="1"/>
  <c r="BH33" i="1" s="1"/>
  <c r="BH32" i="1"/>
  <c r="AT32" i="1"/>
  <c r="BA32" i="1"/>
  <c r="BD32" i="1" s="1"/>
  <c r="AQ34" i="1"/>
  <c r="Y35" i="1"/>
  <c r="S34" i="1"/>
  <c r="DB33" i="1" l="1"/>
  <c r="BK32" i="1"/>
  <c r="BK33" i="1"/>
  <c r="BR33" i="1"/>
  <c r="AW33" i="1"/>
  <c r="AU33" i="1"/>
  <c r="AW32" i="1"/>
  <c r="AU32" i="1"/>
  <c r="AK36" i="1"/>
  <c r="AL35" i="1"/>
  <c r="AN35" i="1"/>
  <c r="AB35" i="1"/>
  <c r="Z35" i="1"/>
  <c r="AE36" i="1"/>
  <c r="AH35" i="1"/>
  <c r="AF35" i="1"/>
  <c r="V34" i="1"/>
  <c r="T34" i="1"/>
  <c r="CP38" i="1"/>
  <c r="CS38" i="1" s="1"/>
  <c r="CV35" i="1"/>
  <c r="DL34" i="1"/>
  <c r="DE34" i="1"/>
  <c r="DS34" i="1"/>
  <c r="CJ36" i="1"/>
  <c r="CD36" i="1"/>
  <c r="CG36" i="1" s="1"/>
  <c r="CX34" i="1"/>
  <c r="CY34" i="1" s="1"/>
  <c r="BX37" i="1"/>
  <c r="CA37" i="1" s="1"/>
  <c r="DF32" i="1"/>
  <c r="DI32" i="1" s="1"/>
  <c r="DM32" i="1"/>
  <c r="BN34" i="1"/>
  <c r="BO34" i="1" s="1"/>
  <c r="BG34" i="1"/>
  <c r="AQ35" i="1"/>
  <c r="AZ34" i="1"/>
  <c r="AS34" i="1"/>
  <c r="Y36" i="1"/>
  <c r="S35" i="1"/>
  <c r="DB34" i="1" l="1"/>
  <c r="BR34" i="1"/>
  <c r="AK37" i="1"/>
  <c r="AL36" i="1"/>
  <c r="AN36" i="1"/>
  <c r="T35" i="1"/>
  <c r="V35" i="1"/>
  <c r="Z36" i="1"/>
  <c r="AB36" i="1"/>
  <c r="AE37" i="1"/>
  <c r="AH36" i="1"/>
  <c r="AF36" i="1"/>
  <c r="DL35" i="1"/>
  <c r="DS35" i="1"/>
  <c r="DT35" i="1" s="1"/>
  <c r="DE35" i="1"/>
  <c r="AS35" i="1"/>
  <c r="AT35" i="1" s="1"/>
  <c r="AZ35" i="1"/>
  <c r="BA35" i="1" s="1"/>
  <c r="BD35" i="1" s="1"/>
  <c r="CD37" i="1"/>
  <c r="CG37" i="1" s="1"/>
  <c r="CJ37" i="1"/>
  <c r="DT34" i="1"/>
  <c r="CV36" i="1"/>
  <c r="BX38" i="1"/>
  <c r="CA38" i="1" s="1"/>
  <c r="CX35" i="1"/>
  <c r="CY35" i="1" s="1"/>
  <c r="CP39" i="1"/>
  <c r="CS39" i="1" s="1"/>
  <c r="DF33" i="1"/>
  <c r="DI33" i="1" s="1"/>
  <c r="DM33" i="1"/>
  <c r="BN35" i="1"/>
  <c r="BG35" i="1"/>
  <c r="BH34" i="1"/>
  <c r="AT34" i="1"/>
  <c r="BA34" i="1"/>
  <c r="BD34" i="1" s="1"/>
  <c r="AQ36" i="1"/>
  <c r="Y37" i="1"/>
  <c r="S36" i="1"/>
  <c r="DB35" i="1" l="1"/>
  <c r="BK34" i="1"/>
  <c r="AU34" i="1"/>
  <c r="AW34" i="1"/>
  <c r="AU35" i="1"/>
  <c r="AW35" i="1"/>
  <c r="AK38" i="1"/>
  <c r="AL37" i="1"/>
  <c r="AN37" i="1"/>
  <c r="V36" i="1"/>
  <c r="T36" i="1"/>
  <c r="Z37" i="1"/>
  <c r="AB37" i="1"/>
  <c r="AE38" i="1"/>
  <c r="AH37" i="1"/>
  <c r="AF37" i="1"/>
  <c r="BX39" i="1"/>
  <c r="CA39" i="1" s="1"/>
  <c r="CV37" i="1"/>
  <c r="BN36" i="1"/>
  <c r="BO36" i="1" s="1"/>
  <c r="DL36" i="1"/>
  <c r="DE36" i="1"/>
  <c r="DS36" i="1"/>
  <c r="CP40" i="1"/>
  <c r="CS40" i="1" s="1"/>
  <c r="CJ38" i="1"/>
  <c r="CX36" i="1"/>
  <c r="CY36" i="1" s="1"/>
  <c r="CD38" i="1"/>
  <c r="CG38" i="1" s="1"/>
  <c r="BO35" i="1"/>
  <c r="DM34" i="1"/>
  <c r="DF34" i="1"/>
  <c r="DI34" i="1" s="1"/>
  <c r="BG36" i="1"/>
  <c r="BH36" i="1" s="1"/>
  <c r="AZ36" i="1"/>
  <c r="BA36" i="1" s="1"/>
  <c r="BD36" i="1" s="1"/>
  <c r="BH35" i="1"/>
  <c r="AQ37" i="1"/>
  <c r="AS36" i="1"/>
  <c r="Y38" i="1"/>
  <c r="S37" i="1"/>
  <c r="DB36" i="1" l="1"/>
  <c r="BR35" i="1"/>
  <c r="BR36" i="1"/>
  <c r="BK36" i="1"/>
  <c r="BK35" i="1"/>
  <c r="AK39" i="1"/>
  <c r="AL38" i="1"/>
  <c r="AN38" i="1"/>
  <c r="V37" i="1"/>
  <c r="T37" i="1"/>
  <c r="Z38" i="1"/>
  <c r="AB38" i="1"/>
  <c r="AE39" i="1"/>
  <c r="AF38" i="1"/>
  <c r="AH38" i="1"/>
  <c r="DS37" i="1"/>
  <c r="DT37" i="1" s="1"/>
  <c r="DE37" i="1"/>
  <c r="DL37" i="1"/>
  <c r="CJ39" i="1"/>
  <c r="CP41" i="1"/>
  <c r="CS41" i="1" s="1"/>
  <c r="DT36" i="1"/>
  <c r="CD39" i="1"/>
  <c r="CG39" i="1" s="1"/>
  <c r="CV38" i="1"/>
  <c r="CX37" i="1"/>
  <c r="CY37" i="1" s="1"/>
  <c r="BX40" i="1"/>
  <c r="CA40" i="1" s="1"/>
  <c r="BG37" i="1"/>
  <c r="BH37" i="1" s="1"/>
  <c r="DF35" i="1"/>
  <c r="DI35" i="1" s="1"/>
  <c r="DM35" i="1"/>
  <c r="AS37" i="1"/>
  <c r="AT37" i="1" s="1"/>
  <c r="BN37" i="1"/>
  <c r="BO37" i="1" s="1"/>
  <c r="AQ38" i="1"/>
  <c r="AT36" i="1"/>
  <c r="AZ37" i="1"/>
  <c r="Y39" i="1"/>
  <c r="S38" i="1"/>
  <c r="DB37" i="1" l="1"/>
  <c r="BK37" i="1"/>
  <c r="BR37" i="1"/>
  <c r="AU36" i="1"/>
  <c r="AW36" i="1"/>
  <c r="AU37" i="1"/>
  <c r="AW37" i="1"/>
  <c r="AK40" i="1"/>
  <c r="AL39" i="1"/>
  <c r="AN39" i="1"/>
  <c r="V38" i="1"/>
  <c r="T38" i="1"/>
  <c r="Z39" i="1"/>
  <c r="AB39" i="1"/>
  <c r="AE40" i="1"/>
  <c r="AF39" i="1"/>
  <c r="AH39" i="1"/>
  <c r="CV39" i="1"/>
  <c r="CD40" i="1"/>
  <c r="CG40" i="1" s="1"/>
  <c r="DL38" i="1"/>
  <c r="DE38" i="1"/>
  <c r="DS38" i="1"/>
  <c r="DT38" i="1" s="1"/>
  <c r="BX41" i="1"/>
  <c r="CA41" i="1" s="1"/>
  <c r="CP42" i="1"/>
  <c r="CS42" i="1" s="1"/>
  <c r="CX38" i="1"/>
  <c r="CJ40" i="1"/>
  <c r="BN38" i="1"/>
  <c r="BO38" i="1" s="1"/>
  <c r="DM36" i="1"/>
  <c r="DF36" i="1"/>
  <c r="DI36" i="1" s="1"/>
  <c r="BG38" i="1"/>
  <c r="AZ38" i="1"/>
  <c r="BA38" i="1" s="1"/>
  <c r="BD38" i="1" s="1"/>
  <c r="BA37" i="1"/>
  <c r="BD37" i="1" s="1"/>
  <c r="AQ39" i="1"/>
  <c r="AS38" i="1"/>
  <c r="Y40" i="1"/>
  <c r="S39" i="1"/>
  <c r="BR38" i="1" l="1"/>
  <c r="AK41" i="1"/>
  <c r="AL40" i="1"/>
  <c r="AN40" i="1"/>
  <c r="T39" i="1"/>
  <c r="V39" i="1"/>
  <c r="AB40" i="1"/>
  <c r="Z40" i="1"/>
  <c r="AE41" i="1"/>
  <c r="AH40" i="1"/>
  <c r="AF40" i="1"/>
  <c r="CX39" i="1"/>
  <c r="CY39" i="1" s="1"/>
  <c r="CY38" i="1"/>
  <c r="CD41" i="1"/>
  <c r="CG41" i="1" s="1"/>
  <c r="CJ41" i="1"/>
  <c r="CV40" i="1"/>
  <c r="CP43" i="1"/>
  <c r="CS43" i="1" s="1"/>
  <c r="BX42" i="1"/>
  <c r="CA42" i="1" s="1"/>
  <c r="DS39" i="1"/>
  <c r="DT39" i="1" s="1"/>
  <c r="DE39" i="1"/>
  <c r="DL39" i="1"/>
  <c r="AS39" i="1"/>
  <c r="AT39" i="1" s="1"/>
  <c r="DM37" i="1"/>
  <c r="DF37" i="1"/>
  <c r="DI37" i="1" s="1"/>
  <c r="BN39" i="1"/>
  <c r="BO39" i="1" s="1"/>
  <c r="BG39" i="1"/>
  <c r="BH38" i="1"/>
  <c r="AQ40" i="1"/>
  <c r="AT38" i="1"/>
  <c r="AZ39" i="1"/>
  <c r="Y41" i="1"/>
  <c r="S40" i="1"/>
  <c r="DB38" i="1" l="1"/>
  <c r="DB39" i="1"/>
  <c r="BK38" i="1"/>
  <c r="BR39" i="1"/>
  <c r="AU38" i="1"/>
  <c r="AW38" i="1"/>
  <c r="AU39" i="1"/>
  <c r="AW39" i="1"/>
  <c r="AK42" i="1"/>
  <c r="AL41" i="1"/>
  <c r="AN41" i="1"/>
  <c r="Z41" i="1"/>
  <c r="AB41" i="1"/>
  <c r="AE42" i="1"/>
  <c r="AF41" i="1"/>
  <c r="AH41" i="1"/>
  <c r="T40" i="1"/>
  <c r="V40" i="1"/>
  <c r="BX43" i="1"/>
  <c r="CA43" i="1" s="1"/>
  <c r="CP44" i="1"/>
  <c r="CS44" i="1" s="1"/>
  <c r="CV41" i="1"/>
  <c r="CX40" i="1"/>
  <c r="DL40" i="1"/>
  <c r="CJ42" i="1"/>
  <c r="DE40" i="1"/>
  <c r="DS40" i="1"/>
  <c r="CD42" i="1"/>
  <c r="CG42" i="1" s="1"/>
  <c r="AZ40" i="1"/>
  <c r="BA40" i="1" s="1"/>
  <c r="BD40" i="1" s="1"/>
  <c r="DM38" i="1"/>
  <c r="DF38" i="1"/>
  <c r="DI38" i="1" s="1"/>
  <c r="BN40" i="1"/>
  <c r="BG40" i="1"/>
  <c r="BH40" i="1" s="1"/>
  <c r="BH39" i="1"/>
  <c r="BA39" i="1"/>
  <c r="BD39" i="1" s="1"/>
  <c r="AQ41" i="1"/>
  <c r="AS40" i="1"/>
  <c r="Y42" i="1"/>
  <c r="S41" i="1"/>
  <c r="BK40" i="1" l="1"/>
  <c r="BK39" i="1"/>
  <c r="AK43" i="1"/>
  <c r="AL42" i="1"/>
  <c r="AN42" i="1"/>
  <c r="T41" i="1"/>
  <c r="V41" i="1"/>
  <c r="AB42" i="1"/>
  <c r="Z42" i="1"/>
  <c r="AE43" i="1"/>
  <c r="AF42" i="1"/>
  <c r="AH42" i="1"/>
  <c r="DE41" i="1"/>
  <c r="CX41" i="1"/>
  <c r="CY41" i="1" s="1"/>
  <c r="DS41" i="1"/>
  <c r="DT41" i="1" s="1"/>
  <c r="DL41" i="1"/>
  <c r="CP45" i="1"/>
  <c r="CS45" i="1" s="1"/>
  <c r="CD43" i="1"/>
  <c r="CG43" i="1" s="1"/>
  <c r="BX44" i="1"/>
  <c r="CA44" i="1" s="1"/>
  <c r="CJ43" i="1"/>
  <c r="CY40" i="1"/>
  <c r="DT40" i="1"/>
  <c r="CV42" i="1"/>
  <c r="BN41" i="1"/>
  <c r="BO41" i="1" s="1"/>
  <c r="AS41" i="1"/>
  <c r="AT41" i="1" s="1"/>
  <c r="DM39" i="1"/>
  <c r="DF39" i="1"/>
  <c r="DI39" i="1" s="1"/>
  <c r="BO40" i="1"/>
  <c r="AZ41" i="1"/>
  <c r="BA41" i="1" s="1"/>
  <c r="BD41" i="1" s="1"/>
  <c r="BG41" i="1"/>
  <c r="BH41" i="1" s="1"/>
  <c r="AT40" i="1"/>
  <c r="AQ42" i="1"/>
  <c r="Y43" i="1"/>
  <c r="S42" i="1"/>
  <c r="DB41" i="1" l="1"/>
  <c r="DB40" i="1"/>
  <c r="BR40" i="1"/>
  <c r="BR41" i="1"/>
  <c r="BK41" i="1"/>
  <c r="AW40" i="1"/>
  <c r="AU40" i="1"/>
  <c r="AW41" i="1"/>
  <c r="AU41" i="1"/>
  <c r="AK44" i="1"/>
  <c r="AN43" i="1"/>
  <c r="AL43" i="1"/>
  <c r="Z43" i="1"/>
  <c r="AB43" i="1"/>
  <c r="AE44" i="1"/>
  <c r="AH43" i="1"/>
  <c r="AF43" i="1"/>
  <c r="V42" i="1"/>
  <c r="T42" i="1"/>
  <c r="DL42" i="1"/>
  <c r="CX42" i="1"/>
  <c r="CY42" i="1" s="1"/>
  <c r="DS42" i="1"/>
  <c r="DT42" i="1" s="1"/>
  <c r="DE42" i="1"/>
  <c r="CJ44" i="1"/>
  <c r="BX45" i="1"/>
  <c r="CA45" i="1" s="1"/>
  <c r="CV43" i="1"/>
  <c r="CD44" i="1"/>
  <c r="CG44" i="1" s="1"/>
  <c r="CP46" i="1"/>
  <c r="CS46" i="1" s="1"/>
  <c r="BN42" i="1"/>
  <c r="BG42" i="1"/>
  <c r="BH42" i="1" s="1"/>
  <c r="AS42" i="1"/>
  <c r="AT42" i="1" s="1"/>
  <c r="AQ43" i="1"/>
  <c r="AZ42" i="1"/>
  <c r="Y44" i="1"/>
  <c r="S43" i="1"/>
  <c r="DB42" i="1" l="1"/>
  <c r="BK42" i="1"/>
  <c r="AU42" i="1"/>
  <c r="AW42" i="1"/>
  <c r="AK45" i="1"/>
  <c r="AN44" i="1"/>
  <c r="AL44" i="1"/>
  <c r="V43" i="1"/>
  <c r="T43" i="1"/>
  <c r="Z44" i="1"/>
  <c r="AB44" i="1"/>
  <c r="DL43" i="1"/>
  <c r="AE45" i="1"/>
  <c r="AH44" i="1"/>
  <c r="AF44" i="1"/>
  <c r="AZ43" i="1"/>
  <c r="BA43" i="1" s="1"/>
  <c r="BD43" i="1" s="1"/>
  <c r="CX43" i="1"/>
  <c r="CY43" i="1" s="1"/>
  <c r="CP47" i="1"/>
  <c r="CS47" i="1" s="1"/>
  <c r="CD45" i="1"/>
  <c r="CG45" i="1" s="1"/>
  <c r="CV44" i="1"/>
  <c r="DS43" i="1"/>
  <c r="BX46" i="1"/>
  <c r="CA46" i="1" s="1"/>
  <c r="DE43" i="1"/>
  <c r="CJ45" i="1"/>
  <c r="DM40" i="1"/>
  <c r="DF40" i="1"/>
  <c r="DI40" i="1" s="1"/>
  <c r="BN43" i="1"/>
  <c r="BO43" i="1" s="1"/>
  <c r="DF41" i="1"/>
  <c r="DI41" i="1" s="1"/>
  <c r="DF42" i="1"/>
  <c r="DI42" i="1" s="1"/>
  <c r="DM41" i="1"/>
  <c r="DM42" i="1"/>
  <c r="BO42" i="1"/>
  <c r="BG43" i="1"/>
  <c r="BA42" i="1"/>
  <c r="BD42" i="1" s="1"/>
  <c r="AQ44" i="1"/>
  <c r="AS43" i="1"/>
  <c r="Y45" i="1"/>
  <c r="S44" i="1"/>
  <c r="DB43" i="1" l="1"/>
  <c r="DS44" i="1"/>
  <c r="DT44" i="1" s="1"/>
  <c r="BR43" i="1"/>
  <c r="BR42" i="1"/>
  <c r="BN44" i="1"/>
  <c r="BO44" i="1" s="1"/>
  <c r="AK46" i="1"/>
  <c r="AN45" i="1"/>
  <c r="AL45" i="1"/>
  <c r="AE46" i="1"/>
  <c r="AF45" i="1"/>
  <c r="AH45" i="1"/>
  <c r="T44" i="1"/>
  <c r="V44" i="1"/>
  <c r="AB45" i="1"/>
  <c r="Z45" i="1"/>
  <c r="AS44" i="1"/>
  <c r="AT44" i="1" s="1"/>
  <c r="BX47" i="1"/>
  <c r="CA47" i="1" s="1"/>
  <c r="DT43" i="1"/>
  <c r="CV45" i="1"/>
  <c r="CD46" i="1"/>
  <c r="CG46" i="1" s="1"/>
  <c r="CX44" i="1"/>
  <c r="DL44" i="1"/>
  <c r="CJ46" i="1"/>
  <c r="DE44" i="1"/>
  <c r="CP48" i="1"/>
  <c r="CS48" i="1" s="1"/>
  <c r="BG44" i="1"/>
  <c r="BH44" i="1" s="1"/>
  <c r="BH43" i="1"/>
  <c r="AQ45" i="1"/>
  <c r="AT43" i="1"/>
  <c r="AZ44" i="1"/>
  <c r="Y46" i="1"/>
  <c r="S45" i="1"/>
  <c r="BK43" i="1" l="1"/>
  <c r="BK44" i="1"/>
  <c r="BR44" i="1"/>
  <c r="AW44" i="1"/>
  <c r="AU44" i="1"/>
  <c r="AW43" i="1"/>
  <c r="AU43" i="1"/>
  <c r="AK47" i="1"/>
  <c r="AN46" i="1"/>
  <c r="AL46" i="1"/>
  <c r="T45" i="1"/>
  <c r="V45" i="1"/>
  <c r="AB46" i="1"/>
  <c r="Z46" i="1"/>
  <c r="AE47" i="1"/>
  <c r="AF46" i="1"/>
  <c r="AH46" i="1"/>
  <c r="DL45" i="1"/>
  <c r="CX45" i="1"/>
  <c r="CY45" i="1" s="1"/>
  <c r="CY44" i="1"/>
  <c r="CV46" i="1"/>
  <c r="CJ47" i="1"/>
  <c r="CD47" i="1"/>
  <c r="CG47" i="1" s="1"/>
  <c r="CP49" i="1"/>
  <c r="CS49" i="1" s="1"/>
  <c r="DS45" i="1"/>
  <c r="DT45" i="1" s="1"/>
  <c r="DE45" i="1"/>
  <c r="BX48" i="1"/>
  <c r="CA48" i="1" s="1"/>
  <c r="AZ45" i="1"/>
  <c r="BA45" i="1" s="1"/>
  <c r="BD45" i="1" s="1"/>
  <c r="DM43" i="1"/>
  <c r="DF43" i="1"/>
  <c r="DI43" i="1" s="1"/>
  <c r="BN45" i="1"/>
  <c r="BG45" i="1"/>
  <c r="AQ46" i="1"/>
  <c r="BA44" i="1"/>
  <c r="BD44" i="1" s="1"/>
  <c r="AS45" i="1"/>
  <c r="Y47" i="1"/>
  <c r="S46" i="1"/>
  <c r="DB44" i="1" l="1"/>
  <c r="DB45" i="1"/>
  <c r="AK48" i="1"/>
  <c r="AN47" i="1"/>
  <c r="AL47" i="1"/>
  <c r="T46" i="1"/>
  <c r="V46" i="1"/>
  <c r="Z47" i="1"/>
  <c r="AB47" i="1"/>
  <c r="AE48" i="1"/>
  <c r="AF47" i="1"/>
  <c r="AH47" i="1"/>
  <c r="CX46" i="1"/>
  <c r="CY46" i="1" s="1"/>
  <c r="CD48" i="1"/>
  <c r="CG48" i="1" s="1"/>
  <c r="CJ48" i="1"/>
  <c r="CP50" i="1"/>
  <c r="CS50" i="1" s="1"/>
  <c r="BX49" i="1"/>
  <c r="CA49" i="1" s="1"/>
  <c r="CV47" i="1"/>
  <c r="DE46" i="1"/>
  <c r="DS46" i="1"/>
  <c r="DT46" i="1" s="1"/>
  <c r="DL46" i="1"/>
  <c r="BN46" i="1"/>
  <c r="BO45" i="1"/>
  <c r="AS46" i="1"/>
  <c r="AT46" i="1" s="1"/>
  <c r="DF44" i="1"/>
  <c r="DI44" i="1" s="1"/>
  <c r="DM44" i="1"/>
  <c r="BG46" i="1"/>
  <c r="BH46" i="1" s="1"/>
  <c r="BH45" i="1"/>
  <c r="AT45" i="1"/>
  <c r="AQ47" i="1"/>
  <c r="AZ46" i="1"/>
  <c r="Y48" i="1"/>
  <c r="S47" i="1"/>
  <c r="DB46" i="1" l="1"/>
  <c r="BR45" i="1"/>
  <c r="BK45" i="1"/>
  <c r="BK46" i="1"/>
  <c r="AW45" i="1"/>
  <c r="AU45" i="1"/>
  <c r="AW46" i="1"/>
  <c r="AU46" i="1"/>
  <c r="AK49" i="1"/>
  <c r="AN48" i="1"/>
  <c r="AL48" i="1"/>
  <c r="Z48" i="1"/>
  <c r="AB48" i="1"/>
  <c r="AE49" i="1"/>
  <c r="AH48" i="1"/>
  <c r="AF48" i="1"/>
  <c r="T47" i="1"/>
  <c r="V47" i="1"/>
  <c r="CV48" i="1"/>
  <c r="BX50" i="1"/>
  <c r="CA50" i="1" s="1"/>
  <c r="CP51" i="1"/>
  <c r="CS51" i="1" s="1"/>
  <c r="CJ49" i="1"/>
  <c r="DL47" i="1"/>
  <c r="CX47" i="1"/>
  <c r="CY47" i="1" s="1"/>
  <c r="DS47" i="1"/>
  <c r="DT47" i="1" s="1"/>
  <c r="DE47" i="1"/>
  <c r="CD49" i="1"/>
  <c r="CG49" i="1" s="1"/>
  <c r="BN47" i="1"/>
  <c r="BO47" i="1" s="1"/>
  <c r="DM45" i="1"/>
  <c r="DF45" i="1"/>
  <c r="DI45" i="1" s="1"/>
  <c r="BO46" i="1"/>
  <c r="AZ47" i="1"/>
  <c r="BA47" i="1" s="1"/>
  <c r="BD47" i="1" s="1"/>
  <c r="BG47" i="1"/>
  <c r="BA46" i="1"/>
  <c r="BD46" i="1" s="1"/>
  <c r="AQ48" i="1"/>
  <c r="AS47" i="1"/>
  <c r="Y49" i="1"/>
  <c r="S48" i="1"/>
  <c r="DB47" i="1" l="1"/>
  <c r="BR47" i="1"/>
  <c r="BR46" i="1"/>
  <c r="AK50" i="1"/>
  <c r="AL49" i="1"/>
  <c r="AN49" i="1"/>
  <c r="T48" i="1"/>
  <c r="V48" i="1"/>
  <c r="AB49" i="1"/>
  <c r="Z49" i="1"/>
  <c r="AE50" i="1"/>
  <c r="AF49" i="1"/>
  <c r="AH49" i="1"/>
  <c r="DE48" i="1"/>
  <c r="BX51" i="1"/>
  <c r="CA51" i="1" s="1"/>
  <c r="CD50" i="1"/>
  <c r="CG50" i="1" s="1"/>
  <c r="CV49" i="1"/>
  <c r="DS48" i="1"/>
  <c r="CX48" i="1"/>
  <c r="DL48" i="1"/>
  <c r="CJ50" i="1"/>
  <c r="CP52" i="1"/>
  <c r="CS52" i="1" s="1"/>
  <c r="DF46" i="1"/>
  <c r="DI46" i="1" s="1"/>
  <c r="BN48" i="1"/>
  <c r="BO48" i="1" s="1"/>
  <c r="DM46" i="1"/>
  <c r="AZ48" i="1"/>
  <c r="BA48" i="1" s="1"/>
  <c r="BD48" i="1" s="1"/>
  <c r="AS48" i="1"/>
  <c r="AT48" i="1" s="1"/>
  <c r="BG48" i="1"/>
  <c r="BH47" i="1"/>
  <c r="AT47" i="1"/>
  <c r="AQ49" i="1"/>
  <c r="Y50" i="1"/>
  <c r="S49" i="1"/>
  <c r="BK47" i="1" l="1"/>
  <c r="BR48" i="1"/>
  <c r="CX49" i="1"/>
  <c r="AW47" i="1"/>
  <c r="AU47" i="1"/>
  <c r="DL49" i="1"/>
  <c r="AU48" i="1"/>
  <c r="AW48" i="1"/>
  <c r="DS49" i="1"/>
  <c r="DT49" i="1" s="1"/>
  <c r="AK51" i="1"/>
  <c r="AL50" i="1"/>
  <c r="AN50" i="1"/>
  <c r="V49" i="1"/>
  <c r="T49" i="1"/>
  <c r="Z50" i="1"/>
  <c r="AB50" i="1"/>
  <c r="AE51" i="1"/>
  <c r="AH50" i="1"/>
  <c r="AF50" i="1"/>
  <c r="CD51" i="1"/>
  <c r="CG51" i="1" s="1"/>
  <c r="CP53" i="1"/>
  <c r="CS53" i="1" s="1"/>
  <c r="CJ51" i="1"/>
  <c r="DT48" i="1"/>
  <c r="CY48" i="1"/>
  <c r="CV50" i="1"/>
  <c r="CY49" i="1"/>
  <c r="DE49" i="1"/>
  <c r="BX52" i="1"/>
  <c r="CA52" i="1" s="1"/>
  <c r="DF47" i="1"/>
  <c r="DI47" i="1" s="1"/>
  <c r="AZ49" i="1"/>
  <c r="BA49" i="1" s="1"/>
  <c r="BD49" i="1" s="1"/>
  <c r="BN49" i="1"/>
  <c r="AS49" i="1"/>
  <c r="AT49" i="1" s="1"/>
  <c r="BG49" i="1"/>
  <c r="BH48" i="1"/>
  <c r="AQ50" i="1"/>
  <c r="Y51" i="1"/>
  <c r="S50" i="1"/>
  <c r="DB49" i="1" l="1"/>
  <c r="DB48" i="1"/>
  <c r="BK48" i="1"/>
  <c r="AU49" i="1"/>
  <c r="AW49" i="1"/>
  <c r="AK52" i="1"/>
  <c r="AL51" i="1"/>
  <c r="AN51" i="1"/>
  <c r="V50" i="1"/>
  <c r="T50" i="1"/>
  <c r="Z51" i="1"/>
  <c r="AB51" i="1"/>
  <c r="AE52" i="1"/>
  <c r="AF51" i="1"/>
  <c r="AH51" i="1"/>
  <c r="CV51" i="1"/>
  <c r="CX50" i="1"/>
  <c r="DL50" i="1"/>
  <c r="BX53" i="1"/>
  <c r="CA53" i="1" s="1"/>
  <c r="DS50" i="1"/>
  <c r="CJ52" i="1"/>
  <c r="DE50" i="1"/>
  <c r="CP54" i="1"/>
  <c r="CS54" i="1" s="1"/>
  <c r="CD52" i="1"/>
  <c r="CG52" i="1" s="1"/>
  <c r="AS50" i="1"/>
  <c r="AT50" i="1" s="1"/>
  <c r="BN50" i="1"/>
  <c r="BO49" i="1"/>
  <c r="DM47" i="1"/>
  <c r="BG50" i="1"/>
  <c r="BH50" i="1" s="1"/>
  <c r="BH49" i="1"/>
  <c r="AQ51" i="1"/>
  <c r="AZ50" i="1"/>
  <c r="Y52" i="1"/>
  <c r="S51" i="1"/>
  <c r="BK49" i="1" l="1"/>
  <c r="BK50" i="1"/>
  <c r="BR49" i="1"/>
  <c r="AU50" i="1"/>
  <c r="AW50" i="1"/>
  <c r="AK53" i="1"/>
  <c r="AL52" i="1"/>
  <c r="AN52" i="1"/>
  <c r="V51" i="1"/>
  <c r="T51" i="1"/>
  <c r="AB52" i="1"/>
  <c r="Z52" i="1"/>
  <c r="AE53" i="1"/>
  <c r="AF52" i="1"/>
  <c r="AH52" i="1"/>
  <c r="DL51" i="1"/>
  <c r="CX51" i="1"/>
  <c r="CY51" i="1" s="1"/>
  <c r="DE51" i="1"/>
  <c r="DS51" i="1"/>
  <c r="DT51" i="1" s="1"/>
  <c r="CP55" i="1"/>
  <c r="CS55" i="1" s="1"/>
  <c r="CJ53" i="1"/>
  <c r="BX54" i="1"/>
  <c r="CA54" i="1" s="1"/>
  <c r="CY50" i="1"/>
  <c r="CD53" i="1"/>
  <c r="CG53" i="1" s="1"/>
  <c r="DT50" i="1"/>
  <c r="CV52" i="1"/>
  <c r="AS51" i="1"/>
  <c r="AT51" i="1" s="1"/>
  <c r="DF48" i="1"/>
  <c r="DI48" i="1" s="1"/>
  <c r="DF49" i="1"/>
  <c r="DI49" i="1" s="1"/>
  <c r="BN51" i="1"/>
  <c r="BO50" i="1"/>
  <c r="DM48" i="1"/>
  <c r="AZ51" i="1"/>
  <c r="BA51" i="1" s="1"/>
  <c r="BD51" i="1" s="1"/>
  <c r="BG51" i="1"/>
  <c r="BA50" i="1"/>
  <c r="BD50" i="1" s="1"/>
  <c r="AQ52" i="1"/>
  <c r="Y53" i="1"/>
  <c r="S52" i="1"/>
  <c r="DB51" i="1" l="1"/>
  <c r="DB50" i="1"/>
  <c r="BR50" i="1"/>
  <c r="AU51" i="1"/>
  <c r="AW51" i="1"/>
  <c r="AK54" i="1"/>
  <c r="AL53" i="1"/>
  <c r="AN53" i="1"/>
  <c r="AB53" i="1"/>
  <c r="Z53" i="1"/>
  <c r="AE54" i="1"/>
  <c r="AH53" i="1"/>
  <c r="AF53" i="1"/>
  <c r="V52" i="1"/>
  <c r="T52" i="1"/>
  <c r="CJ54" i="1"/>
  <c r="CV53" i="1"/>
  <c r="CD54" i="1"/>
  <c r="CG54" i="1" s="1"/>
  <c r="CX52" i="1"/>
  <c r="BN52" i="1"/>
  <c r="DL52" i="1"/>
  <c r="BX55" i="1"/>
  <c r="CA55" i="1" s="1"/>
  <c r="DS52" i="1"/>
  <c r="DT52" i="1" s="1"/>
  <c r="DE52" i="1"/>
  <c r="CP56" i="1"/>
  <c r="CS56" i="1" s="1"/>
  <c r="BO51" i="1"/>
  <c r="DF50" i="1"/>
  <c r="DI50" i="1" s="1"/>
  <c r="DM49" i="1"/>
  <c r="DM50" i="1"/>
  <c r="BO52" i="1"/>
  <c r="BG52" i="1"/>
  <c r="BH52" i="1" s="1"/>
  <c r="AS52" i="1"/>
  <c r="AT52" i="1" s="1"/>
  <c r="BH51" i="1"/>
  <c r="AQ53" i="1"/>
  <c r="AZ52" i="1"/>
  <c r="Y54" i="1"/>
  <c r="S53" i="1"/>
  <c r="BK52" i="1" l="1"/>
  <c r="BR52" i="1"/>
  <c r="BR51" i="1"/>
  <c r="BK51" i="1"/>
  <c r="AW52" i="1"/>
  <c r="AU52" i="1"/>
  <c r="AK55" i="1"/>
  <c r="AL54" i="1"/>
  <c r="AN54" i="1"/>
  <c r="Z54" i="1"/>
  <c r="AB54" i="1"/>
  <c r="AE55" i="1"/>
  <c r="AH54" i="1"/>
  <c r="AF54" i="1"/>
  <c r="V53" i="1"/>
  <c r="T53" i="1"/>
  <c r="CP57" i="1"/>
  <c r="CS57" i="1" s="1"/>
  <c r="CV54" i="1"/>
  <c r="DE53" i="1"/>
  <c r="DS53" i="1"/>
  <c r="CJ55" i="1"/>
  <c r="BX56" i="1"/>
  <c r="CA56" i="1" s="1"/>
  <c r="DL53" i="1"/>
  <c r="CX53" i="1"/>
  <c r="CY53" i="1" s="1"/>
  <c r="CD55" i="1"/>
  <c r="CG55" i="1" s="1"/>
  <c r="CY52" i="1"/>
  <c r="AZ53" i="1"/>
  <c r="BA53" i="1" s="1"/>
  <c r="BD53" i="1" s="1"/>
  <c r="BN53" i="1"/>
  <c r="DF51" i="1"/>
  <c r="DI51" i="1" s="1"/>
  <c r="BG53" i="1"/>
  <c r="BA52" i="1"/>
  <c r="BD52" i="1" s="1"/>
  <c r="AQ54" i="1"/>
  <c r="AS53" i="1"/>
  <c r="Y55" i="1"/>
  <c r="S54" i="1"/>
  <c r="DB52" i="1" l="1"/>
  <c r="DB53" i="1"/>
  <c r="AK56" i="1"/>
  <c r="AL55" i="1"/>
  <c r="AN55" i="1"/>
  <c r="V54" i="1"/>
  <c r="T54" i="1"/>
  <c r="Z55" i="1"/>
  <c r="AB55" i="1"/>
  <c r="AE56" i="1"/>
  <c r="AH55" i="1"/>
  <c r="AF55" i="1"/>
  <c r="CV55" i="1"/>
  <c r="CD56" i="1"/>
  <c r="CG56" i="1" s="1"/>
  <c r="CP58" i="1"/>
  <c r="CS58" i="1" s="1"/>
  <c r="DL54" i="1"/>
  <c r="BX57" i="1"/>
  <c r="CA57" i="1" s="1"/>
  <c r="CJ56" i="1"/>
  <c r="DS54" i="1"/>
  <c r="DE54" i="1"/>
  <c r="DT53" i="1"/>
  <c r="CX54" i="1"/>
  <c r="BN54" i="1"/>
  <c r="BO54" i="1" s="1"/>
  <c r="AS54" i="1"/>
  <c r="AT54" i="1" s="1"/>
  <c r="DM51" i="1"/>
  <c r="DM52" i="1"/>
  <c r="BO53" i="1"/>
  <c r="DF52" i="1"/>
  <c r="DI52" i="1" s="1"/>
  <c r="BG54" i="1"/>
  <c r="BH53" i="1"/>
  <c r="AQ55" i="1"/>
  <c r="AT53" i="1"/>
  <c r="AZ54" i="1"/>
  <c r="Y56" i="1"/>
  <c r="S55" i="1"/>
  <c r="BK53" i="1" l="1"/>
  <c r="BR53" i="1"/>
  <c r="BR54" i="1"/>
  <c r="AW53" i="1"/>
  <c r="AU53" i="1"/>
  <c r="AU54" i="1"/>
  <c r="AW54" i="1"/>
  <c r="AK57" i="1"/>
  <c r="AL56" i="1"/>
  <c r="AN56" i="1"/>
  <c r="AE57" i="1"/>
  <c r="AH56" i="1"/>
  <c r="AF56" i="1"/>
  <c r="V55" i="1"/>
  <c r="T55" i="1"/>
  <c r="AB56" i="1"/>
  <c r="Z56" i="1"/>
  <c r="CX55" i="1"/>
  <c r="CY55" i="1" s="1"/>
  <c r="DE55" i="1"/>
  <c r="DS55" i="1"/>
  <c r="AS55" i="1"/>
  <c r="AT55" i="1" s="1"/>
  <c r="CY54" i="1"/>
  <c r="DT54" i="1"/>
  <c r="CV56" i="1"/>
  <c r="CJ57" i="1"/>
  <c r="BX58" i="1"/>
  <c r="CA58" i="1" s="1"/>
  <c r="DL55" i="1"/>
  <c r="CP59" i="1"/>
  <c r="CS59" i="1" s="1"/>
  <c r="CD57" i="1"/>
  <c r="CG57" i="1" s="1"/>
  <c r="DM53" i="1"/>
  <c r="DF53" i="1"/>
  <c r="DI53" i="1" s="1"/>
  <c r="AZ55" i="1"/>
  <c r="BA55" i="1" s="1"/>
  <c r="BD55" i="1" s="1"/>
  <c r="BG55" i="1"/>
  <c r="BH55" i="1" s="1"/>
  <c r="BN55" i="1"/>
  <c r="BH54" i="1"/>
  <c r="BA54" i="1"/>
  <c r="BD54" i="1" s="1"/>
  <c r="AQ56" i="1"/>
  <c r="Y57" i="1"/>
  <c r="S56" i="1"/>
  <c r="DB55" i="1" l="1"/>
  <c r="DB54" i="1"/>
  <c r="BK55" i="1"/>
  <c r="BK54" i="1"/>
  <c r="AW55" i="1"/>
  <c r="AU55" i="1"/>
  <c r="AK58" i="1"/>
  <c r="AN57" i="1"/>
  <c r="AL57" i="1"/>
  <c r="Z57" i="1"/>
  <c r="AB57" i="1"/>
  <c r="AE58" i="1"/>
  <c r="AH57" i="1"/>
  <c r="AF57" i="1"/>
  <c r="T56" i="1"/>
  <c r="V56" i="1"/>
  <c r="DL56" i="1"/>
  <c r="DS56" i="1"/>
  <c r="DT56" i="1" s="1"/>
  <c r="BN56" i="1"/>
  <c r="BO56" i="1" s="1"/>
  <c r="DT55" i="1"/>
  <c r="BX59" i="1"/>
  <c r="CA59" i="1" s="1"/>
  <c r="CJ58" i="1"/>
  <c r="CV57" i="1"/>
  <c r="CD58" i="1"/>
  <c r="CG58" i="1" s="1"/>
  <c r="DE56" i="1"/>
  <c r="CP60" i="1"/>
  <c r="CS60" i="1" s="1"/>
  <c r="CX56" i="1"/>
  <c r="BO55" i="1"/>
  <c r="DM54" i="1"/>
  <c r="DF54" i="1"/>
  <c r="DI54" i="1" s="1"/>
  <c r="AZ56" i="1"/>
  <c r="BA56" i="1" s="1"/>
  <c r="BD56" i="1" s="1"/>
  <c r="BG56" i="1"/>
  <c r="BH56" i="1" s="1"/>
  <c r="AQ57" i="1"/>
  <c r="AS56" i="1"/>
  <c r="Y58" i="1"/>
  <c r="S57" i="1"/>
  <c r="BR56" i="1" l="1"/>
  <c r="BR55" i="1"/>
  <c r="BK56" i="1"/>
  <c r="AK59" i="1"/>
  <c r="AN58" i="1"/>
  <c r="AL58" i="1"/>
  <c r="T57" i="1"/>
  <c r="V57" i="1"/>
  <c r="AB58" i="1"/>
  <c r="Z58" i="1"/>
  <c r="AE59" i="1"/>
  <c r="AH58" i="1"/>
  <c r="AF58" i="1"/>
  <c r="DL57" i="1"/>
  <c r="BN57" i="1"/>
  <c r="BO57" i="1" s="1"/>
  <c r="AS57" i="1"/>
  <c r="AT57" i="1" s="1"/>
  <c r="DE57" i="1"/>
  <c r="CX57" i="1"/>
  <c r="CY57" i="1" s="1"/>
  <c r="CJ59" i="1"/>
  <c r="BX60" i="1"/>
  <c r="CA60" i="1" s="1"/>
  <c r="CP61" i="1"/>
  <c r="CS61" i="1" s="1"/>
  <c r="CD59" i="1"/>
  <c r="CG59" i="1" s="1"/>
  <c r="CY56" i="1"/>
  <c r="CV58" i="1"/>
  <c r="DS57" i="1"/>
  <c r="DM55" i="1"/>
  <c r="BG57" i="1"/>
  <c r="AT56" i="1"/>
  <c r="AQ58" i="1"/>
  <c r="AZ57" i="1"/>
  <c r="Y59" i="1"/>
  <c r="S58" i="1"/>
  <c r="DB57" i="1" l="1"/>
  <c r="DB56" i="1"/>
  <c r="BR57" i="1"/>
  <c r="AW57" i="1"/>
  <c r="AU57" i="1"/>
  <c r="AW56" i="1"/>
  <c r="AU56" i="1"/>
  <c r="AK60" i="1"/>
  <c r="AN59" i="1"/>
  <c r="AL59" i="1"/>
  <c r="V58" i="1"/>
  <c r="T58" i="1"/>
  <c r="AB59" i="1"/>
  <c r="Z59" i="1"/>
  <c r="AE60" i="1"/>
  <c r="AH59" i="1"/>
  <c r="AF59" i="1"/>
  <c r="BN58" i="1"/>
  <c r="BO58" i="1" s="1"/>
  <c r="AZ58" i="1"/>
  <c r="BA58" i="1" s="1"/>
  <c r="BD58" i="1" s="1"/>
  <c r="CX58" i="1"/>
  <c r="CY58" i="1" s="1"/>
  <c r="DL58" i="1"/>
  <c r="DS58" i="1"/>
  <c r="DT58" i="1" s="1"/>
  <c r="BX61" i="1"/>
  <c r="CA61" i="1" s="1"/>
  <c r="CJ60" i="1"/>
  <c r="DT57" i="1"/>
  <c r="CV59" i="1"/>
  <c r="CD60" i="1"/>
  <c r="CG60" i="1" s="1"/>
  <c r="DE58" i="1"/>
  <c r="CP62" i="1"/>
  <c r="CS62" i="1" s="1"/>
  <c r="DF56" i="1"/>
  <c r="DI56" i="1" s="1"/>
  <c r="DF57" i="1"/>
  <c r="DI57" i="1" s="1"/>
  <c r="DF55" i="1"/>
  <c r="DI55" i="1" s="1"/>
  <c r="BG58" i="1"/>
  <c r="BH57" i="1"/>
  <c r="AQ59" i="1"/>
  <c r="BA57" i="1"/>
  <c r="BD57" i="1" s="1"/>
  <c r="AS58" i="1"/>
  <c r="Y60" i="1"/>
  <c r="S59" i="1"/>
  <c r="DB58" i="1" l="1"/>
  <c r="BR58" i="1"/>
  <c r="BK57" i="1"/>
  <c r="AK61" i="1"/>
  <c r="AN60" i="1"/>
  <c r="AL60" i="1"/>
  <c r="AB60" i="1"/>
  <c r="Z60" i="1"/>
  <c r="BN59" i="1"/>
  <c r="BO59" i="1" s="1"/>
  <c r="AE61" i="1"/>
  <c r="AF60" i="1"/>
  <c r="AH60" i="1"/>
  <c r="V59" i="1"/>
  <c r="T59" i="1"/>
  <c r="CD61" i="1"/>
  <c r="CG61" i="1" s="1"/>
  <c r="CV60" i="1"/>
  <c r="CJ61" i="1"/>
  <c r="DS59" i="1"/>
  <c r="CP63" i="1"/>
  <c r="CS63" i="1" s="1"/>
  <c r="BX62" i="1"/>
  <c r="CA62" i="1" s="1"/>
  <c r="DE59" i="1"/>
  <c r="CX59" i="1"/>
  <c r="CY59" i="1" s="1"/>
  <c r="DL59" i="1"/>
  <c r="AS59" i="1"/>
  <c r="AT59" i="1" s="1"/>
  <c r="DM56" i="1"/>
  <c r="DM57" i="1"/>
  <c r="BG59" i="1"/>
  <c r="BH58" i="1"/>
  <c r="AT58" i="1"/>
  <c r="AQ60" i="1"/>
  <c r="AZ59" i="1"/>
  <c r="Y61" i="1"/>
  <c r="S60" i="1"/>
  <c r="DB59" i="1" l="1"/>
  <c r="BK58" i="1"/>
  <c r="BR59" i="1"/>
  <c r="AW58" i="1"/>
  <c r="AU58" i="1"/>
  <c r="AW59" i="1"/>
  <c r="AU59" i="1"/>
  <c r="AK62" i="1"/>
  <c r="AN61" i="1"/>
  <c r="AL61" i="1"/>
  <c r="AB61" i="1"/>
  <c r="Z61" i="1"/>
  <c r="AE62" i="1"/>
  <c r="AH61" i="1"/>
  <c r="AF61" i="1"/>
  <c r="T60" i="1"/>
  <c r="V60" i="1"/>
  <c r="DS60" i="1"/>
  <c r="DT60" i="1" s="1"/>
  <c r="DL60" i="1"/>
  <c r="CJ62" i="1"/>
  <c r="DT59" i="1"/>
  <c r="CV61" i="1"/>
  <c r="CX60" i="1"/>
  <c r="BX63" i="1"/>
  <c r="CA63" i="1" s="1"/>
  <c r="CP64" i="1"/>
  <c r="CS64" i="1" s="1"/>
  <c r="DE60" i="1"/>
  <c r="CD62" i="1"/>
  <c r="CG62" i="1" s="1"/>
  <c r="AZ60" i="1"/>
  <c r="BA60" i="1" s="1"/>
  <c r="BD60" i="1" s="1"/>
  <c r="DM59" i="1"/>
  <c r="BN60" i="1"/>
  <c r="BG60" i="1"/>
  <c r="BH59" i="1"/>
  <c r="BA59" i="1"/>
  <c r="BD59" i="1" s="1"/>
  <c r="AQ61" i="1"/>
  <c r="AS60" i="1"/>
  <c r="Y62" i="1"/>
  <c r="S61" i="1"/>
  <c r="BK59" i="1" l="1"/>
  <c r="AK63" i="1"/>
  <c r="AL62" i="1"/>
  <c r="AN62" i="1"/>
  <c r="V61" i="1"/>
  <c r="T61" i="1"/>
  <c r="Z62" i="1"/>
  <c r="AB62" i="1"/>
  <c r="AE63" i="1"/>
  <c r="AF62" i="1"/>
  <c r="AH62" i="1"/>
  <c r="DL61" i="1"/>
  <c r="CX61" i="1"/>
  <c r="CY61" i="1" s="1"/>
  <c r="DE61" i="1"/>
  <c r="DS61" i="1"/>
  <c r="DT61" i="1" s="1"/>
  <c r="CJ63" i="1"/>
  <c r="CP65" i="1"/>
  <c r="CS65" i="1" s="1"/>
  <c r="BX64" i="1"/>
  <c r="CA64" i="1" s="1"/>
  <c r="BN61" i="1"/>
  <c r="BO61" i="1" s="1"/>
  <c r="CY60" i="1"/>
  <c r="CV62" i="1"/>
  <c r="CD63" i="1"/>
  <c r="CG63" i="1" s="1"/>
  <c r="BO60" i="1"/>
  <c r="DF58" i="1"/>
  <c r="DI58" i="1" s="1"/>
  <c r="DF59" i="1"/>
  <c r="DI59" i="1" s="1"/>
  <c r="DM58" i="1"/>
  <c r="BG61" i="1"/>
  <c r="BH60" i="1"/>
  <c r="AS61" i="1"/>
  <c r="AT61" i="1" s="1"/>
  <c r="AQ62" i="1"/>
  <c r="AT60" i="1"/>
  <c r="AZ61" i="1"/>
  <c r="Y63" i="1"/>
  <c r="S62" i="1"/>
  <c r="DB60" i="1" l="1"/>
  <c r="DB61" i="1"/>
  <c r="BR61" i="1"/>
  <c r="BK60" i="1"/>
  <c r="BR60" i="1"/>
  <c r="AW60" i="1"/>
  <c r="AU60" i="1"/>
  <c r="AW61" i="1"/>
  <c r="AU61" i="1"/>
  <c r="AK64" i="1"/>
  <c r="AL63" i="1"/>
  <c r="AN63" i="1"/>
  <c r="AE64" i="1"/>
  <c r="AF63" i="1"/>
  <c r="AH63" i="1"/>
  <c r="V62" i="1"/>
  <c r="T62" i="1"/>
  <c r="Z63" i="1"/>
  <c r="AB63" i="1"/>
  <c r="DS62" i="1"/>
  <c r="DT62" i="1" s="1"/>
  <c r="DL62" i="1"/>
  <c r="BN62" i="1"/>
  <c r="BO62" i="1" s="1"/>
  <c r="CJ64" i="1"/>
  <c r="CX62" i="1"/>
  <c r="BX65" i="1"/>
  <c r="CA65" i="1" s="1"/>
  <c r="CP66" i="1"/>
  <c r="CS66" i="1" s="1"/>
  <c r="CD64" i="1"/>
  <c r="CG64" i="1" s="1"/>
  <c r="CV63" i="1"/>
  <c r="DE62" i="1"/>
  <c r="AZ62" i="1"/>
  <c r="BA62" i="1" s="1"/>
  <c r="BD62" i="1" s="1"/>
  <c r="DM60" i="1"/>
  <c r="BG62" i="1"/>
  <c r="BH62" i="1" s="1"/>
  <c r="BH61" i="1"/>
  <c r="BA61" i="1"/>
  <c r="BD61" i="1" s="1"/>
  <c r="AQ63" i="1"/>
  <c r="AS62" i="1"/>
  <c r="Y64" i="1"/>
  <c r="S63" i="1"/>
  <c r="BK61" i="1" l="1"/>
  <c r="BK62" i="1"/>
  <c r="BR62" i="1"/>
  <c r="AK65" i="1"/>
  <c r="AL64" i="1"/>
  <c r="AN64" i="1"/>
  <c r="V63" i="1"/>
  <c r="T63" i="1"/>
  <c r="AB64" i="1"/>
  <c r="Z64" i="1"/>
  <c r="AE65" i="1"/>
  <c r="AF64" i="1"/>
  <c r="AH64" i="1"/>
  <c r="BN63" i="1"/>
  <c r="BO63" i="1" s="1"/>
  <c r="CV64" i="1"/>
  <c r="CD65" i="1"/>
  <c r="CG65" i="1" s="1"/>
  <c r="BX66" i="1"/>
  <c r="CA66" i="1" s="1"/>
  <c r="CX63" i="1"/>
  <c r="CY63" i="1" s="1"/>
  <c r="CP67" i="1"/>
  <c r="CS67" i="1" s="1"/>
  <c r="DE63" i="1"/>
  <c r="CJ65" i="1"/>
  <c r="DL63" i="1"/>
  <c r="CY62" i="1"/>
  <c r="DS63" i="1"/>
  <c r="AS63" i="1"/>
  <c r="AT63" i="1" s="1"/>
  <c r="DM61" i="1"/>
  <c r="DF60" i="1"/>
  <c r="DI60" i="1" s="1"/>
  <c r="DF61" i="1"/>
  <c r="DI61" i="1" s="1"/>
  <c r="AZ63" i="1"/>
  <c r="BA63" i="1" s="1"/>
  <c r="BD63" i="1" s="1"/>
  <c r="BG63" i="1"/>
  <c r="AQ64" i="1"/>
  <c r="AT62" i="1"/>
  <c r="Y65" i="1"/>
  <c r="S64" i="1"/>
  <c r="DB63" i="1" l="1"/>
  <c r="DB62" i="1"/>
  <c r="BR63" i="1"/>
  <c r="AU62" i="1"/>
  <c r="AW62" i="1"/>
  <c r="AU63" i="1"/>
  <c r="AW63" i="1"/>
  <c r="DS64" i="1"/>
  <c r="AK66" i="1"/>
  <c r="AL65" i="1"/>
  <c r="AN65" i="1"/>
  <c r="AB65" i="1"/>
  <c r="Z65" i="1"/>
  <c r="AE66" i="1"/>
  <c r="AF65" i="1"/>
  <c r="AH65" i="1"/>
  <c r="V64" i="1"/>
  <c r="T64" i="1"/>
  <c r="DL64" i="1"/>
  <c r="AZ64" i="1"/>
  <c r="BA64" i="1" s="1"/>
  <c r="BD64" i="1" s="1"/>
  <c r="CD66" i="1"/>
  <c r="CG66" i="1" s="1"/>
  <c r="DT63" i="1"/>
  <c r="CJ66" i="1"/>
  <c r="DE64" i="1"/>
  <c r="CP68" i="1"/>
  <c r="CS68" i="1" s="1"/>
  <c r="CX64" i="1"/>
  <c r="CY64" i="1" s="1"/>
  <c r="BX67" i="1"/>
  <c r="CA67" i="1" s="1"/>
  <c r="CV65" i="1"/>
  <c r="DT64" i="1"/>
  <c r="BN64" i="1"/>
  <c r="BG64" i="1"/>
  <c r="BH64" i="1" s="1"/>
  <c r="BH63" i="1"/>
  <c r="AQ65" i="1"/>
  <c r="AS64" i="1"/>
  <c r="Y66" i="1"/>
  <c r="S65" i="1"/>
  <c r="DB64" i="1" l="1"/>
  <c r="BK64" i="1"/>
  <c r="BK63" i="1"/>
  <c r="AS65" i="1"/>
  <c r="AT65" i="1" s="1"/>
  <c r="AK67" i="1"/>
  <c r="AL66" i="1"/>
  <c r="AN66" i="1"/>
  <c r="DL65" i="1"/>
  <c r="T65" i="1"/>
  <c r="V65" i="1"/>
  <c r="Z66" i="1"/>
  <c r="AB66" i="1"/>
  <c r="AE67" i="1"/>
  <c r="AF66" i="1"/>
  <c r="AH66" i="1"/>
  <c r="CD67" i="1"/>
  <c r="CG67" i="1" s="1"/>
  <c r="BX68" i="1"/>
  <c r="CA68" i="1" s="1"/>
  <c r="CX65" i="1"/>
  <c r="CP69" i="1"/>
  <c r="CS69" i="1" s="1"/>
  <c r="DE65" i="1"/>
  <c r="CJ67" i="1"/>
  <c r="CV66" i="1"/>
  <c r="DS65" i="1"/>
  <c r="BN65" i="1"/>
  <c r="BO65" i="1" s="1"/>
  <c r="DF62" i="1"/>
  <c r="DI62" i="1" s="1"/>
  <c r="DM62" i="1"/>
  <c r="BO64" i="1"/>
  <c r="BG65" i="1"/>
  <c r="AT64" i="1"/>
  <c r="AQ66" i="1"/>
  <c r="AZ65" i="1"/>
  <c r="Y67" i="1"/>
  <c r="S66" i="1"/>
  <c r="BR64" i="1" l="1"/>
  <c r="BR65" i="1"/>
  <c r="AW65" i="1"/>
  <c r="AU65" i="1"/>
  <c r="DL66" i="1"/>
  <c r="AW64" i="1"/>
  <c r="AU64" i="1"/>
  <c r="AK68" i="1"/>
  <c r="AL67" i="1"/>
  <c r="AN67" i="1"/>
  <c r="V66" i="1"/>
  <c r="T66" i="1"/>
  <c r="Z67" i="1"/>
  <c r="AB67" i="1"/>
  <c r="AE68" i="1"/>
  <c r="AF67" i="1"/>
  <c r="AH67" i="1"/>
  <c r="BN66" i="1"/>
  <c r="BO66" i="1" s="1"/>
  <c r="DE66" i="1"/>
  <c r="CP70" i="1"/>
  <c r="CS70" i="1" s="1"/>
  <c r="CX66" i="1"/>
  <c r="CY66" i="1" s="1"/>
  <c r="CV67" i="1"/>
  <c r="CJ68" i="1"/>
  <c r="DS66" i="1"/>
  <c r="BX69" i="1"/>
  <c r="CA69" i="1" s="1"/>
  <c r="CY65" i="1"/>
  <c r="DT65" i="1"/>
  <c r="CD68" i="1"/>
  <c r="CG68" i="1" s="1"/>
  <c r="AZ66" i="1"/>
  <c r="BA66" i="1" s="1"/>
  <c r="BD66" i="1" s="1"/>
  <c r="DF63" i="1"/>
  <c r="DI63" i="1" s="1"/>
  <c r="DM63" i="1"/>
  <c r="AS66" i="1"/>
  <c r="AT66" i="1" s="1"/>
  <c r="BG66" i="1"/>
  <c r="BH66" i="1" s="1"/>
  <c r="BH65" i="1"/>
  <c r="BA65" i="1"/>
  <c r="BD65" i="1" s="1"/>
  <c r="AQ67" i="1"/>
  <c r="Y68" i="1"/>
  <c r="S67" i="1"/>
  <c r="DB66" i="1" l="1"/>
  <c r="DB65" i="1"/>
  <c r="BR66" i="1"/>
  <c r="BK65" i="1"/>
  <c r="BK66" i="1"/>
  <c r="AU66" i="1"/>
  <c r="AW66" i="1"/>
  <c r="AK69" i="1"/>
  <c r="AL68" i="1"/>
  <c r="AN68" i="1"/>
  <c r="V67" i="1"/>
  <c r="T67" i="1"/>
  <c r="AB68" i="1"/>
  <c r="Z68" i="1"/>
  <c r="AE69" i="1"/>
  <c r="AH68" i="1"/>
  <c r="AF68" i="1"/>
  <c r="BN67" i="1"/>
  <c r="BO67" i="1" s="1"/>
  <c r="DS67" i="1"/>
  <c r="DT67" i="1" s="1"/>
  <c r="BX70" i="1"/>
  <c r="CA70" i="1" s="1"/>
  <c r="CJ69" i="1"/>
  <c r="DT66" i="1"/>
  <c r="CV68" i="1"/>
  <c r="CX67" i="1"/>
  <c r="CD69" i="1"/>
  <c r="CG69" i="1" s="1"/>
  <c r="CP71" i="1"/>
  <c r="CS71" i="1" s="1"/>
  <c r="DE67" i="1"/>
  <c r="DL67" i="1"/>
  <c r="AS67" i="1"/>
  <c r="AT67" i="1" s="1"/>
  <c r="DF64" i="1"/>
  <c r="DI64" i="1" s="1"/>
  <c r="DF65" i="1"/>
  <c r="DI65" i="1" s="1"/>
  <c r="DM64" i="1"/>
  <c r="DM65" i="1"/>
  <c r="BG67" i="1"/>
  <c r="AQ68" i="1"/>
  <c r="AZ67" i="1"/>
  <c r="Y69" i="1"/>
  <c r="S68" i="1"/>
  <c r="CX68" i="1" l="1"/>
  <c r="CY68" i="1" s="1"/>
  <c r="BR67" i="1"/>
  <c r="AU67" i="1"/>
  <c r="AW67" i="1"/>
  <c r="AK70" i="1"/>
  <c r="AL69" i="1"/>
  <c r="AN69" i="1"/>
  <c r="Z69" i="1"/>
  <c r="AB69" i="1"/>
  <c r="AE70" i="1"/>
  <c r="AF69" i="1"/>
  <c r="AH69" i="1"/>
  <c r="T68" i="1"/>
  <c r="V68" i="1"/>
  <c r="DS68" i="1"/>
  <c r="DT68" i="1" s="1"/>
  <c r="DL68" i="1"/>
  <c r="DE68" i="1"/>
  <c r="CD70" i="1"/>
  <c r="CG70" i="1" s="1"/>
  <c r="CY67" i="1"/>
  <c r="CV69" i="1"/>
  <c r="CJ70" i="1"/>
  <c r="CP72" i="1"/>
  <c r="CS72" i="1" s="1"/>
  <c r="BX71" i="1"/>
  <c r="CA71" i="1" s="1"/>
  <c r="AS68" i="1"/>
  <c r="AT68" i="1" s="1"/>
  <c r="DM66" i="1"/>
  <c r="DF66" i="1"/>
  <c r="DI66" i="1" s="1"/>
  <c r="AZ68" i="1"/>
  <c r="BA68" i="1" s="1"/>
  <c r="BD68" i="1" s="1"/>
  <c r="BN68" i="1"/>
  <c r="BO68" i="1" s="1"/>
  <c r="BG68" i="1"/>
  <c r="BH67" i="1"/>
  <c r="BA67" i="1"/>
  <c r="BD67" i="1" s="1"/>
  <c r="AQ69" i="1"/>
  <c r="Y70" i="1"/>
  <c r="S69" i="1"/>
  <c r="DB67" i="1" l="1"/>
  <c r="DB68" i="1"/>
  <c r="BK67" i="1"/>
  <c r="BR68" i="1"/>
  <c r="AU68" i="1"/>
  <c r="AW68" i="1"/>
  <c r="AK71" i="1"/>
  <c r="AL70" i="1"/>
  <c r="AN70" i="1"/>
  <c r="V69" i="1"/>
  <c r="T69" i="1"/>
  <c r="Z70" i="1"/>
  <c r="AB70" i="1"/>
  <c r="AE71" i="1"/>
  <c r="AF70" i="1"/>
  <c r="AH70" i="1"/>
  <c r="DE69" i="1"/>
  <c r="CJ71" i="1"/>
  <c r="CV70" i="1"/>
  <c r="DS69" i="1"/>
  <c r="DT69" i="1" s="1"/>
  <c r="CX69" i="1"/>
  <c r="BX72" i="1"/>
  <c r="CA72" i="1" s="1"/>
  <c r="CD71" i="1"/>
  <c r="CG71" i="1" s="1"/>
  <c r="CP73" i="1"/>
  <c r="CS73" i="1" s="1"/>
  <c r="DL69" i="1"/>
  <c r="DM67" i="1"/>
  <c r="BN69" i="1"/>
  <c r="DF67" i="1"/>
  <c r="DI67" i="1" s="1"/>
  <c r="AZ69" i="1"/>
  <c r="BA69" i="1" s="1"/>
  <c r="BD69" i="1" s="1"/>
  <c r="BG69" i="1"/>
  <c r="BH68" i="1"/>
  <c r="AQ70" i="1"/>
  <c r="AS69" i="1"/>
  <c r="Y71" i="1"/>
  <c r="S70" i="1"/>
  <c r="AS70" i="1" l="1"/>
  <c r="BK68" i="1"/>
  <c r="AK72" i="1"/>
  <c r="AN71" i="1"/>
  <c r="AL71" i="1"/>
  <c r="V70" i="1"/>
  <c r="T70" i="1"/>
  <c r="Z71" i="1"/>
  <c r="AB71" i="1"/>
  <c r="AE72" i="1"/>
  <c r="AH71" i="1"/>
  <c r="AF71" i="1"/>
  <c r="DE70" i="1"/>
  <c r="DL70" i="1"/>
  <c r="CJ72" i="1"/>
  <c r="CD72" i="1"/>
  <c r="CG72" i="1" s="1"/>
  <c r="BX73" i="1"/>
  <c r="CA73" i="1" s="1"/>
  <c r="CX70" i="1"/>
  <c r="CY70" i="1" s="1"/>
  <c r="DS70" i="1"/>
  <c r="DT70" i="1" s="1"/>
  <c r="CY69" i="1"/>
  <c r="CV71" i="1"/>
  <c r="CP74" i="1"/>
  <c r="CS74" i="1" s="1"/>
  <c r="BN70" i="1"/>
  <c r="BO70" i="1" s="1"/>
  <c r="BO69" i="1"/>
  <c r="DM68" i="1"/>
  <c r="DF68" i="1"/>
  <c r="DI68" i="1" s="1"/>
  <c r="BG70" i="1"/>
  <c r="BH70" i="1" s="1"/>
  <c r="BH69" i="1"/>
  <c r="AT69" i="1"/>
  <c r="AQ71" i="1"/>
  <c r="AT70" i="1"/>
  <c r="AZ70" i="1"/>
  <c r="Y72" i="1"/>
  <c r="S71" i="1"/>
  <c r="DB69" i="1" l="1"/>
  <c r="DB70" i="1"/>
  <c r="BK69" i="1"/>
  <c r="BK70" i="1"/>
  <c r="BR69" i="1"/>
  <c r="BR70" i="1"/>
  <c r="AU70" i="1"/>
  <c r="AW70" i="1"/>
  <c r="AU69" i="1"/>
  <c r="AW69" i="1"/>
  <c r="AK73" i="1"/>
  <c r="AN72" i="1"/>
  <c r="AL72" i="1"/>
  <c r="AB72" i="1"/>
  <c r="Z72" i="1"/>
  <c r="AE73" i="1"/>
  <c r="AH72" i="1"/>
  <c r="AF72" i="1"/>
  <c r="V71" i="1"/>
  <c r="T71" i="1"/>
  <c r="DL71" i="1"/>
  <c r="BN71" i="1"/>
  <c r="BO71" i="1" s="1"/>
  <c r="CV72" i="1"/>
  <c r="DS71" i="1"/>
  <c r="DT71" i="1" s="1"/>
  <c r="CX71" i="1"/>
  <c r="CY71" i="1" s="1"/>
  <c r="BX74" i="1"/>
  <c r="CA74" i="1" s="1"/>
  <c r="CD73" i="1"/>
  <c r="CG73" i="1" s="1"/>
  <c r="CP75" i="1"/>
  <c r="CS75" i="1" s="1"/>
  <c r="CJ73" i="1"/>
  <c r="DE71" i="1"/>
  <c r="AZ71" i="1"/>
  <c r="BA71" i="1" s="1"/>
  <c r="BD71" i="1" s="1"/>
  <c r="DF70" i="1"/>
  <c r="DI70" i="1" s="1"/>
  <c r="BG71" i="1"/>
  <c r="AQ72" i="1"/>
  <c r="BA70" i="1"/>
  <c r="BD70" i="1" s="1"/>
  <c r="AS71" i="1"/>
  <c r="Y73" i="1"/>
  <c r="S72" i="1"/>
  <c r="DB71" i="1" l="1"/>
  <c r="BR71" i="1"/>
  <c r="AK74" i="1"/>
  <c r="AN73" i="1"/>
  <c r="AL73" i="1"/>
  <c r="V72" i="1"/>
  <c r="T72" i="1"/>
  <c r="AB73" i="1"/>
  <c r="Z73" i="1"/>
  <c r="AE74" i="1"/>
  <c r="AH73" i="1"/>
  <c r="AF73" i="1"/>
  <c r="BN72" i="1"/>
  <c r="BO72" i="1" s="1"/>
  <c r="DE72" i="1"/>
  <c r="CV73" i="1"/>
  <c r="CJ74" i="1"/>
  <c r="CP76" i="1"/>
  <c r="CS76" i="1" s="1"/>
  <c r="CD74" i="1"/>
  <c r="CG74" i="1" s="1"/>
  <c r="BX75" i="1"/>
  <c r="CA75" i="1" s="1"/>
  <c r="CX72" i="1"/>
  <c r="CY72" i="1" s="1"/>
  <c r="DS72" i="1"/>
  <c r="DT72" i="1" s="1"/>
  <c r="DL72" i="1"/>
  <c r="DF69" i="1"/>
  <c r="DI69" i="1" s="1"/>
  <c r="DM69" i="1"/>
  <c r="DM70" i="1"/>
  <c r="AS72" i="1"/>
  <c r="AT72" i="1" s="1"/>
  <c r="AZ72" i="1"/>
  <c r="BA72" i="1" s="1"/>
  <c r="BD72" i="1" s="1"/>
  <c r="BG72" i="1"/>
  <c r="BH72" i="1" s="1"/>
  <c r="BH71" i="1"/>
  <c r="AT71" i="1"/>
  <c r="AQ73" i="1"/>
  <c r="Y74" i="1"/>
  <c r="S73" i="1"/>
  <c r="DB72" i="1" l="1"/>
  <c r="BK72" i="1"/>
  <c r="BK71" i="1"/>
  <c r="BR72" i="1"/>
  <c r="AW72" i="1"/>
  <c r="AU72" i="1"/>
  <c r="AW71" i="1"/>
  <c r="AU71" i="1"/>
  <c r="AK75" i="1"/>
  <c r="AN74" i="1"/>
  <c r="AL74" i="1"/>
  <c r="Z74" i="1"/>
  <c r="AB74" i="1"/>
  <c r="AE75" i="1"/>
  <c r="AH74" i="1"/>
  <c r="AF74" i="1"/>
  <c r="V73" i="1"/>
  <c r="T73" i="1"/>
  <c r="DE73" i="1"/>
  <c r="DL73" i="1"/>
  <c r="AZ73" i="1"/>
  <c r="BA73" i="1" s="1"/>
  <c r="BD73" i="1" s="1"/>
  <c r="DS73" i="1"/>
  <c r="DT73" i="1" s="1"/>
  <c r="CJ75" i="1"/>
  <c r="CX73" i="1"/>
  <c r="CY73" i="1" s="1"/>
  <c r="BX76" i="1"/>
  <c r="CA76" i="1" s="1"/>
  <c r="CD75" i="1"/>
  <c r="CG75" i="1" s="1"/>
  <c r="CP77" i="1"/>
  <c r="CS77" i="1" s="1"/>
  <c r="CV74" i="1"/>
  <c r="DM71" i="1"/>
  <c r="DF71" i="1"/>
  <c r="DI71" i="1" s="1"/>
  <c r="BN73" i="1"/>
  <c r="BG73" i="1"/>
  <c r="AQ74" i="1"/>
  <c r="AS73" i="1"/>
  <c r="Y75" i="1"/>
  <c r="S74" i="1"/>
  <c r="DE74" i="1" l="1"/>
  <c r="DB73" i="1"/>
  <c r="AK76" i="1"/>
  <c r="AN75" i="1"/>
  <c r="AL75" i="1"/>
  <c r="T74" i="1"/>
  <c r="V74" i="1"/>
  <c r="Z75" i="1"/>
  <c r="AB75" i="1"/>
  <c r="AE76" i="1"/>
  <c r="AF75" i="1"/>
  <c r="AH75" i="1"/>
  <c r="DL74" i="1"/>
  <c r="CV75" i="1"/>
  <c r="CJ76" i="1"/>
  <c r="DS74" i="1"/>
  <c r="DT74" i="1" s="1"/>
  <c r="CP78" i="1"/>
  <c r="CS78" i="1" s="1"/>
  <c r="CD76" i="1"/>
  <c r="CG76" i="1" s="1"/>
  <c r="BX77" i="1"/>
  <c r="CA77" i="1" s="1"/>
  <c r="CX74" i="1"/>
  <c r="BN74" i="1"/>
  <c r="BO74" i="1" s="1"/>
  <c r="DM72" i="1"/>
  <c r="DF72" i="1"/>
  <c r="DI72" i="1" s="1"/>
  <c r="BO73" i="1"/>
  <c r="AS74" i="1"/>
  <c r="BG74" i="1"/>
  <c r="BH73" i="1"/>
  <c r="AQ75" i="1"/>
  <c r="AT73" i="1"/>
  <c r="AZ74" i="1"/>
  <c r="Y76" i="1"/>
  <c r="S75" i="1"/>
  <c r="DL75" i="1" l="1"/>
  <c r="BR74" i="1"/>
  <c r="BK73" i="1"/>
  <c r="BR73" i="1"/>
  <c r="AW73" i="1"/>
  <c r="AU73" i="1"/>
  <c r="AK77" i="1"/>
  <c r="AL76" i="1"/>
  <c r="AN76" i="1"/>
  <c r="V75" i="1"/>
  <c r="T75" i="1"/>
  <c r="AB76" i="1"/>
  <c r="Z76" i="1"/>
  <c r="AE77" i="1"/>
  <c r="AF76" i="1"/>
  <c r="AH76" i="1"/>
  <c r="CX75" i="1"/>
  <c r="CY75" i="1" s="1"/>
  <c r="CD77" i="1"/>
  <c r="CG77" i="1" s="1"/>
  <c r="CP79" i="1"/>
  <c r="CS79" i="1" s="1"/>
  <c r="DS75" i="1"/>
  <c r="DT75" i="1" s="1"/>
  <c r="CJ77" i="1"/>
  <c r="CY74" i="1"/>
  <c r="CV76" i="1"/>
  <c r="BX78" i="1"/>
  <c r="CA78" i="1" s="1"/>
  <c r="DE75" i="1"/>
  <c r="AS75" i="1"/>
  <c r="AT75" i="1" s="1"/>
  <c r="AT74" i="1"/>
  <c r="BN75" i="1"/>
  <c r="DF73" i="1"/>
  <c r="DI73" i="1" s="1"/>
  <c r="DM73" i="1"/>
  <c r="AZ75" i="1"/>
  <c r="BA75" i="1" s="1"/>
  <c r="BD75" i="1" s="1"/>
  <c r="BG75" i="1"/>
  <c r="BH75" i="1" s="1"/>
  <c r="BH74" i="1"/>
  <c r="BA74" i="1"/>
  <c r="BD74" i="1" s="1"/>
  <c r="AQ76" i="1"/>
  <c r="Y77" i="1"/>
  <c r="S76" i="1"/>
  <c r="DL76" i="1" l="1"/>
  <c r="DB75" i="1"/>
  <c r="DB74" i="1"/>
  <c r="BK75" i="1"/>
  <c r="BK74" i="1"/>
  <c r="AW74" i="1"/>
  <c r="AU74" i="1"/>
  <c r="AU75" i="1"/>
  <c r="AW75" i="1"/>
  <c r="AK78" i="1"/>
  <c r="AL77" i="1"/>
  <c r="AN77" i="1"/>
  <c r="T76" i="1"/>
  <c r="V76" i="1"/>
  <c r="AB77" i="1"/>
  <c r="Z77" i="1"/>
  <c r="AE78" i="1"/>
  <c r="AF77" i="1"/>
  <c r="AH77" i="1"/>
  <c r="DE76" i="1"/>
  <c r="CX76" i="1"/>
  <c r="CY76" i="1" s="1"/>
  <c r="BX79" i="1"/>
  <c r="CA79" i="1" s="1"/>
  <c r="CV77" i="1"/>
  <c r="CJ78" i="1"/>
  <c r="DS76" i="1"/>
  <c r="CP80" i="1"/>
  <c r="CS80" i="1" s="1"/>
  <c r="CD78" i="1"/>
  <c r="CG78" i="1" s="1"/>
  <c r="BN76" i="1"/>
  <c r="BO76" i="1" s="1"/>
  <c r="DM74" i="1"/>
  <c r="DF74" i="1"/>
  <c r="DI74" i="1" s="1"/>
  <c r="BO75" i="1"/>
  <c r="BG76" i="1"/>
  <c r="AQ77" i="1"/>
  <c r="AS76" i="1"/>
  <c r="AZ76" i="1"/>
  <c r="Y78" i="1"/>
  <c r="S77" i="1"/>
  <c r="DB76" i="1" l="1"/>
  <c r="BR75" i="1"/>
  <c r="BR76" i="1"/>
  <c r="AK79" i="1"/>
  <c r="AL78" i="1"/>
  <c r="AN78" i="1"/>
  <c r="T77" i="1"/>
  <c r="V77" i="1"/>
  <c r="Z78" i="1"/>
  <c r="AB78" i="1"/>
  <c r="AE79" i="1"/>
  <c r="AF78" i="1"/>
  <c r="AH78" i="1"/>
  <c r="DS77" i="1"/>
  <c r="DT77" i="1" s="1"/>
  <c r="DE77" i="1"/>
  <c r="CX77" i="1"/>
  <c r="CY77" i="1" s="1"/>
  <c r="DL77" i="1"/>
  <c r="BX80" i="1"/>
  <c r="CA80" i="1" s="1"/>
  <c r="CD79" i="1"/>
  <c r="CG79" i="1" s="1"/>
  <c r="CP81" i="1"/>
  <c r="CS81" i="1" s="1"/>
  <c r="CJ79" i="1"/>
  <c r="DT76" i="1"/>
  <c r="CV78" i="1"/>
  <c r="AZ77" i="1"/>
  <c r="BA77" i="1" s="1"/>
  <c r="BD77" i="1" s="1"/>
  <c r="AS77" i="1"/>
  <c r="AT77" i="1" s="1"/>
  <c r="BN77" i="1"/>
  <c r="BO77" i="1" s="1"/>
  <c r="DF75" i="1"/>
  <c r="DI75" i="1" s="1"/>
  <c r="BG77" i="1"/>
  <c r="BH76" i="1"/>
  <c r="AT76" i="1"/>
  <c r="BA76" i="1"/>
  <c r="BD76" i="1" s="1"/>
  <c r="AQ78" i="1"/>
  <c r="Y79" i="1"/>
  <c r="S78" i="1"/>
  <c r="DB77" i="1" l="1"/>
  <c r="BR77" i="1"/>
  <c r="BK76" i="1"/>
  <c r="AW77" i="1"/>
  <c r="AU77" i="1"/>
  <c r="AW76" i="1"/>
  <c r="AU76" i="1"/>
  <c r="AK80" i="1"/>
  <c r="AL79" i="1"/>
  <c r="AN79" i="1"/>
  <c r="V78" i="1"/>
  <c r="T78" i="1"/>
  <c r="Z79" i="1"/>
  <c r="AB79" i="1"/>
  <c r="AE80" i="1"/>
  <c r="AF79" i="1"/>
  <c r="AH79" i="1"/>
  <c r="DL78" i="1"/>
  <c r="DE78" i="1"/>
  <c r="CV79" i="1"/>
  <c r="CJ80" i="1"/>
  <c r="DS78" i="1"/>
  <c r="DT78" i="1" s="1"/>
  <c r="CP82" i="1"/>
  <c r="CS82" i="1" s="1"/>
  <c r="CD80" i="1"/>
  <c r="CG80" i="1" s="1"/>
  <c r="BX81" i="1"/>
  <c r="CA81" i="1" s="1"/>
  <c r="CX78" i="1"/>
  <c r="DM75" i="1"/>
  <c r="DM76" i="1"/>
  <c r="DF76" i="1"/>
  <c r="DI76" i="1" s="1"/>
  <c r="BN78" i="1"/>
  <c r="BG78" i="1"/>
  <c r="BH78" i="1" s="1"/>
  <c r="BH77" i="1"/>
  <c r="AQ79" i="1"/>
  <c r="AS78" i="1"/>
  <c r="AZ78" i="1"/>
  <c r="Y80" i="1"/>
  <c r="S79" i="1"/>
  <c r="BK77" i="1" l="1"/>
  <c r="BK78" i="1"/>
  <c r="AK81" i="1"/>
  <c r="AL80" i="1"/>
  <c r="AN80" i="1"/>
  <c r="T79" i="1"/>
  <c r="V79" i="1"/>
  <c r="Z80" i="1"/>
  <c r="AB80" i="1"/>
  <c r="AE81" i="1"/>
  <c r="AH80" i="1"/>
  <c r="AF80" i="1"/>
  <c r="DL79" i="1"/>
  <c r="CX79" i="1"/>
  <c r="CD81" i="1"/>
  <c r="CG81" i="1" s="1"/>
  <c r="CP83" i="1"/>
  <c r="CS83" i="1" s="1"/>
  <c r="DS79" i="1"/>
  <c r="DT79" i="1" s="1"/>
  <c r="CJ81" i="1"/>
  <c r="CY78" i="1"/>
  <c r="CV80" i="1"/>
  <c r="BX82" i="1"/>
  <c r="CA82" i="1" s="1"/>
  <c r="DE79" i="1"/>
  <c r="AS79" i="1"/>
  <c r="AT79" i="1" s="1"/>
  <c r="BN79" i="1"/>
  <c r="AZ79" i="1"/>
  <c r="BA79" i="1" s="1"/>
  <c r="BD79" i="1" s="1"/>
  <c r="BO78" i="1"/>
  <c r="DF78" i="1"/>
  <c r="DI78" i="1" s="1"/>
  <c r="DM77" i="1"/>
  <c r="BG79" i="1"/>
  <c r="BA78" i="1"/>
  <c r="BD78" i="1" s="1"/>
  <c r="AT78" i="1"/>
  <c r="AQ80" i="1"/>
  <c r="Y81" i="1"/>
  <c r="S80" i="1"/>
  <c r="DB78" i="1" l="1"/>
  <c r="BR78" i="1"/>
  <c r="AU78" i="1"/>
  <c r="AW78" i="1"/>
  <c r="AU79" i="1"/>
  <c r="AW79" i="1"/>
  <c r="AK82" i="1"/>
  <c r="AL81" i="1"/>
  <c r="AN81" i="1"/>
  <c r="T80" i="1"/>
  <c r="V80" i="1"/>
  <c r="Z81" i="1"/>
  <c r="AB81" i="1"/>
  <c r="AE82" i="1"/>
  <c r="AH81" i="1"/>
  <c r="AF81" i="1"/>
  <c r="CJ82" i="1"/>
  <c r="DS80" i="1"/>
  <c r="CP84" i="1"/>
  <c r="CS84" i="1" s="1"/>
  <c r="DE80" i="1"/>
  <c r="CV81" i="1"/>
  <c r="CD82" i="1"/>
  <c r="CG82" i="1" s="1"/>
  <c r="BX83" i="1"/>
  <c r="CA83" i="1" s="1"/>
  <c r="CX80" i="1"/>
  <c r="CY79" i="1"/>
  <c r="DL80" i="1"/>
  <c r="DF77" i="1"/>
  <c r="DI77" i="1" s="1"/>
  <c r="BN80" i="1"/>
  <c r="BO79" i="1"/>
  <c r="DM78" i="1"/>
  <c r="AS80" i="1"/>
  <c r="AT80" i="1" s="1"/>
  <c r="BG80" i="1"/>
  <c r="BH79" i="1"/>
  <c r="AQ81" i="1"/>
  <c r="AZ80" i="1"/>
  <c r="Y82" i="1"/>
  <c r="S81" i="1"/>
  <c r="DB79" i="1" l="1"/>
  <c r="BR79" i="1"/>
  <c r="BK79" i="1"/>
  <c r="AU80" i="1"/>
  <c r="AW80" i="1"/>
  <c r="CX81" i="1"/>
  <c r="CY81" i="1" s="1"/>
  <c r="AK83" i="1"/>
  <c r="AL82" i="1"/>
  <c r="AN82" i="1"/>
  <c r="AB82" i="1"/>
  <c r="Z82" i="1"/>
  <c r="AE83" i="1"/>
  <c r="AH82" i="1"/>
  <c r="AF82" i="1"/>
  <c r="V81" i="1"/>
  <c r="T81" i="1"/>
  <c r="DS81" i="1"/>
  <c r="DT81" i="1" s="1"/>
  <c r="DL81" i="1"/>
  <c r="CP85" i="1"/>
  <c r="CS85" i="1" s="1"/>
  <c r="CJ83" i="1"/>
  <c r="BX84" i="1"/>
  <c r="CA84" i="1" s="1"/>
  <c r="CD83" i="1"/>
  <c r="CG83" i="1" s="1"/>
  <c r="DT80" i="1"/>
  <c r="CY80" i="1"/>
  <c r="CV82" i="1"/>
  <c r="DE81" i="1"/>
  <c r="AZ81" i="1"/>
  <c r="BA81" i="1" s="1"/>
  <c r="BD81" i="1" s="1"/>
  <c r="BN81" i="1"/>
  <c r="BO81" i="1" s="1"/>
  <c r="DF79" i="1"/>
  <c r="DI79" i="1" s="1"/>
  <c r="DM79" i="1"/>
  <c r="BO80" i="1"/>
  <c r="BG81" i="1"/>
  <c r="BH80" i="1"/>
  <c r="BA80" i="1"/>
  <c r="BD80" i="1" s="1"/>
  <c r="AQ82" i="1"/>
  <c r="AS81" i="1"/>
  <c r="Y83" i="1"/>
  <c r="S82" i="1"/>
  <c r="DB81" i="1" l="1"/>
  <c r="DB80" i="1"/>
  <c r="BR81" i="1"/>
  <c r="BK80" i="1"/>
  <c r="BR80" i="1"/>
  <c r="CX82" i="1"/>
  <c r="CY82" i="1" s="1"/>
  <c r="AK84" i="1"/>
  <c r="AL83" i="1"/>
  <c r="AN83" i="1"/>
  <c r="AB83" i="1"/>
  <c r="Z83" i="1"/>
  <c r="AE84" i="1"/>
  <c r="AF83" i="1"/>
  <c r="AH83" i="1"/>
  <c r="V82" i="1"/>
  <c r="T82" i="1"/>
  <c r="DE82" i="1"/>
  <c r="DS82" i="1"/>
  <c r="DT82" i="1" s="1"/>
  <c r="CD84" i="1"/>
  <c r="CG84" i="1" s="1"/>
  <c r="BX85" i="1"/>
  <c r="CA85" i="1" s="1"/>
  <c r="AS82" i="1"/>
  <c r="AT82" i="1" s="1"/>
  <c r="CJ84" i="1"/>
  <c r="CP86" i="1"/>
  <c r="CS86" i="1" s="1"/>
  <c r="CV83" i="1"/>
  <c r="DL82" i="1"/>
  <c r="DM80" i="1"/>
  <c r="BN82" i="1"/>
  <c r="DF80" i="1"/>
  <c r="DI80" i="1" s="1"/>
  <c r="BG82" i="1"/>
  <c r="BH81" i="1"/>
  <c r="AQ83" i="1"/>
  <c r="AT81" i="1"/>
  <c r="AZ82" i="1"/>
  <c r="Y84" i="1"/>
  <c r="S83" i="1"/>
  <c r="DB82" i="1" l="1"/>
  <c r="BK81" i="1"/>
  <c r="AU82" i="1"/>
  <c r="AW82" i="1"/>
  <c r="AU81" i="1"/>
  <c r="AW81" i="1"/>
  <c r="AK85" i="1"/>
  <c r="AN84" i="1"/>
  <c r="AL84" i="1"/>
  <c r="V83" i="1"/>
  <c r="T83" i="1"/>
  <c r="AB84" i="1"/>
  <c r="Z84" i="1"/>
  <c r="DE83" i="1"/>
  <c r="AE85" i="1"/>
  <c r="AF84" i="1"/>
  <c r="AH84" i="1"/>
  <c r="AS83" i="1"/>
  <c r="AT83" i="1" s="1"/>
  <c r="CX83" i="1"/>
  <c r="CY83" i="1" s="1"/>
  <c r="DL83" i="1"/>
  <c r="CP87" i="1"/>
  <c r="CS87" i="1" s="1"/>
  <c r="CJ85" i="1"/>
  <c r="BX86" i="1"/>
  <c r="CA86" i="1" s="1"/>
  <c r="CD85" i="1"/>
  <c r="CG85" i="1" s="1"/>
  <c r="CV84" i="1"/>
  <c r="DS83" i="1"/>
  <c r="BN83" i="1"/>
  <c r="BO83" i="1" s="1"/>
  <c r="AZ83" i="1"/>
  <c r="BA83" i="1" s="1"/>
  <c r="BD83" i="1" s="1"/>
  <c r="BO82" i="1"/>
  <c r="DF81" i="1"/>
  <c r="DI81" i="1" s="1"/>
  <c r="DM81" i="1"/>
  <c r="BG83" i="1"/>
  <c r="BH82" i="1"/>
  <c r="BA82" i="1"/>
  <c r="BD82" i="1" s="1"/>
  <c r="AQ84" i="1"/>
  <c r="Y85" i="1"/>
  <c r="S84" i="1"/>
  <c r="DB83" i="1" l="1"/>
  <c r="BR82" i="1"/>
  <c r="BR83" i="1"/>
  <c r="BK82" i="1"/>
  <c r="AW83" i="1"/>
  <c r="AU83" i="1"/>
  <c r="AK86" i="1"/>
  <c r="AN85" i="1"/>
  <c r="AL85" i="1"/>
  <c r="V84" i="1"/>
  <c r="T84" i="1"/>
  <c r="AB85" i="1"/>
  <c r="Z85" i="1"/>
  <c r="AE86" i="1"/>
  <c r="AF85" i="1"/>
  <c r="AH85" i="1"/>
  <c r="CX84" i="1"/>
  <c r="CY84" i="1" s="1"/>
  <c r="DL84" i="1"/>
  <c r="DS84" i="1"/>
  <c r="DT84" i="1" s="1"/>
  <c r="CV85" i="1"/>
  <c r="CD86" i="1"/>
  <c r="CG86" i="1" s="1"/>
  <c r="BX87" i="1"/>
  <c r="CA87" i="1" s="1"/>
  <c r="CJ86" i="1"/>
  <c r="DE84" i="1"/>
  <c r="DT83" i="1"/>
  <c r="CP88" i="1"/>
  <c r="CS88" i="1" s="1"/>
  <c r="DF82" i="1"/>
  <c r="DI82" i="1" s="1"/>
  <c r="DM82" i="1"/>
  <c r="BN84" i="1"/>
  <c r="BG84" i="1"/>
  <c r="BH84" i="1" s="1"/>
  <c r="BH83" i="1"/>
  <c r="AQ85" i="1"/>
  <c r="AZ84" i="1"/>
  <c r="AS84" i="1"/>
  <c r="Y86" i="1"/>
  <c r="S85" i="1"/>
  <c r="DB84" i="1" l="1"/>
  <c r="BK83" i="1"/>
  <c r="BK84" i="1"/>
  <c r="AK87" i="1"/>
  <c r="AN86" i="1"/>
  <c r="AL86" i="1"/>
  <c r="V85" i="1"/>
  <c r="T85" i="1"/>
  <c r="Z86" i="1"/>
  <c r="AB86" i="1"/>
  <c r="AE87" i="1"/>
  <c r="AF86" i="1"/>
  <c r="AH86" i="1"/>
  <c r="DE85" i="1"/>
  <c r="CJ87" i="1"/>
  <c r="BX88" i="1"/>
  <c r="CA88" i="1" s="1"/>
  <c r="CD87" i="1"/>
  <c r="CG87" i="1" s="1"/>
  <c r="CP89" i="1"/>
  <c r="CS89" i="1" s="1"/>
  <c r="CV86" i="1"/>
  <c r="DS85" i="1"/>
  <c r="DT85" i="1" s="1"/>
  <c r="CX85" i="1"/>
  <c r="CY85" i="1" s="1"/>
  <c r="DL85" i="1"/>
  <c r="BN85" i="1"/>
  <c r="BO85" i="1" s="1"/>
  <c r="AS85" i="1"/>
  <c r="AT85" i="1" s="1"/>
  <c r="AZ85" i="1"/>
  <c r="BA85" i="1" s="1"/>
  <c r="BD85" i="1" s="1"/>
  <c r="DM83" i="1"/>
  <c r="BO84" i="1"/>
  <c r="BG85" i="1"/>
  <c r="AT84" i="1"/>
  <c r="BA84" i="1"/>
  <c r="BD84" i="1" s="1"/>
  <c r="AQ86" i="1"/>
  <c r="Y87" i="1"/>
  <c r="S86" i="1"/>
  <c r="DB85" i="1" l="1"/>
  <c r="BR84" i="1"/>
  <c r="BR85" i="1"/>
  <c r="AW85" i="1"/>
  <c r="AU85" i="1"/>
  <c r="AU84" i="1"/>
  <c r="AW84" i="1"/>
  <c r="AK88" i="1"/>
  <c r="AN87" i="1"/>
  <c r="AL87" i="1"/>
  <c r="V86" i="1"/>
  <c r="T86" i="1"/>
  <c r="AB87" i="1"/>
  <c r="Z87" i="1"/>
  <c r="AE88" i="1"/>
  <c r="AF87" i="1"/>
  <c r="AH87" i="1"/>
  <c r="BN86" i="1"/>
  <c r="BO86" i="1" s="1"/>
  <c r="CP90" i="1"/>
  <c r="CS90" i="1" s="1"/>
  <c r="CD88" i="1"/>
  <c r="CG88" i="1" s="1"/>
  <c r="BX89" i="1"/>
  <c r="CA89" i="1" s="1"/>
  <c r="CV87" i="1"/>
  <c r="DL86" i="1"/>
  <c r="CX86" i="1"/>
  <c r="CJ88" i="1"/>
  <c r="DS86" i="1"/>
  <c r="DE86" i="1"/>
  <c r="DM84" i="1"/>
  <c r="DF83" i="1"/>
  <c r="DI83" i="1" s="1"/>
  <c r="DF84" i="1"/>
  <c r="DI84" i="1" s="1"/>
  <c r="BG86" i="1"/>
  <c r="BH85" i="1"/>
  <c r="AQ87" i="1"/>
  <c r="AZ86" i="1"/>
  <c r="AS86" i="1"/>
  <c r="Y88" i="1"/>
  <c r="S87" i="1"/>
  <c r="BR86" i="1" l="1"/>
  <c r="BK85" i="1"/>
  <c r="AK89" i="1"/>
  <c r="AL88" i="1"/>
  <c r="AN88" i="1"/>
  <c r="T87" i="1"/>
  <c r="V87" i="1"/>
  <c r="AB88" i="1"/>
  <c r="Z88" i="1"/>
  <c r="AE89" i="1"/>
  <c r="AH88" i="1"/>
  <c r="AF88" i="1"/>
  <c r="CX87" i="1"/>
  <c r="CY87" i="1" s="1"/>
  <c r="DL87" i="1"/>
  <c r="BN87" i="1"/>
  <c r="BO87" i="1" s="1"/>
  <c r="DE87" i="1"/>
  <c r="DS87" i="1"/>
  <c r="DT87" i="1" s="1"/>
  <c r="CJ89" i="1"/>
  <c r="DT86" i="1"/>
  <c r="CY86" i="1"/>
  <c r="CV88" i="1"/>
  <c r="BX90" i="1"/>
  <c r="CA90" i="1" s="1"/>
  <c r="CD89" i="1"/>
  <c r="CG89" i="1" s="1"/>
  <c r="CP91" i="1"/>
  <c r="CS91" i="1" s="1"/>
  <c r="AS87" i="1"/>
  <c r="AT87" i="1" s="1"/>
  <c r="DF85" i="1"/>
  <c r="DI85" i="1" s="1"/>
  <c r="DM85" i="1"/>
  <c r="AZ87" i="1"/>
  <c r="BA87" i="1" s="1"/>
  <c r="BD87" i="1" s="1"/>
  <c r="BG87" i="1"/>
  <c r="BH86" i="1"/>
  <c r="BA86" i="1"/>
  <c r="BD86" i="1" s="1"/>
  <c r="AT86" i="1"/>
  <c r="AQ88" i="1"/>
  <c r="Y89" i="1"/>
  <c r="S88" i="1"/>
  <c r="DB86" i="1" l="1"/>
  <c r="DB87" i="1"/>
  <c r="BK86" i="1"/>
  <c r="BR87" i="1"/>
  <c r="AW86" i="1"/>
  <c r="AU86" i="1"/>
  <c r="AU87" i="1"/>
  <c r="AW87" i="1"/>
  <c r="AK90" i="1"/>
  <c r="AL89" i="1"/>
  <c r="AN89" i="1"/>
  <c r="AB89" i="1"/>
  <c r="Z89" i="1"/>
  <c r="AE90" i="1"/>
  <c r="AF89" i="1"/>
  <c r="AH89" i="1"/>
  <c r="V88" i="1"/>
  <c r="T88" i="1"/>
  <c r="DE88" i="1"/>
  <c r="DS88" i="1"/>
  <c r="DT88" i="1" s="1"/>
  <c r="CP92" i="1"/>
  <c r="CS92" i="1" s="1"/>
  <c r="DL88" i="1"/>
  <c r="BX91" i="1"/>
  <c r="CA91" i="1" s="1"/>
  <c r="CV89" i="1"/>
  <c r="CX88" i="1"/>
  <c r="CD90" i="1"/>
  <c r="CG90" i="1" s="1"/>
  <c r="CJ90" i="1"/>
  <c r="DM86" i="1"/>
  <c r="BN88" i="1"/>
  <c r="DF86" i="1"/>
  <c r="DI86" i="1" s="1"/>
  <c r="BG88" i="1"/>
  <c r="BH87" i="1"/>
  <c r="AQ89" i="1"/>
  <c r="AZ88" i="1"/>
  <c r="AS88" i="1"/>
  <c r="Y90" i="1"/>
  <c r="S89" i="1"/>
  <c r="AZ89" i="1" l="1"/>
  <c r="BA89" i="1" s="1"/>
  <c r="BD89" i="1" s="1"/>
  <c r="BK87" i="1"/>
  <c r="AK91" i="1"/>
  <c r="AN90" i="1"/>
  <c r="AL90" i="1"/>
  <c r="AE91" i="1"/>
  <c r="AH90" i="1"/>
  <c r="AF90" i="1"/>
  <c r="V89" i="1"/>
  <c r="T89" i="1"/>
  <c r="AB90" i="1"/>
  <c r="Z90" i="1"/>
  <c r="CX89" i="1"/>
  <c r="CY89" i="1" s="1"/>
  <c r="CD91" i="1"/>
  <c r="CG91" i="1" s="1"/>
  <c r="CY88" i="1"/>
  <c r="CV90" i="1"/>
  <c r="BX92" i="1"/>
  <c r="CA92" i="1" s="1"/>
  <c r="DE89" i="1"/>
  <c r="DL89" i="1"/>
  <c r="CJ91" i="1"/>
  <c r="CP93" i="1"/>
  <c r="CS93" i="1" s="1"/>
  <c r="AS89" i="1"/>
  <c r="AT89" i="1" s="1"/>
  <c r="DS89" i="1"/>
  <c r="BN89" i="1"/>
  <c r="BO89" i="1" s="1"/>
  <c r="BO88" i="1"/>
  <c r="DM87" i="1"/>
  <c r="DF87" i="1"/>
  <c r="DI87" i="1" s="1"/>
  <c r="BG89" i="1"/>
  <c r="BH89" i="1" s="1"/>
  <c r="BH88" i="1"/>
  <c r="AT88" i="1"/>
  <c r="BA88" i="1"/>
  <c r="BD88" i="1" s="1"/>
  <c r="AQ90" i="1"/>
  <c r="Y91" i="1"/>
  <c r="S90" i="1"/>
  <c r="DB88" i="1" l="1"/>
  <c r="DB89" i="1"/>
  <c r="BK88" i="1"/>
  <c r="BK89" i="1"/>
  <c r="BR88" i="1"/>
  <c r="BR89" i="1"/>
  <c r="AW89" i="1"/>
  <c r="AU89" i="1"/>
  <c r="AW88" i="1"/>
  <c r="AU88" i="1"/>
  <c r="AK92" i="1"/>
  <c r="AN91" i="1"/>
  <c r="AL91" i="1"/>
  <c r="V90" i="1"/>
  <c r="T90" i="1"/>
  <c r="AE92" i="1"/>
  <c r="AF91" i="1"/>
  <c r="AH91" i="1"/>
  <c r="Z91" i="1"/>
  <c r="AB91" i="1"/>
  <c r="DS90" i="1"/>
  <c r="DT90" i="1" s="1"/>
  <c r="DL90" i="1"/>
  <c r="DE90" i="1"/>
  <c r="DT89" i="1"/>
  <c r="CJ92" i="1"/>
  <c r="BX93" i="1"/>
  <c r="CA93" i="1" s="1"/>
  <c r="CV91" i="1"/>
  <c r="CX90" i="1"/>
  <c r="CP94" i="1"/>
  <c r="CS94" i="1" s="1"/>
  <c r="CD92" i="1"/>
  <c r="CG92" i="1" s="1"/>
  <c r="DF88" i="1"/>
  <c r="DI88" i="1" s="1"/>
  <c r="DM88" i="1"/>
  <c r="BG90" i="1"/>
  <c r="BH90" i="1" s="1"/>
  <c r="BN90" i="1"/>
  <c r="AZ90" i="1"/>
  <c r="BA90" i="1" s="1"/>
  <c r="BD90" i="1" s="1"/>
  <c r="AQ91" i="1"/>
  <c r="AS90" i="1"/>
  <c r="Y92" i="1"/>
  <c r="S91" i="1"/>
  <c r="CX91" i="1" l="1"/>
  <c r="CY91" i="1" s="1"/>
  <c r="BK90" i="1"/>
  <c r="AK93" i="1"/>
  <c r="AN92" i="1"/>
  <c r="AL92" i="1"/>
  <c r="AE93" i="1"/>
  <c r="AF92" i="1"/>
  <c r="AH92" i="1"/>
  <c r="T91" i="1"/>
  <c r="V91" i="1"/>
  <c r="Z92" i="1"/>
  <c r="AB92" i="1"/>
  <c r="DS91" i="1"/>
  <c r="DT91" i="1" s="1"/>
  <c r="AS91" i="1"/>
  <c r="AT91" i="1" s="1"/>
  <c r="CP95" i="1"/>
  <c r="CS95" i="1" s="1"/>
  <c r="BN91" i="1"/>
  <c r="BO91" i="1" s="1"/>
  <c r="CY90" i="1"/>
  <c r="CV92" i="1"/>
  <c r="BX94" i="1"/>
  <c r="CA94" i="1" s="1"/>
  <c r="DE91" i="1"/>
  <c r="DL91" i="1"/>
  <c r="CD93" i="1"/>
  <c r="CG93" i="1" s="1"/>
  <c r="CJ93" i="1"/>
  <c r="BO90" i="1"/>
  <c r="BG91" i="1"/>
  <c r="AT90" i="1"/>
  <c r="AQ92" i="1"/>
  <c r="AZ91" i="1"/>
  <c r="Y93" i="1"/>
  <c r="S92" i="1"/>
  <c r="DB91" i="1" l="1"/>
  <c r="DB90" i="1"/>
  <c r="BR90" i="1"/>
  <c r="BR91" i="1"/>
  <c r="AW91" i="1"/>
  <c r="AU91" i="1"/>
  <c r="AW90" i="1"/>
  <c r="AU90" i="1"/>
  <c r="AK94" i="1"/>
  <c r="AL93" i="1"/>
  <c r="AN93" i="1"/>
  <c r="AE94" i="1"/>
  <c r="AF93" i="1"/>
  <c r="AH93" i="1"/>
  <c r="T92" i="1"/>
  <c r="V92" i="1"/>
  <c r="Z93" i="1"/>
  <c r="AB93" i="1"/>
  <c r="DE92" i="1"/>
  <c r="BN92" i="1"/>
  <c r="BO92" i="1" s="1"/>
  <c r="BX95" i="1"/>
  <c r="CA95" i="1" s="1"/>
  <c r="CV93" i="1"/>
  <c r="DS92" i="1"/>
  <c r="CJ94" i="1"/>
  <c r="CX92" i="1"/>
  <c r="AZ92" i="1"/>
  <c r="BA92" i="1" s="1"/>
  <c r="BD92" i="1" s="1"/>
  <c r="CD94" i="1"/>
  <c r="CG94" i="1" s="1"/>
  <c r="DL92" i="1"/>
  <c r="CP96" i="1"/>
  <c r="CS96" i="1" s="1"/>
  <c r="DF89" i="1"/>
  <c r="DI89" i="1" s="1"/>
  <c r="DM89" i="1"/>
  <c r="BG92" i="1"/>
  <c r="BH91" i="1"/>
  <c r="BA91" i="1"/>
  <c r="BD91" i="1" s="1"/>
  <c r="AQ93" i="1"/>
  <c r="AS92" i="1"/>
  <c r="Y94" i="1"/>
  <c r="S93" i="1"/>
  <c r="BR92" i="1" l="1"/>
  <c r="BK91" i="1"/>
  <c r="AK95" i="1"/>
  <c r="AL94" i="1"/>
  <c r="AN94" i="1"/>
  <c r="T93" i="1"/>
  <c r="V93" i="1"/>
  <c r="Z94" i="1"/>
  <c r="AB94" i="1"/>
  <c r="AE95" i="1"/>
  <c r="AF94" i="1"/>
  <c r="AH94" i="1"/>
  <c r="CX93" i="1"/>
  <c r="CY93" i="1" s="1"/>
  <c r="DS93" i="1"/>
  <c r="DT93" i="1" s="1"/>
  <c r="CD95" i="1"/>
  <c r="CG95" i="1" s="1"/>
  <c r="CJ95" i="1"/>
  <c r="CY92" i="1"/>
  <c r="DT92" i="1"/>
  <c r="CV94" i="1"/>
  <c r="BX96" i="1"/>
  <c r="CA96" i="1" s="1"/>
  <c r="CP97" i="1"/>
  <c r="CS97" i="1" s="1"/>
  <c r="DL93" i="1"/>
  <c r="DE93" i="1"/>
  <c r="DM90" i="1"/>
  <c r="DM91" i="1"/>
  <c r="AS93" i="1"/>
  <c r="AT93" i="1" s="1"/>
  <c r="DF90" i="1"/>
  <c r="DI90" i="1" s="1"/>
  <c r="DF91" i="1"/>
  <c r="DI91" i="1" s="1"/>
  <c r="BN93" i="1"/>
  <c r="BO93" i="1" s="1"/>
  <c r="BG93" i="1"/>
  <c r="BH92" i="1"/>
  <c r="AT92" i="1"/>
  <c r="AQ94" i="1"/>
  <c r="AZ93" i="1"/>
  <c r="Y95" i="1"/>
  <c r="S94" i="1"/>
  <c r="DB92" i="1" l="1"/>
  <c r="DB93" i="1"/>
  <c r="BK92" i="1"/>
  <c r="BR93" i="1"/>
  <c r="AU92" i="1"/>
  <c r="AW92" i="1"/>
  <c r="AU93" i="1"/>
  <c r="AW93" i="1"/>
  <c r="AK96" i="1"/>
  <c r="AL95" i="1"/>
  <c r="AN95" i="1"/>
  <c r="AE96" i="1"/>
  <c r="AH95" i="1"/>
  <c r="AF95" i="1"/>
  <c r="T94" i="1"/>
  <c r="V94" i="1"/>
  <c r="Z95" i="1"/>
  <c r="AB95" i="1"/>
  <c r="CX94" i="1"/>
  <c r="CY94" i="1" s="1"/>
  <c r="AZ94" i="1"/>
  <c r="BA94" i="1" s="1"/>
  <c r="BD94" i="1" s="1"/>
  <c r="DL94" i="1"/>
  <c r="CJ96" i="1"/>
  <c r="BX97" i="1"/>
  <c r="CA97" i="1" s="1"/>
  <c r="CV95" i="1"/>
  <c r="AS94" i="1"/>
  <c r="DS94" i="1"/>
  <c r="DE94" i="1"/>
  <c r="CP98" i="1"/>
  <c r="CS98" i="1" s="1"/>
  <c r="CD96" i="1"/>
  <c r="CG96" i="1" s="1"/>
  <c r="DM92" i="1"/>
  <c r="DF92" i="1"/>
  <c r="DI92" i="1" s="1"/>
  <c r="BN94" i="1"/>
  <c r="BO94" i="1" s="1"/>
  <c r="BG94" i="1"/>
  <c r="BH93" i="1"/>
  <c r="AQ95" i="1"/>
  <c r="AT94" i="1"/>
  <c r="BA93" i="1"/>
  <c r="BD93" i="1" s="1"/>
  <c r="Y96" i="1"/>
  <c r="S95" i="1"/>
  <c r="DB94" i="1" l="1"/>
  <c r="BR94" i="1"/>
  <c r="BK93" i="1"/>
  <c r="AU94" i="1"/>
  <c r="AW94" i="1"/>
  <c r="AK97" i="1"/>
  <c r="AL96" i="1"/>
  <c r="AN96" i="1"/>
  <c r="V95" i="1"/>
  <c r="T95" i="1"/>
  <c r="AB96" i="1"/>
  <c r="Z96" i="1"/>
  <c r="AE97" i="1"/>
  <c r="AH96" i="1"/>
  <c r="AF96" i="1"/>
  <c r="CX95" i="1"/>
  <c r="CY95" i="1" s="1"/>
  <c r="DE95" i="1"/>
  <c r="DS95" i="1"/>
  <c r="DT95" i="1" s="1"/>
  <c r="DL95" i="1"/>
  <c r="BX98" i="1"/>
  <c r="CA98" i="1" s="1"/>
  <c r="DT94" i="1"/>
  <c r="CV96" i="1"/>
  <c r="CD97" i="1"/>
  <c r="CG97" i="1" s="1"/>
  <c r="CP99" i="1"/>
  <c r="CS99" i="1" s="1"/>
  <c r="CJ97" i="1"/>
  <c r="BN95" i="1"/>
  <c r="BO95" i="1" s="1"/>
  <c r="DF93" i="1"/>
  <c r="DI93" i="1" s="1"/>
  <c r="DM93" i="1"/>
  <c r="AZ95" i="1"/>
  <c r="BA95" i="1" s="1"/>
  <c r="BD95" i="1" s="1"/>
  <c r="BG95" i="1"/>
  <c r="BH94" i="1"/>
  <c r="AQ96" i="1"/>
  <c r="AS95" i="1"/>
  <c r="Y97" i="1"/>
  <c r="S96" i="1"/>
  <c r="DB95" i="1" l="1"/>
  <c r="BR95" i="1"/>
  <c r="BK94" i="1"/>
  <c r="AK98" i="1"/>
  <c r="AL97" i="1"/>
  <c r="AN97" i="1"/>
  <c r="T96" i="1"/>
  <c r="V96" i="1"/>
  <c r="AB97" i="1"/>
  <c r="Z97" i="1"/>
  <c r="AE98" i="1"/>
  <c r="AF97" i="1"/>
  <c r="AH97" i="1"/>
  <c r="CD98" i="1"/>
  <c r="CG98" i="1" s="1"/>
  <c r="CV97" i="1"/>
  <c r="DS96" i="1"/>
  <c r="DE96" i="1"/>
  <c r="DL96" i="1"/>
  <c r="CJ98" i="1"/>
  <c r="CX96" i="1"/>
  <c r="CP100" i="1"/>
  <c r="CS100" i="1" s="1"/>
  <c r="BX99" i="1"/>
  <c r="CA99" i="1" s="1"/>
  <c r="AS96" i="1"/>
  <c r="AT96" i="1" s="1"/>
  <c r="DM94" i="1"/>
  <c r="DF94" i="1"/>
  <c r="DI94" i="1" s="1"/>
  <c r="BN96" i="1"/>
  <c r="BG96" i="1"/>
  <c r="BH95" i="1"/>
  <c r="AT95" i="1"/>
  <c r="AQ97" i="1"/>
  <c r="AZ96" i="1"/>
  <c r="Y98" i="1"/>
  <c r="S97" i="1"/>
  <c r="BK95" i="1" l="1"/>
  <c r="AU96" i="1"/>
  <c r="AW96" i="1"/>
  <c r="AU95" i="1"/>
  <c r="AW95" i="1"/>
  <c r="AK99" i="1"/>
  <c r="AL98" i="1"/>
  <c r="AN98" i="1"/>
  <c r="V97" i="1"/>
  <c r="T97" i="1"/>
  <c r="Z98" i="1"/>
  <c r="AB98" i="1"/>
  <c r="AE99" i="1"/>
  <c r="AF98" i="1"/>
  <c r="AH98" i="1"/>
  <c r="DS97" i="1"/>
  <c r="DT97" i="1" s="1"/>
  <c r="DL97" i="1"/>
  <c r="DE97" i="1"/>
  <c r="CX97" i="1"/>
  <c r="CY97" i="1" s="1"/>
  <c r="CP101" i="1"/>
  <c r="CS101" i="1" s="1"/>
  <c r="CJ99" i="1"/>
  <c r="DT96" i="1"/>
  <c r="CY96" i="1"/>
  <c r="CV98" i="1"/>
  <c r="BX100" i="1"/>
  <c r="CA100" i="1" s="1"/>
  <c r="CD99" i="1"/>
  <c r="CG99" i="1" s="1"/>
  <c r="BN97" i="1"/>
  <c r="BO97" i="1" s="1"/>
  <c r="DM95" i="1"/>
  <c r="BO96" i="1"/>
  <c r="AZ97" i="1"/>
  <c r="BA97" i="1" s="1"/>
  <c r="BD97" i="1" s="1"/>
  <c r="BG97" i="1"/>
  <c r="BH97" i="1" s="1"/>
  <c r="BH96" i="1"/>
  <c r="AQ98" i="1"/>
  <c r="BA96" i="1"/>
  <c r="BD96" i="1" s="1"/>
  <c r="AS97" i="1"/>
  <c r="AT97" i="1" s="1"/>
  <c r="Y99" i="1"/>
  <c r="S98" i="1"/>
  <c r="DB97" i="1" l="1"/>
  <c r="DB96" i="1"/>
  <c r="BK97" i="1"/>
  <c r="BK96" i="1"/>
  <c r="BR96" i="1"/>
  <c r="BR97" i="1"/>
  <c r="AU97" i="1"/>
  <c r="AW97" i="1"/>
  <c r="AK100" i="1"/>
  <c r="AN99" i="1"/>
  <c r="AL99" i="1"/>
  <c r="AB99" i="1"/>
  <c r="Z99" i="1"/>
  <c r="AE100" i="1"/>
  <c r="AF99" i="1"/>
  <c r="AH99" i="1"/>
  <c r="V98" i="1"/>
  <c r="T98" i="1"/>
  <c r="DE98" i="1"/>
  <c r="DS98" i="1"/>
  <c r="DT98" i="1" s="1"/>
  <c r="CD100" i="1"/>
  <c r="CG100" i="1" s="1"/>
  <c r="CV99" i="1"/>
  <c r="DL98" i="1"/>
  <c r="CJ100" i="1"/>
  <c r="CX98" i="1"/>
  <c r="BX101" i="1"/>
  <c r="CA101" i="1" s="1"/>
  <c r="CP102" i="1"/>
  <c r="CS102" i="1" s="1"/>
  <c r="DM96" i="1"/>
  <c r="DF95" i="1"/>
  <c r="DI95" i="1" s="1"/>
  <c r="DF96" i="1"/>
  <c r="DI96" i="1" s="1"/>
  <c r="BN98" i="1"/>
  <c r="BO98" i="1" s="1"/>
  <c r="BG98" i="1"/>
  <c r="AS98" i="1"/>
  <c r="AT98" i="1" s="1"/>
  <c r="AQ99" i="1"/>
  <c r="AZ98" i="1"/>
  <c r="Y100" i="1"/>
  <c r="S99" i="1"/>
  <c r="BR98" i="1" l="1"/>
  <c r="AU98" i="1"/>
  <c r="AW98" i="1"/>
  <c r="AK101" i="1"/>
  <c r="AL100" i="1"/>
  <c r="AN100" i="1"/>
  <c r="V99" i="1"/>
  <c r="T99" i="1"/>
  <c r="AB100" i="1"/>
  <c r="Z100" i="1"/>
  <c r="AE101" i="1"/>
  <c r="AF100" i="1"/>
  <c r="AH100" i="1"/>
  <c r="CX99" i="1"/>
  <c r="CY99" i="1" s="1"/>
  <c r="DL99" i="1"/>
  <c r="BX102" i="1"/>
  <c r="CA102" i="1" s="1"/>
  <c r="CJ101" i="1"/>
  <c r="CY98" i="1"/>
  <c r="CV100" i="1"/>
  <c r="CD101" i="1"/>
  <c r="CG101" i="1" s="1"/>
  <c r="CP103" i="1"/>
  <c r="CS103" i="1" s="1"/>
  <c r="DS99" i="1"/>
  <c r="DT99" i="1" s="1"/>
  <c r="DE99" i="1"/>
  <c r="AZ99" i="1"/>
  <c r="BA99" i="1" s="1"/>
  <c r="BD99" i="1" s="1"/>
  <c r="DF97" i="1"/>
  <c r="DI97" i="1" s="1"/>
  <c r="DM97" i="1"/>
  <c r="BN99" i="1"/>
  <c r="BO99" i="1" s="1"/>
  <c r="BG99" i="1"/>
  <c r="BH99" i="1" s="1"/>
  <c r="BH98" i="1"/>
  <c r="AQ100" i="1"/>
  <c r="BA98" i="1"/>
  <c r="BD98" i="1" s="1"/>
  <c r="AS99" i="1"/>
  <c r="Y101" i="1"/>
  <c r="S100" i="1"/>
  <c r="DB98" i="1" l="1"/>
  <c r="DB99" i="1"/>
  <c r="BR99" i="1"/>
  <c r="BK98" i="1"/>
  <c r="BK99" i="1"/>
  <c r="AK102" i="1"/>
  <c r="AL101" i="1"/>
  <c r="AN101" i="1"/>
  <c r="V100" i="1"/>
  <c r="T100" i="1"/>
  <c r="AB101" i="1"/>
  <c r="Z101" i="1"/>
  <c r="AE102" i="1"/>
  <c r="AH101" i="1"/>
  <c r="AF101" i="1"/>
  <c r="AZ100" i="1"/>
  <c r="BA100" i="1" s="1"/>
  <c r="BD100" i="1" s="1"/>
  <c r="CD102" i="1"/>
  <c r="CG102" i="1" s="1"/>
  <c r="CV101" i="1"/>
  <c r="CX100" i="1"/>
  <c r="DL100" i="1"/>
  <c r="DE100" i="1"/>
  <c r="DS100" i="1"/>
  <c r="CJ102" i="1"/>
  <c r="CP104" i="1"/>
  <c r="CS104" i="1" s="1"/>
  <c r="BX103" i="1"/>
  <c r="CA103" i="1" s="1"/>
  <c r="BN100" i="1"/>
  <c r="DF98" i="1"/>
  <c r="DI98" i="1" s="1"/>
  <c r="DM98" i="1"/>
  <c r="AS100" i="1"/>
  <c r="AT100" i="1" s="1"/>
  <c r="BG100" i="1"/>
  <c r="AT99" i="1"/>
  <c r="AQ101" i="1"/>
  <c r="Y102" i="1"/>
  <c r="S101" i="1"/>
  <c r="AU99" i="1" l="1"/>
  <c r="AW99" i="1"/>
  <c r="AW100" i="1"/>
  <c r="AU100" i="1"/>
  <c r="AK103" i="1"/>
  <c r="AN102" i="1"/>
  <c r="AL102" i="1"/>
  <c r="V101" i="1"/>
  <c r="T101" i="1"/>
  <c r="AB102" i="1"/>
  <c r="Z102" i="1"/>
  <c r="AE103" i="1"/>
  <c r="AF102" i="1"/>
  <c r="AH102" i="1"/>
  <c r="CX101" i="1"/>
  <c r="CY101" i="1" s="1"/>
  <c r="DE101" i="1"/>
  <c r="DS101" i="1"/>
  <c r="DT101" i="1" s="1"/>
  <c r="DL101" i="1"/>
  <c r="CP105" i="1"/>
  <c r="CS105" i="1" s="1"/>
  <c r="CJ103" i="1"/>
  <c r="CY100" i="1"/>
  <c r="DT100" i="1"/>
  <c r="BX104" i="1"/>
  <c r="CA104" i="1" s="1"/>
  <c r="BN101" i="1"/>
  <c r="BO101" i="1" s="1"/>
  <c r="CV102" i="1"/>
  <c r="CD103" i="1"/>
  <c r="CG103" i="1" s="1"/>
  <c r="DF99" i="1"/>
  <c r="DI99" i="1" s="1"/>
  <c r="DM99" i="1"/>
  <c r="BO100" i="1"/>
  <c r="BG101" i="1"/>
  <c r="BH100" i="1"/>
  <c r="AQ102" i="1"/>
  <c r="AZ101" i="1"/>
  <c r="AS101" i="1"/>
  <c r="Y103" i="1"/>
  <c r="S102" i="1"/>
  <c r="DB100" i="1" l="1"/>
  <c r="DB101" i="1"/>
  <c r="BK100" i="1"/>
  <c r="BR101" i="1"/>
  <c r="BR100" i="1"/>
  <c r="AK104" i="1"/>
  <c r="AN103" i="1"/>
  <c r="AL103" i="1"/>
  <c r="AB103" i="1"/>
  <c r="Z103" i="1"/>
  <c r="AE104" i="1"/>
  <c r="AF103" i="1"/>
  <c r="AH103" i="1"/>
  <c r="V102" i="1"/>
  <c r="T102" i="1"/>
  <c r="AZ102" i="1"/>
  <c r="BA102" i="1" s="1"/>
  <c r="BD102" i="1" s="1"/>
  <c r="DS102" i="1"/>
  <c r="DT102" i="1" s="1"/>
  <c r="CX102" i="1"/>
  <c r="CY102" i="1" s="1"/>
  <c r="DL102" i="1"/>
  <c r="DE102" i="1"/>
  <c r="AS102" i="1"/>
  <c r="AT102" i="1" s="1"/>
  <c r="BX105" i="1"/>
  <c r="CA105" i="1" s="1"/>
  <c r="CD104" i="1"/>
  <c r="CG104" i="1" s="1"/>
  <c r="CJ104" i="1"/>
  <c r="CV103" i="1"/>
  <c r="CP106" i="1"/>
  <c r="CS106" i="1" s="1"/>
  <c r="BN102" i="1"/>
  <c r="DM100" i="1"/>
  <c r="DF100" i="1"/>
  <c r="DI100" i="1" s="1"/>
  <c r="BG102" i="1"/>
  <c r="BH102" i="1" s="1"/>
  <c r="BH101" i="1"/>
  <c r="BA101" i="1"/>
  <c r="BD101" i="1" s="1"/>
  <c r="AT101" i="1"/>
  <c r="AQ103" i="1"/>
  <c r="Y104" i="1"/>
  <c r="S103" i="1"/>
  <c r="DB102" i="1" l="1"/>
  <c r="BK101" i="1"/>
  <c r="BK102" i="1"/>
  <c r="AW101" i="1"/>
  <c r="AU101" i="1"/>
  <c r="AW102" i="1"/>
  <c r="AU102" i="1"/>
  <c r="AK105" i="1"/>
  <c r="AN104" i="1"/>
  <c r="AL104" i="1"/>
  <c r="V103" i="1"/>
  <c r="T103" i="1"/>
  <c r="AB104" i="1"/>
  <c r="Z104" i="1"/>
  <c r="AE105" i="1"/>
  <c r="AF104" i="1"/>
  <c r="AH104" i="1"/>
  <c r="CX103" i="1"/>
  <c r="CY103" i="1" s="1"/>
  <c r="DS103" i="1"/>
  <c r="DT103" i="1" s="1"/>
  <c r="CJ105" i="1"/>
  <c r="CD105" i="1"/>
  <c r="CG105" i="1" s="1"/>
  <c r="DE103" i="1"/>
  <c r="CP107" i="1"/>
  <c r="CS107" i="1" s="1"/>
  <c r="CV104" i="1"/>
  <c r="DL103" i="1"/>
  <c r="BX106" i="1"/>
  <c r="CA106" i="1" s="1"/>
  <c r="BN103" i="1"/>
  <c r="BO102" i="1"/>
  <c r="DM101" i="1"/>
  <c r="DF101" i="1"/>
  <c r="DI101" i="1" s="1"/>
  <c r="BG103" i="1"/>
  <c r="AQ104" i="1"/>
  <c r="AS103" i="1"/>
  <c r="AZ103" i="1"/>
  <c r="Y105" i="1"/>
  <c r="S104" i="1"/>
  <c r="DB103" i="1" l="1"/>
  <c r="BR102" i="1"/>
  <c r="AK106" i="1"/>
  <c r="AN105" i="1"/>
  <c r="AL105" i="1"/>
  <c r="T104" i="1"/>
  <c r="V104" i="1"/>
  <c r="AB105" i="1"/>
  <c r="Z105" i="1"/>
  <c r="AE106" i="1"/>
  <c r="AH105" i="1"/>
  <c r="AF105" i="1"/>
  <c r="DE104" i="1"/>
  <c r="CD106" i="1"/>
  <c r="CG106" i="1" s="1"/>
  <c r="CV105" i="1"/>
  <c r="CP108" i="1"/>
  <c r="CS108" i="1" s="1"/>
  <c r="CJ106" i="1"/>
  <c r="BX107" i="1"/>
  <c r="CA107" i="1" s="1"/>
  <c r="DS104" i="1"/>
  <c r="DT104" i="1" s="1"/>
  <c r="AZ104" i="1"/>
  <c r="BA104" i="1" s="1"/>
  <c r="BD104" i="1" s="1"/>
  <c r="DL104" i="1"/>
  <c r="CX104" i="1"/>
  <c r="BN104" i="1"/>
  <c r="BO104" i="1" s="1"/>
  <c r="BO103" i="1"/>
  <c r="DM102" i="1"/>
  <c r="DF102" i="1"/>
  <c r="DI102" i="1" s="1"/>
  <c r="AS104" i="1"/>
  <c r="AT104" i="1" s="1"/>
  <c r="BG104" i="1"/>
  <c r="BH103" i="1"/>
  <c r="AT103" i="1"/>
  <c r="BA103" i="1"/>
  <c r="BD103" i="1" s="1"/>
  <c r="AQ105" i="1"/>
  <c r="Y106" i="1"/>
  <c r="S105" i="1"/>
  <c r="BK103" i="1" l="1"/>
  <c r="BR103" i="1"/>
  <c r="BR104" i="1"/>
  <c r="AW103" i="1"/>
  <c r="AU103" i="1"/>
  <c r="AW104" i="1"/>
  <c r="AU104" i="1"/>
  <c r="AK107" i="1"/>
  <c r="AL106" i="1"/>
  <c r="AN106" i="1"/>
  <c r="T105" i="1"/>
  <c r="V105" i="1"/>
  <c r="Z106" i="1"/>
  <c r="AB106" i="1"/>
  <c r="AE107" i="1"/>
  <c r="AF106" i="1"/>
  <c r="AH106" i="1"/>
  <c r="CX105" i="1"/>
  <c r="CY105" i="1" s="1"/>
  <c r="CY104" i="1"/>
  <c r="CJ107" i="1"/>
  <c r="CP109" i="1"/>
  <c r="CS109" i="1" s="1"/>
  <c r="CV106" i="1"/>
  <c r="DL105" i="1"/>
  <c r="BX108" i="1"/>
  <c r="CA108" i="1" s="1"/>
  <c r="CD107" i="1"/>
  <c r="CG107" i="1" s="1"/>
  <c r="DS105" i="1"/>
  <c r="DT105" i="1" s="1"/>
  <c r="DE105" i="1"/>
  <c r="BN105" i="1"/>
  <c r="BO105" i="1" s="1"/>
  <c r="DM103" i="1"/>
  <c r="DF103" i="1"/>
  <c r="DI103" i="1" s="1"/>
  <c r="BG105" i="1"/>
  <c r="BH104" i="1"/>
  <c r="AQ106" i="1"/>
  <c r="AS105" i="1"/>
  <c r="AZ105" i="1"/>
  <c r="Y107" i="1"/>
  <c r="S106" i="1"/>
  <c r="DB104" i="1" l="1"/>
  <c r="DB105" i="1"/>
  <c r="BR105" i="1"/>
  <c r="BK104" i="1"/>
  <c r="AK108" i="1"/>
  <c r="AL107" i="1"/>
  <c r="AN107" i="1"/>
  <c r="T106" i="1"/>
  <c r="V106" i="1"/>
  <c r="AB107" i="1"/>
  <c r="Z107" i="1"/>
  <c r="AE108" i="1"/>
  <c r="AF107" i="1"/>
  <c r="AH107" i="1"/>
  <c r="DL106" i="1"/>
  <c r="BN106" i="1"/>
  <c r="BO106" i="1" s="1"/>
  <c r="BX109" i="1"/>
  <c r="CA109" i="1" s="1"/>
  <c r="CV107" i="1"/>
  <c r="CX106" i="1"/>
  <c r="DE106" i="1"/>
  <c r="CD108" i="1"/>
  <c r="CG108" i="1" s="1"/>
  <c r="CP110" i="1"/>
  <c r="CS110" i="1" s="1"/>
  <c r="DS106" i="1"/>
  <c r="DT106" i="1" s="1"/>
  <c r="CJ108" i="1"/>
  <c r="AZ106" i="1"/>
  <c r="BA106" i="1" s="1"/>
  <c r="BD106" i="1" s="1"/>
  <c r="AS106" i="1"/>
  <c r="AT106" i="1" s="1"/>
  <c r="DM104" i="1"/>
  <c r="DF104" i="1"/>
  <c r="DI104" i="1" s="1"/>
  <c r="BG106" i="1"/>
  <c r="BH105" i="1"/>
  <c r="AT105" i="1"/>
  <c r="BA105" i="1"/>
  <c r="BD105" i="1" s="1"/>
  <c r="AQ107" i="1"/>
  <c r="Y108" i="1"/>
  <c r="S107" i="1"/>
  <c r="BK105" i="1" l="1"/>
  <c r="BR106" i="1"/>
  <c r="AW105" i="1"/>
  <c r="AU105" i="1"/>
  <c r="AU106" i="1"/>
  <c r="AW106" i="1"/>
  <c r="AK109" i="1"/>
  <c r="AL108" i="1"/>
  <c r="AN108" i="1"/>
  <c r="T107" i="1"/>
  <c r="V107" i="1"/>
  <c r="Z108" i="1"/>
  <c r="AB108" i="1"/>
  <c r="AE109" i="1"/>
  <c r="AF108" i="1"/>
  <c r="AH108" i="1"/>
  <c r="BN107" i="1"/>
  <c r="BO107" i="1" s="1"/>
  <c r="CV108" i="1"/>
  <c r="CJ109" i="1"/>
  <c r="CP111" i="1"/>
  <c r="CS111" i="1" s="1"/>
  <c r="DL107" i="1"/>
  <c r="CD109" i="1"/>
  <c r="CG109" i="1" s="1"/>
  <c r="DE107" i="1"/>
  <c r="CX107" i="1"/>
  <c r="CY106" i="1"/>
  <c r="DS107" i="1"/>
  <c r="BX110" i="1"/>
  <c r="CA110" i="1" s="1"/>
  <c r="DF105" i="1"/>
  <c r="DI105" i="1" s="1"/>
  <c r="DM105" i="1"/>
  <c r="AS107" i="1"/>
  <c r="AT107" i="1" s="1"/>
  <c r="BG107" i="1"/>
  <c r="BH106" i="1"/>
  <c r="AQ108" i="1"/>
  <c r="AZ107" i="1"/>
  <c r="Y109" i="1"/>
  <c r="S108" i="1"/>
  <c r="DB106" i="1" l="1"/>
  <c r="BR107" i="1"/>
  <c r="BK106" i="1"/>
  <c r="AU107" i="1"/>
  <c r="AW107" i="1"/>
  <c r="AK110" i="1"/>
  <c r="AL109" i="1"/>
  <c r="AN109" i="1"/>
  <c r="T108" i="1"/>
  <c r="V108" i="1"/>
  <c r="Z109" i="1"/>
  <c r="AB109" i="1"/>
  <c r="AE110" i="1"/>
  <c r="AF109" i="1"/>
  <c r="AH109" i="1"/>
  <c r="DE108" i="1"/>
  <c r="DL108" i="1"/>
  <c r="AZ108" i="1"/>
  <c r="BA108" i="1" s="1"/>
  <c r="BD108" i="1" s="1"/>
  <c r="CX108" i="1"/>
  <c r="CY108" i="1" s="1"/>
  <c r="DS108" i="1"/>
  <c r="DT108" i="1" s="1"/>
  <c r="CD110" i="1"/>
  <c r="CG110" i="1" s="1"/>
  <c r="CP112" i="1"/>
  <c r="CS112" i="1" s="1"/>
  <c r="CJ110" i="1"/>
  <c r="BX111" i="1"/>
  <c r="CA111" i="1" s="1"/>
  <c r="CY107" i="1"/>
  <c r="DT107" i="1"/>
  <c r="CV109" i="1"/>
  <c r="DF106" i="1"/>
  <c r="DI106" i="1" s="1"/>
  <c r="DM106" i="1"/>
  <c r="BN108" i="1"/>
  <c r="BG108" i="1"/>
  <c r="BH107" i="1"/>
  <c r="BA107" i="1"/>
  <c r="BD107" i="1" s="1"/>
  <c r="AQ109" i="1"/>
  <c r="AS108" i="1"/>
  <c r="Y110" i="1"/>
  <c r="S109" i="1"/>
  <c r="DB108" i="1" l="1"/>
  <c r="DB107" i="1"/>
  <c r="BK107" i="1"/>
  <c r="AK111" i="1"/>
  <c r="AL110" i="1"/>
  <c r="AN110" i="1"/>
  <c r="Z110" i="1"/>
  <c r="AB110" i="1"/>
  <c r="AE111" i="1"/>
  <c r="AH110" i="1"/>
  <c r="AF110" i="1"/>
  <c r="V109" i="1"/>
  <c r="T109" i="1"/>
  <c r="DL109" i="1"/>
  <c r="BX112" i="1"/>
  <c r="CA112" i="1" s="1"/>
  <c r="CJ111" i="1"/>
  <c r="CP113" i="1"/>
  <c r="CS113" i="1" s="1"/>
  <c r="CV110" i="1"/>
  <c r="CD111" i="1"/>
  <c r="CG111" i="1" s="1"/>
  <c r="DE109" i="1"/>
  <c r="DS109" i="1"/>
  <c r="DT109" i="1" s="1"/>
  <c r="CX109" i="1"/>
  <c r="CY109" i="1" s="1"/>
  <c r="BN109" i="1"/>
  <c r="BO109" i="1" s="1"/>
  <c r="AS109" i="1"/>
  <c r="AT109" i="1" s="1"/>
  <c r="BO108" i="1"/>
  <c r="DF107" i="1"/>
  <c r="DI107" i="1" s="1"/>
  <c r="DM107" i="1"/>
  <c r="BG109" i="1"/>
  <c r="BH108" i="1"/>
  <c r="AT108" i="1"/>
  <c r="AQ110" i="1"/>
  <c r="AZ109" i="1"/>
  <c r="Y111" i="1"/>
  <c r="S110" i="1"/>
  <c r="DB109" i="1" l="1"/>
  <c r="BK108" i="1"/>
  <c r="BR108" i="1"/>
  <c r="BR109" i="1"/>
  <c r="AU109" i="1"/>
  <c r="AW109" i="1"/>
  <c r="AU108" i="1"/>
  <c r="AW108" i="1"/>
  <c r="AK112" i="1"/>
  <c r="AL111" i="1"/>
  <c r="AN111" i="1"/>
  <c r="AE112" i="1"/>
  <c r="AF111" i="1"/>
  <c r="AH111" i="1"/>
  <c r="T110" i="1"/>
  <c r="V110" i="1"/>
  <c r="AB111" i="1"/>
  <c r="Z111" i="1"/>
  <c r="AZ110" i="1"/>
  <c r="BA110" i="1" s="1"/>
  <c r="BD110" i="1" s="1"/>
  <c r="CV111" i="1"/>
  <c r="CP114" i="1"/>
  <c r="CS114" i="1" s="1"/>
  <c r="BN110" i="1"/>
  <c r="BO110" i="1" s="1"/>
  <c r="CX110" i="1"/>
  <c r="CY110" i="1" s="1"/>
  <c r="CD112" i="1"/>
  <c r="CG112" i="1" s="1"/>
  <c r="DL110" i="1"/>
  <c r="CJ112" i="1"/>
  <c r="DS110" i="1"/>
  <c r="DE110" i="1"/>
  <c r="BX113" i="1"/>
  <c r="CA113" i="1" s="1"/>
  <c r="DM108" i="1"/>
  <c r="DF108" i="1"/>
  <c r="DI108" i="1" s="1"/>
  <c r="BG110" i="1"/>
  <c r="BH109" i="1"/>
  <c r="AQ111" i="1"/>
  <c r="BA109" i="1"/>
  <c r="BD109" i="1" s="1"/>
  <c r="AS110" i="1"/>
  <c r="Y112" i="1"/>
  <c r="S111" i="1"/>
  <c r="DB110" i="1" l="1"/>
  <c r="BK109" i="1"/>
  <c r="BR110" i="1"/>
  <c r="AK113" i="1"/>
  <c r="AL112" i="1"/>
  <c r="AN112" i="1"/>
  <c r="T111" i="1"/>
  <c r="V111" i="1"/>
  <c r="AB112" i="1"/>
  <c r="Z112" i="1"/>
  <c r="AE113" i="1"/>
  <c r="AF112" i="1"/>
  <c r="AH112" i="1"/>
  <c r="AZ111" i="1"/>
  <c r="DE111" i="1"/>
  <c r="DS111" i="1"/>
  <c r="DT111" i="1" s="1"/>
  <c r="DT110" i="1"/>
  <c r="CP115" i="1"/>
  <c r="CS115" i="1" s="1"/>
  <c r="BX114" i="1"/>
  <c r="CA114" i="1" s="1"/>
  <c r="CV112" i="1"/>
  <c r="CJ113" i="1"/>
  <c r="DL111" i="1"/>
  <c r="CD113" i="1"/>
  <c r="CG113" i="1" s="1"/>
  <c r="CX111" i="1"/>
  <c r="BN111" i="1"/>
  <c r="AS111" i="1"/>
  <c r="AT111" i="1" s="1"/>
  <c r="DF109" i="1"/>
  <c r="DI109" i="1" s="1"/>
  <c r="DM109" i="1"/>
  <c r="BG111" i="1"/>
  <c r="BH110" i="1"/>
  <c r="AT110" i="1"/>
  <c r="AQ112" i="1"/>
  <c r="BA111" i="1"/>
  <c r="BD111" i="1" s="1"/>
  <c r="Y113" i="1"/>
  <c r="S112" i="1"/>
  <c r="BK110" i="1" l="1"/>
  <c r="AU110" i="1"/>
  <c r="AW110" i="1"/>
  <c r="AU111" i="1"/>
  <c r="AW111" i="1"/>
  <c r="AK114" i="1"/>
  <c r="AL113" i="1"/>
  <c r="AN113" i="1"/>
  <c r="Z113" i="1"/>
  <c r="AB113" i="1"/>
  <c r="AE114" i="1"/>
  <c r="AH113" i="1"/>
  <c r="AF113" i="1"/>
  <c r="V112" i="1"/>
  <c r="T112" i="1"/>
  <c r="DL112" i="1"/>
  <c r="CX112" i="1"/>
  <c r="CY112" i="1" s="1"/>
  <c r="CY111" i="1"/>
  <c r="CJ114" i="1"/>
  <c r="CV113" i="1"/>
  <c r="DS112" i="1"/>
  <c r="DE112" i="1"/>
  <c r="BX115" i="1"/>
  <c r="CA115" i="1" s="1"/>
  <c r="CD114" i="1"/>
  <c r="CG114" i="1" s="1"/>
  <c r="CP116" i="1"/>
  <c r="CS116" i="1" s="1"/>
  <c r="BN112" i="1"/>
  <c r="BO112" i="1" s="1"/>
  <c r="DF110" i="1"/>
  <c r="DI110" i="1" s="1"/>
  <c r="DM110" i="1"/>
  <c r="BO111" i="1"/>
  <c r="BG112" i="1"/>
  <c r="BH111" i="1"/>
  <c r="AQ113" i="1"/>
  <c r="AZ112" i="1"/>
  <c r="AS112" i="1"/>
  <c r="Y114" i="1"/>
  <c r="S113" i="1"/>
  <c r="DB111" i="1" l="1"/>
  <c r="DB112" i="1"/>
  <c r="BR111" i="1"/>
  <c r="BR112" i="1"/>
  <c r="BK111" i="1"/>
  <c r="AK115" i="1"/>
  <c r="AN114" i="1"/>
  <c r="AL114" i="1"/>
  <c r="Z114" i="1"/>
  <c r="AB114" i="1"/>
  <c r="AE115" i="1"/>
  <c r="AH114" i="1"/>
  <c r="AF114" i="1"/>
  <c r="V113" i="1"/>
  <c r="T113" i="1"/>
  <c r="CV114" i="1"/>
  <c r="CP117" i="1"/>
  <c r="CS117" i="1" s="1"/>
  <c r="CD115" i="1"/>
  <c r="CG115" i="1" s="1"/>
  <c r="BX116" i="1"/>
  <c r="CA116" i="1" s="1"/>
  <c r="CX113" i="1"/>
  <c r="DE113" i="1"/>
  <c r="DS113" i="1"/>
  <c r="DT112" i="1"/>
  <c r="CJ115" i="1"/>
  <c r="DL113" i="1"/>
  <c r="BN113" i="1"/>
  <c r="DF112" i="1"/>
  <c r="DI112" i="1" s="1"/>
  <c r="AS113" i="1"/>
  <c r="AT113" i="1" s="1"/>
  <c r="AZ113" i="1"/>
  <c r="BA113" i="1" s="1"/>
  <c r="BD113" i="1" s="1"/>
  <c r="BG113" i="1"/>
  <c r="BH112" i="1"/>
  <c r="AT112" i="1"/>
  <c r="BA112" i="1"/>
  <c r="BD112" i="1" s="1"/>
  <c r="AQ114" i="1"/>
  <c r="Y115" i="1"/>
  <c r="S114" i="1"/>
  <c r="BK112" i="1" l="1"/>
  <c r="AW112" i="1"/>
  <c r="AU112" i="1"/>
  <c r="AW113" i="1"/>
  <c r="AU113" i="1"/>
  <c r="DL114" i="1"/>
  <c r="AK116" i="1"/>
  <c r="AN115" i="1"/>
  <c r="AL115" i="1"/>
  <c r="Z115" i="1"/>
  <c r="AB115" i="1"/>
  <c r="DE114" i="1"/>
  <c r="V114" i="1"/>
  <c r="T114" i="1"/>
  <c r="CX114" i="1"/>
  <c r="CY114" i="1" s="1"/>
  <c r="AE116" i="1"/>
  <c r="AH115" i="1"/>
  <c r="AF115" i="1"/>
  <c r="DS114" i="1"/>
  <c r="DT114" i="1" s="1"/>
  <c r="BX117" i="1"/>
  <c r="CA117" i="1" s="1"/>
  <c r="CD116" i="1"/>
  <c r="CG116" i="1" s="1"/>
  <c r="CP118" i="1"/>
  <c r="CS118" i="1" s="1"/>
  <c r="CY113" i="1"/>
  <c r="CJ116" i="1"/>
  <c r="DT113" i="1"/>
  <c r="CV115" i="1"/>
  <c r="DF111" i="1"/>
  <c r="DI111" i="1" s="1"/>
  <c r="DM111" i="1"/>
  <c r="DM112" i="1"/>
  <c r="BN114" i="1"/>
  <c r="BO113" i="1"/>
  <c r="BG114" i="1"/>
  <c r="BH113" i="1"/>
  <c r="AQ115" i="1"/>
  <c r="AS114" i="1"/>
  <c r="AZ114" i="1"/>
  <c r="Y116" i="1"/>
  <c r="S115" i="1"/>
  <c r="DB114" i="1" l="1"/>
  <c r="DB113" i="1"/>
  <c r="BK113" i="1"/>
  <c r="BR113" i="1"/>
  <c r="DE115" i="1"/>
  <c r="AK117" i="1"/>
  <c r="AN116" i="1"/>
  <c r="AL116" i="1"/>
  <c r="V115" i="1"/>
  <c r="T115" i="1"/>
  <c r="Z116" i="1"/>
  <c r="AB116" i="1"/>
  <c r="AE117" i="1"/>
  <c r="AH116" i="1"/>
  <c r="AF116" i="1"/>
  <c r="AS115" i="1"/>
  <c r="AT115" i="1" s="1"/>
  <c r="CJ117" i="1"/>
  <c r="CP119" i="1"/>
  <c r="CS119" i="1" s="1"/>
  <c r="DL115" i="1"/>
  <c r="AZ115" i="1"/>
  <c r="BA115" i="1" s="1"/>
  <c r="BD115" i="1" s="1"/>
  <c r="CD117" i="1"/>
  <c r="CG117" i="1" s="1"/>
  <c r="CV116" i="1"/>
  <c r="BX118" i="1"/>
  <c r="CA118" i="1" s="1"/>
  <c r="CX115" i="1"/>
  <c r="CY115" i="1" s="1"/>
  <c r="DS115" i="1"/>
  <c r="DT115" i="1" s="1"/>
  <c r="BN115" i="1"/>
  <c r="BO115" i="1" s="1"/>
  <c r="DM113" i="1"/>
  <c r="DF113" i="1"/>
  <c r="DI113" i="1" s="1"/>
  <c r="BO114" i="1"/>
  <c r="BG115" i="1"/>
  <c r="BH114" i="1"/>
  <c r="AT114" i="1"/>
  <c r="BA114" i="1"/>
  <c r="BD114" i="1" s="1"/>
  <c r="AQ116" i="1"/>
  <c r="Y117" i="1"/>
  <c r="S116" i="1"/>
  <c r="DB115" i="1" l="1"/>
  <c r="BR115" i="1"/>
  <c r="BK114" i="1"/>
  <c r="BR114" i="1"/>
  <c r="AU114" i="1"/>
  <c r="AW114" i="1"/>
  <c r="AW115" i="1"/>
  <c r="AU115" i="1"/>
  <c r="AK118" i="1"/>
  <c r="AN117" i="1"/>
  <c r="AL117" i="1"/>
  <c r="T116" i="1"/>
  <c r="V116" i="1"/>
  <c r="AB117" i="1"/>
  <c r="Z117" i="1"/>
  <c r="AE118" i="1"/>
  <c r="AF117" i="1"/>
  <c r="AH117" i="1"/>
  <c r="CV117" i="1"/>
  <c r="CD118" i="1"/>
  <c r="CG118" i="1" s="1"/>
  <c r="DL116" i="1"/>
  <c r="DS116" i="1"/>
  <c r="CP120" i="1"/>
  <c r="CS120" i="1" s="1"/>
  <c r="CX116" i="1"/>
  <c r="CJ118" i="1"/>
  <c r="BX119" i="1"/>
  <c r="CA119" i="1" s="1"/>
  <c r="DE116" i="1"/>
  <c r="DM114" i="1"/>
  <c r="DF114" i="1"/>
  <c r="DI114" i="1" s="1"/>
  <c r="BN116" i="1"/>
  <c r="BO116" i="1" s="1"/>
  <c r="AS116" i="1"/>
  <c r="AT116" i="1" s="1"/>
  <c r="BG116" i="1"/>
  <c r="BH115" i="1"/>
  <c r="AQ117" i="1"/>
  <c r="AZ116" i="1"/>
  <c r="Y118" i="1"/>
  <c r="S117" i="1"/>
  <c r="BK115" i="1" l="1"/>
  <c r="BR116" i="1"/>
  <c r="AW116" i="1"/>
  <c r="AU116" i="1"/>
  <c r="AK119" i="1"/>
  <c r="AN118" i="1"/>
  <c r="AL118" i="1"/>
  <c r="V117" i="1"/>
  <c r="T117" i="1"/>
  <c r="AE119" i="1"/>
  <c r="AH118" i="1"/>
  <c r="AF118" i="1"/>
  <c r="AB118" i="1"/>
  <c r="Z118" i="1"/>
  <c r="DL117" i="1"/>
  <c r="DE117" i="1"/>
  <c r="CX117" i="1"/>
  <c r="CY117" i="1" s="1"/>
  <c r="DS117" i="1"/>
  <c r="DT117" i="1" s="1"/>
  <c r="CJ119" i="1"/>
  <c r="CP121" i="1"/>
  <c r="CS121" i="1" s="1"/>
  <c r="CD119" i="1"/>
  <c r="CG119" i="1" s="1"/>
  <c r="DT116" i="1"/>
  <c r="AZ117" i="1"/>
  <c r="BA117" i="1" s="1"/>
  <c r="BD117" i="1" s="1"/>
  <c r="CY116" i="1"/>
  <c r="BX120" i="1"/>
  <c r="CA120" i="1" s="1"/>
  <c r="CV118" i="1"/>
  <c r="BN117" i="1"/>
  <c r="DF115" i="1"/>
  <c r="DI115" i="1" s="1"/>
  <c r="DM115" i="1"/>
  <c r="BG117" i="1"/>
  <c r="BH116" i="1"/>
  <c r="AQ118" i="1"/>
  <c r="BA116" i="1"/>
  <c r="BD116" i="1" s="1"/>
  <c r="AS117" i="1"/>
  <c r="Y119" i="1"/>
  <c r="S118" i="1"/>
  <c r="DB117" i="1" l="1"/>
  <c r="DB116" i="1"/>
  <c r="BK116" i="1"/>
  <c r="AK120" i="1"/>
  <c r="AN119" i="1"/>
  <c r="AL119" i="1"/>
  <c r="T118" i="1"/>
  <c r="V118" i="1"/>
  <c r="Z119" i="1"/>
  <c r="AB119" i="1"/>
  <c r="AE120" i="1"/>
  <c r="AH119" i="1"/>
  <c r="AF119" i="1"/>
  <c r="AS118" i="1"/>
  <c r="AT118" i="1" s="1"/>
  <c r="CD120" i="1"/>
  <c r="CG120" i="1" s="1"/>
  <c r="BN118" i="1"/>
  <c r="BO118" i="1" s="1"/>
  <c r="CP122" i="1"/>
  <c r="CS122" i="1" s="1"/>
  <c r="CJ120" i="1"/>
  <c r="CV119" i="1"/>
  <c r="DE118" i="1"/>
  <c r="DS118" i="1"/>
  <c r="BX121" i="1"/>
  <c r="CA121" i="1" s="1"/>
  <c r="CX118" i="1"/>
  <c r="CY118" i="1" s="1"/>
  <c r="DL118" i="1"/>
  <c r="DM116" i="1"/>
  <c r="DF116" i="1"/>
  <c r="DI116" i="1" s="1"/>
  <c r="BO117" i="1"/>
  <c r="BG118" i="1"/>
  <c r="BH117" i="1"/>
  <c r="AT117" i="1"/>
  <c r="AQ119" i="1"/>
  <c r="AZ118" i="1"/>
  <c r="Y120" i="1"/>
  <c r="S119" i="1"/>
  <c r="DB118" i="1" l="1"/>
  <c r="DE119" i="1"/>
  <c r="BK117" i="1"/>
  <c r="BR117" i="1"/>
  <c r="BR118" i="1"/>
  <c r="AW118" i="1"/>
  <c r="AU118" i="1"/>
  <c r="AW117" i="1"/>
  <c r="AU117" i="1"/>
  <c r="AK121" i="1"/>
  <c r="AL120" i="1"/>
  <c r="AN120" i="1"/>
  <c r="AB120" i="1"/>
  <c r="Z120" i="1"/>
  <c r="AE121" i="1"/>
  <c r="AF120" i="1"/>
  <c r="AH120" i="1"/>
  <c r="T119" i="1"/>
  <c r="V119" i="1"/>
  <c r="DS119" i="1"/>
  <c r="DT119" i="1" s="1"/>
  <c r="DL119" i="1"/>
  <c r="DT118" i="1"/>
  <c r="CV120" i="1"/>
  <c r="CJ121" i="1"/>
  <c r="CP123" i="1"/>
  <c r="CS123" i="1" s="1"/>
  <c r="CX119" i="1"/>
  <c r="BN119" i="1"/>
  <c r="BO119" i="1" s="1"/>
  <c r="BX122" i="1"/>
  <c r="CA122" i="1" s="1"/>
  <c r="CD121" i="1"/>
  <c r="CG121" i="1" s="1"/>
  <c r="AZ119" i="1"/>
  <c r="BA119" i="1" s="1"/>
  <c r="BD119" i="1" s="1"/>
  <c r="DM117" i="1"/>
  <c r="DF117" i="1"/>
  <c r="DI117" i="1" s="1"/>
  <c r="BG119" i="1"/>
  <c r="BH118" i="1"/>
  <c r="BA118" i="1"/>
  <c r="BD118" i="1" s="1"/>
  <c r="AQ120" i="1"/>
  <c r="AS119" i="1"/>
  <c r="Y121" i="1"/>
  <c r="S120" i="1"/>
  <c r="BR119" i="1" l="1"/>
  <c r="BK118" i="1"/>
  <c r="AK122" i="1"/>
  <c r="AL121" i="1"/>
  <c r="AN121" i="1"/>
  <c r="AB121" i="1"/>
  <c r="Z121" i="1"/>
  <c r="V120" i="1"/>
  <c r="T120" i="1"/>
  <c r="AE122" i="1"/>
  <c r="AH121" i="1"/>
  <c r="AF121" i="1"/>
  <c r="BN120" i="1"/>
  <c r="BO120" i="1" s="1"/>
  <c r="CX120" i="1"/>
  <c r="CY120" i="1" s="1"/>
  <c r="CV121" i="1"/>
  <c r="CP124" i="1"/>
  <c r="CS124" i="1" s="1"/>
  <c r="CJ122" i="1"/>
  <c r="CY119" i="1"/>
  <c r="CD122" i="1"/>
  <c r="CG122" i="1" s="1"/>
  <c r="DE120" i="1"/>
  <c r="BX123" i="1"/>
  <c r="CA123" i="1" s="1"/>
  <c r="DL120" i="1"/>
  <c r="DS120" i="1"/>
  <c r="AS120" i="1"/>
  <c r="AT120" i="1" s="1"/>
  <c r="DM118" i="1"/>
  <c r="DF118" i="1"/>
  <c r="DI118" i="1" s="1"/>
  <c r="BG120" i="1"/>
  <c r="BH119" i="1"/>
  <c r="AT119" i="1"/>
  <c r="AQ121" i="1"/>
  <c r="AZ120" i="1"/>
  <c r="Y122" i="1"/>
  <c r="S121" i="1"/>
  <c r="DB119" i="1" l="1"/>
  <c r="DB120" i="1"/>
  <c r="BK119" i="1"/>
  <c r="BR120" i="1"/>
  <c r="AU120" i="1"/>
  <c r="AW120" i="1"/>
  <c r="AW119" i="1"/>
  <c r="AU119" i="1"/>
  <c r="AK123" i="1"/>
  <c r="AL122" i="1"/>
  <c r="AN122" i="1"/>
  <c r="AE123" i="1"/>
  <c r="AF122" i="1"/>
  <c r="AH122" i="1"/>
  <c r="V121" i="1"/>
  <c r="T121" i="1"/>
  <c r="Z122" i="1"/>
  <c r="AB122" i="1"/>
  <c r="BN121" i="1"/>
  <c r="BO121" i="1" s="1"/>
  <c r="CX121" i="1"/>
  <c r="CY121" i="1" s="1"/>
  <c r="DS121" i="1"/>
  <c r="DT121" i="1" s="1"/>
  <c r="AZ121" i="1"/>
  <c r="BA121" i="1" s="1"/>
  <c r="BD121" i="1" s="1"/>
  <c r="DL121" i="1"/>
  <c r="DE121" i="1"/>
  <c r="CD123" i="1"/>
  <c r="CG123" i="1" s="1"/>
  <c r="CP125" i="1"/>
  <c r="CS125" i="1" s="1"/>
  <c r="CJ123" i="1"/>
  <c r="DT120" i="1"/>
  <c r="BX124" i="1"/>
  <c r="CA124" i="1" s="1"/>
  <c r="CV122" i="1"/>
  <c r="DF119" i="1"/>
  <c r="DI119" i="1" s="1"/>
  <c r="DM119" i="1"/>
  <c r="BG121" i="1"/>
  <c r="BH120" i="1"/>
  <c r="BA120" i="1"/>
  <c r="BD120" i="1" s="1"/>
  <c r="AQ122" i="1"/>
  <c r="AS121" i="1"/>
  <c r="Y123" i="1"/>
  <c r="S122" i="1"/>
  <c r="DB121" i="1" l="1"/>
  <c r="BR121" i="1"/>
  <c r="BK120" i="1"/>
  <c r="AK124" i="1"/>
  <c r="AL123" i="1"/>
  <c r="AN123" i="1"/>
  <c r="V122" i="1"/>
  <c r="T122" i="1"/>
  <c r="AB123" i="1"/>
  <c r="Z123" i="1"/>
  <c r="AE124" i="1"/>
  <c r="AF123" i="1"/>
  <c r="AH123" i="1"/>
  <c r="BN122" i="1"/>
  <c r="BO122" i="1" s="1"/>
  <c r="DS122" i="1"/>
  <c r="DT122" i="1" s="1"/>
  <c r="CP126" i="1"/>
  <c r="CS126" i="1" s="1"/>
  <c r="BX125" i="1"/>
  <c r="CA125" i="1" s="1"/>
  <c r="DL122" i="1"/>
  <c r="CX122" i="1"/>
  <c r="CY122" i="1" s="1"/>
  <c r="CJ124" i="1"/>
  <c r="CV123" i="1"/>
  <c r="CD124" i="1"/>
  <c r="CG124" i="1" s="1"/>
  <c r="AS122" i="1"/>
  <c r="AT122" i="1" s="1"/>
  <c r="DE122" i="1"/>
  <c r="AZ122" i="1"/>
  <c r="BA122" i="1" s="1"/>
  <c r="BD122" i="1" s="1"/>
  <c r="DF120" i="1"/>
  <c r="DI120" i="1" s="1"/>
  <c r="DM120" i="1"/>
  <c r="BG122" i="1"/>
  <c r="BH121" i="1"/>
  <c r="AQ123" i="1"/>
  <c r="AT121" i="1"/>
  <c r="Y124" i="1"/>
  <c r="S123" i="1"/>
  <c r="DB122" i="1" l="1"/>
  <c r="BK121" i="1"/>
  <c r="BR122" i="1"/>
  <c r="AU122" i="1"/>
  <c r="AW122" i="1"/>
  <c r="AU121" i="1"/>
  <c r="AW121" i="1"/>
  <c r="AK125" i="1"/>
  <c r="AL124" i="1"/>
  <c r="AN124" i="1"/>
  <c r="T123" i="1"/>
  <c r="V123" i="1"/>
  <c r="AE125" i="1"/>
  <c r="AF124" i="1"/>
  <c r="AH124" i="1"/>
  <c r="AB124" i="1"/>
  <c r="Z124" i="1"/>
  <c r="CV124" i="1"/>
  <c r="CX123" i="1"/>
  <c r="DL123" i="1"/>
  <c r="CJ125" i="1"/>
  <c r="DE123" i="1"/>
  <c r="BX126" i="1"/>
  <c r="CA126" i="1" s="1"/>
  <c r="CP127" i="1"/>
  <c r="CS127" i="1" s="1"/>
  <c r="CD125" i="1"/>
  <c r="CG125" i="1" s="1"/>
  <c r="DS123" i="1"/>
  <c r="DS124" i="1" s="1"/>
  <c r="AZ123" i="1"/>
  <c r="BA123" i="1" s="1"/>
  <c r="BD123" i="1" s="1"/>
  <c r="BN123" i="1"/>
  <c r="DF121" i="1"/>
  <c r="DI121" i="1" s="1"/>
  <c r="DM121" i="1"/>
  <c r="BG123" i="1"/>
  <c r="BH123" i="1" s="1"/>
  <c r="BH122" i="1"/>
  <c r="AQ124" i="1"/>
  <c r="AS123" i="1"/>
  <c r="Y125" i="1"/>
  <c r="S124" i="1"/>
  <c r="CX124" i="1" l="1"/>
  <c r="CY124" i="1" s="1"/>
  <c r="BK122" i="1"/>
  <c r="BK123" i="1"/>
  <c r="AK126" i="1"/>
  <c r="AL125" i="1"/>
  <c r="AN125" i="1"/>
  <c r="T124" i="1"/>
  <c r="V124" i="1"/>
  <c r="AB125" i="1"/>
  <c r="Z125" i="1"/>
  <c r="AE126" i="1"/>
  <c r="AH125" i="1"/>
  <c r="AF125" i="1"/>
  <c r="DE124" i="1"/>
  <c r="CP128" i="1"/>
  <c r="CS128" i="1" s="1"/>
  <c r="CJ126" i="1"/>
  <c r="DL124" i="1"/>
  <c r="BX127" i="1"/>
  <c r="CA127" i="1" s="1"/>
  <c r="CY123" i="1"/>
  <c r="DT123" i="1"/>
  <c r="CD126" i="1"/>
  <c r="CG126" i="1" s="1"/>
  <c r="CV125" i="1"/>
  <c r="DT124" i="1"/>
  <c r="DF122" i="1"/>
  <c r="DI122" i="1" s="1"/>
  <c r="DM122" i="1"/>
  <c r="BN124" i="1"/>
  <c r="AS124" i="1"/>
  <c r="AT124" i="1" s="1"/>
  <c r="BO123" i="1"/>
  <c r="BG124" i="1"/>
  <c r="BH124" i="1" s="1"/>
  <c r="AT123" i="1"/>
  <c r="AQ125" i="1"/>
  <c r="AZ124" i="1"/>
  <c r="Y126" i="1"/>
  <c r="S125" i="1"/>
  <c r="CX125" i="1" l="1"/>
  <c r="DB123" i="1"/>
  <c r="DB124" i="1"/>
  <c r="BK124" i="1"/>
  <c r="BR123" i="1"/>
  <c r="AU123" i="1"/>
  <c r="AW123" i="1"/>
  <c r="AW124" i="1"/>
  <c r="AU124" i="1"/>
  <c r="AK127" i="1"/>
  <c r="AL126" i="1"/>
  <c r="AN126" i="1"/>
  <c r="Z126" i="1"/>
  <c r="AB126" i="1"/>
  <c r="T125" i="1"/>
  <c r="V125" i="1"/>
  <c r="AE127" i="1"/>
  <c r="AH126" i="1"/>
  <c r="AF126" i="1"/>
  <c r="AZ125" i="1"/>
  <c r="BA125" i="1" s="1"/>
  <c r="BD125" i="1" s="1"/>
  <c r="DS125" i="1"/>
  <c r="DT125" i="1" s="1"/>
  <c r="BX128" i="1"/>
  <c r="CA128" i="1" s="1"/>
  <c r="DL125" i="1"/>
  <c r="CJ127" i="1"/>
  <c r="CV126" i="1"/>
  <c r="CY125" i="1"/>
  <c r="DE125" i="1"/>
  <c r="CD127" i="1"/>
  <c r="CG127" i="1" s="1"/>
  <c r="CP129" i="1"/>
  <c r="CS129" i="1" s="1"/>
  <c r="DF123" i="1"/>
  <c r="DI123" i="1" s="1"/>
  <c r="BN125" i="1"/>
  <c r="BO125" i="1" s="1"/>
  <c r="BO124" i="1"/>
  <c r="DM123" i="1"/>
  <c r="BG125" i="1"/>
  <c r="BA124" i="1"/>
  <c r="BD124" i="1" s="1"/>
  <c r="AQ126" i="1"/>
  <c r="AS125" i="1"/>
  <c r="Y127" i="1"/>
  <c r="S126" i="1"/>
  <c r="DB125" i="1" l="1"/>
  <c r="BR124" i="1"/>
  <c r="BR125" i="1"/>
  <c r="AK128" i="1"/>
  <c r="AL127" i="1"/>
  <c r="AN127" i="1"/>
  <c r="V126" i="1"/>
  <c r="T126" i="1"/>
  <c r="AB127" i="1"/>
  <c r="Z127" i="1"/>
  <c r="DE126" i="1"/>
  <c r="AE128" i="1"/>
  <c r="AH127" i="1"/>
  <c r="AF127" i="1"/>
  <c r="AZ126" i="1"/>
  <c r="BA126" i="1" s="1"/>
  <c r="BD126" i="1" s="1"/>
  <c r="DL126" i="1"/>
  <c r="CV127" i="1"/>
  <c r="CJ128" i="1"/>
  <c r="DS126" i="1"/>
  <c r="DT126" i="1" s="1"/>
  <c r="CD128" i="1"/>
  <c r="CG128" i="1" s="1"/>
  <c r="CP130" i="1"/>
  <c r="CS130" i="1" s="1"/>
  <c r="BX129" i="1"/>
  <c r="CA129" i="1" s="1"/>
  <c r="AS126" i="1"/>
  <c r="AT126" i="1" s="1"/>
  <c r="CX126" i="1"/>
  <c r="DF124" i="1"/>
  <c r="DI124" i="1" s="1"/>
  <c r="BN126" i="1"/>
  <c r="DM124" i="1"/>
  <c r="BG126" i="1"/>
  <c r="BH125" i="1"/>
  <c r="AQ127" i="1"/>
  <c r="AT125" i="1"/>
  <c r="Y128" i="1"/>
  <c r="S127" i="1"/>
  <c r="BK125" i="1" l="1"/>
  <c r="AU126" i="1"/>
  <c r="AW126" i="1"/>
  <c r="AW125" i="1"/>
  <c r="AU125" i="1"/>
  <c r="AK129" i="1"/>
  <c r="AL128" i="1"/>
  <c r="AN128" i="1"/>
  <c r="V127" i="1"/>
  <c r="T127" i="1"/>
  <c r="Z128" i="1"/>
  <c r="AB128" i="1"/>
  <c r="AE129" i="1"/>
  <c r="AH128" i="1"/>
  <c r="AF128" i="1"/>
  <c r="DL127" i="1"/>
  <c r="CX127" i="1"/>
  <c r="CY127" i="1" s="1"/>
  <c r="AS127" i="1"/>
  <c r="AT127" i="1" s="1"/>
  <c r="CP131" i="1"/>
  <c r="CS131" i="1" s="1"/>
  <c r="CD129" i="1"/>
  <c r="CG129" i="1" s="1"/>
  <c r="DS127" i="1"/>
  <c r="CJ129" i="1"/>
  <c r="CY126" i="1"/>
  <c r="CV128" i="1"/>
  <c r="BX130" i="1"/>
  <c r="CA130" i="1" s="1"/>
  <c r="DE127" i="1"/>
  <c r="BN127" i="1"/>
  <c r="BO127" i="1" s="1"/>
  <c r="BO126" i="1"/>
  <c r="DF125" i="1"/>
  <c r="DI125" i="1" s="1"/>
  <c r="DM125" i="1"/>
  <c r="BG127" i="1"/>
  <c r="BH127" i="1" s="1"/>
  <c r="BH126" i="1"/>
  <c r="AQ128" i="1"/>
  <c r="AZ127" i="1"/>
  <c r="Y129" i="1"/>
  <c r="S128" i="1"/>
  <c r="DB127" i="1" l="1"/>
  <c r="DB126" i="1"/>
  <c r="BR126" i="1"/>
  <c r="BR127" i="1"/>
  <c r="BK126" i="1"/>
  <c r="BK127" i="1"/>
  <c r="AW127" i="1"/>
  <c r="AU127" i="1"/>
  <c r="AK130" i="1"/>
  <c r="AN129" i="1"/>
  <c r="AL129" i="1"/>
  <c r="BN128" i="1"/>
  <c r="BO128" i="1" s="1"/>
  <c r="AE130" i="1"/>
  <c r="AF129" i="1"/>
  <c r="AH129" i="1"/>
  <c r="T128" i="1"/>
  <c r="V128" i="1"/>
  <c r="AB129" i="1"/>
  <c r="Z129" i="1"/>
  <c r="CV129" i="1"/>
  <c r="CX128" i="1"/>
  <c r="CJ130" i="1"/>
  <c r="DS128" i="1"/>
  <c r="DT128" i="1" s="1"/>
  <c r="CD130" i="1"/>
  <c r="CG130" i="1" s="1"/>
  <c r="DE128" i="1"/>
  <c r="DL128" i="1"/>
  <c r="BX131" i="1"/>
  <c r="CA131" i="1" s="1"/>
  <c r="DT127" i="1"/>
  <c r="CP132" i="1"/>
  <c r="CS132" i="1" s="1"/>
  <c r="AZ128" i="1"/>
  <c r="BA128" i="1" s="1"/>
  <c r="BD128" i="1" s="1"/>
  <c r="DF127" i="1"/>
  <c r="DI127" i="1" s="1"/>
  <c r="BG128" i="1"/>
  <c r="BA127" i="1"/>
  <c r="BD127" i="1" s="1"/>
  <c r="AQ129" i="1"/>
  <c r="AS128" i="1"/>
  <c r="Y130" i="1"/>
  <c r="S129" i="1"/>
  <c r="BR128" i="1" l="1"/>
  <c r="AK131" i="1"/>
  <c r="AN130" i="1"/>
  <c r="AL130" i="1"/>
  <c r="Z130" i="1"/>
  <c r="AB130" i="1"/>
  <c r="V129" i="1"/>
  <c r="T129" i="1"/>
  <c r="AE131" i="1"/>
  <c r="AF130" i="1"/>
  <c r="AH130" i="1"/>
  <c r="CX129" i="1"/>
  <c r="CY129" i="1" s="1"/>
  <c r="DL129" i="1"/>
  <c r="DE129" i="1"/>
  <c r="DS129" i="1"/>
  <c r="DT129" i="1" s="1"/>
  <c r="CD131" i="1"/>
  <c r="CG131" i="1" s="1"/>
  <c r="CJ131" i="1"/>
  <c r="BX132" i="1"/>
  <c r="CA132" i="1" s="1"/>
  <c r="CP133" i="1"/>
  <c r="CS133" i="1" s="1"/>
  <c r="CY128" i="1"/>
  <c r="CV130" i="1"/>
  <c r="CX130" i="1" s="1"/>
  <c r="DM126" i="1"/>
  <c r="DM127" i="1"/>
  <c r="BN129" i="1"/>
  <c r="DF126" i="1"/>
  <c r="DI126" i="1" s="1"/>
  <c r="AS129" i="1"/>
  <c r="AT129" i="1" s="1"/>
  <c r="BG129" i="1"/>
  <c r="BH128" i="1"/>
  <c r="AQ130" i="1"/>
  <c r="AT128" i="1"/>
  <c r="AZ129" i="1"/>
  <c r="Y131" i="1"/>
  <c r="S130" i="1"/>
  <c r="DB128" i="1" l="1"/>
  <c r="DB129" i="1"/>
  <c r="BK128" i="1"/>
  <c r="AW128" i="1"/>
  <c r="AU128" i="1"/>
  <c r="AW129" i="1"/>
  <c r="AU129" i="1"/>
  <c r="AK132" i="1"/>
  <c r="AN131" i="1"/>
  <c r="AL131" i="1"/>
  <c r="AB131" i="1"/>
  <c r="Z131" i="1"/>
  <c r="AE132" i="1"/>
  <c r="AH131" i="1"/>
  <c r="AF131" i="1"/>
  <c r="V130" i="1"/>
  <c r="T130" i="1"/>
  <c r="AZ130" i="1"/>
  <c r="BA130" i="1" s="1"/>
  <c r="BD130" i="1" s="1"/>
  <c r="DS130" i="1"/>
  <c r="DT130" i="1" s="1"/>
  <c r="CP134" i="1"/>
  <c r="CS134" i="1" s="1"/>
  <c r="BX133" i="1"/>
  <c r="CA133" i="1" s="1"/>
  <c r="CJ132" i="1"/>
  <c r="CD132" i="1"/>
  <c r="CG132" i="1" s="1"/>
  <c r="CV131" i="1"/>
  <c r="CY130" i="1"/>
  <c r="DE130" i="1"/>
  <c r="DL130" i="1"/>
  <c r="AS130" i="1"/>
  <c r="AT130" i="1" s="1"/>
  <c r="BN130" i="1"/>
  <c r="BO130" i="1" s="1"/>
  <c r="DF128" i="1"/>
  <c r="DI128" i="1" s="1"/>
  <c r="DM128" i="1"/>
  <c r="DF129" i="1"/>
  <c r="DI129" i="1" s="1"/>
  <c r="BO129" i="1"/>
  <c r="BG130" i="1"/>
  <c r="BH129" i="1"/>
  <c r="BA129" i="1"/>
  <c r="BD129" i="1" s="1"/>
  <c r="AQ131" i="1"/>
  <c r="Y132" i="1"/>
  <c r="S131" i="1"/>
  <c r="DB130" i="1" l="1"/>
  <c r="BR129" i="1"/>
  <c r="BR130" i="1"/>
  <c r="BK129" i="1"/>
  <c r="AW130" i="1"/>
  <c r="AU130" i="1"/>
  <c r="AK133" i="1"/>
  <c r="AN132" i="1"/>
  <c r="AL132" i="1"/>
  <c r="Z132" i="1"/>
  <c r="AB132" i="1"/>
  <c r="AE133" i="1"/>
  <c r="AH132" i="1"/>
  <c r="AF132" i="1"/>
  <c r="T131" i="1"/>
  <c r="V131" i="1"/>
  <c r="CV132" i="1"/>
  <c r="BX134" i="1"/>
  <c r="CA134" i="1" s="1"/>
  <c r="CD133" i="1"/>
  <c r="CG133" i="1" s="1"/>
  <c r="CJ133" i="1"/>
  <c r="CX131" i="1"/>
  <c r="DL131" i="1"/>
  <c r="DE131" i="1"/>
  <c r="CP135" i="1"/>
  <c r="CS135" i="1" s="1"/>
  <c r="DS131" i="1"/>
  <c r="DM129" i="1"/>
  <c r="BN131" i="1"/>
  <c r="AZ131" i="1"/>
  <c r="BA131" i="1" s="1"/>
  <c r="BD131" i="1" s="1"/>
  <c r="BG131" i="1"/>
  <c r="BH130" i="1"/>
  <c r="AQ132" i="1"/>
  <c r="AS131" i="1"/>
  <c r="Y133" i="1"/>
  <c r="S132" i="1"/>
  <c r="DS132" i="1" l="1"/>
  <c r="BK130" i="1"/>
  <c r="AK134" i="1"/>
  <c r="AN133" i="1"/>
  <c r="AL133" i="1"/>
  <c r="T132" i="1"/>
  <c r="V132" i="1"/>
  <c r="Z133" i="1"/>
  <c r="AB133" i="1"/>
  <c r="AE134" i="1"/>
  <c r="AF133" i="1"/>
  <c r="AH133" i="1"/>
  <c r="DE132" i="1"/>
  <c r="DL132" i="1"/>
  <c r="CX132" i="1"/>
  <c r="CY132" i="1" s="1"/>
  <c r="CJ134" i="1"/>
  <c r="CD134" i="1"/>
  <c r="CG134" i="1" s="1"/>
  <c r="BX135" i="1"/>
  <c r="CA135" i="1" s="1"/>
  <c r="CY131" i="1"/>
  <c r="DT131" i="1"/>
  <c r="CP136" i="1"/>
  <c r="CS136" i="1" s="1"/>
  <c r="CV133" i="1"/>
  <c r="DT132" i="1"/>
  <c r="BN132" i="1"/>
  <c r="BO132" i="1" s="1"/>
  <c r="AS132" i="1"/>
  <c r="AT132" i="1" s="1"/>
  <c r="BO131" i="1"/>
  <c r="DF130" i="1"/>
  <c r="DI130" i="1" s="1"/>
  <c r="DM130" i="1"/>
  <c r="BG132" i="1"/>
  <c r="BH131" i="1"/>
  <c r="AT131" i="1"/>
  <c r="AQ133" i="1"/>
  <c r="AZ132" i="1"/>
  <c r="Y134" i="1"/>
  <c r="S133" i="1"/>
  <c r="DB131" i="1" l="1"/>
  <c r="DB132" i="1"/>
  <c r="BK131" i="1"/>
  <c r="BR131" i="1"/>
  <c r="BR132" i="1"/>
  <c r="AW131" i="1"/>
  <c r="AU131" i="1"/>
  <c r="AW132" i="1"/>
  <c r="AU132" i="1"/>
  <c r="AK135" i="1"/>
  <c r="AL134" i="1"/>
  <c r="AN134" i="1"/>
  <c r="AE135" i="1"/>
  <c r="AF134" i="1"/>
  <c r="AH134" i="1"/>
  <c r="Z134" i="1"/>
  <c r="AB134" i="1"/>
  <c r="T133" i="1"/>
  <c r="V133" i="1"/>
  <c r="DE133" i="1"/>
  <c r="DS133" i="1"/>
  <c r="DT133" i="1" s="1"/>
  <c r="BN133" i="1"/>
  <c r="BO133" i="1" s="1"/>
  <c r="BX136" i="1"/>
  <c r="CA136" i="1" s="1"/>
  <c r="CD135" i="1"/>
  <c r="CG135" i="1" s="1"/>
  <c r="CV134" i="1"/>
  <c r="CJ135" i="1"/>
  <c r="CX133" i="1"/>
  <c r="CP137" i="1"/>
  <c r="CS137" i="1" s="1"/>
  <c r="DL133" i="1"/>
  <c r="DM131" i="1"/>
  <c r="DF131" i="1"/>
  <c r="DI131" i="1" s="1"/>
  <c r="AZ133" i="1"/>
  <c r="BA133" i="1" s="1"/>
  <c r="BD133" i="1" s="1"/>
  <c r="BG133" i="1"/>
  <c r="BH132" i="1"/>
  <c r="BA132" i="1"/>
  <c r="BD132" i="1" s="1"/>
  <c r="AQ134" i="1"/>
  <c r="AS133" i="1"/>
  <c r="Y135" i="1"/>
  <c r="S134" i="1"/>
  <c r="BR133" i="1" l="1"/>
  <c r="BK132" i="1"/>
  <c r="AK136" i="1"/>
  <c r="AL135" i="1"/>
  <c r="AN135" i="1"/>
  <c r="V134" i="1"/>
  <c r="T134" i="1"/>
  <c r="AB135" i="1"/>
  <c r="Z135" i="1"/>
  <c r="AE136" i="1"/>
  <c r="AF135" i="1"/>
  <c r="AH135" i="1"/>
  <c r="CX134" i="1"/>
  <c r="CY134" i="1" s="1"/>
  <c r="DL134" i="1"/>
  <c r="CJ136" i="1"/>
  <c r="CY133" i="1"/>
  <c r="CV135" i="1"/>
  <c r="DS134" i="1"/>
  <c r="CD136" i="1"/>
  <c r="CG136" i="1" s="1"/>
  <c r="BX137" i="1"/>
  <c r="CA137" i="1" s="1"/>
  <c r="CP138" i="1"/>
  <c r="CS138" i="1" s="1"/>
  <c r="DE134" i="1"/>
  <c r="DM132" i="1"/>
  <c r="DF132" i="1"/>
  <c r="DI132" i="1" s="1"/>
  <c r="AS134" i="1"/>
  <c r="AT134" i="1" s="1"/>
  <c r="BN134" i="1"/>
  <c r="BO134" i="1" s="1"/>
  <c r="BG134" i="1"/>
  <c r="BH133" i="1"/>
  <c r="AQ135" i="1"/>
  <c r="AT133" i="1"/>
  <c r="AZ134" i="1"/>
  <c r="Y136" i="1"/>
  <c r="S135" i="1"/>
  <c r="DB133" i="1" l="1"/>
  <c r="DB134" i="1"/>
  <c r="BK133" i="1"/>
  <c r="BR134" i="1"/>
  <c r="DS135" i="1"/>
  <c r="DT135" i="1" s="1"/>
  <c r="AW133" i="1"/>
  <c r="AU133" i="1"/>
  <c r="AU134" i="1"/>
  <c r="AW134" i="1"/>
  <c r="AK137" i="1"/>
  <c r="AL136" i="1"/>
  <c r="AN136" i="1"/>
  <c r="AB136" i="1"/>
  <c r="Z136" i="1"/>
  <c r="AE137" i="1"/>
  <c r="AH136" i="1"/>
  <c r="AF136" i="1"/>
  <c r="V135" i="1"/>
  <c r="T135" i="1"/>
  <c r="DL135" i="1"/>
  <c r="BX138" i="1"/>
  <c r="CA138" i="1" s="1"/>
  <c r="CD137" i="1"/>
  <c r="CG137" i="1" s="1"/>
  <c r="CV136" i="1"/>
  <c r="DE135" i="1"/>
  <c r="DT134" i="1"/>
  <c r="AS135" i="1"/>
  <c r="AT135" i="1" s="1"/>
  <c r="CP139" i="1"/>
  <c r="CS139" i="1" s="1"/>
  <c r="CJ137" i="1"/>
  <c r="CX135" i="1"/>
  <c r="AZ135" i="1"/>
  <c r="BA135" i="1" s="1"/>
  <c r="BD135" i="1" s="1"/>
  <c r="BN135" i="1"/>
  <c r="DM133" i="1"/>
  <c r="DF133" i="1"/>
  <c r="DI133" i="1" s="1"/>
  <c r="BG135" i="1"/>
  <c r="BH134" i="1"/>
  <c r="BA134" i="1"/>
  <c r="BD134" i="1" s="1"/>
  <c r="AQ136" i="1"/>
  <c r="Y137" i="1"/>
  <c r="S136" i="1"/>
  <c r="BK134" i="1" l="1"/>
  <c r="DS136" i="1"/>
  <c r="DT136" i="1" s="1"/>
  <c r="AU135" i="1"/>
  <c r="AW135" i="1"/>
  <c r="AK138" i="1"/>
  <c r="AL137" i="1"/>
  <c r="AN137" i="1"/>
  <c r="AE138" i="1"/>
  <c r="AH137" i="1"/>
  <c r="AF137" i="1"/>
  <c r="V136" i="1"/>
  <c r="T136" i="1"/>
  <c r="Z137" i="1"/>
  <c r="AB137" i="1"/>
  <c r="DL136" i="1"/>
  <c r="CX136" i="1"/>
  <c r="CY136" i="1" s="1"/>
  <c r="DE136" i="1"/>
  <c r="BN136" i="1"/>
  <c r="BO136" i="1" s="1"/>
  <c r="CY135" i="1"/>
  <c r="CV137" i="1"/>
  <c r="CJ138" i="1"/>
  <c r="CD138" i="1"/>
  <c r="CG138" i="1" s="1"/>
  <c r="CP140" i="1"/>
  <c r="CS140" i="1" s="1"/>
  <c r="BX139" i="1"/>
  <c r="CA139" i="1" s="1"/>
  <c r="BO135" i="1"/>
  <c r="DF134" i="1"/>
  <c r="DI134" i="1" s="1"/>
  <c r="DM134" i="1"/>
  <c r="BG136" i="1"/>
  <c r="BH135" i="1"/>
  <c r="AQ137" i="1"/>
  <c r="AS136" i="1"/>
  <c r="AZ136" i="1"/>
  <c r="Y138" i="1"/>
  <c r="S137" i="1"/>
  <c r="DB135" i="1" l="1"/>
  <c r="DB136" i="1"/>
  <c r="BR136" i="1"/>
  <c r="BR135" i="1"/>
  <c r="BK135" i="1"/>
  <c r="DS137" i="1"/>
  <c r="DT137" i="1" s="1"/>
  <c r="AK139" i="1"/>
  <c r="AL138" i="1"/>
  <c r="AN138" i="1"/>
  <c r="T137" i="1"/>
  <c r="V137" i="1"/>
  <c r="AB138" i="1"/>
  <c r="Z138" i="1"/>
  <c r="AE139" i="1"/>
  <c r="AF138" i="1"/>
  <c r="AH138" i="1"/>
  <c r="DE137" i="1"/>
  <c r="DL137" i="1"/>
  <c r="CX137" i="1"/>
  <c r="CY137" i="1" s="1"/>
  <c r="CP141" i="1"/>
  <c r="CS141" i="1" s="1"/>
  <c r="CD139" i="1"/>
  <c r="CG139" i="1" s="1"/>
  <c r="CJ139" i="1"/>
  <c r="CV138" i="1"/>
  <c r="BX140" i="1"/>
  <c r="CA140" i="1" s="1"/>
  <c r="DF135" i="1"/>
  <c r="DI135" i="1" s="1"/>
  <c r="BN137" i="1"/>
  <c r="BG137" i="1"/>
  <c r="BH136" i="1"/>
  <c r="AZ137" i="1"/>
  <c r="BA137" i="1" s="1"/>
  <c r="BD137" i="1" s="1"/>
  <c r="AS137" i="1"/>
  <c r="AT136" i="1"/>
  <c r="BA136" i="1"/>
  <c r="BD136" i="1" s="1"/>
  <c r="AQ138" i="1"/>
  <c r="Y139" i="1"/>
  <c r="S138" i="1"/>
  <c r="DB137" i="1" l="1"/>
  <c r="BK136" i="1"/>
  <c r="AW136" i="1"/>
  <c r="AU136" i="1"/>
  <c r="AK140" i="1"/>
  <c r="AL139" i="1"/>
  <c r="AN139" i="1"/>
  <c r="V138" i="1"/>
  <c r="T138" i="1"/>
  <c r="Z139" i="1"/>
  <c r="AB139" i="1"/>
  <c r="AE140" i="1"/>
  <c r="AH139" i="1"/>
  <c r="AF139" i="1"/>
  <c r="CX138" i="1"/>
  <c r="CY138" i="1" s="1"/>
  <c r="DS138" i="1"/>
  <c r="DT138" i="1" s="1"/>
  <c r="DL138" i="1"/>
  <c r="DE138" i="1"/>
  <c r="CV139" i="1"/>
  <c r="BN138" i="1"/>
  <c r="BO138" i="1" s="1"/>
  <c r="CJ140" i="1"/>
  <c r="BX141" i="1"/>
  <c r="CA141" i="1" s="1"/>
  <c r="CD140" i="1"/>
  <c r="CG140" i="1" s="1"/>
  <c r="CP142" i="1"/>
  <c r="CS142" i="1" s="1"/>
  <c r="DM135" i="1"/>
  <c r="DM136" i="1"/>
  <c r="BO137" i="1"/>
  <c r="DF136" i="1"/>
  <c r="DI136" i="1" s="1"/>
  <c r="BG138" i="1"/>
  <c r="BH137" i="1"/>
  <c r="AS138" i="1"/>
  <c r="AT138" i="1" s="1"/>
  <c r="AT137" i="1"/>
  <c r="AQ139" i="1"/>
  <c r="AZ138" i="1"/>
  <c r="Y140" i="1"/>
  <c r="S139" i="1"/>
  <c r="DB138" i="1" l="1"/>
  <c r="BR137" i="1"/>
  <c r="BR138" i="1"/>
  <c r="BK137" i="1"/>
  <c r="AW137" i="1"/>
  <c r="AU137" i="1"/>
  <c r="AU138" i="1"/>
  <c r="AW138" i="1"/>
  <c r="AK141" i="1"/>
  <c r="AL140" i="1"/>
  <c r="AN140" i="1"/>
  <c r="Z140" i="1"/>
  <c r="AB140" i="1"/>
  <c r="AE141" i="1"/>
  <c r="AH140" i="1"/>
  <c r="AF140" i="1"/>
  <c r="T139" i="1"/>
  <c r="V139" i="1"/>
  <c r="DS139" i="1"/>
  <c r="DT139" i="1" s="1"/>
  <c r="AS139" i="1"/>
  <c r="AT139" i="1" s="1"/>
  <c r="CD141" i="1"/>
  <c r="CG141" i="1" s="1"/>
  <c r="BX142" i="1"/>
  <c r="CA142" i="1" s="1"/>
  <c r="CJ141" i="1"/>
  <c r="CP143" i="1"/>
  <c r="CS143" i="1" s="1"/>
  <c r="CV140" i="1"/>
  <c r="DL139" i="1"/>
  <c r="CX139" i="1"/>
  <c r="CY139" i="1" s="1"/>
  <c r="DE139" i="1"/>
  <c r="AZ139" i="1"/>
  <c r="BA139" i="1" s="1"/>
  <c r="BD139" i="1" s="1"/>
  <c r="BN139" i="1"/>
  <c r="BO139" i="1" s="1"/>
  <c r="DM137" i="1"/>
  <c r="DF137" i="1"/>
  <c r="DI137" i="1" s="1"/>
  <c r="BG139" i="1"/>
  <c r="BH138" i="1"/>
  <c r="BA138" i="1"/>
  <c r="BD138" i="1" s="1"/>
  <c r="AQ140" i="1"/>
  <c r="Y141" i="1"/>
  <c r="S140" i="1"/>
  <c r="DB139" i="1" l="1"/>
  <c r="BR139" i="1"/>
  <c r="BK138" i="1"/>
  <c r="AU139" i="1"/>
  <c r="AW139" i="1"/>
  <c r="AK142" i="1"/>
  <c r="AL141" i="1"/>
  <c r="AN141" i="1"/>
  <c r="Z141" i="1"/>
  <c r="AB141" i="1"/>
  <c r="T140" i="1"/>
  <c r="V140" i="1"/>
  <c r="AE142" i="1"/>
  <c r="AF141" i="1"/>
  <c r="AH141" i="1"/>
  <c r="CV141" i="1"/>
  <c r="CP144" i="1"/>
  <c r="CS144" i="1" s="1"/>
  <c r="CJ142" i="1"/>
  <c r="BX143" i="1"/>
  <c r="CA143" i="1" s="1"/>
  <c r="DE140" i="1"/>
  <c r="DS140" i="1"/>
  <c r="CX140" i="1"/>
  <c r="DL140" i="1"/>
  <c r="CD142" i="1"/>
  <c r="CG142" i="1" s="1"/>
  <c r="DF138" i="1"/>
  <c r="DI138" i="1" s="1"/>
  <c r="DM138" i="1"/>
  <c r="BN140" i="1"/>
  <c r="BO140" i="1" s="1"/>
  <c r="BG140" i="1"/>
  <c r="BH139" i="1"/>
  <c r="AQ141" i="1"/>
  <c r="AS140" i="1"/>
  <c r="AZ140" i="1"/>
  <c r="Y142" i="1"/>
  <c r="S141" i="1"/>
  <c r="BK139" i="1" l="1"/>
  <c r="BR140" i="1"/>
  <c r="AK143" i="1"/>
  <c r="AN142" i="1"/>
  <c r="AL142" i="1"/>
  <c r="T141" i="1"/>
  <c r="V141" i="1"/>
  <c r="Z142" i="1"/>
  <c r="AB142" i="1"/>
  <c r="AE143" i="1"/>
  <c r="AF142" i="1"/>
  <c r="AH142" i="1"/>
  <c r="CX141" i="1"/>
  <c r="CY141" i="1" s="1"/>
  <c r="DS141" i="1"/>
  <c r="DT141" i="1" s="1"/>
  <c r="DE141" i="1"/>
  <c r="DL141" i="1"/>
  <c r="BX144" i="1"/>
  <c r="CA144" i="1" s="1"/>
  <c r="CJ143" i="1"/>
  <c r="CP145" i="1"/>
  <c r="CS145" i="1" s="1"/>
  <c r="DT140" i="1"/>
  <c r="CD143" i="1"/>
  <c r="CG143" i="1" s="1"/>
  <c r="CY140" i="1"/>
  <c r="CV142" i="1"/>
  <c r="AZ141" i="1"/>
  <c r="BA141" i="1" s="1"/>
  <c r="BD141" i="1" s="1"/>
  <c r="AS141" i="1"/>
  <c r="AT141" i="1" s="1"/>
  <c r="BN141" i="1"/>
  <c r="DM139" i="1"/>
  <c r="DF139" i="1"/>
  <c r="DI139" i="1" s="1"/>
  <c r="BG141" i="1"/>
  <c r="BH140" i="1"/>
  <c r="BA140" i="1"/>
  <c r="BD140" i="1" s="1"/>
  <c r="AT140" i="1"/>
  <c r="AQ142" i="1"/>
  <c r="Y143" i="1"/>
  <c r="S142" i="1"/>
  <c r="DB140" i="1" l="1"/>
  <c r="DB141" i="1"/>
  <c r="BK140" i="1"/>
  <c r="AU140" i="1"/>
  <c r="AW140" i="1"/>
  <c r="AU141" i="1"/>
  <c r="AW141" i="1"/>
  <c r="AK144" i="1"/>
  <c r="AN143" i="1"/>
  <c r="AL143" i="1"/>
  <c r="AB143" i="1"/>
  <c r="Z143" i="1"/>
  <c r="AE144" i="1"/>
  <c r="AF143" i="1"/>
  <c r="AH143" i="1"/>
  <c r="V142" i="1"/>
  <c r="T142" i="1"/>
  <c r="CX142" i="1"/>
  <c r="CY142" i="1" s="1"/>
  <c r="DS142" i="1"/>
  <c r="DT142" i="1" s="1"/>
  <c r="CP146" i="1"/>
  <c r="CS146" i="1" s="1"/>
  <c r="BX145" i="1"/>
  <c r="CA145" i="1" s="1"/>
  <c r="CD144" i="1"/>
  <c r="CG144" i="1" s="1"/>
  <c r="CJ144" i="1"/>
  <c r="CV143" i="1"/>
  <c r="DL142" i="1"/>
  <c r="DE142" i="1"/>
  <c r="DF140" i="1"/>
  <c r="DI140" i="1" s="1"/>
  <c r="DM140" i="1"/>
  <c r="BN142" i="1"/>
  <c r="BO141" i="1"/>
  <c r="AZ142" i="1"/>
  <c r="BA142" i="1" s="1"/>
  <c r="BD142" i="1" s="1"/>
  <c r="BG142" i="1"/>
  <c r="BH141" i="1"/>
  <c r="AQ143" i="1"/>
  <c r="AS142" i="1"/>
  <c r="Y144" i="1"/>
  <c r="S143" i="1"/>
  <c r="DB142" i="1" l="1"/>
  <c r="BK141" i="1"/>
  <c r="BR141" i="1"/>
  <c r="AK145" i="1"/>
  <c r="AN144" i="1"/>
  <c r="AL144" i="1"/>
  <c r="CX143" i="1"/>
  <c r="CY143" i="1" s="1"/>
  <c r="V143" i="1"/>
  <c r="T143" i="1"/>
  <c r="AB144" i="1"/>
  <c r="Z144" i="1"/>
  <c r="AE145" i="1"/>
  <c r="AH144" i="1"/>
  <c r="AF144" i="1"/>
  <c r="CD145" i="1"/>
  <c r="CG145" i="1" s="1"/>
  <c r="CV144" i="1"/>
  <c r="CJ145" i="1"/>
  <c r="BX146" i="1"/>
  <c r="CA146" i="1" s="1"/>
  <c r="DE143" i="1"/>
  <c r="DS143" i="1"/>
  <c r="DL143" i="1"/>
  <c r="CP147" i="1"/>
  <c r="CS147" i="1" s="1"/>
  <c r="DM141" i="1"/>
  <c r="DF141" i="1"/>
  <c r="DI141" i="1" s="1"/>
  <c r="BN143" i="1"/>
  <c r="BO143" i="1" s="1"/>
  <c r="BO142" i="1"/>
  <c r="AS143" i="1"/>
  <c r="AT143" i="1" s="1"/>
  <c r="BG143" i="1"/>
  <c r="BH142" i="1"/>
  <c r="AQ144" i="1"/>
  <c r="AT142" i="1"/>
  <c r="AZ143" i="1"/>
  <c r="Y145" i="1"/>
  <c r="S144" i="1"/>
  <c r="DB143" i="1" l="1"/>
  <c r="BK142" i="1"/>
  <c r="BR142" i="1"/>
  <c r="BR143" i="1"/>
  <c r="AU142" i="1"/>
  <c r="AW142" i="1"/>
  <c r="AW143" i="1"/>
  <c r="AU143" i="1"/>
  <c r="AK146" i="1"/>
  <c r="AN145" i="1"/>
  <c r="AL145" i="1"/>
  <c r="Z145" i="1"/>
  <c r="AB145" i="1"/>
  <c r="AE146" i="1"/>
  <c r="AH145" i="1"/>
  <c r="AF145" i="1"/>
  <c r="T144" i="1"/>
  <c r="V144" i="1"/>
  <c r="DS144" i="1"/>
  <c r="DT144" i="1" s="1"/>
  <c r="AS144" i="1"/>
  <c r="AT144" i="1" s="1"/>
  <c r="DE144" i="1"/>
  <c r="CJ146" i="1"/>
  <c r="DT143" i="1"/>
  <c r="BX147" i="1"/>
  <c r="CA147" i="1" s="1"/>
  <c r="CV145" i="1"/>
  <c r="CP148" i="1"/>
  <c r="CS148" i="1" s="1"/>
  <c r="CD146" i="1"/>
  <c r="CG146" i="1" s="1"/>
  <c r="DL144" i="1"/>
  <c r="CX144" i="1"/>
  <c r="CY144" i="1" s="1"/>
  <c r="AZ144" i="1"/>
  <c r="BA144" i="1" s="1"/>
  <c r="BD144" i="1" s="1"/>
  <c r="DF142" i="1"/>
  <c r="DI142" i="1" s="1"/>
  <c r="DM142" i="1"/>
  <c r="BN144" i="1"/>
  <c r="BO144" i="1"/>
  <c r="BG144" i="1"/>
  <c r="BH143" i="1"/>
  <c r="BA143" i="1"/>
  <c r="BD143" i="1" s="1"/>
  <c r="AQ145" i="1"/>
  <c r="Y146" i="1"/>
  <c r="S145" i="1"/>
  <c r="DB144" i="1" l="1"/>
  <c r="BK143" i="1"/>
  <c r="BR144" i="1"/>
  <c r="AW144" i="1"/>
  <c r="AU144" i="1"/>
  <c r="AK147" i="1"/>
  <c r="AN146" i="1"/>
  <c r="AL146" i="1"/>
  <c r="V145" i="1"/>
  <c r="T145" i="1"/>
  <c r="Z146" i="1"/>
  <c r="AB146" i="1"/>
  <c r="AE147" i="1"/>
  <c r="AH146" i="1"/>
  <c r="AF146" i="1"/>
  <c r="CP149" i="1"/>
  <c r="CS149" i="1" s="1"/>
  <c r="CV146" i="1"/>
  <c r="BX148" i="1"/>
  <c r="CA148" i="1" s="1"/>
  <c r="DS145" i="1"/>
  <c r="CX145" i="1"/>
  <c r="DL145" i="1"/>
  <c r="CJ147" i="1"/>
  <c r="CD147" i="1"/>
  <c r="CG147" i="1" s="1"/>
  <c r="DE145" i="1"/>
  <c r="BN145" i="1"/>
  <c r="BO145" i="1" s="1"/>
  <c r="DF143" i="1"/>
  <c r="DI143" i="1" s="1"/>
  <c r="DM143" i="1"/>
  <c r="BG145" i="1"/>
  <c r="BH144" i="1"/>
  <c r="AQ146" i="1"/>
  <c r="AS145" i="1"/>
  <c r="AZ145" i="1"/>
  <c r="Y147" i="1"/>
  <c r="S146" i="1"/>
  <c r="BK144" i="1" l="1"/>
  <c r="BR145" i="1"/>
  <c r="AK148" i="1"/>
  <c r="AN147" i="1"/>
  <c r="AL147" i="1"/>
  <c r="V146" i="1"/>
  <c r="T146" i="1"/>
  <c r="AB147" i="1"/>
  <c r="Z147" i="1"/>
  <c r="AE148" i="1"/>
  <c r="AF147" i="1"/>
  <c r="AH147" i="1"/>
  <c r="BN146" i="1"/>
  <c r="BO146" i="1" s="1"/>
  <c r="DL146" i="1"/>
  <c r="CX146" i="1"/>
  <c r="CY146" i="1" s="1"/>
  <c r="DS146" i="1"/>
  <c r="DT146" i="1" s="1"/>
  <c r="DE146" i="1"/>
  <c r="BX149" i="1"/>
  <c r="CA149" i="1" s="1"/>
  <c r="CJ148" i="1"/>
  <c r="CY145" i="1"/>
  <c r="DT145" i="1"/>
  <c r="CV147" i="1"/>
  <c r="AZ146" i="1"/>
  <c r="BA146" i="1" s="1"/>
  <c r="BD146" i="1" s="1"/>
  <c r="CD148" i="1"/>
  <c r="CG148" i="1" s="1"/>
  <c r="CP150" i="1"/>
  <c r="CS150" i="1" s="1"/>
  <c r="DM145" i="1"/>
  <c r="DF145" i="1"/>
  <c r="DI145" i="1" s="1"/>
  <c r="AS146" i="1"/>
  <c r="AT146" i="1" s="1"/>
  <c r="BG146" i="1"/>
  <c r="BH145" i="1"/>
  <c r="AT145" i="1"/>
  <c r="BA145" i="1"/>
  <c r="BD145" i="1" s="1"/>
  <c r="AQ147" i="1"/>
  <c r="Y148" i="1"/>
  <c r="S147" i="1"/>
  <c r="DB145" i="1" l="1"/>
  <c r="DB146" i="1"/>
  <c r="BK145" i="1"/>
  <c r="BR146" i="1"/>
  <c r="BN147" i="1"/>
  <c r="BO147" i="1" s="1"/>
  <c r="AW145" i="1"/>
  <c r="AU145" i="1"/>
  <c r="AW146" i="1"/>
  <c r="AU146" i="1"/>
  <c r="AK149" i="1"/>
  <c r="AL148" i="1"/>
  <c r="AN148" i="1"/>
  <c r="AE149" i="1"/>
  <c r="AH148" i="1"/>
  <c r="AF148" i="1"/>
  <c r="AB148" i="1"/>
  <c r="Z148" i="1"/>
  <c r="V147" i="1"/>
  <c r="T147" i="1"/>
  <c r="CX147" i="1"/>
  <c r="CY147" i="1" s="1"/>
  <c r="CP151" i="1"/>
  <c r="CS151" i="1" s="1"/>
  <c r="CJ149" i="1"/>
  <c r="CV148" i="1"/>
  <c r="DE147" i="1"/>
  <c r="CD149" i="1"/>
  <c r="CG149" i="1" s="1"/>
  <c r="BX150" i="1"/>
  <c r="CA150" i="1" s="1"/>
  <c r="DS147" i="1"/>
  <c r="DT147" i="1" s="1"/>
  <c r="DL147" i="1"/>
  <c r="DF144" i="1"/>
  <c r="DI144" i="1" s="1"/>
  <c r="DM144" i="1"/>
  <c r="AS147" i="1"/>
  <c r="AT147" i="1" s="1"/>
  <c r="BG147" i="1"/>
  <c r="BH146" i="1"/>
  <c r="AQ148" i="1"/>
  <c r="AZ147" i="1"/>
  <c r="Y149" i="1"/>
  <c r="S148" i="1"/>
  <c r="DB147" i="1" l="1"/>
  <c r="BN148" i="1"/>
  <c r="BO148" i="1" s="1"/>
  <c r="BR147" i="1"/>
  <c r="BK146" i="1"/>
  <c r="AU147" i="1"/>
  <c r="AW147" i="1"/>
  <c r="AK150" i="1"/>
  <c r="AL149" i="1"/>
  <c r="AN149" i="1"/>
  <c r="V148" i="1"/>
  <c r="T148" i="1"/>
  <c r="Z149" i="1"/>
  <c r="AB149" i="1"/>
  <c r="AE150" i="1"/>
  <c r="AF149" i="1"/>
  <c r="AH149" i="1"/>
  <c r="DE148" i="1"/>
  <c r="CD150" i="1"/>
  <c r="CG150" i="1" s="1"/>
  <c r="DL148" i="1"/>
  <c r="CP152" i="1"/>
  <c r="CS152" i="1" s="1"/>
  <c r="BX151" i="1"/>
  <c r="CA151" i="1" s="1"/>
  <c r="CV149" i="1"/>
  <c r="CJ150" i="1"/>
  <c r="DS148" i="1"/>
  <c r="DT148" i="1" s="1"/>
  <c r="AZ148" i="1"/>
  <c r="BA148" i="1" s="1"/>
  <c r="BD148" i="1" s="1"/>
  <c r="CX148" i="1"/>
  <c r="CY148" i="1" s="1"/>
  <c r="DF146" i="1"/>
  <c r="DI146" i="1" s="1"/>
  <c r="BG148" i="1"/>
  <c r="BH147" i="1"/>
  <c r="BA147" i="1"/>
  <c r="BD147" i="1" s="1"/>
  <c r="AQ149" i="1"/>
  <c r="AS148" i="1"/>
  <c r="Y150" i="1"/>
  <c r="S149" i="1"/>
  <c r="BN149" i="1" l="1"/>
  <c r="DB148" i="1"/>
  <c r="BR148" i="1"/>
  <c r="BK147" i="1"/>
  <c r="AK151" i="1"/>
  <c r="AL150" i="1"/>
  <c r="AN150" i="1"/>
  <c r="T149" i="1"/>
  <c r="V149" i="1"/>
  <c r="AB150" i="1"/>
  <c r="Z150" i="1"/>
  <c r="AE151" i="1"/>
  <c r="AH150" i="1"/>
  <c r="AF150" i="1"/>
  <c r="AS149" i="1"/>
  <c r="AT149" i="1" s="1"/>
  <c r="CV150" i="1"/>
  <c r="CP153" i="1"/>
  <c r="CS153" i="1" s="1"/>
  <c r="BX152" i="1"/>
  <c r="CA152" i="1" s="1"/>
  <c r="CJ151" i="1"/>
  <c r="CX149" i="1"/>
  <c r="DL149" i="1"/>
  <c r="DE149" i="1"/>
  <c r="DS149" i="1"/>
  <c r="CD151" i="1"/>
  <c r="CG151" i="1" s="1"/>
  <c r="DF147" i="1"/>
  <c r="DI147" i="1" s="1"/>
  <c r="BO149" i="1"/>
  <c r="DM146" i="1"/>
  <c r="DM147" i="1"/>
  <c r="BG149" i="1"/>
  <c r="BH148" i="1"/>
  <c r="AT148" i="1"/>
  <c r="AQ150" i="1"/>
  <c r="AZ149" i="1"/>
  <c r="Y151" i="1"/>
  <c r="S150" i="1"/>
  <c r="BR149" i="1" l="1"/>
  <c r="BK148" i="1"/>
  <c r="AW148" i="1"/>
  <c r="AU148" i="1"/>
  <c r="AW149" i="1"/>
  <c r="AU149" i="1"/>
  <c r="AK152" i="1"/>
  <c r="AL151" i="1"/>
  <c r="AN151" i="1"/>
  <c r="AB151" i="1"/>
  <c r="Z151" i="1"/>
  <c r="AE152" i="1"/>
  <c r="AH151" i="1"/>
  <c r="AF151" i="1"/>
  <c r="V150" i="1"/>
  <c r="T150" i="1"/>
  <c r="DS150" i="1"/>
  <c r="DT150" i="1" s="1"/>
  <c r="DE150" i="1"/>
  <c r="DL150" i="1"/>
  <c r="CX150" i="1"/>
  <c r="CY150" i="1" s="1"/>
  <c r="CJ152" i="1"/>
  <c r="BX153" i="1"/>
  <c r="CA153" i="1" s="1"/>
  <c r="CD152" i="1"/>
  <c r="CG152" i="1" s="1"/>
  <c r="DT149" i="1"/>
  <c r="CP154" i="1"/>
  <c r="CS154" i="1" s="1"/>
  <c r="CY149" i="1"/>
  <c r="CV151" i="1"/>
  <c r="BN150" i="1"/>
  <c r="DM148" i="1"/>
  <c r="DF148" i="1"/>
  <c r="DI148" i="1" s="1"/>
  <c r="BG150" i="1"/>
  <c r="BH149" i="1"/>
  <c r="AZ150" i="1"/>
  <c r="BA150" i="1" s="1"/>
  <c r="BD150" i="1" s="1"/>
  <c r="BA149" i="1"/>
  <c r="BD149" i="1" s="1"/>
  <c r="AQ151" i="1"/>
  <c r="AS150" i="1"/>
  <c r="Y152" i="1"/>
  <c r="S151" i="1"/>
  <c r="DB150" i="1" l="1"/>
  <c r="DB149" i="1"/>
  <c r="BK149" i="1"/>
  <c r="DE151" i="1"/>
  <c r="AK153" i="1"/>
  <c r="AL152" i="1"/>
  <c r="AN152" i="1"/>
  <c r="T151" i="1"/>
  <c r="V151" i="1"/>
  <c r="AB152" i="1"/>
  <c r="Z152" i="1"/>
  <c r="AE153" i="1"/>
  <c r="AH152" i="1"/>
  <c r="AF152" i="1"/>
  <c r="AS151" i="1"/>
  <c r="AT151" i="1" s="1"/>
  <c r="DL151" i="1"/>
  <c r="CP155" i="1"/>
  <c r="CS155" i="1" s="1"/>
  <c r="CD153" i="1"/>
  <c r="CG153" i="1" s="1"/>
  <c r="BX154" i="1"/>
  <c r="CA154" i="1" s="1"/>
  <c r="CV152" i="1"/>
  <c r="DS151" i="1"/>
  <c r="CJ153" i="1"/>
  <c r="CX151" i="1"/>
  <c r="CY151" i="1" s="1"/>
  <c r="DM149" i="1"/>
  <c r="DF149" i="1"/>
  <c r="DI149" i="1" s="1"/>
  <c r="BN151" i="1"/>
  <c r="BO150" i="1"/>
  <c r="BG151" i="1"/>
  <c r="BH150" i="1"/>
  <c r="AT150" i="1"/>
  <c r="AQ152" i="1"/>
  <c r="AZ151" i="1"/>
  <c r="Y153" i="1"/>
  <c r="S152" i="1"/>
  <c r="DB151" i="1" l="1"/>
  <c r="BK150" i="1"/>
  <c r="BR150" i="1"/>
  <c r="DS152" i="1"/>
  <c r="DT152" i="1" s="1"/>
  <c r="AU151" i="1"/>
  <c r="AW151" i="1"/>
  <c r="AU150" i="1"/>
  <c r="AW150" i="1"/>
  <c r="AK154" i="1"/>
  <c r="AL153" i="1"/>
  <c r="AN153" i="1"/>
  <c r="T152" i="1"/>
  <c r="V152" i="1"/>
  <c r="AB153" i="1"/>
  <c r="Z153" i="1"/>
  <c r="AE154" i="1"/>
  <c r="AH153" i="1"/>
  <c r="AF153" i="1"/>
  <c r="DT151" i="1"/>
  <c r="CV153" i="1"/>
  <c r="BX155" i="1"/>
  <c r="CA155" i="1" s="1"/>
  <c r="DL152" i="1"/>
  <c r="CD154" i="1"/>
  <c r="CG154" i="1" s="1"/>
  <c r="CX152" i="1"/>
  <c r="CP156" i="1"/>
  <c r="CS156" i="1" s="1"/>
  <c r="CJ154" i="1"/>
  <c r="DE152" i="1"/>
  <c r="AZ152" i="1"/>
  <c r="BA152" i="1" s="1"/>
  <c r="BD152" i="1" s="1"/>
  <c r="BN152" i="1"/>
  <c r="AS152" i="1"/>
  <c r="AT152" i="1" s="1"/>
  <c r="BO151" i="1"/>
  <c r="BG152" i="1"/>
  <c r="BH151" i="1"/>
  <c r="BA151" i="1"/>
  <c r="BD151" i="1" s="1"/>
  <c r="AQ153" i="1"/>
  <c r="Y154" i="1"/>
  <c r="S153" i="1"/>
  <c r="DE153" i="1" l="1"/>
  <c r="DS153" i="1"/>
  <c r="BK151" i="1"/>
  <c r="BR151" i="1"/>
  <c r="AU152" i="1"/>
  <c r="AW152" i="1"/>
  <c r="AK155" i="1"/>
  <c r="AL154" i="1"/>
  <c r="AN154" i="1"/>
  <c r="V153" i="1"/>
  <c r="T153" i="1"/>
  <c r="Z154" i="1"/>
  <c r="AB154" i="1"/>
  <c r="AE155" i="1"/>
  <c r="AH154" i="1"/>
  <c r="AF154" i="1"/>
  <c r="CX153" i="1"/>
  <c r="CY153" i="1" s="1"/>
  <c r="DL153" i="1"/>
  <c r="CD155" i="1"/>
  <c r="CG155" i="1" s="1"/>
  <c r="BN153" i="1"/>
  <c r="BO153" i="1" s="1"/>
  <c r="BX156" i="1"/>
  <c r="CA156" i="1" s="1"/>
  <c r="CP157" i="1"/>
  <c r="CS157" i="1" s="1"/>
  <c r="CY152" i="1"/>
  <c r="CJ155" i="1"/>
  <c r="CV154" i="1"/>
  <c r="DT153" i="1"/>
  <c r="BO152" i="1"/>
  <c r="DM150" i="1"/>
  <c r="DM151" i="1"/>
  <c r="DF150" i="1"/>
  <c r="DI150" i="1" s="1"/>
  <c r="DF151" i="1"/>
  <c r="DI151" i="1" s="1"/>
  <c r="BG153" i="1"/>
  <c r="BH152" i="1"/>
  <c r="AQ154" i="1"/>
  <c r="AS153" i="1"/>
  <c r="AZ153" i="1"/>
  <c r="Y155" i="1"/>
  <c r="S154" i="1"/>
  <c r="DB153" i="1" l="1"/>
  <c r="DB152" i="1"/>
  <c r="BR153" i="1"/>
  <c r="BR152" i="1"/>
  <c r="BK152" i="1"/>
  <c r="AK156" i="1"/>
  <c r="AL155" i="1"/>
  <c r="AN155" i="1"/>
  <c r="Z155" i="1"/>
  <c r="AB155" i="1"/>
  <c r="AE156" i="1"/>
  <c r="AF155" i="1"/>
  <c r="AH155" i="1"/>
  <c r="V154" i="1"/>
  <c r="T154" i="1"/>
  <c r="DL154" i="1"/>
  <c r="DE154" i="1"/>
  <c r="DS154" i="1"/>
  <c r="DT154" i="1" s="1"/>
  <c r="BX157" i="1"/>
  <c r="CA157" i="1" s="1"/>
  <c r="CP158" i="1"/>
  <c r="CS158" i="1" s="1"/>
  <c r="CV155" i="1"/>
  <c r="CD156" i="1"/>
  <c r="CG156" i="1" s="1"/>
  <c r="CJ156" i="1"/>
  <c r="CX154" i="1"/>
  <c r="AS154" i="1"/>
  <c r="AT154" i="1" s="1"/>
  <c r="DM152" i="1"/>
  <c r="DF152" i="1"/>
  <c r="DI152" i="1" s="1"/>
  <c r="BN154" i="1"/>
  <c r="AZ154" i="1"/>
  <c r="BA154" i="1" s="1"/>
  <c r="BD154" i="1" s="1"/>
  <c r="BG154" i="1"/>
  <c r="BH154" i="1" s="1"/>
  <c r="BH153" i="1"/>
  <c r="AT153" i="1"/>
  <c r="BA153" i="1"/>
  <c r="BD153" i="1" s="1"/>
  <c r="AQ155" i="1"/>
  <c r="Y156" i="1"/>
  <c r="S155" i="1"/>
  <c r="BK154" i="1" l="1"/>
  <c r="BK153" i="1"/>
  <c r="AU153" i="1"/>
  <c r="AW153" i="1"/>
  <c r="AU154" i="1"/>
  <c r="AW154" i="1"/>
  <c r="AK157" i="1"/>
  <c r="AN156" i="1"/>
  <c r="AL156" i="1"/>
  <c r="V155" i="1"/>
  <c r="T155" i="1"/>
  <c r="Z156" i="1"/>
  <c r="AB156" i="1"/>
  <c r="AE157" i="1"/>
  <c r="AF156" i="1"/>
  <c r="AH156" i="1"/>
  <c r="DE155" i="1"/>
  <c r="CX155" i="1"/>
  <c r="CY155" i="1" s="1"/>
  <c r="CV156" i="1"/>
  <c r="DL155" i="1"/>
  <c r="CD157" i="1"/>
  <c r="CG157" i="1" s="1"/>
  <c r="CY154" i="1"/>
  <c r="BN155" i="1"/>
  <c r="BO155" i="1" s="1"/>
  <c r="CP159" i="1"/>
  <c r="CS159" i="1" s="1"/>
  <c r="BX158" i="1"/>
  <c r="CA158" i="1" s="1"/>
  <c r="CJ157" i="1"/>
  <c r="DS155" i="1"/>
  <c r="DM153" i="1"/>
  <c r="BO154" i="1"/>
  <c r="DF153" i="1"/>
  <c r="DI153" i="1" s="1"/>
  <c r="BG155" i="1"/>
  <c r="AQ156" i="1"/>
  <c r="AS155" i="1"/>
  <c r="AZ155" i="1"/>
  <c r="Y157" i="1"/>
  <c r="S156" i="1"/>
  <c r="DB155" i="1" l="1"/>
  <c r="DB154" i="1"/>
  <c r="BR155" i="1"/>
  <c r="BR154" i="1"/>
  <c r="AK158" i="1"/>
  <c r="AN157" i="1"/>
  <c r="AL157" i="1"/>
  <c r="Z157" i="1"/>
  <c r="AB157" i="1"/>
  <c r="AE158" i="1"/>
  <c r="AF157" i="1"/>
  <c r="AH157" i="1"/>
  <c r="T156" i="1"/>
  <c r="V156" i="1"/>
  <c r="DE156" i="1"/>
  <c r="DS156" i="1"/>
  <c r="DT156" i="1" s="1"/>
  <c r="DL156" i="1"/>
  <c r="CX156" i="1"/>
  <c r="CY156" i="1" s="1"/>
  <c r="AZ156" i="1"/>
  <c r="BA156" i="1" s="1"/>
  <c r="BD156" i="1" s="1"/>
  <c r="CD158" i="1"/>
  <c r="CG158" i="1" s="1"/>
  <c r="CP160" i="1"/>
  <c r="CS160" i="1" s="1"/>
  <c r="CJ158" i="1"/>
  <c r="DT155" i="1"/>
  <c r="BX159" i="1"/>
  <c r="CA159" i="1" s="1"/>
  <c r="CV157" i="1"/>
  <c r="BN156" i="1"/>
  <c r="DM154" i="1"/>
  <c r="AS156" i="1"/>
  <c r="AT156" i="1" s="1"/>
  <c r="BG156" i="1"/>
  <c r="BH156" i="1" s="1"/>
  <c r="BH155" i="1"/>
  <c r="BA155" i="1"/>
  <c r="BD155" i="1" s="1"/>
  <c r="AT155" i="1"/>
  <c r="AQ157" i="1"/>
  <c r="Y158" i="1"/>
  <c r="S157" i="1"/>
  <c r="DB156" i="1" l="1"/>
  <c r="BK155" i="1"/>
  <c r="BK156" i="1"/>
  <c r="AW155" i="1"/>
  <c r="AU155" i="1"/>
  <c r="AW156" i="1"/>
  <c r="AU156" i="1"/>
  <c r="DE157" i="1"/>
  <c r="AK159" i="1"/>
  <c r="AN158" i="1"/>
  <c r="AL158" i="1"/>
  <c r="Z158" i="1"/>
  <c r="AB158" i="1"/>
  <c r="V157" i="1"/>
  <c r="T157" i="1"/>
  <c r="AE159" i="1"/>
  <c r="AF158" i="1"/>
  <c r="AH158" i="1"/>
  <c r="DS157" i="1"/>
  <c r="DT157" i="1" s="1"/>
  <c r="CV158" i="1"/>
  <c r="CJ159" i="1"/>
  <c r="BX160" i="1"/>
  <c r="CA160" i="1" s="1"/>
  <c r="DL157" i="1"/>
  <c r="CP161" i="1"/>
  <c r="CS161" i="1" s="1"/>
  <c r="CX157" i="1"/>
  <c r="CY157" i="1" s="1"/>
  <c r="CD159" i="1"/>
  <c r="CG159" i="1" s="1"/>
  <c r="BN157" i="1"/>
  <c r="DM155" i="1"/>
  <c r="BO156" i="1"/>
  <c r="DF154" i="1"/>
  <c r="DI154" i="1" s="1"/>
  <c r="DF155" i="1"/>
  <c r="DI155" i="1" s="1"/>
  <c r="BG157" i="1"/>
  <c r="AQ158" i="1"/>
  <c r="AS157" i="1"/>
  <c r="AZ157" i="1"/>
  <c r="Y159" i="1"/>
  <c r="S158" i="1"/>
  <c r="DE158" i="1" l="1"/>
  <c r="DB157" i="1"/>
  <c r="BR156" i="1"/>
  <c r="AK160" i="1"/>
  <c r="AN159" i="1"/>
  <c r="AL159" i="1"/>
  <c r="V158" i="1"/>
  <c r="T158" i="1"/>
  <c r="Z159" i="1"/>
  <c r="AB159" i="1"/>
  <c r="AE160" i="1"/>
  <c r="AF159" i="1"/>
  <c r="AH159" i="1"/>
  <c r="DL158" i="1"/>
  <c r="CP162" i="1"/>
  <c r="CS162" i="1" s="1"/>
  <c r="BX161" i="1"/>
  <c r="CA161" i="1" s="1"/>
  <c r="CJ160" i="1"/>
  <c r="CD160" i="1"/>
  <c r="CG160" i="1" s="1"/>
  <c r="CV159" i="1"/>
  <c r="CX158" i="1"/>
  <c r="DS158" i="1"/>
  <c r="DT158" i="1" s="1"/>
  <c r="BN158" i="1"/>
  <c r="BO158" i="1" s="1"/>
  <c r="BO157" i="1"/>
  <c r="BG158" i="1"/>
  <c r="BH157" i="1"/>
  <c r="AZ158" i="1"/>
  <c r="BA158" i="1" s="1"/>
  <c r="BD158" i="1" s="1"/>
  <c r="AS158" i="1"/>
  <c r="AT158" i="1" s="1"/>
  <c r="AT157" i="1"/>
  <c r="BA157" i="1"/>
  <c r="BD157" i="1" s="1"/>
  <c r="AQ159" i="1"/>
  <c r="Y160" i="1"/>
  <c r="S159" i="1"/>
  <c r="BR157" i="1" l="1"/>
  <c r="BK157" i="1"/>
  <c r="BR158" i="1"/>
  <c r="AW157" i="1"/>
  <c r="AU157" i="1"/>
  <c r="AW158" i="1"/>
  <c r="AU158" i="1"/>
  <c r="AK161" i="1"/>
  <c r="AL160" i="1"/>
  <c r="AN160" i="1"/>
  <c r="T159" i="1"/>
  <c r="V159" i="1"/>
  <c r="AB160" i="1"/>
  <c r="Z160" i="1"/>
  <c r="AE161" i="1"/>
  <c r="AF160" i="1"/>
  <c r="AH160" i="1"/>
  <c r="CV160" i="1"/>
  <c r="CJ161" i="1"/>
  <c r="DE159" i="1"/>
  <c r="CD161" i="1"/>
  <c r="CG161" i="1" s="1"/>
  <c r="BX162" i="1"/>
  <c r="CA162" i="1" s="1"/>
  <c r="DS159" i="1"/>
  <c r="DT159" i="1" s="1"/>
  <c r="DL159" i="1"/>
  <c r="CX159" i="1"/>
  <c r="CY158" i="1"/>
  <c r="CP163" i="1"/>
  <c r="CS163" i="1" s="1"/>
  <c r="DM156" i="1"/>
  <c r="DM157" i="1"/>
  <c r="DF156" i="1"/>
  <c r="DI156" i="1" s="1"/>
  <c r="DF157" i="1"/>
  <c r="DI157" i="1" s="1"/>
  <c r="BN159" i="1"/>
  <c r="BG159" i="1"/>
  <c r="BH159" i="1" s="1"/>
  <c r="BH158" i="1"/>
  <c r="AQ160" i="1"/>
  <c r="AZ159" i="1"/>
  <c r="AS159" i="1"/>
  <c r="Y161" i="1"/>
  <c r="S160" i="1"/>
  <c r="DB158" i="1" l="1"/>
  <c r="BK158" i="1"/>
  <c r="BK159" i="1"/>
  <c r="AK162" i="1"/>
  <c r="AL161" i="1"/>
  <c r="AN161" i="1"/>
  <c r="AE162" i="1"/>
  <c r="AF161" i="1"/>
  <c r="AH161" i="1"/>
  <c r="AB161" i="1"/>
  <c r="Z161" i="1"/>
  <c r="T160" i="1"/>
  <c r="V160" i="1"/>
  <c r="CX160" i="1"/>
  <c r="CY160" i="1" s="1"/>
  <c r="DL160" i="1"/>
  <c r="CY159" i="1"/>
  <c r="CP164" i="1"/>
  <c r="CS164" i="1" s="1"/>
  <c r="DS160" i="1"/>
  <c r="BX163" i="1"/>
  <c r="CA163" i="1" s="1"/>
  <c r="CD162" i="1"/>
  <c r="CG162" i="1" s="1"/>
  <c r="DE160" i="1"/>
  <c r="CJ162" i="1"/>
  <c r="CV161" i="1"/>
  <c r="CX161" i="1" s="1"/>
  <c r="BN160" i="1"/>
  <c r="BO160" i="1" s="1"/>
  <c r="BG160" i="1"/>
  <c r="BH160" i="1" s="1"/>
  <c r="BO159" i="1"/>
  <c r="DM159" i="1"/>
  <c r="AS160" i="1"/>
  <c r="AT160" i="1" s="1"/>
  <c r="AZ160" i="1"/>
  <c r="BA160" i="1" s="1"/>
  <c r="BD160" i="1" s="1"/>
  <c r="AT159" i="1"/>
  <c r="BA159" i="1"/>
  <c r="BD159" i="1" s="1"/>
  <c r="AQ161" i="1"/>
  <c r="Y162" i="1"/>
  <c r="S161" i="1"/>
  <c r="DB159" i="1" l="1"/>
  <c r="DB160" i="1"/>
  <c r="BR159" i="1"/>
  <c r="BK160" i="1"/>
  <c r="BR160" i="1"/>
  <c r="AU159" i="1"/>
  <c r="AW159" i="1"/>
  <c r="AW160" i="1"/>
  <c r="AU160" i="1"/>
  <c r="AK163" i="1"/>
  <c r="AN162" i="1"/>
  <c r="AL162" i="1"/>
  <c r="V161" i="1"/>
  <c r="T161" i="1"/>
  <c r="AB162" i="1"/>
  <c r="Z162" i="1"/>
  <c r="AE163" i="1"/>
  <c r="AH162" i="1"/>
  <c r="AF162" i="1"/>
  <c r="DL161" i="1"/>
  <c r="DS161" i="1"/>
  <c r="DT161" i="1" s="1"/>
  <c r="DE161" i="1"/>
  <c r="CJ163" i="1"/>
  <c r="CD163" i="1"/>
  <c r="CG163" i="1" s="1"/>
  <c r="BX164" i="1"/>
  <c r="CA164" i="1" s="1"/>
  <c r="DT160" i="1"/>
  <c r="CV162" i="1"/>
  <c r="CY161" i="1"/>
  <c r="CP165" i="1"/>
  <c r="CS165" i="1" s="1"/>
  <c r="DM158" i="1"/>
  <c r="DF158" i="1"/>
  <c r="DI158" i="1" s="1"/>
  <c r="DF159" i="1"/>
  <c r="DI159" i="1" s="1"/>
  <c r="BN161" i="1"/>
  <c r="BO161" i="1" s="1"/>
  <c r="BG161" i="1"/>
  <c r="AQ162" i="1"/>
  <c r="AZ161" i="1"/>
  <c r="AS161" i="1"/>
  <c r="Y163" i="1"/>
  <c r="S162" i="1"/>
  <c r="DB161" i="1" l="1"/>
  <c r="BR161" i="1"/>
  <c r="AK164" i="1"/>
  <c r="AN163" i="1"/>
  <c r="AL163" i="1"/>
  <c r="Z163" i="1"/>
  <c r="AB163" i="1"/>
  <c r="V162" i="1"/>
  <c r="T162" i="1"/>
  <c r="AE164" i="1"/>
  <c r="AF163" i="1"/>
  <c r="AH163" i="1"/>
  <c r="DS162" i="1"/>
  <c r="DT162" i="1" s="1"/>
  <c r="CV163" i="1"/>
  <c r="DL162" i="1"/>
  <c r="DE162" i="1"/>
  <c r="CX162" i="1"/>
  <c r="BX165" i="1"/>
  <c r="CA165" i="1" s="1"/>
  <c r="CP166" i="1"/>
  <c r="CS166" i="1" s="1"/>
  <c r="CD164" i="1"/>
  <c r="CG164" i="1" s="1"/>
  <c r="AS162" i="1"/>
  <c r="AT162" i="1" s="1"/>
  <c r="AZ162" i="1"/>
  <c r="BA162" i="1" s="1"/>
  <c r="BD162" i="1" s="1"/>
  <c r="CJ164" i="1"/>
  <c r="BN162" i="1"/>
  <c r="DF160" i="1"/>
  <c r="DI160" i="1" s="1"/>
  <c r="DM160" i="1"/>
  <c r="BG162" i="1"/>
  <c r="BH162" i="1" s="1"/>
  <c r="BH161" i="1"/>
  <c r="AT161" i="1"/>
  <c r="BA161" i="1"/>
  <c r="BD161" i="1" s="1"/>
  <c r="AQ163" i="1"/>
  <c r="Y164" i="1"/>
  <c r="S163" i="1"/>
  <c r="BK161" i="1" l="1"/>
  <c r="BK162" i="1"/>
  <c r="AW162" i="1"/>
  <c r="AU162" i="1"/>
  <c r="AW161" i="1"/>
  <c r="AU161" i="1"/>
  <c r="AK165" i="1"/>
  <c r="AL164" i="1"/>
  <c r="AN164" i="1"/>
  <c r="AE165" i="1"/>
  <c r="AH164" i="1"/>
  <c r="AF164" i="1"/>
  <c r="V163" i="1"/>
  <c r="T163" i="1"/>
  <c r="AB164" i="1"/>
  <c r="Z164" i="1"/>
  <c r="CX163" i="1"/>
  <c r="CY162" i="1"/>
  <c r="CD165" i="1"/>
  <c r="CG165" i="1" s="1"/>
  <c r="CP167" i="1"/>
  <c r="CS167" i="1" s="1"/>
  <c r="BX166" i="1"/>
  <c r="CA166" i="1" s="1"/>
  <c r="DE163" i="1"/>
  <c r="DL163" i="1"/>
  <c r="CJ165" i="1"/>
  <c r="CV164" i="1"/>
  <c r="CY163" i="1"/>
  <c r="DS163" i="1"/>
  <c r="DM161" i="1"/>
  <c r="DF161" i="1"/>
  <c r="DI161" i="1" s="1"/>
  <c r="BN163" i="1"/>
  <c r="BO163" i="1" s="1"/>
  <c r="BO162" i="1"/>
  <c r="BG163" i="1"/>
  <c r="AQ164" i="1"/>
  <c r="AS163" i="1"/>
  <c r="AZ163" i="1"/>
  <c r="Y165" i="1"/>
  <c r="S164" i="1"/>
  <c r="DB163" i="1" l="1"/>
  <c r="DB162" i="1"/>
  <c r="BR162" i="1"/>
  <c r="BR163" i="1"/>
  <c r="AK166" i="1"/>
  <c r="AL165" i="1"/>
  <c r="AN165" i="1"/>
  <c r="T164" i="1"/>
  <c r="V164" i="1"/>
  <c r="AB165" i="1"/>
  <c r="Z165" i="1"/>
  <c r="AE166" i="1"/>
  <c r="AH165" i="1"/>
  <c r="AF165" i="1"/>
  <c r="CV165" i="1"/>
  <c r="CJ166" i="1"/>
  <c r="DL164" i="1"/>
  <c r="DE164" i="1"/>
  <c r="CX164" i="1"/>
  <c r="BX167" i="1"/>
  <c r="CA167" i="1" s="1"/>
  <c r="DS164" i="1"/>
  <c r="CP168" i="1"/>
  <c r="CS168" i="1" s="1"/>
  <c r="AZ164" i="1"/>
  <c r="BA164" i="1" s="1"/>
  <c r="BD164" i="1" s="1"/>
  <c r="AS164" i="1"/>
  <c r="AT164" i="1" s="1"/>
  <c r="DT163" i="1"/>
  <c r="CD166" i="1"/>
  <c r="CG166" i="1" s="1"/>
  <c r="DM162" i="1"/>
  <c r="BN164" i="1"/>
  <c r="BG164" i="1"/>
  <c r="BH163" i="1"/>
  <c r="AT163" i="1"/>
  <c r="BA163" i="1"/>
  <c r="BD163" i="1" s="1"/>
  <c r="AQ165" i="1"/>
  <c r="Y166" i="1"/>
  <c r="S165" i="1"/>
  <c r="BK163" i="1" l="1"/>
  <c r="AU164" i="1"/>
  <c r="AW164" i="1"/>
  <c r="AW163" i="1"/>
  <c r="AU163" i="1"/>
  <c r="DL165" i="1"/>
  <c r="AK167" i="1"/>
  <c r="AL166" i="1"/>
  <c r="AN166" i="1"/>
  <c r="V165" i="1"/>
  <c r="T165" i="1"/>
  <c r="AB166" i="1"/>
  <c r="Z166" i="1"/>
  <c r="AE167" i="1"/>
  <c r="AH166" i="1"/>
  <c r="AF166" i="1"/>
  <c r="CX165" i="1"/>
  <c r="CY165" i="1" s="1"/>
  <c r="DS165" i="1"/>
  <c r="DE165" i="1"/>
  <c r="BN165" i="1"/>
  <c r="BO165" i="1" s="1"/>
  <c r="CP169" i="1"/>
  <c r="CS169" i="1" s="1"/>
  <c r="BX168" i="1"/>
  <c r="CA168" i="1" s="1"/>
  <c r="CD167" i="1"/>
  <c r="CG167" i="1" s="1"/>
  <c r="CJ167" i="1"/>
  <c r="CY164" i="1"/>
  <c r="DT164" i="1"/>
  <c r="CV166" i="1"/>
  <c r="DE166" i="1" s="1"/>
  <c r="DT165" i="1"/>
  <c r="DF162" i="1"/>
  <c r="DI162" i="1" s="1"/>
  <c r="DF163" i="1"/>
  <c r="DI163" i="1" s="1"/>
  <c r="DM163" i="1"/>
  <c r="BO164" i="1"/>
  <c r="BG165" i="1"/>
  <c r="BH165" i="1" s="1"/>
  <c r="BH164" i="1"/>
  <c r="AQ166" i="1"/>
  <c r="AS165" i="1"/>
  <c r="AZ165" i="1"/>
  <c r="Y167" i="1"/>
  <c r="S166" i="1"/>
  <c r="DB164" i="1" l="1"/>
  <c r="DB165" i="1"/>
  <c r="BK164" i="1"/>
  <c r="BR165" i="1"/>
  <c r="BK165" i="1"/>
  <c r="BR164" i="1"/>
  <c r="AK168" i="1"/>
  <c r="AL167" i="1"/>
  <c r="AN167" i="1"/>
  <c r="AB167" i="1"/>
  <c r="Z167" i="1"/>
  <c r="AE168" i="1"/>
  <c r="AH167" i="1"/>
  <c r="AF167" i="1"/>
  <c r="T166" i="1"/>
  <c r="V166" i="1"/>
  <c r="AS166" i="1"/>
  <c r="AT166" i="1" s="1"/>
  <c r="DL166" i="1"/>
  <c r="CJ168" i="1"/>
  <c r="CD168" i="1"/>
  <c r="CG168" i="1" s="1"/>
  <c r="BX169" i="1"/>
  <c r="CA169" i="1" s="1"/>
  <c r="CV167" i="1"/>
  <c r="DE167" i="1" s="1"/>
  <c r="CP170" i="1"/>
  <c r="CS170" i="1" s="1"/>
  <c r="CX166" i="1"/>
  <c r="CY166" i="1" s="1"/>
  <c r="DS166" i="1"/>
  <c r="DT166" i="1" s="1"/>
  <c r="BN166" i="1"/>
  <c r="AZ166" i="1"/>
  <c r="BA166" i="1" s="1"/>
  <c r="BD166" i="1" s="1"/>
  <c r="BG166" i="1"/>
  <c r="BH166" i="1" s="1"/>
  <c r="AT165" i="1"/>
  <c r="BA165" i="1"/>
  <c r="BD165" i="1" s="1"/>
  <c r="AQ167" i="1"/>
  <c r="Y168" i="1"/>
  <c r="S167" i="1"/>
  <c r="DB166" i="1" l="1"/>
  <c r="BK166" i="1"/>
  <c r="AU166" i="1"/>
  <c r="AW166" i="1"/>
  <c r="AU165" i="1"/>
  <c r="AW165" i="1"/>
  <c r="AK169" i="1"/>
  <c r="AL168" i="1"/>
  <c r="AN168" i="1"/>
  <c r="T167" i="1"/>
  <c r="V167" i="1"/>
  <c r="AB168" i="1"/>
  <c r="Z168" i="1"/>
  <c r="AE169" i="1"/>
  <c r="AH168" i="1"/>
  <c r="AF168" i="1"/>
  <c r="BX170" i="1"/>
  <c r="CA170" i="1" s="1"/>
  <c r="CP171" i="1"/>
  <c r="CS171" i="1" s="1"/>
  <c r="CV168" i="1"/>
  <c r="DE168" i="1" s="1"/>
  <c r="DL167" i="1"/>
  <c r="DS167" i="1"/>
  <c r="CD169" i="1"/>
  <c r="CG169" i="1" s="1"/>
  <c r="CX167" i="1"/>
  <c r="CJ169" i="1"/>
  <c r="DF164" i="1"/>
  <c r="DI164" i="1" s="1"/>
  <c r="DF165" i="1"/>
  <c r="DI165" i="1" s="1"/>
  <c r="DM164" i="1"/>
  <c r="DM165" i="1"/>
  <c r="BN167" i="1"/>
  <c r="BO166" i="1"/>
  <c r="BG167" i="1"/>
  <c r="AQ168" i="1"/>
  <c r="AS167" i="1"/>
  <c r="AZ167" i="1"/>
  <c r="Y169" i="1"/>
  <c r="S168" i="1"/>
  <c r="DL168" i="1" l="1"/>
  <c r="DS168" i="1"/>
  <c r="DT168" i="1" s="1"/>
  <c r="BR166" i="1"/>
  <c r="AS168" i="1"/>
  <c r="AT168" i="1" s="1"/>
  <c r="AK170" i="1"/>
  <c r="AL169" i="1"/>
  <c r="AN169" i="1"/>
  <c r="V168" i="1"/>
  <c r="T168" i="1"/>
  <c r="AB169" i="1"/>
  <c r="Z169" i="1"/>
  <c r="AE170" i="1"/>
  <c r="AF169" i="1"/>
  <c r="AH169" i="1"/>
  <c r="CX168" i="1"/>
  <c r="CY168" i="1" s="1"/>
  <c r="CY167" i="1"/>
  <c r="CD170" i="1"/>
  <c r="CG170" i="1" s="1"/>
  <c r="DT167" i="1"/>
  <c r="CV169" i="1"/>
  <c r="DL169" i="1" s="1"/>
  <c r="CP172" i="1"/>
  <c r="CS172" i="1" s="1"/>
  <c r="CJ170" i="1"/>
  <c r="BX171" i="1"/>
  <c r="CA171" i="1" s="1"/>
  <c r="BN168" i="1"/>
  <c r="DM167" i="1"/>
  <c r="DF166" i="1"/>
  <c r="DI166" i="1" s="1"/>
  <c r="BO167" i="1"/>
  <c r="AZ168" i="1"/>
  <c r="BA168" i="1" s="1"/>
  <c r="BD168" i="1" s="1"/>
  <c r="BG168" i="1"/>
  <c r="BH168" i="1" s="1"/>
  <c r="BH167" i="1"/>
  <c r="BA167" i="1"/>
  <c r="BD167" i="1" s="1"/>
  <c r="AT167" i="1"/>
  <c r="AQ169" i="1"/>
  <c r="Y170" i="1"/>
  <c r="S169" i="1"/>
  <c r="DB167" i="1" l="1"/>
  <c r="DB168" i="1"/>
  <c r="BK168" i="1"/>
  <c r="BR167" i="1"/>
  <c r="BK167" i="1"/>
  <c r="AU168" i="1"/>
  <c r="AW168" i="1"/>
  <c r="AU167" i="1"/>
  <c r="AW167" i="1"/>
  <c r="AK171" i="1"/>
  <c r="AL170" i="1"/>
  <c r="AN170" i="1"/>
  <c r="V169" i="1"/>
  <c r="T169" i="1"/>
  <c r="Z170" i="1"/>
  <c r="AB170" i="1"/>
  <c r="AE171" i="1"/>
  <c r="AF170" i="1"/>
  <c r="AH170" i="1"/>
  <c r="DS169" i="1"/>
  <c r="DT169" i="1" s="1"/>
  <c r="CX169" i="1"/>
  <c r="CY169" i="1" s="1"/>
  <c r="DE169" i="1"/>
  <c r="CJ171" i="1"/>
  <c r="CP173" i="1"/>
  <c r="CS173" i="1" s="1"/>
  <c r="CV170" i="1"/>
  <c r="BX172" i="1"/>
  <c r="CA172" i="1" s="1"/>
  <c r="CD171" i="1"/>
  <c r="CG171" i="1" s="1"/>
  <c r="DF167" i="1"/>
  <c r="DI167" i="1" s="1"/>
  <c r="DM166" i="1"/>
  <c r="BN169" i="1"/>
  <c r="BO169" i="1" s="1"/>
  <c r="BO168" i="1"/>
  <c r="BG169" i="1"/>
  <c r="AQ170" i="1"/>
  <c r="AS169" i="1"/>
  <c r="AZ169" i="1"/>
  <c r="Y171" i="1"/>
  <c r="S170" i="1"/>
  <c r="DB169" i="1" l="1"/>
  <c r="BR169" i="1"/>
  <c r="BR168" i="1"/>
  <c r="AK172" i="1"/>
  <c r="AN171" i="1"/>
  <c r="AL171" i="1"/>
  <c r="T170" i="1"/>
  <c r="V170" i="1"/>
  <c r="Z171" i="1"/>
  <c r="AB171" i="1"/>
  <c r="AE172" i="1"/>
  <c r="AF171" i="1"/>
  <c r="AH171" i="1"/>
  <c r="CX170" i="1"/>
  <c r="CY170" i="1" s="1"/>
  <c r="DL170" i="1"/>
  <c r="DE170" i="1"/>
  <c r="DS170" i="1"/>
  <c r="DT170" i="1" s="1"/>
  <c r="BN170" i="1"/>
  <c r="BO170" i="1" s="1"/>
  <c r="BX173" i="1"/>
  <c r="CA173" i="1" s="1"/>
  <c r="CV171" i="1"/>
  <c r="CP174" i="1"/>
  <c r="CS174" i="1" s="1"/>
  <c r="AZ170" i="1"/>
  <c r="BA170" i="1" s="1"/>
  <c r="BD170" i="1" s="1"/>
  <c r="CD172" i="1"/>
  <c r="CG172" i="1" s="1"/>
  <c r="CJ172" i="1"/>
  <c r="AS170" i="1"/>
  <c r="AT170" i="1" s="1"/>
  <c r="DF169" i="1"/>
  <c r="DI169" i="1" s="1"/>
  <c r="DF168" i="1"/>
  <c r="DI168" i="1" s="1"/>
  <c r="DM168" i="1"/>
  <c r="BG170" i="1"/>
  <c r="BH170" i="1" s="1"/>
  <c r="BH169" i="1"/>
  <c r="BA169" i="1"/>
  <c r="BD169" i="1" s="1"/>
  <c r="AT169" i="1"/>
  <c r="AQ171" i="1"/>
  <c r="Y172" i="1"/>
  <c r="S171" i="1"/>
  <c r="DB170" i="1" l="1"/>
  <c r="BK169" i="1"/>
  <c r="BK170" i="1"/>
  <c r="BR170" i="1"/>
  <c r="AU169" i="1"/>
  <c r="AW169" i="1"/>
  <c r="AU170" i="1"/>
  <c r="AW170" i="1"/>
  <c r="CX171" i="1"/>
  <c r="CY171" i="1" s="1"/>
  <c r="AK173" i="1"/>
  <c r="AL172" i="1"/>
  <c r="AN172" i="1"/>
  <c r="V171" i="1"/>
  <c r="T171" i="1"/>
  <c r="AB172" i="1"/>
  <c r="Z172" i="1"/>
  <c r="AE173" i="1"/>
  <c r="AF172" i="1"/>
  <c r="AH172" i="1"/>
  <c r="DS171" i="1"/>
  <c r="DT171" i="1" s="1"/>
  <c r="BN171" i="1"/>
  <c r="BO171" i="1" s="1"/>
  <c r="CD173" i="1"/>
  <c r="CG173" i="1" s="1"/>
  <c r="CP175" i="1"/>
  <c r="CS175" i="1" s="1"/>
  <c r="CV172" i="1"/>
  <c r="DE171" i="1"/>
  <c r="DL171" i="1"/>
  <c r="CJ173" i="1"/>
  <c r="BX174" i="1"/>
  <c r="CA174" i="1" s="1"/>
  <c r="DM169" i="1"/>
  <c r="BG171" i="1"/>
  <c r="AQ172" i="1"/>
  <c r="AS171" i="1"/>
  <c r="AS172" i="1" s="1"/>
  <c r="AZ171" i="1"/>
  <c r="Y173" i="1"/>
  <c r="S172" i="1"/>
  <c r="DB171" i="1" l="1"/>
  <c r="BR171" i="1"/>
  <c r="AK174" i="1"/>
  <c r="AL173" i="1"/>
  <c r="AN173" i="1"/>
  <c r="V172" i="1"/>
  <c r="T172" i="1"/>
  <c r="Z173" i="1"/>
  <c r="AB173" i="1"/>
  <c r="AE174" i="1"/>
  <c r="AH173" i="1"/>
  <c r="AF173" i="1"/>
  <c r="DS172" i="1"/>
  <c r="DT172" i="1" s="1"/>
  <c r="CX172" i="1"/>
  <c r="CY172" i="1" s="1"/>
  <c r="DL172" i="1"/>
  <c r="DE172" i="1"/>
  <c r="AZ172" i="1"/>
  <c r="BA172" i="1" s="1"/>
  <c r="BD172" i="1" s="1"/>
  <c r="CJ174" i="1"/>
  <c r="CV173" i="1"/>
  <c r="CP176" i="1"/>
  <c r="CS176" i="1" s="1"/>
  <c r="BX175" i="1"/>
  <c r="CA175" i="1" s="1"/>
  <c r="CD174" i="1"/>
  <c r="CG174" i="1" s="1"/>
  <c r="DM170" i="1"/>
  <c r="DF170" i="1"/>
  <c r="DI170" i="1" s="1"/>
  <c r="BN172" i="1"/>
  <c r="BO172" i="1" s="1"/>
  <c r="BG172" i="1"/>
  <c r="BH171" i="1"/>
  <c r="AT171" i="1"/>
  <c r="BA171" i="1"/>
  <c r="BD171" i="1" s="1"/>
  <c r="AQ173" i="1"/>
  <c r="AT172" i="1"/>
  <c r="Y174" i="1"/>
  <c r="S173" i="1"/>
  <c r="DB172" i="1" l="1"/>
  <c r="BK171" i="1"/>
  <c r="BR172" i="1"/>
  <c r="AW172" i="1"/>
  <c r="AU172" i="1"/>
  <c r="AU171" i="1"/>
  <c r="AW171" i="1"/>
  <c r="DS173" i="1"/>
  <c r="DT173" i="1" s="1"/>
  <c r="AK175" i="1"/>
  <c r="AN174" i="1"/>
  <c r="AL174" i="1"/>
  <c r="V173" i="1"/>
  <c r="T173" i="1"/>
  <c r="AB174" i="1"/>
  <c r="Z174" i="1"/>
  <c r="AE175" i="1"/>
  <c r="AF174" i="1"/>
  <c r="AH174" i="1"/>
  <c r="CX173" i="1"/>
  <c r="CY173" i="1" s="1"/>
  <c r="BX176" i="1"/>
  <c r="CA176" i="1" s="1"/>
  <c r="CP177" i="1"/>
  <c r="CS177" i="1" s="1"/>
  <c r="CV174" i="1"/>
  <c r="DE173" i="1"/>
  <c r="DL173" i="1"/>
  <c r="CD175" i="1"/>
  <c r="CG175" i="1" s="1"/>
  <c r="CJ175" i="1"/>
  <c r="DM171" i="1"/>
  <c r="BN173" i="1"/>
  <c r="BO173" i="1" s="1"/>
  <c r="DF171" i="1"/>
  <c r="DI171" i="1" s="1"/>
  <c r="BG173" i="1"/>
  <c r="BH172" i="1"/>
  <c r="AQ174" i="1"/>
  <c r="AS173" i="1"/>
  <c r="AZ173" i="1"/>
  <c r="Y175" i="1"/>
  <c r="S174" i="1"/>
  <c r="DB173" i="1" l="1"/>
  <c r="DE174" i="1"/>
  <c r="BR173" i="1"/>
  <c r="BK172" i="1"/>
  <c r="AS174" i="1"/>
  <c r="AT174" i="1" s="1"/>
  <c r="AK176" i="1"/>
  <c r="AN175" i="1"/>
  <c r="AL175" i="1"/>
  <c r="V174" i="1"/>
  <c r="T174" i="1"/>
  <c r="Z175" i="1"/>
  <c r="AB175" i="1"/>
  <c r="AE176" i="1"/>
  <c r="AF175" i="1"/>
  <c r="AH175" i="1"/>
  <c r="CX174" i="1"/>
  <c r="CY174" i="1" s="1"/>
  <c r="DS174" i="1"/>
  <c r="DT174" i="1" s="1"/>
  <c r="DL174" i="1"/>
  <c r="CV175" i="1"/>
  <c r="CD176" i="1"/>
  <c r="CG176" i="1" s="1"/>
  <c r="CP178" i="1"/>
  <c r="CS178" i="1" s="1"/>
  <c r="CJ176" i="1"/>
  <c r="BX177" i="1"/>
  <c r="CA177" i="1" s="1"/>
  <c r="AZ174" i="1"/>
  <c r="BA174" i="1" s="1"/>
  <c r="BD174" i="1" s="1"/>
  <c r="DM172" i="1"/>
  <c r="DF172" i="1"/>
  <c r="DI172" i="1" s="1"/>
  <c r="BN174" i="1"/>
  <c r="BG174" i="1"/>
  <c r="BH174" i="1" s="1"/>
  <c r="BH173" i="1"/>
  <c r="AT173" i="1"/>
  <c r="BA173" i="1"/>
  <c r="BD173" i="1" s="1"/>
  <c r="AQ175" i="1"/>
  <c r="Y176" i="1"/>
  <c r="S175" i="1"/>
  <c r="DB174" i="1" l="1"/>
  <c r="BK173" i="1"/>
  <c r="BK174" i="1"/>
  <c r="AW174" i="1"/>
  <c r="AU174" i="1"/>
  <c r="AW173" i="1"/>
  <c r="AU173" i="1"/>
  <c r="AK177" i="1"/>
  <c r="AN176" i="1"/>
  <c r="AL176" i="1"/>
  <c r="AE177" i="1"/>
  <c r="AF176" i="1"/>
  <c r="AH176" i="1"/>
  <c r="V175" i="1"/>
  <c r="T175" i="1"/>
  <c r="Z176" i="1"/>
  <c r="AB176" i="1"/>
  <c r="CX175" i="1"/>
  <c r="CY175" i="1" s="1"/>
  <c r="CJ177" i="1"/>
  <c r="CD177" i="1"/>
  <c r="CG177" i="1" s="1"/>
  <c r="CP179" i="1"/>
  <c r="CS179" i="1" s="1"/>
  <c r="CV176" i="1"/>
  <c r="DE175" i="1"/>
  <c r="DL175" i="1"/>
  <c r="BX178" i="1"/>
  <c r="CA178" i="1" s="1"/>
  <c r="DS175" i="1"/>
  <c r="BN175" i="1"/>
  <c r="BO175" i="1" s="1"/>
  <c r="BO174" i="1"/>
  <c r="DM173" i="1"/>
  <c r="DF173" i="1"/>
  <c r="DI173" i="1" s="1"/>
  <c r="AS175" i="1"/>
  <c r="AT175" i="1" s="1"/>
  <c r="BG175" i="1"/>
  <c r="BH175" i="1" s="1"/>
  <c r="AQ176" i="1"/>
  <c r="AZ175" i="1"/>
  <c r="Y177" i="1"/>
  <c r="S176" i="1"/>
  <c r="DB175" i="1" l="1"/>
  <c r="BR174" i="1"/>
  <c r="BR175" i="1"/>
  <c r="BK175" i="1"/>
  <c r="AW175" i="1"/>
  <c r="AU175" i="1"/>
  <c r="AZ176" i="1"/>
  <c r="BA176" i="1" s="1"/>
  <c r="BD176" i="1" s="1"/>
  <c r="AK178" i="1"/>
  <c r="AN177" i="1"/>
  <c r="AL177" i="1"/>
  <c r="T176" i="1"/>
  <c r="V176" i="1"/>
  <c r="AB177" i="1"/>
  <c r="Z177" i="1"/>
  <c r="AE178" i="1"/>
  <c r="AF177" i="1"/>
  <c r="AH177" i="1"/>
  <c r="DE176" i="1"/>
  <c r="DL176" i="1"/>
  <c r="DS176" i="1"/>
  <c r="DT176" i="1" s="1"/>
  <c r="CD178" i="1"/>
  <c r="CG178" i="1" s="1"/>
  <c r="DT175" i="1"/>
  <c r="CV177" i="1"/>
  <c r="CX176" i="1"/>
  <c r="CP180" i="1"/>
  <c r="CS180" i="1" s="1"/>
  <c r="BX179" i="1"/>
  <c r="CA179" i="1" s="1"/>
  <c r="CJ178" i="1"/>
  <c r="DF174" i="1"/>
  <c r="DI174" i="1" s="1"/>
  <c r="DM174" i="1"/>
  <c r="BN176" i="1"/>
  <c r="AS176" i="1"/>
  <c r="AT176" i="1" s="1"/>
  <c r="BG176" i="1"/>
  <c r="BH176" i="1" s="1"/>
  <c r="BA175" i="1"/>
  <c r="BD175" i="1" s="1"/>
  <c r="AQ177" i="1"/>
  <c r="Y178" i="1"/>
  <c r="S177" i="1"/>
  <c r="CX177" i="1" l="1"/>
  <c r="CY177" i="1" s="1"/>
  <c r="BK176" i="1"/>
  <c r="AW176" i="1"/>
  <c r="AU176" i="1"/>
  <c r="AK179" i="1"/>
  <c r="AN178" i="1"/>
  <c r="AL178" i="1"/>
  <c r="Z178" i="1"/>
  <c r="AB178" i="1"/>
  <c r="AE179" i="1"/>
  <c r="AF178" i="1"/>
  <c r="AH178" i="1"/>
  <c r="V177" i="1"/>
  <c r="T177" i="1"/>
  <c r="DS177" i="1"/>
  <c r="DT177" i="1" s="1"/>
  <c r="CY176" i="1"/>
  <c r="CP181" i="1"/>
  <c r="CS181" i="1" s="1"/>
  <c r="CV178" i="1"/>
  <c r="DE177" i="1"/>
  <c r="CJ179" i="1"/>
  <c r="DL177" i="1"/>
  <c r="BX180" i="1"/>
  <c r="CA180" i="1" s="1"/>
  <c r="CD179" i="1"/>
  <c r="CG179" i="1" s="1"/>
  <c r="BN177" i="1"/>
  <c r="BO177" i="1" s="1"/>
  <c r="DF175" i="1"/>
  <c r="DI175" i="1" s="1"/>
  <c r="DM175" i="1"/>
  <c r="BO176" i="1"/>
  <c r="AS177" i="1"/>
  <c r="AT177" i="1" s="1"/>
  <c r="BG177" i="1"/>
  <c r="AQ178" i="1"/>
  <c r="AZ177" i="1"/>
  <c r="Y179" i="1"/>
  <c r="S178" i="1"/>
  <c r="DB177" i="1" l="1"/>
  <c r="DB176" i="1"/>
  <c r="BR176" i="1"/>
  <c r="BR177" i="1"/>
  <c r="AW177" i="1"/>
  <c r="AU177" i="1"/>
  <c r="AK180" i="1"/>
  <c r="AL179" i="1"/>
  <c r="AN179" i="1"/>
  <c r="V178" i="1"/>
  <c r="T178" i="1"/>
  <c r="AB179" i="1"/>
  <c r="Z179" i="1"/>
  <c r="AE180" i="1"/>
  <c r="AH179" i="1"/>
  <c r="AF179" i="1"/>
  <c r="DL178" i="1"/>
  <c r="DE178" i="1"/>
  <c r="CV179" i="1"/>
  <c r="CX178" i="1"/>
  <c r="CJ180" i="1"/>
  <c r="CP182" i="1"/>
  <c r="CS182" i="1" s="1"/>
  <c r="CD180" i="1"/>
  <c r="CG180" i="1" s="1"/>
  <c r="BX181" i="1"/>
  <c r="CA181" i="1" s="1"/>
  <c r="DS178" i="1"/>
  <c r="DT178" i="1" s="1"/>
  <c r="DM176" i="1"/>
  <c r="DF176" i="1"/>
  <c r="DI176" i="1" s="1"/>
  <c r="BN178" i="1"/>
  <c r="BG178" i="1"/>
  <c r="BH177" i="1"/>
  <c r="AZ178" i="1"/>
  <c r="BA178" i="1" s="1"/>
  <c r="BD178" i="1" s="1"/>
  <c r="BA177" i="1"/>
  <c r="BD177" i="1" s="1"/>
  <c r="AQ179" i="1"/>
  <c r="AS178" i="1"/>
  <c r="Y180" i="1"/>
  <c r="S179" i="1"/>
  <c r="AS179" i="1" l="1"/>
  <c r="AT179" i="1" s="1"/>
  <c r="BK177" i="1"/>
  <c r="AK181" i="1"/>
  <c r="AL180" i="1"/>
  <c r="AN180" i="1"/>
  <c r="V179" i="1"/>
  <c r="T179" i="1"/>
  <c r="AB180" i="1"/>
  <c r="Z180" i="1"/>
  <c r="AE181" i="1"/>
  <c r="AF180" i="1"/>
  <c r="AH180" i="1"/>
  <c r="DE179" i="1"/>
  <c r="DS179" i="1"/>
  <c r="CD181" i="1"/>
  <c r="CG181" i="1" s="1"/>
  <c r="CP183" i="1"/>
  <c r="CS183" i="1" s="1"/>
  <c r="CJ181" i="1"/>
  <c r="CX179" i="1"/>
  <c r="CY179" i="1" s="1"/>
  <c r="CY178" i="1"/>
  <c r="CV180" i="1"/>
  <c r="BX182" i="1"/>
  <c r="CA182" i="1" s="1"/>
  <c r="DL179" i="1"/>
  <c r="BN179" i="1"/>
  <c r="BO179" i="1" s="1"/>
  <c r="BO178" i="1"/>
  <c r="DF177" i="1"/>
  <c r="DI177" i="1" s="1"/>
  <c r="DM177" i="1"/>
  <c r="BG179" i="1"/>
  <c r="BH179" i="1" s="1"/>
  <c r="BH178" i="1"/>
  <c r="AT178" i="1"/>
  <c r="AQ180" i="1"/>
  <c r="AZ179" i="1"/>
  <c r="Y181" i="1"/>
  <c r="S180" i="1"/>
  <c r="DB178" i="1" l="1"/>
  <c r="DB179" i="1"/>
  <c r="BK178" i="1"/>
  <c r="BK179" i="1"/>
  <c r="BR178" i="1"/>
  <c r="BR179" i="1"/>
  <c r="AU179" i="1"/>
  <c r="AW179" i="1"/>
  <c r="AU178" i="1"/>
  <c r="AW178" i="1"/>
  <c r="AK182" i="1"/>
  <c r="AL181" i="1"/>
  <c r="AN181" i="1"/>
  <c r="AB181" i="1"/>
  <c r="Z181" i="1"/>
  <c r="AE182" i="1"/>
  <c r="AF181" i="1"/>
  <c r="AH181" i="1"/>
  <c r="T180" i="1"/>
  <c r="V180" i="1"/>
  <c r="DL180" i="1"/>
  <c r="DS180" i="1"/>
  <c r="DT180" i="1" s="1"/>
  <c r="BN180" i="1"/>
  <c r="BO180" i="1" s="1"/>
  <c r="DT179" i="1"/>
  <c r="CV181" i="1"/>
  <c r="CX180" i="1"/>
  <c r="CJ182" i="1"/>
  <c r="CP184" i="1"/>
  <c r="CS184" i="1" s="1"/>
  <c r="CD182" i="1"/>
  <c r="CG182" i="1" s="1"/>
  <c r="BX183" i="1"/>
  <c r="CA183" i="1" s="1"/>
  <c r="DE180" i="1"/>
  <c r="AZ180" i="1"/>
  <c r="BA180" i="1" s="1"/>
  <c r="BD180" i="1" s="1"/>
  <c r="DF178" i="1"/>
  <c r="DI178" i="1" s="1"/>
  <c r="DM178" i="1"/>
  <c r="BG180" i="1"/>
  <c r="BA179" i="1"/>
  <c r="BD179" i="1" s="1"/>
  <c r="AQ181" i="1"/>
  <c r="AS180" i="1"/>
  <c r="Y182" i="1"/>
  <c r="S181" i="1"/>
  <c r="BR180" i="1" l="1"/>
  <c r="AK183" i="1"/>
  <c r="AL182" i="1"/>
  <c r="AN182" i="1"/>
  <c r="T181" i="1"/>
  <c r="V181" i="1"/>
  <c r="Z182" i="1"/>
  <c r="AB182" i="1"/>
  <c r="AE183" i="1"/>
  <c r="AF182" i="1"/>
  <c r="AH182" i="1"/>
  <c r="CX181" i="1"/>
  <c r="CY181" i="1" s="1"/>
  <c r="DE181" i="1"/>
  <c r="BN181" i="1"/>
  <c r="BO181" i="1" s="1"/>
  <c r="DL181" i="1"/>
  <c r="DS181" i="1"/>
  <c r="DT181" i="1" s="1"/>
  <c r="CY180" i="1"/>
  <c r="BX184" i="1"/>
  <c r="CA184" i="1" s="1"/>
  <c r="CD183" i="1"/>
  <c r="CG183" i="1" s="1"/>
  <c r="CP185" i="1"/>
  <c r="CS185" i="1" s="1"/>
  <c r="CJ183" i="1"/>
  <c r="CV182" i="1"/>
  <c r="AS181" i="1"/>
  <c r="AT181" i="1" s="1"/>
  <c r="DF179" i="1"/>
  <c r="DI179" i="1" s="1"/>
  <c r="DM179" i="1"/>
  <c r="BG181" i="1"/>
  <c r="BH180" i="1"/>
  <c r="AT180" i="1"/>
  <c r="AQ182" i="1"/>
  <c r="AZ181" i="1"/>
  <c r="Y183" i="1"/>
  <c r="S182" i="1"/>
  <c r="DB180" i="1" l="1"/>
  <c r="DB181" i="1"/>
  <c r="BK180" i="1"/>
  <c r="BR181" i="1"/>
  <c r="AU180" i="1"/>
  <c r="AW180" i="1"/>
  <c r="AU181" i="1"/>
  <c r="AW181" i="1"/>
  <c r="AK184" i="1"/>
  <c r="AL183" i="1"/>
  <c r="AN183" i="1"/>
  <c r="T182" i="1"/>
  <c r="V182" i="1"/>
  <c r="AE184" i="1"/>
  <c r="AF183" i="1"/>
  <c r="AH183" i="1"/>
  <c r="Z183" i="1"/>
  <c r="AB183" i="1"/>
  <c r="DE182" i="1"/>
  <c r="CV183" i="1"/>
  <c r="CJ184" i="1"/>
  <c r="CP186" i="1"/>
  <c r="CS186" i="1" s="1"/>
  <c r="DS182" i="1"/>
  <c r="DT182" i="1" s="1"/>
  <c r="CD184" i="1"/>
  <c r="CG184" i="1" s="1"/>
  <c r="BX185" i="1"/>
  <c r="CA185" i="1" s="1"/>
  <c r="CX182" i="1"/>
  <c r="DL182" i="1"/>
  <c r="AZ182" i="1"/>
  <c r="BA182" i="1" s="1"/>
  <c r="BD182" i="1" s="1"/>
  <c r="DM180" i="1"/>
  <c r="DF180" i="1"/>
  <c r="DI180" i="1" s="1"/>
  <c r="BN182" i="1"/>
  <c r="BG182" i="1"/>
  <c r="BH181" i="1"/>
  <c r="BA181" i="1"/>
  <c r="BD181" i="1" s="1"/>
  <c r="AQ183" i="1"/>
  <c r="AS182" i="1"/>
  <c r="AS183" i="1" s="1"/>
  <c r="Y184" i="1"/>
  <c r="S183" i="1"/>
  <c r="DE183" i="1" l="1"/>
  <c r="BK181" i="1"/>
  <c r="AK185" i="1"/>
  <c r="AL184" i="1"/>
  <c r="AN184" i="1"/>
  <c r="AE185" i="1"/>
  <c r="AH184" i="1"/>
  <c r="AF184" i="1"/>
  <c r="T183" i="1"/>
  <c r="V183" i="1"/>
  <c r="AB184" i="1"/>
  <c r="Z184" i="1"/>
  <c r="DL183" i="1"/>
  <c r="CX183" i="1"/>
  <c r="CY183" i="1" s="1"/>
  <c r="CJ185" i="1"/>
  <c r="DS183" i="1"/>
  <c r="CP187" i="1"/>
  <c r="CS187" i="1" s="1"/>
  <c r="BX186" i="1"/>
  <c r="CA186" i="1" s="1"/>
  <c r="CD185" i="1"/>
  <c r="CG185" i="1" s="1"/>
  <c r="CY182" i="1"/>
  <c r="CV184" i="1"/>
  <c r="BN183" i="1"/>
  <c r="BO183" i="1" s="1"/>
  <c r="BO182" i="1"/>
  <c r="DF181" i="1"/>
  <c r="DI181" i="1" s="1"/>
  <c r="DM181" i="1"/>
  <c r="BG183" i="1"/>
  <c r="BH183" i="1" s="1"/>
  <c r="BH182" i="1"/>
  <c r="AT182" i="1"/>
  <c r="AQ184" i="1"/>
  <c r="AT183" i="1"/>
  <c r="AZ183" i="1"/>
  <c r="Y185" i="1"/>
  <c r="S184" i="1"/>
  <c r="DB182" i="1" l="1"/>
  <c r="DB183" i="1"/>
  <c r="BK182" i="1"/>
  <c r="BK183" i="1"/>
  <c r="BR182" i="1"/>
  <c r="BR183" i="1"/>
  <c r="AU183" i="1"/>
  <c r="AW183" i="1"/>
  <c r="AU182" i="1"/>
  <c r="AW182" i="1"/>
  <c r="AK186" i="1"/>
  <c r="AL185" i="1"/>
  <c r="AN185" i="1"/>
  <c r="Z185" i="1"/>
  <c r="AB185" i="1"/>
  <c r="V184" i="1"/>
  <c r="T184" i="1"/>
  <c r="AE186" i="1"/>
  <c r="AH185" i="1"/>
  <c r="AF185" i="1"/>
  <c r="CX184" i="1"/>
  <c r="CY184" i="1" s="1"/>
  <c r="DL184" i="1"/>
  <c r="DS184" i="1"/>
  <c r="DT184" i="1" s="1"/>
  <c r="AZ184" i="1"/>
  <c r="BA184" i="1" s="1"/>
  <c r="BD184" i="1" s="1"/>
  <c r="CP188" i="1"/>
  <c r="CS188" i="1" s="1"/>
  <c r="CD186" i="1"/>
  <c r="CG186" i="1" s="1"/>
  <c r="BX187" i="1"/>
  <c r="CA187" i="1" s="1"/>
  <c r="DT183" i="1"/>
  <c r="CV185" i="1"/>
  <c r="CJ186" i="1"/>
  <c r="DE184" i="1"/>
  <c r="DF183" i="1"/>
  <c r="DI183" i="1" s="1"/>
  <c r="BN184" i="1"/>
  <c r="BG184" i="1"/>
  <c r="BA183" i="1"/>
  <c r="BD183" i="1" s="1"/>
  <c r="AQ185" i="1"/>
  <c r="AS184" i="1"/>
  <c r="Y186" i="1"/>
  <c r="S185" i="1"/>
  <c r="DB184" i="1" l="1"/>
  <c r="AS185" i="1"/>
  <c r="AT185" i="1" s="1"/>
  <c r="AK187" i="1"/>
  <c r="AL186" i="1"/>
  <c r="AN186" i="1"/>
  <c r="Z186" i="1"/>
  <c r="AB186" i="1"/>
  <c r="AE187" i="1"/>
  <c r="AF186" i="1"/>
  <c r="AH186" i="1"/>
  <c r="V185" i="1"/>
  <c r="T185" i="1"/>
  <c r="DL185" i="1"/>
  <c r="CV186" i="1"/>
  <c r="DS185" i="1"/>
  <c r="DT185" i="1" s="1"/>
  <c r="BX188" i="1"/>
  <c r="CA188" i="1" s="1"/>
  <c r="DE185" i="1"/>
  <c r="CD187" i="1"/>
  <c r="CG187" i="1" s="1"/>
  <c r="CJ187" i="1"/>
  <c r="CP189" i="1"/>
  <c r="CS189" i="1" s="1"/>
  <c r="CX185" i="1"/>
  <c r="BN185" i="1"/>
  <c r="BO185" i="1" s="1"/>
  <c r="DM182" i="1"/>
  <c r="DM183" i="1"/>
  <c r="DF182" i="1"/>
  <c r="DI182" i="1" s="1"/>
  <c r="BO184" i="1"/>
  <c r="BG185" i="1"/>
  <c r="BH184" i="1"/>
  <c r="AT184" i="1"/>
  <c r="AQ186" i="1"/>
  <c r="AZ185" i="1"/>
  <c r="Y187" i="1"/>
  <c r="S186" i="1"/>
  <c r="BK184" i="1" l="1"/>
  <c r="BR184" i="1"/>
  <c r="BR185" i="1"/>
  <c r="AW185" i="1"/>
  <c r="AU185" i="1"/>
  <c r="AW184" i="1"/>
  <c r="AU184" i="1"/>
  <c r="AK188" i="1"/>
  <c r="AN187" i="1"/>
  <c r="AL187" i="1"/>
  <c r="Z187" i="1"/>
  <c r="AB187" i="1"/>
  <c r="AE188" i="1"/>
  <c r="AF187" i="1"/>
  <c r="AH187" i="1"/>
  <c r="V186" i="1"/>
  <c r="T186" i="1"/>
  <c r="CX186" i="1"/>
  <c r="CY186" i="1" s="1"/>
  <c r="AZ186" i="1"/>
  <c r="BA186" i="1" s="1"/>
  <c r="BD186" i="1" s="1"/>
  <c r="DE186" i="1"/>
  <c r="BX189" i="1"/>
  <c r="CA189" i="1" s="1"/>
  <c r="DS186" i="1"/>
  <c r="DT186" i="1" s="1"/>
  <c r="CD188" i="1"/>
  <c r="CG188" i="1" s="1"/>
  <c r="CJ188" i="1"/>
  <c r="CY185" i="1"/>
  <c r="CV187" i="1"/>
  <c r="CP190" i="1"/>
  <c r="CS190" i="1" s="1"/>
  <c r="DL186" i="1"/>
  <c r="BN186" i="1"/>
  <c r="BO186" i="1" s="1"/>
  <c r="DM184" i="1"/>
  <c r="DF184" i="1"/>
  <c r="DI184" i="1" s="1"/>
  <c r="BG186" i="1"/>
  <c r="BH185" i="1"/>
  <c r="BA185" i="1"/>
  <c r="BD185" i="1" s="1"/>
  <c r="AQ187" i="1"/>
  <c r="AS186" i="1"/>
  <c r="Y188" i="1"/>
  <c r="S187" i="1"/>
  <c r="DB186" i="1" l="1"/>
  <c r="DB185" i="1"/>
  <c r="BR186" i="1"/>
  <c r="BK185" i="1"/>
  <c r="AK189" i="1"/>
  <c r="AN188" i="1"/>
  <c r="AL188" i="1"/>
  <c r="AE189" i="1"/>
  <c r="AH188" i="1"/>
  <c r="AF188" i="1"/>
  <c r="V187" i="1"/>
  <c r="T187" i="1"/>
  <c r="AB188" i="1"/>
  <c r="Z188" i="1"/>
  <c r="BN187" i="1"/>
  <c r="BO187" i="1" s="1"/>
  <c r="DE187" i="1"/>
  <c r="CV188" i="1"/>
  <c r="CX187" i="1"/>
  <c r="CY187" i="1" s="1"/>
  <c r="CJ189" i="1"/>
  <c r="DL187" i="1"/>
  <c r="CD189" i="1"/>
  <c r="CG189" i="1" s="1"/>
  <c r="DS187" i="1"/>
  <c r="DT187" i="1" s="1"/>
  <c r="CP191" i="1"/>
  <c r="CS191" i="1" s="1"/>
  <c r="BX190" i="1"/>
  <c r="CA190" i="1" s="1"/>
  <c r="AS187" i="1"/>
  <c r="AT187" i="1" s="1"/>
  <c r="DF185" i="1"/>
  <c r="DI185" i="1" s="1"/>
  <c r="DM185" i="1"/>
  <c r="BG187" i="1"/>
  <c r="BH186" i="1"/>
  <c r="AT186" i="1"/>
  <c r="AQ188" i="1"/>
  <c r="AZ187" i="1"/>
  <c r="Y189" i="1"/>
  <c r="S188" i="1"/>
  <c r="DB187" i="1" l="1"/>
  <c r="BK186" i="1"/>
  <c r="BR187" i="1"/>
  <c r="AU186" i="1"/>
  <c r="AW186" i="1"/>
  <c r="AW187" i="1"/>
  <c r="AU187" i="1"/>
  <c r="AK190" i="1"/>
  <c r="AN189" i="1"/>
  <c r="AL189" i="1"/>
  <c r="V188" i="1"/>
  <c r="T188" i="1"/>
  <c r="Z189" i="1"/>
  <c r="AB189" i="1"/>
  <c r="AE190" i="1"/>
  <c r="AH189" i="1"/>
  <c r="AF189" i="1"/>
  <c r="DS188" i="1"/>
  <c r="DT188" i="1" s="1"/>
  <c r="CJ190" i="1"/>
  <c r="CP192" i="1"/>
  <c r="CS192" i="1" s="1"/>
  <c r="CD190" i="1"/>
  <c r="CG190" i="1" s="1"/>
  <c r="DL188" i="1"/>
  <c r="CX188" i="1"/>
  <c r="BX191" i="1"/>
  <c r="CA191" i="1" s="1"/>
  <c r="CV189" i="1"/>
  <c r="DE188" i="1"/>
  <c r="AZ188" i="1"/>
  <c r="BA188" i="1" s="1"/>
  <c r="BD188" i="1" s="1"/>
  <c r="BN188" i="1"/>
  <c r="DF186" i="1"/>
  <c r="DI186" i="1" s="1"/>
  <c r="DM186" i="1"/>
  <c r="BG188" i="1"/>
  <c r="BH187" i="1"/>
  <c r="BA187" i="1"/>
  <c r="BD187" i="1" s="1"/>
  <c r="AQ189" i="1"/>
  <c r="AS188" i="1"/>
  <c r="Y190" i="1"/>
  <c r="S189" i="1"/>
  <c r="BK187" i="1" l="1"/>
  <c r="AK191" i="1"/>
  <c r="AN190" i="1"/>
  <c r="AL190" i="1"/>
  <c r="AB190" i="1"/>
  <c r="Z190" i="1"/>
  <c r="V189" i="1"/>
  <c r="T189" i="1"/>
  <c r="AE191" i="1"/>
  <c r="AH190" i="1"/>
  <c r="AF190" i="1"/>
  <c r="DL189" i="1"/>
  <c r="BX192" i="1"/>
  <c r="CA192" i="1" s="1"/>
  <c r="CX189" i="1"/>
  <c r="CV190" i="1"/>
  <c r="CD191" i="1"/>
  <c r="CG191" i="1" s="1"/>
  <c r="CP193" i="1"/>
  <c r="CS193" i="1" s="1"/>
  <c r="DE189" i="1"/>
  <c r="CY188" i="1"/>
  <c r="CJ191" i="1"/>
  <c r="DS189" i="1"/>
  <c r="AS189" i="1"/>
  <c r="AT189" i="1" s="1"/>
  <c r="DM187" i="1"/>
  <c r="DF187" i="1"/>
  <c r="DI187" i="1" s="1"/>
  <c r="BN189" i="1"/>
  <c r="BO188" i="1"/>
  <c r="BG189" i="1"/>
  <c r="BH189" i="1" s="1"/>
  <c r="BH188" i="1"/>
  <c r="AT188" i="1"/>
  <c r="AQ190" i="1"/>
  <c r="AZ189" i="1"/>
  <c r="Y191" i="1"/>
  <c r="S190" i="1"/>
  <c r="DB188" i="1" l="1"/>
  <c r="BK189" i="1"/>
  <c r="BR188" i="1"/>
  <c r="BK188" i="1"/>
  <c r="AW188" i="1"/>
  <c r="AU188" i="1"/>
  <c r="AW189" i="1"/>
  <c r="AU189" i="1"/>
  <c r="AK192" i="1"/>
  <c r="AN191" i="1"/>
  <c r="AL191" i="1"/>
  <c r="AB191" i="1"/>
  <c r="Z191" i="1"/>
  <c r="V190" i="1"/>
  <c r="T190" i="1"/>
  <c r="AE192" i="1"/>
  <c r="AF191" i="1"/>
  <c r="AH191" i="1"/>
  <c r="DE190" i="1"/>
  <c r="DS190" i="1"/>
  <c r="DT190" i="1" s="1"/>
  <c r="CX190" i="1"/>
  <c r="CY190" i="1" s="1"/>
  <c r="CD192" i="1"/>
  <c r="CG192" i="1" s="1"/>
  <c r="CY189" i="1"/>
  <c r="DT189" i="1"/>
  <c r="CV191" i="1"/>
  <c r="CP194" i="1"/>
  <c r="CS194" i="1" s="1"/>
  <c r="CJ192" i="1"/>
  <c r="BX193" i="1"/>
  <c r="CA193" i="1" s="1"/>
  <c r="DL190" i="1"/>
  <c r="BN190" i="1"/>
  <c r="AZ190" i="1"/>
  <c r="BA190" i="1" s="1"/>
  <c r="BD190" i="1" s="1"/>
  <c r="DM188" i="1"/>
  <c r="BO189" i="1"/>
  <c r="BG190" i="1"/>
  <c r="AQ191" i="1"/>
  <c r="BA189" i="1"/>
  <c r="BD189" i="1" s="1"/>
  <c r="AS190" i="1"/>
  <c r="Y192" i="1"/>
  <c r="S191" i="1"/>
  <c r="DB189" i="1" l="1"/>
  <c r="DB190" i="1"/>
  <c r="BR189" i="1"/>
  <c r="AK193" i="1"/>
  <c r="AL192" i="1"/>
  <c r="AN192" i="1"/>
  <c r="V191" i="1"/>
  <c r="T191" i="1"/>
  <c r="AB192" i="1"/>
  <c r="Z192" i="1"/>
  <c r="AE193" i="1"/>
  <c r="AH192" i="1"/>
  <c r="AF192" i="1"/>
  <c r="CX191" i="1"/>
  <c r="CY191" i="1" s="1"/>
  <c r="DE191" i="1"/>
  <c r="DS191" i="1"/>
  <c r="DT191" i="1" s="1"/>
  <c r="DL191" i="1"/>
  <c r="CP195" i="1"/>
  <c r="CS195" i="1" s="1"/>
  <c r="CV192" i="1"/>
  <c r="BX194" i="1"/>
  <c r="CA194" i="1" s="1"/>
  <c r="CJ193" i="1"/>
  <c r="CD193" i="1"/>
  <c r="CG193" i="1" s="1"/>
  <c r="AS191" i="1"/>
  <c r="AT191" i="1" s="1"/>
  <c r="DF188" i="1"/>
  <c r="DI188" i="1" s="1"/>
  <c r="DF189" i="1"/>
  <c r="DI189" i="1" s="1"/>
  <c r="BN191" i="1"/>
  <c r="BO190" i="1"/>
  <c r="DM189" i="1"/>
  <c r="BG191" i="1"/>
  <c r="BH190" i="1"/>
  <c r="AT190" i="1"/>
  <c r="AQ192" i="1"/>
  <c r="AZ191" i="1"/>
  <c r="Y193" i="1"/>
  <c r="S192" i="1"/>
  <c r="DB191" i="1" l="1"/>
  <c r="BK190" i="1"/>
  <c r="BR190" i="1"/>
  <c r="AU191" i="1"/>
  <c r="AW191" i="1"/>
  <c r="AW190" i="1"/>
  <c r="AU190" i="1"/>
  <c r="AK194" i="1"/>
  <c r="AL193" i="1"/>
  <c r="AN193" i="1"/>
  <c r="Z193" i="1"/>
  <c r="AB193" i="1"/>
  <c r="AE194" i="1"/>
  <c r="AH193" i="1"/>
  <c r="AF193" i="1"/>
  <c r="T192" i="1"/>
  <c r="V192" i="1"/>
  <c r="CJ194" i="1"/>
  <c r="BX195" i="1"/>
  <c r="CA195" i="1" s="1"/>
  <c r="CV193" i="1"/>
  <c r="DL192" i="1"/>
  <c r="DS192" i="1"/>
  <c r="DE192" i="1"/>
  <c r="CD194" i="1"/>
  <c r="CG194" i="1" s="1"/>
  <c r="CP196" i="1"/>
  <c r="CS196" i="1" s="1"/>
  <c r="CX192" i="1"/>
  <c r="BN192" i="1"/>
  <c r="BO191" i="1"/>
  <c r="AZ192" i="1"/>
  <c r="BA192" i="1" s="1"/>
  <c r="BD192" i="1" s="1"/>
  <c r="DF191" i="1"/>
  <c r="DI191" i="1" s="1"/>
  <c r="DF190" i="1"/>
  <c r="DI190" i="1" s="1"/>
  <c r="DM190" i="1"/>
  <c r="BG192" i="1"/>
  <c r="BH191" i="1"/>
  <c r="BA191" i="1"/>
  <c r="BD191" i="1" s="1"/>
  <c r="AQ193" i="1"/>
  <c r="AS192" i="1"/>
  <c r="Y194" i="1"/>
  <c r="S193" i="1"/>
  <c r="BR191" i="1" l="1"/>
  <c r="BK191" i="1"/>
  <c r="AK195" i="1"/>
  <c r="AL194" i="1"/>
  <c r="AN194" i="1"/>
  <c r="V193" i="1"/>
  <c r="T193" i="1"/>
  <c r="Z194" i="1"/>
  <c r="AB194" i="1"/>
  <c r="AE195" i="1"/>
  <c r="AF194" i="1"/>
  <c r="AH194" i="1"/>
  <c r="DL193" i="1"/>
  <c r="DE193" i="1"/>
  <c r="DS193" i="1"/>
  <c r="DT193" i="1" s="1"/>
  <c r="CX193" i="1"/>
  <c r="CY193" i="1" s="1"/>
  <c r="CY192" i="1"/>
  <c r="DT192" i="1"/>
  <c r="CV194" i="1"/>
  <c r="CD195" i="1"/>
  <c r="CG195" i="1" s="1"/>
  <c r="BX196" i="1"/>
  <c r="CA196" i="1" s="1"/>
  <c r="CP197" i="1"/>
  <c r="CS197" i="1" s="1"/>
  <c r="CJ195" i="1"/>
  <c r="DM191" i="1"/>
  <c r="BN193" i="1"/>
  <c r="BO193" i="1" s="1"/>
  <c r="BO192" i="1"/>
  <c r="AS193" i="1"/>
  <c r="AT193" i="1" s="1"/>
  <c r="BG193" i="1"/>
  <c r="BH193" i="1" s="1"/>
  <c r="BH192" i="1"/>
  <c r="AT192" i="1"/>
  <c r="AQ194" i="1"/>
  <c r="AZ193" i="1"/>
  <c r="Y195" i="1"/>
  <c r="S194" i="1"/>
  <c r="DB192" i="1" l="1"/>
  <c r="DB193" i="1"/>
  <c r="BK193" i="1"/>
  <c r="BR193" i="1"/>
  <c r="BR192" i="1"/>
  <c r="BK192" i="1"/>
  <c r="AU192" i="1"/>
  <c r="AW192" i="1"/>
  <c r="AU193" i="1"/>
  <c r="AW193" i="1"/>
  <c r="AK196" i="1"/>
  <c r="AL195" i="1"/>
  <c r="AN195" i="1"/>
  <c r="AE196" i="1"/>
  <c r="AF195" i="1"/>
  <c r="AH195" i="1"/>
  <c r="Z195" i="1"/>
  <c r="AB195" i="1"/>
  <c r="T194" i="1"/>
  <c r="V194" i="1"/>
  <c r="CX194" i="1"/>
  <c r="CY194" i="1" s="1"/>
  <c r="BX197" i="1"/>
  <c r="CA197" i="1" s="1"/>
  <c r="CD196" i="1"/>
  <c r="CG196" i="1" s="1"/>
  <c r="CV195" i="1"/>
  <c r="CJ196" i="1"/>
  <c r="DL194" i="1"/>
  <c r="CP198" i="1"/>
  <c r="CS198" i="1" s="1"/>
  <c r="DS194" i="1"/>
  <c r="DT194" i="1" s="1"/>
  <c r="DE194" i="1"/>
  <c r="BN194" i="1"/>
  <c r="BO194" i="1" s="1"/>
  <c r="DM192" i="1"/>
  <c r="DF192" i="1"/>
  <c r="DI192" i="1" s="1"/>
  <c r="AZ194" i="1"/>
  <c r="BA194" i="1" s="1"/>
  <c r="BD194" i="1" s="1"/>
  <c r="BG194" i="1"/>
  <c r="BA193" i="1"/>
  <c r="BD193" i="1" s="1"/>
  <c r="AQ195" i="1"/>
  <c r="AS194" i="1"/>
  <c r="Y196" i="1"/>
  <c r="S195" i="1"/>
  <c r="DB194" i="1" l="1"/>
  <c r="BR194" i="1"/>
  <c r="AK197" i="1"/>
  <c r="AL196" i="1"/>
  <c r="AN196" i="1"/>
  <c r="AB196" i="1"/>
  <c r="Z196" i="1"/>
  <c r="T195" i="1"/>
  <c r="V195" i="1"/>
  <c r="DL195" i="1"/>
  <c r="AE197" i="1"/>
  <c r="AF196" i="1"/>
  <c r="AH196" i="1"/>
  <c r="CP199" i="1"/>
  <c r="CS199" i="1" s="1"/>
  <c r="CJ197" i="1"/>
  <c r="CV196" i="1"/>
  <c r="CD197" i="1"/>
  <c r="CG197" i="1" s="1"/>
  <c r="DE195" i="1"/>
  <c r="DS195" i="1"/>
  <c r="BX198" i="1"/>
  <c r="CA198" i="1" s="1"/>
  <c r="CX195" i="1"/>
  <c r="CY195" i="1" s="1"/>
  <c r="DF193" i="1"/>
  <c r="DI193" i="1" s="1"/>
  <c r="AS195" i="1"/>
  <c r="AT195" i="1" s="1"/>
  <c r="BN195" i="1"/>
  <c r="DM193" i="1"/>
  <c r="BG195" i="1"/>
  <c r="BH194" i="1"/>
  <c r="AT194" i="1"/>
  <c r="AQ196" i="1"/>
  <c r="AZ195" i="1"/>
  <c r="AZ196" i="1" s="1"/>
  <c r="Y197" i="1"/>
  <c r="S196" i="1"/>
  <c r="DB195" i="1" l="1"/>
  <c r="BK194" i="1"/>
  <c r="AU194" i="1"/>
  <c r="AW194" i="1"/>
  <c r="AU195" i="1"/>
  <c r="AW195" i="1"/>
  <c r="DS196" i="1"/>
  <c r="DT196" i="1" s="1"/>
  <c r="DE196" i="1"/>
  <c r="AK198" i="1"/>
  <c r="AL197" i="1"/>
  <c r="AN197" i="1"/>
  <c r="AB197" i="1"/>
  <c r="Z197" i="1"/>
  <c r="T196" i="1"/>
  <c r="V196" i="1"/>
  <c r="AE198" i="1"/>
  <c r="AH197" i="1"/>
  <c r="AF197" i="1"/>
  <c r="DT195" i="1"/>
  <c r="CV197" i="1"/>
  <c r="CJ198" i="1"/>
  <c r="CX196" i="1"/>
  <c r="CD198" i="1"/>
  <c r="CG198" i="1" s="1"/>
  <c r="DL196" i="1"/>
  <c r="BX199" i="1"/>
  <c r="CA199" i="1" s="1"/>
  <c r="CP200" i="1"/>
  <c r="CS200" i="1" s="1"/>
  <c r="AS196" i="1"/>
  <c r="AT196" i="1" s="1"/>
  <c r="BN196" i="1"/>
  <c r="BO196" i="1" s="1"/>
  <c r="DF194" i="1"/>
  <c r="DI194" i="1" s="1"/>
  <c r="DM194" i="1"/>
  <c r="BO195" i="1"/>
  <c r="BG196" i="1"/>
  <c r="BH195" i="1"/>
  <c r="BA195" i="1"/>
  <c r="BD195" i="1" s="1"/>
  <c r="AQ197" i="1"/>
  <c r="AZ197" i="1" s="1"/>
  <c r="BA196" i="1"/>
  <c r="BD196" i="1" s="1"/>
  <c r="Y198" i="1"/>
  <c r="S197" i="1"/>
  <c r="DE197" i="1" l="1"/>
  <c r="BR195" i="1"/>
  <c r="BR196" i="1"/>
  <c r="BK195" i="1"/>
  <c r="AW196" i="1"/>
  <c r="AU196" i="1"/>
  <c r="AK199" i="1"/>
  <c r="AL198" i="1"/>
  <c r="AN198" i="1"/>
  <c r="AE199" i="1"/>
  <c r="AF198" i="1"/>
  <c r="AH198" i="1"/>
  <c r="T197" i="1"/>
  <c r="V197" i="1"/>
  <c r="Z198" i="1"/>
  <c r="AB198" i="1"/>
  <c r="DL197" i="1"/>
  <c r="CX197" i="1"/>
  <c r="CY197" i="1" s="1"/>
  <c r="CD199" i="1"/>
  <c r="CG199" i="1" s="1"/>
  <c r="CJ199" i="1"/>
  <c r="CY196" i="1"/>
  <c r="CP201" i="1"/>
  <c r="CS201" i="1" s="1"/>
  <c r="CV198" i="1"/>
  <c r="BX200" i="1"/>
  <c r="CA200" i="1" s="1"/>
  <c r="DS197" i="1"/>
  <c r="DT197" i="1" s="1"/>
  <c r="BN197" i="1"/>
  <c r="BO197" i="1" s="1"/>
  <c r="DM195" i="1"/>
  <c r="DF195" i="1"/>
  <c r="DI195" i="1" s="1"/>
  <c r="BG197" i="1"/>
  <c r="BH196" i="1"/>
  <c r="AQ198" i="1"/>
  <c r="AZ198" i="1" s="1"/>
  <c r="BA197" i="1"/>
  <c r="BD197" i="1" s="1"/>
  <c r="AS197" i="1"/>
  <c r="Y199" i="1"/>
  <c r="S198" i="1"/>
  <c r="DB197" i="1" l="1"/>
  <c r="DB196" i="1"/>
  <c r="BR197" i="1"/>
  <c r="BK196" i="1"/>
  <c r="AK200" i="1"/>
  <c r="AL199" i="1"/>
  <c r="AN199" i="1"/>
  <c r="T198" i="1"/>
  <c r="V198" i="1"/>
  <c r="AB199" i="1"/>
  <c r="Z199" i="1"/>
  <c r="AE200" i="1"/>
  <c r="AH199" i="1"/>
  <c r="AF199" i="1"/>
  <c r="CV199" i="1"/>
  <c r="CJ200" i="1"/>
  <c r="CP202" i="1"/>
  <c r="CS202" i="1" s="1"/>
  <c r="CX198" i="1"/>
  <c r="DS198" i="1"/>
  <c r="DE198" i="1"/>
  <c r="BX201" i="1"/>
  <c r="CA201" i="1" s="1"/>
  <c r="CD200" i="1"/>
  <c r="CG200" i="1" s="1"/>
  <c r="DL198" i="1"/>
  <c r="BN198" i="1"/>
  <c r="DF196" i="1"/>
  <c r="DI196" i="1" s="1"/>
  <c r="DM196" i="1"/>
  <c r="AS198" i="1"/>
  <c r="AT198" i="1" s="1"/>
  <c r="BG198" i="1"/>
  <c r="BH198" i="1" s="1"/>
  <c r="BH197" i="1"/>
  <c r="AT197" i="1"/>
  <c r="AQ199" i="1"/>
  <c r="BA198" i="1"/>
  <c r="BD198" i="1" s="1"/>
  <c r="Y200" i="1"/>
  <c r="S199" i="1"/>
  <c r="BK197" i="1" l="1"/>
  <c r="BK198" i="1"/>
  <c r="DL199" i="1"/>
  <c r="AW197" i="1"/>
  <c r="AU197" i="1"/>
  <c r="AU198" i="1"/>
  <c r="AW198" i="1"/>
  <c r="AK201" i="1"/>
  <c r="AL200" i="1"/>
  <c r="AN200" i="1"/>
  <c r="AE201" i="1"/>
  <c r="AH200" i="1"/>
  <c r="AF200" i="1"/>
  <c r="V199" i="1"/>
  <c r="T199" i="1"/>
  <c r="Z200" i="1"/>
  <c r="AB200" i="1"/>
  <c r="DE199" i="1"/>
  <c r="DS199" i="1"/>
  <c r="DT199" i="1" s="1"/>
  <c r="CX199" i="1"/>
  <c r="CY199" i="1" s="1"/>
  <c r="BX202" i="1"/>
  <c r="CA202" i="1" s="1"/>
  <c r="CP203" i="1"/>
  <c r="CS203" i="1" s="1"/>
  <c r="CJ201" i="1"/>
  <c r="DT198" i="1"/>
  <c r="CY198" i="1"/>
  <c r="CD201" i="1"/>
  <c r="CG201" i="1" s="1"/>
  <c r="CV200" i="1"/>
  <c r="DL200" i="1" s="1"/>
  <c r="BN199" i="1"/>
  <c r="BO199" i="1" s="1"/>
  <c r="DM197" i="1"/>
  <c r="DF197" i="1"/>
  <c r="DI197" i="1" s="1"/>
  <c r="BO198" i="1"/>
  <c r="BG199" i="1"/>
  <c r="AQ200" i="1"/>
  <c r="AZ199" i="1"/>
  <c r="AS199" i="1"/>
  <c r="Y201" i="1"/>
  <c r="S200" i="1"/>
  <c r="DB199" i="1" l="1"/>
  <c r="DB198" i="1"/>
  <c r="BR199" i="1"/>
  <c r="BR198" i="1"/>
  <c r="AK202" i="1"/>
  <c r="AN201" i="1"/>
  <c r="AL201" i="1"/>
  <c r="Z201" i="1"/>
  <c r="AB201" i="1"/>
  <c r="V200" i="1"/>
  <c r="T200" i="1"/>
  <c r="AE202" i="1"/>
  <c r="AF201" i="1"/>
  <c r="AH201" i="1"/>
  <c r="CX200" i="1"/>
  <c r="CY200" i="1" s="1"/>
  <c r="DS200" i="1"/>
  <c r="DT200" i="1" s="1"/>
  <c r="AS200" i="1"/>
  <c r="AT200" i="1" s="1"/>
  <c r="AZ200" i="1"/>
  <c r="BA200" i="1" s="1"/>
  <c r="BD200" i="1" s="1"/>
  <c r="CJ202" i="1"/>
  <c r="CP204" i="1"/>
  <c r="CS204" i="1" s="1"/>
  <c r="CV201" i="1"/>
  <c r="DE200" i="1"/>
  <c r="CD202" i="1"/>
  <c r="CG202" i="1" s="1"/>
  <c r="BX203" i="1"/>
  <c r="CA203" i="1" s="1"/>
  <c r="BN200" i="1"/>
  <c r="BG200" i="1"/>
  <c r="BH199" i="1"/>
  <c r="AT199" i="1"/>
  <c r="BA199" i="1"/>
  <c r="BD199" i="1" s="1"/>
  <c r="AQ201" i="1"/>
  <c r="Y202" i="1"/>
  <c r="S201" i="1"/>
  <c r="DB200" i="1" l="1"/>
  <c r="DE201" i="1"/>
  <c r="BK199" i="1"/>
  <c r="AW199" i="1"/>
  <c r="AU199" i="1"/>
  <c r="AW200" i="1"/>
  <c r="AU200" i="1"/>
  <c r="AK203" i="1"/>
  <c r="AN202" i="1"/>
  <c r="AL202" i="1"/>
  <c r="V201" i="1"/>
  <c r="T201" i="1"/>
  <c r="AE203" i="1"/>
  <c r="AF202" i="1"/>
  <c r="AH202" i="1"/>
  <c r="AB202" i="1"/>
  <c r="Z202" i="1"/>
  <c r="CD203" i="1"/>
  <c r="CG203" i="1" s="1"/>
  <c r="CV202" i="1"/>
  <c r="DS201" i="1"/>
  <c r="DT201" i="1" s="1"/>
  <c r="CP205" i="1"/>
  <c r="CS205" i="1" s="1"/>
  <c r="CJ203" i="1"/>
  <c r="BX204" i="1"/>
  <c r="CA204" i="1" s="1"/>
  <c r="CX201" i="1"/>
  <c r="CY201" i="1" s="1"/>
  <c r="DL201" i="1"/>
  <c r="BN201" i="1"/>
  <c r="BO201" i="1" s="1"/>
  <c r="DM198" i="1"/>
  <c r="DM199" i="1"/>
  <c r="DF198" i="1"/>
  <c r="DI198" i="1" s="1"/>
  <c r="DF199" i="1"/>
  <c r="DI199" i="1" s="1"/>
  <c r="BO200" i="1"/>
  <c r="BG201" i="1"/>
  <c r="BH201" i="1" s="1"/>
  <c r="BH200" i="1"/>
  <c r="AQ202" i="1"/>
  <c r="AZ201" i="1"/>
  <c r="AS201" i="1"/>
  <c r="Y203" i="1"/>
  <c r="S202" i="1"/>
  <c r="DB201" i="1" l="1"/>
  <c r="DE202" i="1"/>
  <c r="BR200" i="1"/>
  <c r="BR201" i="1"/>
  <c r="BK200" i="1"/>
  <c r="BK201" i="1"/>
  <c r="AK204" i="1"/>
  <c r="AN203" i="1"/>
  <c r="AL203" i="1"/>
  <c r="T202" i="1"/>
  <c r="V202" i="1"/>
  <c r="AB203" i="1"/>
  <c r="Z203" i="1"/>
  <c r="AE204" i="1"/>
  <c r="AF203" i="1"/>
  <c r="AH203" i="1"/>
  <c r="AZ202" i="1"/>
  <c r="BA202" i="1" s="1"/>
  <c r="BD202" i="1" s="1"/>
  <c r="DL202" i="1"/>
  <c r="BX205" i="1"/>
  <c r="CA205" i="1" s="1"/>
  <c r="CJ204" i="1"/>
  <c r="CP206" i="1"/>
  <c r="CS206" i="1" s="1"/>
  <c r="DS202" i="1"/>
  <c r="DT202" i="1" s="1"/>
  <c r="CV203" i="1"/>
  <c r="CX202" i="1"/>
  <c r="CY202" i="1" s="1"/>
  <c r="CD204" i="1"/>
  <c r="CG204" i="1" s="1"/>
  <c r="DM200" i="1"/>
  <c r="DF200" i="1"/>
  <c r="DI200" i="1" s="1"/>
  <c r="BN202" i="1"/>
  <c r="AS202" i="1"/>
  <c r="AT202" i="1" s="1"/>
  <c r="BG202" i="1"/>
  <c r="BH202" i="1" s="1"/>
  <c r="AT201" i="1"/>
  <c r="BA201" i="1"/>
  <c r="BD201" i="1" s="1"/>
  <c r="AQ203" i="1"/>
  <c r="Y204" i="1"/>
  <c r="S203" i="1"/>
  <c r="DB202" i="1" l="1"/>
  <c r="BK202" i="1"/>
  <c r="AW201" i="1"/>
  <c r="AU201" i="1"/>
  <c r="AW202" i="1"/>
  <c r="AU202" i="1"/>
  <c r="AK205" i="1"/>
  <c r="AN204" i="1"/>
  <c r="AL204" i="1"/>
  <c r="AE205" i="1"/>
  <c r="AF204" i="1"/>
  <c r="AH204" i="1"/>
  <c r="V203" i="1"/>
  <c r="T203" i="1"/>
  <c r="Z204" i="1"/>
  <c r="AB204" i="1"/>
  <c r="CP207" i="1"/>
  <c r="CS207" i="1" s="1"/>
  <c r="CJ205" i="1"/>
  <c r="CV204" i="1"/>
  <c r="DL203" i="1"/>
  <c r="DS203" i="1"/>
  <c r="DE203" i="1"/>
  <c r="CD205" i="1"/>
  <c r="CG205" i="1" s="1"/>
  <c r="CX203" i="1"/>
  <c r="BX206" i="1"/>
  <c r="CA206" i="1" s="1"/>
  <c r="DM201" i="1"/>
  <c r="DF201" i="1"/>
  <c r="DI201" i="1" s="1"/>
  <c r="BN203" i="1"/>
  <c r="BO202" i="1"/>
  <c r="BG203" i="1"/>
  <c r="AQ204" i="1"/>
  <c r="AZ203" i="1"/>
  <c r="BA203" i="1" s="1"/>
  <c r="BD203" i="1" s="1"/>
  <c r="AS203" i="1"/>
  <c r="Y205" i="1"/>
  <c r="S204" i="1"/>
  <c r="DL204" i="1" l="1"/>
  <c r="DE204" i="1"/>
  <c r="DS204" i="1"/>
  <c r="DT204" i="1" s="1"/>
  <c r="BR202" i="1"/>
  <c r="AK206" i="1"/>
  <c r="AL205" i="1"/>
  <c r="AN205" i="1"/>
  <c r="V204" i="1"/>
  <c r="T204" i="1"/>
  <c r="Z205" i="1"/>
  <c r="AB205" i="1"/>
  <c r="AE206" i="1"/>
  <c r="AH205" i="1"/>
  <c r="AF205" i="1"/>
  <c r="CX204" i="1"/>
  <c r="CY204" i="1" s="1"/>
  <c r="CJ206" i="1"/>
  <c r="BX207" i="1"/>
  <c r="CA207" i="1" s="1"/>
  <c r="CY203" i="1"/>
  <c r="DT203" i="1"/>
  <c r="CD206" i="1"/>
  <c r="CG206" i="1" s="1"/>
  <c r="CV205" i="1"/>
  <c r="CP208" i="1"/>
  <c r="CS208" i="1" s="1"/>
  <c r="DM202" i="1"/>
  <c r="DF202" i="1"/>
  <c r="DI202" i="1" s="1"/>
  <c r="BN204" i="1"/>
  <c r="BO203" i="1"/>
  <c r="BG204" i="1"/>
  <c r="BH203" i="1"/>
  <c r="AS204" i="1"/>
  <c r="AT204" i="1" s="1"/>
  <c r="AZ204" i="1"/>
  <c r="BA204" i="1" s="1"/>
  <c r="BD204" i="1" s="1"/>
  <c r="AT203" i="1"/>
  <c r="AQ205" i="1"/>
  <c r="Y206" i="1"/>
  <c r="S205" i="1"/>
  <c r="DB203" i="1" l="1"/>
  <c r="DB204" i="1"/>
  <c r="DE205" i="1"/>
  <c r="BK203" i="1"/>
  <c r="BR203" i="1"/>
  <c r="AW204" i="1"/>
  <c r="AU204" i="1"/>
  <c r="AW203" i="1"/>
  <c r="AU203" i="1"/>
  <c r="AK207" i="1"/>
  <c r="AL206" i="1"/>
  <c r="AN206" i="1"/>
  <c r="Z206" i="1"/>
  <c r="AB206" i="1"/>
  <c r="AE207" i="1"/>
  <c r="AH206" i="1"/>
  <c r="AF206" i="1"/>
  <c r="V205" i="1"/>
  <c r="T205" i="1"/>
  <c r="CD207" i="1"/>
  <c r="CG207" i="1" s="1"/>
  <c r="DL205" i="1"/>
  <c r="CV206" i="1"/>
  <c r="DS205" i="1"/>
  <c r="CP209" i="1"/>
  <c r="CS209" i="1" s="1"/>
  <c r="CX205" i="1"/>
  <c r="BX208" i="1"/>
  <c r="CA208" i="1" s="1"/>
  <c r="CJ207" i="1"/>
  <c r="BN205" i="1"/>
  <c r="BO205" i="1" s="1"/>
  <c r="DM204" i="1"/>
  <c r="DF203" i="1"/>
  <c r="DI203" i="1" s="1"/>
  <c r="BO204" i="1"/>
  <c r="BG205" i="1"/>
  <c r="BH204" i="1"/>
  <c r="AQ206" i="1"/>
  <c r="AZ205" i="1"/>
  <c r="AS205" i="1"/>
  <c r="Y207" i="1"/>
  <c r="S206" i="1"/>
  <c r="DE206" i="1" l="1"/>
  <c r="BR205" i="1"/>
  <c r="BR204" i="1"/>
  <c r="BK204" i="1"/>
  <c r="AK208" i="1"/>
  <c r="AL207" i="1"/>
  <c r="AN207" i="1"/>
  <c r="V206" i="1"/>
  <c r="T206" i="1"/>
  <c r="Z207" i="1"/>
  <c r="AB207" i="1"/>
  <c r="AE208" i="1"/>
  <c r="AF207" i="1"/>
  <c r="AH207" i="1"/>
  <c r="DS206" i="1"/>
  <c r="DT206" i="1" s="1"/>
  <c r="CX206" i="1"/>
  <c r="CY206" i="1" s="1"/>
  <c r="DL206" i="1"/>
  <c r="CP210" i="1"/>
  <c r="CS210" i="1" s="1"/>
  <c r="DT205" i="1"/>
  <c r="CY205" i="1"/>
  <c r="CV207" i="1"/>
  <c r="BX209" i="1"/>
  <c r="CA209" i="1" s="1"/>
  <c r="CJ208" i="1"/>
  <c r="CD208" i="1"/>
  <c r="CG208" i="1" s="1"/>
  <c r="DM205" i="1"/>
  <c r="DM203" i="1"/>
  <c r="AS206" i="1"/>
  <c r="AT206" i="1" s="1"/>
  <c r="BN206" i="1"/>
  <c r="BG206" i="1"/>
  <c r="BH206" i="1" s="1"/>
  <c r="BH205" i="1"/>
  <c r="AZ206" i="1"/>
  <c r="BA206" i="1" s="1"/>
  <c r="BD206" i="1" s="1"/>
  <c r="AT205" i="1"/>
  <c r="BA205" i="1"/>
  <c r="BD205" i="1" s="1"/>
  <c r="AQ207" i="1"/>
  <c r="Y208" i="1"/>
  <c r="S207" i="1"/>
  <c r="DB205" i="1" l="1"/>
  <c r="DB206" i="1"/>
  <c r="BK206" i="1"/>
  <c r="BK205" i="1"/>
  <c r="AU206" i="1"/>
  <c r="AW206" i="1"/>
  <c r="AU205" i="1"/>
  <c r="AW205" i="1"/>
  <c r="AK209" i="1"/>
  <c r="AL208" i="1"/>
  <c r="AN208" i="1"/>
  <c r="T207" i="1"/>
  <c r="V207" i="1"/>
  <c r="AB208" i="1"/>
  <c r="Z208" i="1"/>
  <c r="AE209" i="1"/>
  <c r="AH208" i="1"/>
  <c r="AF208" i="1"/>
  <c r="DL207" i="1"/>
  <c r="BN207" i="1"/>
  <c r="BO207" i="1" s="1"/>
  <c r="BX210" i="1"/>
  <c r="CA210" i="1" s="1"/>
  <c r="CV208" i="1"/>
  <c r="DE207" i="1"/>
  <c r="DS207" i="1"/>
  <c r="CD209" i="1"/>
  <c r="CG209" i="1" s="1"/>
  <c r="CP211" i="1"/>
  <c r="CS211" i="1" s="1"/>
  <c r="CJ209" i="1"/>
  <c r="CX207" i="1"/>
  <c r="CY207" i="1" s="1"/>
  <c r="DF204" i="1"/>
  <c r="DI204" i="1" s="1"/>
  <c r="DF205" i="1"/>
  <c r="DI205" i="1" s="1"/>
  <c r="BO206" i="1"/>
  <c r="BG207" i="1"/>
  <c r="AQ208" i="1"/>
  <c r="AZ207" i="1"/>
  <c r="AZ208" i="1" s="1"/>
  <c r="AS207" i="1"/>
  <c r="Y209" i="1"/>
  <c r="S208" i="1"/>
  <c r="DB207" i="1" l="1"/>
  <c r="BR207" i="1"/>
  <c r="BR206" i="1"/>
  <c r="AK210" i="1"/>
  <c r="AL209" i="1"/>
  <c r="AN209" i="1"/>
  <c r="AE210" i="1"/>
  <c r="AF209" i="1"/>
  <c r="AH209" i="1"/>
  <c r="T208" i="1"/>
  <c r="V208" i="1"/>
  <c r="AB209" i="1"/>
  <c r="Z209" i="1"/>
  <c r="DS208" i="1"/>
  <c r="DT208" i="1" s="1"/>
  <c r="DE208" i="1"/>
  <c r="CP212" i="1"/>
  <c r="CS212" i="1" s="1"/>
  <c r="CD210" i="1"/>
  <c r="CG210" i="1" s="1"/>
  <c r="DT207" i="1"/>
  <c r="CV209" i="1"/>
  <c r="CX208" i="1"/>
  <c r="BX211" i="1"/>
  <c r="CA211" i="1" s="1"/>
  <c r="AS208" i="1"/>
  <c r="AT208" i="1" s="1"/>
  <c r="CJ210" i="1"/>
  <c r="DL208" i="1"/>
  <c r="BN208" i="1"/>
  <c r="DM206" i="1"/>
  <c r="DF206" i="1"/>
  <c r="DI206" i="1" s="1"/>
  <c r="BG208" i="1"/>
  <c r="BH207" i="1"/>
  <c r="AT207" i="1"/>
  <c r="BA207" i="1"/>
  <c r="BD207" i="1" s="1"/>
  <c r="AQ209" i="1"/>
  <c r="BA208" i="1"/>
  <c r="BD208" i="1" s="1"/>
  <c r="Y210" i="1"/>
  <c r="S209" i="1"/>
  <c r="BK207" i="1" l="1"/>
  <c r="AU207" i="1"/>
  <c r="AW207" i="1"/>
  <c r="AW208" i="1"/>
  <c r="AU208" i="1"/>
  <c r="AK211" i="1"/>
  <c r="AL210" i="1"/>
  <c r="AN210" i="1"/>
  <c r="T209" i="1"/>
  <c r="V209" i="1"/>
  <c r="AB210" i="1"/>
  <c r="Z210" i="1"/>
  <c r="CX209" i="1"/>
  <c r="CY209" i="1" s="1"/>
  <c r="AE211" i="1"/>
  <c r="AF210" i="1"/>
  <c r="AH210" i="1"/>
  <c r="BX212" i="1"/>
  <c r="CA212" i="1" s="1"/>
  <c r="CY208" i="1"/>
  <c r="CV210" i="1"/>
  <c r="DS209" i="1"/>
  <c r="DL209" i="1"/>
  <c r="DE209" i="1"/>
  <c r="CJ211" i="1"/>
  <c r="CD211" i="1"/>
  <c r="CG211" i="1" s="1"/>
  <c r="CP213" i="1"/>
  <c r="CS213" i="1" s="1"/>
  <c r="BN209" i="1"/>
  <c r="BO209" i="1" s="1"/>
  <c r="DM207" i="1"/>
  <c r="DF207" i="1"/>
  <c r="DI207" i="1" s="1"/>
  <c r="BO208" i="1"/>
  <c r="BG209" i="1"/>
  <c r="BH208" i="1"/>
  <c r="AQ210" i="1"/>
  <c r="AZ209" i="1"/>
  <c r="AS209" i="1"/>
  <c r="Y211" i="1"/>
  <c r="S210" i="1"/>
  <c r="DB208" i="1" l="1"/>
  <c r="DB209" i="1"/>
  <c r="BR209" i="1"/>
  <c r="BK208" i="1"/>
  <c r="BR208" i="1"/>
  <c r="AK212" i="1"/>
  <c r="AL211" i="1"/>
  <c r="AN211" i="1"/>
  <c r="Z211" i="1"/>
  <c r="AB211" i="1"/>
  <c r="AE212" i="1"/>
  <c r="AH211" i="1"/>
  <c r="AF211" i="1"/>
  <c r="T210" i="1"/>
  <c r="V210" i="1"/>
  <c r="CX210" i="1"/>
  <c r="CY210" i="1" s="1"/>
  <c r="DE210" i="1"/>
  <c r="DL210" i="1"/>
  <c r="DS210" i="1"/>
  <c r="DT210" i="1" s="1"/>
  <c r="AZ210" i="1"/>
  <c r="BA210" i="1" s="1"/>
  <c r="BD210" i="1" s="1"/>
  <c r="CJ212" i="1"/>
  <c r="DT209" i="1"/>
  <c r="CV211" i="1"/>
  <c r="CP214" i="1"/>
  <c r="CS214" i="1" s="1"/>
  <c r="CD212" i="1"/>
  <c r="CG212" i="1" s="1"/>
  <c r="BX213" i="1"/>
  <c r="CA213" i="1" s="1"/>
  <c r="DM208" i="1"/>
  <c r="DF208" i="1"/>
  <c r="DI208" i="1" s="1"/>
  <c r="AS210" i="1"/>
  <c r="AT210" i="1" s="1"/>
  <c r="BN210" i="1"/>
  <c r="BG210" i="1"/>
  <c r="BH209" i="1"/>
  <c r="AT209" i="1"/>
  <c r="BA209" i="1"/>
  <c r="BD209" i="1" s="1"/>
  <c r="AQ211" i="1"/>
  <c r="Y212" i="1"/>
  <c r="S211" i="1"/>
  <c r="DB210" i="1" l="1"/>
  <c r="BK209" i="1"/>
  <c r="AW209" i="1"/>
  <c r="AU209" i="1"/>
  <c r="AU210" i="1"/>
  <c r="AW210" i="1"/>
  <c r="AK213" i="1"/>
  <c r="AL212" i="1"/>
  <c r="AN212" i="1"/>
  <c r="T211" i="1"/>
  <c r="V211" i="1"/>
  <c r="AB212" i="1"/>
  <c r="Z212" i="1"/>
  <c r="AE213" i="1"/>
  <c r="AF212" i="1"/>
  <c r="AH212" i="1"/>
  <c r="CV212" i="1"/>
  <c r="CP215" i="1"/>
  <c r="CS215" i="1" s="1"/>
  <c r="DS211" i="1"/>
  <c r="DT211" i="1" s="1"/>
  <c r="DE211" i="1"/>
  <c r="CX211" i="1"/>
  <c r="CY211" i="1" s="1"/>
  <c r="BX214" i="1"/>
  <c r="CA214" i="1" s="1"/>
  <c r="DL211" i="1"/>
  <c r="CD213" i="1"/>
  <c r="CG213" i="1" s="1"/>
  <c r="CJ213" i="1"/>
  <c r="BN211" i="1"/>
  <c r="BO211" i="1" s="1"/>
  <c r="BO210" i="1"/>
  <c r="DF209" i="1"/>
  <c r="DI209" i="1" s="1"/>
  <c r="DM209" i="1"/>
  <c r="BG211" i="1"/>
  <c r="BH210" i="1"/>
  <c r="AQ212" i="1"/>
  <c r="AZ211" i="1"/>
  <c r="AS211" i="1"/>
  <c r="Y213" i="1"/>
  <c r="S212" i="1"/>
  <c r="DB211" i="1" l="1"/>
  <c r="BR210" i="1"/>
  <c r="BR211" i="1"/>
  <c r="BK210" i="1"/>
  <c r="AK214" i="1"/>
  <c r="AL213" i="1"/>
  <c r="AN213" i="1"/>
  <c r="V212" i="1"/>
  <c r="T212" i="1"/>
  <c r="AB213" i="1"/>
  <c r="Z213" i="1"/>
  <c r="AE214" i="1"/>
  <c r="AH213" i="1"/>
  <c r="AF213" i="1"/>
  <c r="AS212" i="1"/>
  <c r="AT212" i="1" s="1"/>
  <c r="CP216" i="1"/>
  <c r="CS216" i="1" s="1"/>
  <c r="CJ214" i="1"/>
  <c r="CV213" i="1"/>
  <c r="CD214" i="1"/>
  <c r="CG214" i="1" s="1"/>
  <c r="DL212" i="1"/>
  <c r="BX215" i="1"/>
  <c r="CA215" i="1" s="1"/>
  <c r="CX212" i="1"/>
  <c r="CY212" i="1" s="1"/>
  <c r="DE212" i="1"/>
  <c r="DS212" i="1"/>
  <c r="DT212" i="1" s="1"/>
  <c r="DM210" i="1"/>
  <c r="DF210" i="1"/>
  <c r="DI210" i="1" s="1"/>
  <c r="BN212" i="1"/>
  <c r="BG212" i="1"/>
  <c r="BH212" i="1" s="1"/>
  <c r="BH211" i="1"/>
  <c r="AZ212" i="1"/>
  <c r="BA212" i="1" s="1"/>
  <c r="BD212" i="1" s="1"/>
  <c r="AT211" i="1"/>
  <c r="BA211" i="1"/>
  <c r="BD211" i="1" s="1"/>
  <c r="AQ213" i="1"/>
  <c r="Y214" i="1"/>
  <c r="S213" i="1"/>
  <c r="DB212" i="1" l="1"/>
  <c r="BK211" i="1"/>
  <c r="BK212" i="1"/>
  <c r="AU212" i="1"/>
  <c r="AW212" i="1"/>
  <c r="AU211" i="1"/>
  <c r="AW211" i="1"/>
  <c r="AK215" i="1"/>
  <c r="AL214" i="1"/>
  <c r="AN214" i="1"/>
  <c r="Z214" i="1"/>
  <c r="AB214" i="1"/>
  <c r="V213" i="1"/>
  <c r="T213" i="1"/>
  <c r="AE215" i="1"/>
  <c r="AH214" i="1"/>
  <c r="AF214" i="1"/>
  <c r="DL213" i="1"/>
  <c r="BX216" i="1"/>
  <c r="CA216" i="1" s="1"/>
  <c r="CD215" i="1"/>
  <c r="CG215" i="1" s="1"/>
  <c r="BN213" i="1"/>
  <c r="BO213" i="1" s="1"/>
  <c r="CV214" i="1"/>
  <c r="DS213" i="1"/>
  <c r="CJ215" i="1"/>
  <c r="DE213" i="1"/>
  <c r="CX213" i="1"/>
  <c r="CY213" i="1" s="1"/>
  <c r="CP217" i="1"/>
  <c r="CS217" i="1" s="1"/>
  <c r="DF211" i="1"/>
  <c r="DI211" i="1" s="1"/>
  <c r="DM211" i="1"/>
  <c r="BO212" i="1"/>
  <c r="BG213" i="1"/>
  <c r="BH213" i="1" s="1"/>
  <c r="AQ214" i="1"/>
  <c r="AS213" i="1"/>
  <c r="AZ213" i="1"/>
  <c r="Y215" i="1"/>
  <c r="S214" i="1"/>
  <c r="DB213" i="1" l="1"/>
  <c r="BR213" i="1"/>
  <c r="BK213" i="1"/>
  <c r="DS214" i="1"/>
  <c r="DT214" i="1" s="1"/>
  <c r="BR212" i="1"/>
  <c r="AK216" i="1"/>
  <c r="AN215" i="1"/>
  <c r="AL215" i="1"/>
  <c r="AE216" i="1"/>
  <c r="AH215" i="1"/>
  <c r="AF215" i="1"/>
  <c r="V214" i="1"/>
  <c r="T214" i="1"/>
  <c r="AB215" i="1"/>
  <c r="Z215" i="1"/>
  <c r="CJ216" i="1"/>
  <c r="DT213" i="1"/>
  <c r="CV215" i="1"/>
  <c r="CD216" i="1"/>
  <c r="CG216" i="1" s="1"/>
  <c r="CP218" i="1"/>
  <c r="CS218" i="1" s="1"/>
  <c r="DL214" i="1"/>
  <c r="AZ214" i="1"/>
  <c r="BA214" i="1" s="1"/>
  <c r="BD214" i="1" s="1"/>
  <c r="CX214" i="1"/>
  <c r="AS214" i="1"/>
  <c r="AT214" i="1" s="1"/>
  <c r="DE214" i="1"/>
  <c r="BX217" i="1"/>
  <c r="CA217" i="1" s="1"/>
  <c r="BN214" i="1"/>
  <c r="DM212" i="1"/>
  <c r="DF212" i="1"/>
  <c r="DI212" i="1" s="1"/>
  <c r="BG214" i="1"/>
  <c r="BH214" i="1" s="1"/>
  <c r="AT213" i="1"/>
  <c r="BA213" i="1"/>
  <c r="BD213" i="1" s="1"/>
  <c r="AQ215" i="1"/>
  <c r="Y216" i="1"/>
  <c r="S215" i="1"/>
  <c r="DS215" i="1" l="1"/>
  <c r="BK214" i="1"/>
  <c r="AU213" i="1"/>
  <c r="AW213" i="1"/>
  <c r="AU214" i="1"/>
  <c r="AW214" i="1"/>
  <c r="AK217" i="1"/>
  <c r="AN216" i="1"/>
  <c r="AL216" i="1"/>
  <c r="AB216" i="1"/>
  <c r="Z216" i="1"/>
  <c r="V215" i="1"/>
  <c r="T215" i="1"/>
  <c r="AE217" i="1"/>
  <c r="AF216" i="1"/>
  <c r="AH216" i="1"/>
  <c r="DL215" i="1"/>
  <c r="DE215" i="1"/>
  <c r="CX215" i="1"/>
  <c r="CY215" i="1" s="1"/>
  <c r="CD217" i="1"/>
  <c r="CG217" i="1" s="1"/>
  <c r="CY214" i="1"/>
  <c r="CP219" i="1"/>
  <c r="CS219" i="1" s="1"/>
  <c r="BX218" i="1"/>
  <c r="CA218" i="1" s="1"/>
  <c r="CV216" i="1"/>
  <c r="DT215" i="1"/>
  <c r="CJ217" i="1"/>
  <c r="DF213" i="1"/>
  <c r="DI213" i="1" s="1"/>
  <c r="DM213" i="1"/>
  <c r="BN215" i="1"/>
  <c r="BO214" i="1"/>
  <c r="BG215" i="1"/>
  <c r="AQ216" i="1"/>
  <c r="AS215" i="1"/>
  <c r="AZ215" i="1"/>
  <c r="Y217" i="1"/>
  <c r="S216" i="1"/>
  <c r="DB214" i="1" l="1"/>
  <c r="DB215" i="1"/>
  <c r="BR214" i="1"/>
  <c r="AK218" i="1"/>
  <c r="AN217" i="1"/>
  <c r="AL217" i="1"/>
  <c r="AE218" i="1"/>
  <c r="AF217" i="1"/>
  <c r="AH217" i="1"/>
  <c r="V216" i="1"/>
  <c r="T216" i="1"/>
  <c r="AB217" i="1"/>
  <c r="Z217" i="1"/>
  <c r="CV217" i="1"/>
  <c r="CJ218" i="1"/>
  <c r="BX219" i="1"/>
  <c r="CA219" i="1" s="1"/>
  <c r="CP220" i="1"/>
  <c r="CS220" i="1" s="1"/>
  <c r="DE216" i="1"/>
  <c r="CD218" i="1"/>
  <c r="CG218" i="1" s="1"/>
  <c r="CX216" i="1"/>
  <c r="DL216" i="1"/>
  <c r="DS216" i="1"/>
  <c r="AZ216" i="1"/>
  <c r="BA216" i="1" s="1"/>
  <c r="BD216" i="1" s="1"/>
  <c r="BN216" i="1"/>
  <c r="BO216" i="1" s="1"/>
  <c r="BO215" i="1"/>
  <c r="DM215" i="1"/>
  <c r="AS216" i="1"/>
  <c r="AT216" i="1" s="1"/>
  <c r="BG216" i="1"/>
  <c r="BH215" i="1"/>
  <c r="AT215" i="1"/>
  <c r="BA215" i="1"/>
  <c r="BD215" i="1" s="1"/>
  <c r="AQ217" i="1"/>
  <c r="Y218" i="1"/>
  <c r="S217" i="1"/>
  <c r="BR215" i="1" l="1"/>
  <c r="BK215" i="1"/>
  <c r="BR216" i="1"/>
  <c r="DS217" i="1"/>
  <c r="DT217" i="1" s="1"/>
  <c r="AW216" i="1"/>
  <c r="AU216" i="1"/>
  <c r="AW215" i="1"/>
  <c r="AU215" i="1"/>
  <c r="AK219" i="1"/>
  <c r="AN218" i="1"/>
  <c r="AL218" i="1"/>
  <c r="V217" i="1"/>
  <c r="T217" i="1"/>
  <c r="Z218" i="1"/>
  <c r="AB218" i="1"/>
  <c r="DL217" i="1"/>
  <c r="AE219" i="1"/>
  <c r="AH218" i="1"/>
  <c r="AF218" i="1"/>
  <c r="CX217" i="1"/>
  <c r="CY217" i="1" s="1"/>
  <c r="DE217" i="1"/>
  <c r="CY216" i="1"/>
  <c r="CD219" i="1"/>
  <c r="CG219" i="1" s="1"/>
  <c r="CP221" i="1"/>
  <c r="CS221" i="1" s="1"/>
  <c r="BX220" i="1"/>
  <c r="CA220" i="1" s="1"/>
  <c r="CJ219" i="1"/>
  <c r="DT216" i="1"/>
  <c r="CV218" i="1"/>
  <c r="DM214" i="1"/>
  <c r="BN217" i="1"/>
  <c r="DF214" i="1"/>
  <c r="DI214" i="1" s="1"/>
  <c r="DF215" i="1"/>
  <c r="DI215" i="1" s="1"/>
  <c r="BG217" i="1"/>
  <c r="BH216" i="1"/>
  <c r="AQ218" i="1"/>
  <c r="AZ217" i="1"/>
  <c r="AS217" i="1"/>
  <c r="Y219" i="1"/>
  <c r="S218" i="1"/>
  <c r="DB217" i="1" l="1"/>
  <c r="DB216" i="1"/>
  <c r="BK216" i="1"/>
  <c r="AK220" i="1"/>
  <c r="AL219" i="1"/>
  <c r="AN219" i="1"/>
  <c r="Z219" i="1"/>
  <c r="AB219" i="1"/>
  <c r="AE220" i="1"/>
  <c r="AF219" i="1"/>
  <c r="AH219" i="1"/>
  <c r="V218" i="1"/>
  <c r="T218" i="1"/>
  <c r="AZ218" i="1"/>
  <c r="BA218" i="1" s="1"/>
  <c r="BD218" i="1" s="1"/>
  <c r="DE218" i="1"/>
  <c r="DL218" i="1"/>
  <c r="DS218" i="1"/>
  <c r="DT218" i="1" s="1"/>
  <c r="CJ220" i="1"/>
  <c r="BX221" i="1"/>
  <c r="CA221" i="1" s="1"/>
  <c r="CP222" i="1"/>
  <c r="CS222" i="1" s="1"/>
  <c r="CV219" i="1"/>
  <c r="CX218" i="1"/>
  <c r="CY218" i="1" s="1"/>
  <c r="CD220" i="1"/>
  <c r="CG220" i="1" s="1"/>
  <c r="BN218" i="1"/>
  <c r="BO218" i="1" s="1"/>
  <c r="AS218" i="1"/>
  <c r="AT218" i="1" s="1"/>
  <c r="BO217" i="1"/>
  <c r="DM216" i="1"/>
  <c r="DF216" i="1"/>
  <c r="DI216" i="1" s="1"/>
  <c r="BG218" i="1"/>
  <c r="BH217" i="1"/>
  <c r="BA217" i="1"/>
  <c r="BD217" i="1" s="1"/>
  <c r="AT217" i="1"/>
  <c r="AQ219" i="1"/>
  <c r="Y220" i="1"/>
  <c r="S219" i="1"/>
  <c r="DB218" i="1" l="1"/>
  <c r="BK217" i="1"/>
  <c r="BR217" i="1"/>
  <c r="BR218" i="1"/>
  <c r="AW218" i="1"/>
  <c r="AU218" i="1"/>
  <c r="AW217" i="1"/>
  <c r="AU217" i="1"/>
  <c r="AK221" i="1"/>
  <c r="AL220" i="1"/>
  <c r="AN220" i="1"/>
  <c r="V219" i="1"/>
  <c r="T219" i="1"/>
  <c r="AB220" i="1"/>
  <c r="Z220" i="1"/>
  <c r="AE221" i="1"/>
  <c r="AF220" i="1"/>
  <c r="AH220" i="1"/>
  <c r="CV220" i="1"/>
  <c r="CP223" i="1"/>
  <c r="CS223" i="1" s="1"/>
  <c r="BX222" i="1"/>
  <c r="CA222" i="1" s="1"/>
  <c r="CJ221" i="1"/>
  <c r="DE219" i="1"/>
  <c r="CD221" i="1"/>
  <c r="CG221" i="1" s="1"/>
  <c r="DS219" i="1"/>
  <c r="CX219" i="1"/>
  <c r="DL219" i="1"/>
  <c r="BN219" i="1"/>
  <c r="BO219" i="1" s="1"/>
  <c r="DF217" i="1"/>
  <c r="DI217" i="1" s="1"/>
  <c r="DM217" i="1"/>
  <c r="AZ219" i="1"/>
  <c r="BA219" i="1" s="1"/>
  <c r="BD219" i="1" s="1"/>
  <c r="BG219" i="1"/>
  <c r="BH218" i="1"/>
  <c r="AQ220" i="1"/>
  <c r="AS219" i="1"/>
  <c r="Y221" i="1"/>
  <c r="S220" i="1"/>
  <c r="BR219" i="1" l="1"/>
  <c r="BK218" i="1"/>
  <c r="AK222" i="1"/>
  <c r="AL221" i="1"/>
  <c r="AN221" i="1"/>
  <c r="V220" i="1"/>
  <c r="T220" i="1"/>
  <c r="AE222" i="1"/>
  <c r="AF221" i="1"/>
  <c r="AH221" i="1"/>
  <c r="AB221" i="1"/>
  <c r="Z221" i="1"/>
  <c r="CX220" i="1"/>
  <c r="CY220" i="1" s="1"/>
  <c r="DS220" i="1"/>
  <c r="DT220" i="1" s="1"/>
  <c r="DT219" i="1"/>
  <c r="DE220" i="1"/>
  <c r="DL220" i="1"/>
  <c r="CY219" i="1"/>
  <c r="CJ222" i="1"/>
  <c r="BX223" i="1"/>
  <c r="CA223" i="1" s="1"/>
  <c r="CD222" i="1"/>
  <c r="CG222" i="1" s="1"/>
  <c r="CP224" i="1"/>
  <c r="CS224" i="1" s="1"/>
  <c r="CV221" i="1"/>
  <c r="AS220" i="1"/>
  <c r="AT220" i="1" s="1"/>
  <c r="DM218" i="1"/>
  <c r="BN220" i="1"/>
  <c r="BG220" i="1"/>
  <c r="BH219" i="1"/>
  <c r="AT219" i="1"/>
  <c r="AQ221" i="1"/>
  <c r="AZ220" i="1"/>
  <c r="Y222" i="1"/>
  <c r="S221" i="1"/>
  <c r="DB219" i="1" l="1"/>
  <c r="DB220" i="1"/>
  <c r="BK219" i="1"/>
  <c r="AU219" i="1"/>
  <c r="AW219" i="1"/>
  <c r="AW220" i="1"/>
  <c r="AU220" i="1"/>
  <c r="AK223" i="1"/>
  <c r="AL222" i="1"/>
  <c r="AN222" i="1"/>
  <c r="V221" i="1"/>
  <c r="T221" i="1"/>
  <c r="Z222" i="1"/>
  <c r="AB222" i="1"/>
  <c r="AE223" i="1"/>
  <c r="AF222" i="1"/>
  <c r="AH222" i="1"/>
  <c r="DE221" i="1"/>
  <c r="DS221" i="1"/>
  <c r="DT221" i="1" s="1"/>
  <c r="AS221" i="1"/>
  <c r="AT221" i="1" s="1"/>
  <c r="CX221" i="1"/>
  <c r="CY221" i="1" s="1"/>
  <c r="DL221" i="1"/>
  <c r="CP225" i="1"/>
  <c r="CS225" i="1" s="1"/>
  <c r="CD223" i="1"/>
  <c r="CG223" i="1" s="1"/>
  <c r="BX224" i="1"/>
  <c r="CA224" i="1" s="1"/>
  <c r="CV222" i="1"/>
  <c r="CJ223" i="1"/>
  <c r="AZ221" i="1"/>
  <c r="BA221" i="1" s="1"/>
  <c r="BD221" i="1" s="1"/>
  <c r="BN221" i="1"/>
  <c r="BO221" i="1" s="1"/>
  <c r="DF218" i="1"/>
  <c r="DI218" i="1" s="1"/>
  <c r="DF219" i="1"/>
  <c r="DI219" i="1" s="1"/>
  <c r="DF220" i="1"/>
  <c r="DI220" i="1" s="1"/>
  <c r="BO220" i="1"/>
  <c r="DM219" i="1"/>
  <c r="BG221" i="1"/>
  <c r="BH220" i="1"/>
  <c r="BA220" i="1"/>
  <c r="BD220" i="1" s="1"/>
  <c r="AQ222" i="1"/>
  <c r="Y223" i="1"/>
  <c r="S222" i="1"/>
  <c r="DB221" i="1" l="1"/>
  <c r="BR220" i="1"/>
  <c r="BR221" i="1"/>
  <c r="BK220" i="1"/>
  <c r="AW221" i="1"/>
  <c r="AU221" i="1"/>
  <c r="AK224" i="1"/>
  <c r="AL223" i="1"/>
  <c r="AN223" i="1"/>
  <c r="T222" i="1"/>
  <c r="V222" i="1"/>
  <c r="Z223" i="1"/>
  <c r="AB223" i="1"/>
  <c r="AE224" i="1"/>
  <c r="AF223" i="1"/>
  <c r="AH223" i="1"/>
  <c r="CX222" i="1"/>
  <c r="CY222" i="1" s="1"/>
  <c r="DS222" i="1"/>
  <c r="DT222" i="1" s="1"/>
  <c r="DL222" i="1"/>
  <c r="AZ222" i="1"/>
  <c r="BA222" i="1" s="1"/>
  <c r="BD222" i="1" s="1"/>
  <c r="CV223" i="1"/>
  <c r="BX225" i="1"/>
  <c r="CA225" i="1" s="1"/>
  <c r="CD224" i="1"/>
  <c r="CG224" i="1" s="1"/>
  <c r="CP226" i="1"/>
  <c r="CS226" i="1" s="1"/>
  <c r="CJ224" i="1"/>
  <c r="DE222" i="1"/>
  <c r="DM220" i="1"/>
  <c r="BN222" i="1"/>
  <c r="BG222" i="1"/>
  <c r="BH221" i="1"/>
  <c r="AQ223" i="1"/>
  <c r="AS222" i="1"/>
  <c r="Y224" i="1"/>
  <c r="S223" i="1"/>
  <c r="DB222" i="1" l="1"/>
  <c r="BK221" i="1"/>
  <c r="AK225" i="1"/>
  <c r="AL224" i="1"/>
  <c r="AN224" i="1"/>
  <c r="Z224" i="1"/>
  <c r="AB224" i="1"/>
  <c r="T223" i="1"/>
  <c r="V223" i="1"/>
  <c r="AE225" i="1"/>
  <c r="AH224" i="1"/>
  <c r="AF224" i="1"/>
  <c r="DE223" i="1"/>
  <c r="CV224" i="1"/>
  <c r="CX223" i="1"/>
  <c r="CJ225" i="1"/>
  <c r="DS223" i="1"/>
  <c r="DL223" i="1"/>
  <c r="CP227" i="1"/>
  <c r="CS227" i="1" s="1"/>
  <c r="CD225" i="1"/>
  <c r="CG225" i="1" s="1"/>
  <c r="BX226" i="1"/>
  <c r="CA226" i="1" s="1"/>
  <c r="BN223" i="1"/>
  <c r="BO223" i="1" s="1"/>
  <c r="AS223" i="1"/>
  <c r="AT223" i="1" s="1"/>
  <c r="DM221" i="1"/>
  <c r="DF221" i="1"/>
  <c r="DI221" i="1" s="1"/>
  <c r="BO222" i="1"/>
  <c r="BG223" i="1"/>
  <c r="BH222" i="1"/>
  <c r="AQ224" i="1"/>
  <c r="AT222" i="1"/>
  <c r="AZ223" i="1"/>
  <c r="Y225" i="1"/>
  <c r="S224" i="1"/>
  <c r="BR222" i="1" l="1"/>
  <c r="BR223" i="1"/>
  <c r="DE224" i="1"/>
  <c r="BK222" i="1"/>
  <c r="AU222" i="1"/>
  <c r="AW222" i="1"/>
  <c r="AU223" i="1"/>
  <c r="AW223" i="1"/>
  <c r="AK226" i="1"/>
  <c r="AL225" i="1"/>
  <c r="AN225" i="1"/>
  <c r="Z225" i="1"/>
  <c r="AB225" i="1"/>
  <c r="V224" i="1"/>
  <c r="T224" i="1"/>
  <c r="AE226" i="1"/>
  <c r="AH225" i="1"/>
  <c r="AF225" i="1"/>
  <c r="CX224" i="1"/>
  <c r="CY224" i="1" s="1"/>
  <c r="DL224" i="1"/>
  <c r="DS224" i="1"/>
  <c r="DT224" i="1" s="1"/>
  <c r="CD226" i="1"/>
  <c r="CG226" i="1" s="1"/>
  <c r="CJ226" i="1"/>
  <c r="CP228" i="1"/>
  <c r="CS228" i="1" s="1"/>
  <c r="CY223" i="1"/>
  <c r="BX227" i="1"/>
  <c r="CA227" i="1" s="1"/>
  <c r="DT223" i="1"/>
  <c r="CV225" i="1"/>
  <c r="AS224" i="1"/>
  <c r="AT224" i="1" s="1"/>
  <c r="DM222" i="1"/>
  <c r="DF222" i="1"/>
  <c r="DI222" i="1" s="1"/>
  <c r="AZ224" i="1"/>
  <c r="BA224" i="1" s="1"/>
  <c r="BD224" i="1" s="1"/>
  <c r="BN224" i="1"/>
  <c r="BG224" i="1"/>
  <c r="BH223" i="1"/>
  <c r="BA223" i="1"/>
  <c r="BD223" i="1" s="1"/>
  <c r="AQ225" i="1"/>
  <c r="Y226" i="1"/>
  <c r="S225" i="1"/>
  <c r="DB224" i="1" l="1"/>
  <c r="DB223" i="1"/>
  <c r="BK223" i="1"/>
  <c r="AU224" i="1"/>
  <c r="AW224" i="1"/>
  <c r="AK227" i="1"/>
  <c r="AL226" i="1"/>
  <c r="AN226" i="1"/>
  <c r="T225" i="1"/>
  <c r="V225" i="1"/>
  <c r="Z226" i="1"/>
  <c r="AB226" i="1"/>
  <c r="AE227" i="1"/>
  <c r="AH226" i="1"/>
  <c r="AF226" i="1"/>
  <c r="DS225" i="1"/>
  <c r="DT225" i="1" s="1"/>
  <c r="CX225" i="1"/>
  <c r="CY225" i="1" s="1"/>
  <c r="DE225" i="1"/>
  <c r="CJ227" i="1"/>
  <c r="BX228" i="1"/>
  <c r="CA228" i="1" s="1"/>
  <c r="CV226" i="1"/>
  <c r="DL225" i="1"/>
  <c r="CP229" i="1"/>
  <c r="CS229" i="1" s="1"/>
  <c r="CD227" i="1"/>
  <c r="CG227" i="1" s="1"/>
  <c r="BN225" i="1"/>
  <c r="BO225" i="1" s="1"/>
  <c r="DF223" i="1"/>
  <c r="DI223" i="1" s="1"/>
  <c r="DM223" i="1"/>
  <c r="BO224" i="1"/>
  <c r="AS225" i="1"/>
  <c r="AT225" i="1" s="1"/>
  <c r="BG225" i="1"/>
  <c r="BH224" i="1"/>
  <c r="AQ226" i="1"/>
  <c r="AZ225" i="1"/>
  <c r="Y227" i="1"/>
  <c r="S226" i="1"/>
  <c r="DB225" i="1" l="1"/>
  <c r="DL226" i="1"/>
  <c r="BK224" i="1"/>
  <c r="BR224" i="1"/>
  <c r="BR225" i="1"/>
  <c r="AU225" i="1"/>
  <c r="AW225" i="1"/>
  <c r="AK228" i="1"/>
  <c r="AL227" i="1"/>
  <c r="AN227" i="1"/>
  <c r="V226" i="1"/>
  <c r="T226" i="1"/>
  <c r="AB227" i="1"/>
  <c r="Z227" i="1"/>
  <c r="AE228" i="1"/>
  <c r="AH227" i="1"/>
  <c r="AF227" i="1"/>
  <c r="CV227" i="1"/>
  <c r="DS226" i="1"/>
  <c r="DT226" i="1" s="1"/>
  <c r="DE226" i="1"/>
  <c r="CX226" i="1"/>
  <c r="CY226" i="1" s="1"/>
  <c r="CD228" i="1"/>
  <c r="CG228" i="1" s="1"/>
  <c r="CP230" i="1"/>
  <c r="CS230" i="1" s="1"/>
  <c r="BX229" i="1"/>
  <c r="CA229" i="1" s="1"/>
  <c r="CJ228" i="1"/>
  <c r="BN226" i="1"/>
  <c r="DF224" i="1"/>
  <c r="DI224" i="1" s="1"/>
  <c r="DM224" i="1"/>
  <c r="AZ226" i="1"/>
  <c r="BA226" i="1" s="1"/>
  <c r="BD226" i="1" s="1"/>
  <c r="BG226" i="1"/>
  <c r="BH225" i="1"/>
  <c r="BA225" i="1"/>
  <c r="BD225" i="1" s="1"/>
  <c r="AQ227" i="1"/>
  <c r="AS226" i="1"/>
  <c r="Y228" i="1"/>
  <c r="S227" i="1"/>
  <c r="DB226" i="1" l="1"/>
  <c r="BK225" i="1"/>
  <c r="AK229" i="1"/>
  <c r="AN228" i="1"/>
  <c r="AL228" i="1"/>
  <c r="Z228" i="1"/>
  <c r="AB228" i="1"/>
  <c r="AE229" i="1"/>
  <c r="AH228" i="1"/>
  <c r="AF228" i="1"/>
  <c r="V227" i="1"/>
  <c r="T227" i="1"/>
  <c r="BX230" i="1"/>
  <c r="CA230" i="1" s="1"/>
  <c r="CP231" i="1"/>
  <c r="CS231" i="1" s="1"/>
  <c r="CD229" i="1"/>
  <c r="CG229" i="1" s="1"/>
  <c r="CX227" i="1"/>
  <c r="CY227" i="1" s="1"/>
  <c r="DE227" i="1"/>
  <c r="DS227" i="1"/>
  <c r="CJ229" i="1"/>
  <c r="CV228" i="1"/>
  <c r="DL227" i="1"/>
  <c r="DM225" i="1"/>
  <c r="BN227" i="1"/>
  <c r="BO227" i="1" s="1"/>
  <c r="BO226" i="1"/>
  <c r="DF225" i="1"/>
  <c r="DI225" i="1" s="1"/>
  <c r="AS227" i="1"/>
  <c r="AT227" i="1" s="1"/>
  <c r="AZ227" i="1"/>
  <c r="BA227" i="1" s="1"/>
  <c r="BD227" i="1" s="1"/>
  <c r="BG227" i="1"/>
  <c r="BH226" i="1"/>
  <c r="AT226" i="1"/>
  <c r="AQ228" i="1"/>
  <c r="Y229" i="1"/>
  <c r="S228" i="1"/>
  <c r="DB227" i="1" l="1"/>
  <c r="BK226" i="1"/>
  <c r="BR227" i="1"/>
  <c r="BR226" i="1"/>
  <c r="AW227" i="1"/>
  <c r="AU227" i="1"/>
  <c r="AU226" i="1"/>
  <c r="AW226" i="1"/>
  <c r="AK230" i="1"/>
  <c r="AN229" i="1"/>
  <c r="AL229" i="1"/>
  <c r="AB229" i="1"/>
  <c r="Z229" i="1"/>
  <c r="AE230" i="1"/>
  <c r="AH229" i="1"/>
  <c r="AF229" i="1"/>
  <c r="V228" i="1"/>
  <c r="T228" i="1"/>
  <c r="CV229" i="1"/>
  <c r="CJ230" i="1"/>
  <c r="DS228" i="1"/>
  <c r="DT228" i="1" s="1"/>
  <c r="DE228" i="1"/>
  <c r="CX228" i="1"/>
  <c r="CY228" i="1" s="1"/>
  <c r="CD230" i="1"/>
  <c r="CG230" i="1" s="1"/>
  <c r="DL228" i="1"/>
  <c r="CP232" i="1"/>
  <c r="CS232" i="1" s="1"/>
  <c r="DT227" i="1"/>
  <c r="BX231" i="1"/>
  <c r="CA231" i="1" s="1"/>
  <c r="DF226" i="1"/>
  <c r="DI226" i="1" s="1"/>
  <c r="DM226" i="1"/>
  <c r="BN228" i="1"/>
  <c r="AS228" i="1"/>
  <c r="AT228" i="1" s="1"/>
  <c r="BG228" i="1"/>
  <c r="BH227" i="1"/>
  <c r="AQ229" i="1"/>
  <c r="AZ228" i="1"/>
  <c r="Y230" i="1"/>
  <c r="S229" i="1"/>
  <c r="DB228" i="1" l="1"/>
  <c r="BK227" i="1"/>
  <c r="AW228" i="1"/>
  <c r="AU228" i="1"/>
  <c r="AK231" i="1"/>
  <c r="AN230" i="1"/>
  <c r="AL230" i="1"/>
  <c r="V229" i="1"/>
  <c r="T229" i="1"/>
  <c r="Z230" i="1"/>
  <c r="AB230" i="1"/>
  <c r="AE231" i="1"/>
  <c r="AH230" i="1"/>
  <c r="AF230" i="1"/>
  <c r="AZ229" i="1"/>
  <c r="BA229" i="1" s="1"/>
  <c r="BD229" i="1" s="1"/>
  <c r="BX232" i="1"/>
  <c r="CA232" i="1" s="1"/>
  <c r="CP233" i="1"/>
  <c r="CS233" i="1" s="1"/>
  <c r="DL229" i="1"/>
  <c r="CD231" i="1"/>
  <c r="CG231" i="1" s="1"/>
  <c r="CX229" i="1"/>
  <c r="DE229" i="1"/>
  <c r="DS229" i="1"/>
  <c r="CJ231" i="1"/>
  <c r="CV230" i="1"/>
  <c r="BN229" i="1"/>
  <c r="BO229" i="1" s="1"/>
  <c r="DM227" i="1"/>
  <c r="DM228" i="1"/>
  <c r="BO228" i="1"/>
  <c r="BG229" i="1"/>
  <c r="BH228" i="1"/>
  <c r="AQ230" i="1"/>
  <c r="BA228" i="1"/>
  <c r="BD228" i="1" s="1"/>
  <c r="AS229" i="1"/>
  <c r="Y231" i="1"/>
  <c r="S230" i="1"/>
  <c r="BR229" i="1" l="1"/>
  <c r="BK228" i="1"/>
  <c r="BR228" i="1"/>
  <c r="AK232" i="1"/>
  <c r="AN231" i="1"/>
  <c r="AL231" i="1"/>
  <c r="V230" i="1"/>
  <c r="T230" i="1"/>
  <c r="AB231" i="1"/>
  <c r="Z231" i="1"/>
  <c r="AE232" i="1"/>
  <c r="AF231" i="1"/>
  <c r="AH231" i="1"/>
  <c r="DS230" i="1"/>
  <c r="DE230" i="1"/>
  <c r="CX230" i="1"/>
  <c r="CY230" i="1" s="1"/>
  <c r="DL230" i="1"/>
  <c r="CJ232" i="1"/>
  <c r="CD232" i="1"/>
  <c r="CG232" i="1" s="1"/>
  <c r="CY229" i="1"/>
  <c r="CP234" i="1"/>
  <c r="CS234" i="1" s="1"/>
  <c r="DT229" i="1"/>
  <c r="CV231" i="1"/>
  <c r="DT230" i="1"/>
  <c r="BX233" i="1"/>
  <c r="CA233" i="1" s="1"/>
  <c r="AS230" i="1"/>
  <c r="AT230" i="1" s="1"/>
  <c r="DF227" i="1"/>
  <c r="DI227" i="1" s="1"/>
  <c r="DF228" i="1"/>
  <c r="DI228" i="1" s="1"/>
  <c r="BN230" i="1"/>
  <c r="BG230" i="1"/>
  <c r="BH229" i="1"/>
  <c r="AT229" i="1"/>
  <c r="AQ231" i="1"/>
  <c r="AZ230" i="1"/>
  <c r="Y232" i="1"/>
  <c r="S231" i="1"/>
  <c r="DB230" i="1" l="1"/>
  <c r="DB229" i="1"/>
  <c r="BK229" i="1"/>
  <c r="AW229" i="1"/>
  <c r="AU229" i="1"/>
  <c r="AW230" i="1"/>
  <c r="AU230" i="1"/>
  <c r="AK233" i="1"/>
  <c r="AL232" i="1"/>
  <c r="AN232" i="1"/>
  <c r="AE233" i="1"/>
  <c r="AH232" i="1"/>
  <c r="AF232" i="1"/>
  <c r="AB232" i="1"/>
  <c r="Z232" i="1"/>
  <c r="V231" i="1"/>
  <c r="T231" i="1"/>
  <c r="DE231" i="1"/>
  <c r="AZ231" i="1"/>
  <c r="BA231" i="1" s="1"/>
  <c r="BD231" i="1" s="1"/>
  <c r="DL231" i="1"/>
  <c r="CX231" i="1"/>
  <c r="CY231" i="1" s="1"/>
  <c r="CJ233" i="1"/>
  <c r="CP235" i="1"/>
  <c r="CS235" i="1" s="1"/>
  <c r="CD233" i="1"/>
  <c r="CG233" i="1" s="1"/>
  <c r="BX234" i="1"/>
  <c r="CA234" i="1" s="1"/>
  <c r="CV232" i="1"/>
  <c r="DS231" i="1"/>
  <c r="BN231" i="1"/>
  <c r="BO231" i="1" s="1"/>
  <c r="DF229" i="1"/>
  <c r="DI229" i="1" s="1"/>
  <c r="DM229" i="1"/>
  <c r="BO230" i="1"/>
  <c r="AS231" i="1"/>
  <c r="AT231" i="1" s="1"/>
  <c r="BG231" i="1"/>
  <c r="BH230" i="1"/>
  <c r="BA230" i="1"/>
  <c r="BD230" i="1" s="1"/>
  <c r="AQ232" i="1"/>
  <c r="Y233" i="1"/>
  <c r="S232" i="1"/>
  <c r="DB231" i="1" l="1"/>
  <c r="BR230" i="1"/>
  <c r="BR231" i="1"/>
  <c r="BK230" i="1"/>
  <c r="AU231" i="1"/>
  <c r="AW231" i="1"/>
  <c r="AK234" i="1"/>
  <c r="AL233" i="1"/>
  <c r="AN233" i="1"/>
  <c r="AB233" i="1"/>
  <c r="Z233" i="1"/>
  <c r="T232" i="1"/>
  <c r="V232" i="1"/>
  <c r="AE234" i="1"/>
  <c r="AF233" i="1"/>
  <c r="AH233" i="1"/>
  <c r="AZ232" i="1"/>
  <c r="BA232" i="1" s="1"/>
  <c r="BD232" i="1" s="1"/>
  <c r="CV233" i="1"/>
  <c r="CX232" i="1"/>
  <c r="DL232" i="1"/>
  <c r="BX235" i="1"/>
  <c r="CA235" i="1" s="1"/>
  <c r="CD234" i="1"/>
  <c r="CG234" i="1" s="1"/>
  <c r="CP236" i="1"/>
  <c r="CS236" i="1" s="1"/>
  <c r="DS232" i="1"/>
  <c r="CJ234" i="1"/>
  <c r="DT231" i="1"/>
  <c r="DE232" i="1"/>
  <c r="AS232" i="1"/>
  <c r="AT232" i="1" s="1"/>
  <c r="DF230" i="1"/>
  <c r="DI230" i="1" s="1"/>
  <c r="DM230" i="1"/>
  <c r="BN232" i="1"/>
  <c r="BG232" i="1"/>
  <c r="BH231" i="1"/>
  <c r="AQ233" i="1"/>
  <c r="Y234" i="1"/>
  <c r="S233" i="1"/>
  <c r="BK231" i="1" l="1"/>
  <c r="AW232" i="1"/>
  <c r="AU232" i="1"/>
  <c r="AK235" i="1"/>
  <c r="AN234" i="1"/>
  <c r="AL234" i="1"/>
  <c r="V233" i="1"/>
  <c r="T233" i="1"/>
  <c r="Z234" i="1"/>
  <c r="AB234" i="1"/>
  <c r="AE235" i="1"/>
  <c r="AF234" i="1"/>
  <c r="AH234" i="1"/>
  <c r="DL233" i="1"/>
  <c r="DE233" i="1"/>
  <c r="DS233" i="1"/>
  <c r="DT233" i="1" s="1"/>
  <c r="CX233" i="1"/>
  <c r="CY233" i="1" s="1"/>
  <c r="CD235" i="1"/>
  <c r="CG235" i="1" s="1"/>
  <c r="BX236" i="1"/>
  <c r="CA236" i="1" s="1"/>
  <c r="CP237" i="1"/>
  <c r="CS237" i="1" s="1"/>
  <c r="CY232" i="1"/>
  <c r="DT232" i="1"/>
  <c r="CJ235" i="1"/>
  <c r="CV234" i="1"/>
  <c r="DM231" i="1"/>
  <c r="DF231" i="1"/>
  <c r="DI231" i="1" s="1"/>
  <c r="BN233" i="1"/>
  <c r="BO232" i="1"/>
  <c r="BG233" i="1"/>
  <c r="BH232" i="1"/>
  <c r="AQ234" i="1"/>
  <c r="AS233" i="1"/>
  <c r="AZ233" i="1"/>
  <c r="Y235" i="1"/>
  <c r="S234" i="1"/>
  <c r="DB233" i="1" l="1"/>
  <c r="DB232" i="1"/>
  <c r="BK232" i="1"/>
  <c r="BR232" i="1"/>
  <c r="AK236" i="1"/>
  <c r="AL235" i="1"/>
  <c r="AN235" i="1"/>
  <c r="V234" i="1"/>
  <c r="T234" i="1"/>
  <c r="Z235" i="1"/>
  <c r="AB235" i="1"/>
  <c r="AE236" i="1"/>
  <c r="AF235" i="1"/>
  <c r="AH235" i="1"/>
  <c r="DL234" i="1"/>
  <c r="CX234" i="1"/>
  <c r="CY234" i="1" s="1"/>
  <c r="DE234" i="1"/>
  <c r="CP238" i="1"/>
  <c r="CS238" i="1" s="1"/>
  <c r="BX237" i="1"/>
  <c r="CA237" i="1" s="1"/>
  <c r="CV235" i="1"/>
  <c r="CD236" i="1"/>
  <c r="CG236" i="1" s="1"/>
  <c r="CJ236" i="1"/>
  <c r="DS234" i="1"/>
  <c r="DT234" i="1" s="1"/>
  <c r="BN234" i="1"/>
  <c r="BO234" i="1" s="1"/>
  <c r="AZ234" i="1"/>
  <c r="BA234" i="1" s="1"/>
  <c r="BD234" i="1" s="1"/>
  <c r="DM232" i="1"/>
  <c r="DF232" i="1"/>
  <c r="DI232" i="1" s="1"/>
  <c r="BO233" i="1"/>
  <c r="AS234" i="1"/>
  <c r="AT234" i="1" s="1"/>
  <c r="BG234" i="1"/>
  <c r="BH234" i="1" s="1"/>
  <c r="BH233" i="1"/>
  <c r="AT233" i="1"/>
  <c r="BA233" i="1"/>
  <c r="BD233" i="1" s="1"/>
  <c r="AQ235" i="1"/>
  <c r="Y236" i="1"/>
  <c r="S235" i="1"/>
  <c r="DB234" i="1" l="1"/>
  <c r="BR233" i="1"/>
  <c r="BK233" i="1"/>
  <c r="BK234" i="1"/>
  <c r="BR234" i="1"/>
  <c r="AW233" i="1"/>
  <c r="AU233" i="1"/>
  <c r="AW234" i="1"/>
  <c r="AU234" i="1"/>
  <c r="AK237" i="1"/>
  <c r="AL236" i="1"/>
  <c r="AN236" i="1"/>
  <c r="T235" i="1"/>
  <c r="V235" i="1"/>
  <c r="AE237" i="1"/>
  <c r="AF236" i="1"/>
  <c r="AH236" i="1"/>
  <c r="AB236" i="1"/>
  <c r="Z236" i="1"/>
  <c r="CV236" i="1"/>
  <c r="BX238" i="1"/>
  <c r="CA238" i="1" s="1"/>
  <c r="CX235" i="1"/>
  <c r="CD237" i="1"/>
  <c r="CG237" i="1" s="1"/>
  <c r="DE235" i="1"/>
  <c r="DS235" i="1"/>
  <c r="DL235" i="1"/>
  <c r="CJ237" i="1"/>
  <c r="CP239" i="1"/>
  <c r="CS239" i="1" s="1"/>
  <c r="DF233" i="1"/>
  <c r="DI233" i="1" s="1"/>
  <c r="DM233" i="1"/>
  <c r="BN235" i="1"/>
  <c r="BG235" i="1"/>
  <c r="AQ236" i="1"/>
  <c r="AS235" i="1"/>
  <c r="AZ235" i="1"/>
  <c r="Y237" i="1"/>
  <c r="S236" i="1"/>
  <c r="AK238" i="1" l="1"/>
  <c r="AL237" i="1"/>
  <c r="AN237" i="1"/>
  <c r="V236" i="1"/>
  <c r="T236" i="1"/>
  <c r="Z237" i="1"/>
  <c r="AB237" i="1"/>
  <c r="AE238" i="1"/>
  <c r="AF237" i="1"/>
  <c r="AH237" i="1"/>
  <c r="CX236" i="1"/>
  <c r="CY236" i="1" s="1"/>
  <c r="DE236" i="1"/>
  <c r="DL236" i="1"/>
  <c r="DS236" i="1"/>
  <c r="DT236" i="1" s="1"/>
  <c r="CY235" i="1"/>
  <c r="CD238" i="1"/>
  <c r="CG238" i="1" s="1"/>
  <c r="BX239" i="1"/>
  <c r="CA239" i="1" s="1"/>
  <c r="CJ238" i="1"/>
  <c r="CP240" i="1"/>
  <c r="CS240" i="1" s="1"/>
  <c r="DT235" i="1"/>
  <c r="CV237" i="1"/>
  <c r="AZ236" i="1"/>
  <c r="BA236" i="1" s="1"/>
  <c r="BD236" i="1" s="1"/>
  <c r="AS236" i="1"/>
  <c r="AT236" i="1" s="1"/>
  <c r="DF234" i="1"/>
  <c r="DI234" i="1" s="1"/>
  <c r="DM234" i="1"/>
  <c r="BN236" i="1"/>
  <c r="BO235" i="1"/>
  <c r="BG236" i="1"/>
  <c r="BH235" i="1"/>
  <c r="AT235" i="1"/>
  <c r="BA235" i="1"/>
  <c r="BD235" i="1" s="1"/>
  <c r="AQ237" i="1"/>
  <c r="Y238" i="1"/>
  <c r="S237" i="1"/>
  <c r="DB236" i="1" l="1"/>
  <c r="DB235" i="1"/>
  <c r="BK235" i="1"/>
  <c r="BR235" i="1"/>
  <c r="AU236" i="1"/>
  <c r="AW236" i="1"/>
  <c r="AU235" i="1"/>
  <c r="AW235" i="1"/>
  <c r="AK239" i="1"/>
  <c r="AL238" i="1"/>
  <c r="AN238" i="1"/>
  <c r="AE239" i="1"/>
  <c r="AH238" i="1"/>
  <c r="AF238" i="1"/>
  <c r="AB238" i="1"/>
  <c r="Z238" i="1"/>
  <c r="V237" i="1"/>
  <c r="T237" i="1"/>
  <c r="CX237" i="1"/>
  <c r="CY237" i="1" s="1"/>
  <c r="DL237" i="1"/>
  <c r="CV238" i="1"/>
  <c r="DS237" i="1"/>
  <c r="DT237" i="1" s="1"/>
  <c r="CJ239" i="1"/>
  <c r="CP241" i="1"/>
  <c r="CS241" i="1" s="1"/>
  <c r="BN237" i="1"/>
  <c r="BO237" i="1" s="1"/>
  <c r="BX240" i="1"/>
  <c r="CA240" i="1" s="1"/>
  <c r="DE237" i="1"/>
  <c r="CD239" i="1"/>
  <c r="CG239" i="1" s="1"/>
  <c r="DM235" i="1"/>
  <c r="DF235" i="1"/>
  <c r="DI235" i="1" s="1"/>
  <c r="BO236" i="1"/>
  <c r="BG237" i="1"/>
  <c r="BH236" i="1"/>
  <c r="AQ238" i="1"/>
  <c r="BN238" i="1" s="1"/>
  <c r="AS237" i="1"/>
  <c r="AZ237" i="1"/>
  <c r="Y239" i="1"/>
  <c r="S238" i="1"/>
  <c r="DB237" i="1" l="1"/>
  <c r="BK236" i="1"/>
  <c r="BR236" i="1"/>
  <c r="BR237" i="1"/>
  <c r="AK240" i="1"/>
  <c r="AL239" i="1"/>
  <c r="AN239" i="1"/>
  <c r="Z239" i="1"/>
  <c r="AB239" i="1"/>
  <c r="T238" i="1"/>
  <c r="V238" i="1"/>
  <c r="AE240" i="1"/>
  <c r="AH239" i="1"/>
  <c r="AF239" i="1"/>
  <c r="DE238" i="1"/>
  <c r="CD240" i="1"/>
  <c r="CG240" i="1" s="1"/>
  <c r="CV239" i="1"/>
  <c r="CP242" i="1"/>
  <c r="CS242" i="1" s="1"/>
  <c r="CJ240" i="1"/>
  <c r="CX238" i="1"/>
  <c r="BX241" i="1"/>
  <c r="CA241" i="1" s="1"/>
  <c r="DL238" i="1"/>
  <c r="DS238" i="1"/>
  <c r="DT238" i="1" s="1"/>
  <c r="AZ238" i="1"/>
  <c r="BA238" i="1" s="1"/>
  <c r="BD238" i="1" s="1"/>
  <c r="AS238" i="1"/>
  <c r="AT238" i="1" s="1"/>
  <c r="BO238" i="1"/>
  <c r="DF237" i="1"/>
  <c r="DI237" i="1" s="1"/>
  <c r="DF236" i="1"/>
  <c r="DI236" i="1" s="1"/>
  <c r="DM237" i="1"/>
  <c r="BG238" i="1"/>
  <c r="BH237" i="1"/>
  <c r="BA237" i="1"/>
  <c r="BD237" i="1" s="1"/>
  <c r="AT237" i="1"/>
  <c r="AQ239" i="1"/>
  <c r="Y240" i="1"/>
  <c r="S239" i="1"/>
  <c r="BR238" i="1" l="1"/>
  <c r="BK237" i="1"/>
  <c r="AU237" i="1"/>
  <c r="AW237" i="1"/>
  <c r="AU238" i="1"/>
  <c r="AW238" i="1"/>
  <c r="DE239" i="1"/>
  <c r="AK241" i="1"/>
  <c r="AL240" i="1"/>
  <c r="AN240" i="1"/>
  <c r="Z240" i="1"/>
  <c r="AB240" i="1"/>
  <c r="V239" i="1"/>
  <c r="T239" i="1"/>
  <c r="AE241" i="1"/>
  <c r="AH240" i="1"/>
  <c r="AF240" i="1"/>
  <c r="CX239" i="1"/>
  <c r="CY239" i="1" s="1"/>
  <c r="BX242" i="1"/>
  <c r="CA242" i="1" s="1"/>
  <c r="CP243" i="1"/>
  <c r="CS243" i="1" s="1"/>
  <c r="CJ241" i="1"/>
  <c r="CY238" i="1"/>
  <c r="CV240" i="1"/>
  <c r="DS239" i="1"/>
  <c r="DT239" i="1" s="1"/>
  <c r="DL239" i="1"/>
  <c r="CD241" i="1"/>
  <c r="CG241" i="1" s="1"/>
  <c r="DM236" i="1"/>
  <c r="BN239" i="1"/>
  <c r="BG239" i="1"/>
  <c r="BH238" i="1"/>
  <c r="AQ240" i="1"/>
  <c r="AS239" i="1"/>
  <c r="AS240" i="1" s="1"/>
  <c r="AZ239" i="1"/>
  <c r="Y241" i="1"/>
  <c r="S240" i="1"/>
  <c r="DB239" i="1" l="1"/>
  <c r="DB238" i="1"/>
  <c r="BK238" i="1"/>
  <c r="AK242" i="1"/>
  <c r="AL241" i="1"/>
  <c r="AN241" i="1"/>
  <c r="Z241" i="1"/>
  <c r="AB241" i="1"/>
  <c r="V240" i="1"/>
  <c r="T240" i="1"/>
  <c r="AE242" i="1"/>
  <c r="AF241" i="1"/>
  <c r="AH241" i="1"/>
  <c r="CX240" i="1"/>
  <c r="CY240" i="1" s="1"/>
  <c r="CJ242" i="1"/>
  <c r="CV241" i="1"/>
  <c r="DE240" i="1"/>
  <c r="CD242" i="1"/>
  <c r="CG242" i="1" s="1"/>
  <c r="CP244" i="1"/>
  <c r="CS244" i="1" s="1"/>
  <c r="DL240" i="1"/>
  <c r="AZ240" i="1"/>
  <c r="BA240" i="1" s="1"/>
  <c r="BD240" i="1" s="1"/>
  <c r="DS240" i="1"/>
  <c r="DT240" i="1" s="1"/>
  <c r="BX243" i="1"/>
  <c r="CA243" i="1" s="1"/>
  <c r="BN240" i="1"/>
  <c r="BO239" i="1"/>
  <c r="DM239" i="1"/>
  <c r="BG240" i="1"/>
  <c r="BH240" i="1" s="1"/>
  <c r="BH239" i="1"/>
  <c r="AT239" i="1"/>
  <c r="BA239" i="1"/>
  <c r="BD239" i="1" s="1"/>
  <c r="AQ241" i="1"/>
  <c r="AT240" i="1"/>
  <c r="Y242" i="1"/>
  <c r="S241" i="1"/>
  <c r="DB240" i="1" l="1"/>
  <c r="BK239" i="1"/>
  <c r="BK240" i="1"/>
  <c r="BR239" i="1"/>
  <c r="AU240" i="1"/>
  <c r="AW240" i="1"/>
  <c r="AU239" i="1"/>
  <c r="AW239" i="1"/>
  <c r="AK243" i="1"/>
  <c r="AN242" i="1"/>
  <c r="AL242" i="1"/>
  <c r="T241" i="1"/>
  <c r="V241" i="1"/>
  <c r="Z242" i="1"/>
  <c r="AB242" i="1"/>
  <c r="AE243" i="1"/>
  <c r="AH242" i="1"/>
  <c r="AF242" i="1"/>
  <c r="DL241" i="1"/>
  <c r="DE241" i="1"/>
  <c r="CP245" i="1"/>
  <c r="CS245" i="1" s="1"/>
  <c r="CD243" i="1"/>
  <c r="CG243" i="1" s="1"/>
  <c r="CV242" i="1"/>
  <c r="BX244" i="1"/>
  <c r="CA244" i="1" s="1"/>
  <c r="DS241" i="1"/>
  <c r="CJ243" i="1"/>
  <c r="CX241" i="1"/>
  <c r="CY241" i="1" s="1"/>
  <c r="DM238" i="1"/>
  <c r="DF238" i="1"/>
  <c r="DI238" i="1" s="1"/>
  <c r="DF239" i="1"/>
  <c r="DI239" i="1" s="1"/>
  <c r="BN241" i="1"/>
  <c r="BO241" i="1" s="1"/>
  <c r="BO240" i="1"/>
  <c r="BG241" i="1"/>
  <c r="AQ242" i="1"/>
  <c r="AS241" i="1"/>
  <c r="AZ241" i="1"/>
  <c r="Y243" i="1"/>
  <c r="S242" i="1"/>
  <c r="DB241" i="1" l="1"/>
  <c r="DS242" i="1"/>
  <c r="DT242" i="1" s="1"/>
  <c r="BR240" i="1"/>
  <c r="BR241" i="1"/>
  <c r="AK244" i="1"/>
  <c r="AN243" i="1"/>
  <c r="AL243" i="1"/>
  <c r="Z243" i="1"/>
  <c r="AB243" i="1"/>
  <c r="AE244" i="1"/>
  <c r="AF243" i="1"/>
  <c r="AH243" i="1"/>
  <c r="V242" i="1"/>
  <c r="T242" i="1"/>
  <c r="BX245" i="1"/>
  <c r="CA245" i="1" s="1"/>
  <c r="DT241" i="1"/>
  <c r="CV243" i="1"/>
  <c r="DL242" i="1"/>
  <c r="DE242" i="1"/>
  <c r="CX242" i="1"/>
  <c r="CD244" i="1"/>
  <c r="CG244" i="1" s="1"/>
  <c r="AZ242" i="1"/>
  <c r="BA242" i="1" s="1"/>
  <c r="BD242" i="1" s="1"/>
  <c r="AS242" i="1"/>
  <c r="AT242" i="1" s="1"/>
  <c r="CJ244" i="1"/>
  <c r="CP246" i="1"/>
  <c r="CS246" i="1" s="1"/>
  <c r="BN242" i="1"/>
  <c r="BG242" i="1"/>
  <c r="BH241" i="1"/>
  <c r="BA241" i="1"/>
  <c r="BD241" i="1" s="1"/>
  <c r="AT241" i="1"/>
  <c r="AQ243" i="1"/>
  <c r="Y244" i="1"/>
  <c r="S243" i="1"/>
  <c r="DS243" i="1" l="1"/>
  <c r="DT243" i="1" s="1"/>
  <c r="BK241" i="1"/>
  <c r="AW242" i="1"/>
  <c r="AU242" i="1"/>
  <c r="AW241" i="1"/>
  <c r="AU241" i="1"/>
  <c r="AK245" i="1"/>
  <c r="AL244" i="1"/>
  <c r="AN244" i="1"/>
  <c r="AB244" i="1"/>
  <c r="Z244" i="1"/>
  <c r="V243" i="1"/>
  <c r="T243" i="1"/>
  <c r="AE245" i="1"/>
  <c r="AH244" i="1"/>
  <c r="AF244" i="1"/>
  <c r="CX243" i="1"/>
  <c r="CY243" i="1" s="1"/>
  <c r="DE243" i="1"/>
  <c r="DL243" i="1"/>
  <c r="BX246" i="1"/>
  <c r="CA246" i="1" s="1"/>
  <c r="CD245" i="1"/>
  <c r="CG245" i="1" s="1"/>
  <c r="CY242" i="1"/>
  <c r="CP247" i="1"/>
  <c r="CS247" i="1" s="1"/>
  <c r="CV244" i="1"/>
  <c r="CJ245" i="1"/>
  <c r="BN243" i="1"/>
  <c r="BO243" i="1" s="1"/>
  <c r="DF240" i="1"/>
  <c r="DI240" i="1" s="1"/>
  <c r="DF241" i="1"/>
  <c r="DI241" i="1" s="1"/>
  <c r="DM240" i="1"/>
  <c r="DM241" i="1"/>
  <c r="BO242" i="1"/>
  <c r="BG243" i="1"/>
  <c r="BH242" i="1"/>
  <c r="AQ244" i="1"/>
  <c r="AS243" i="1"/>
  <c r="AZ243" i="1"/>
  <c r="Y245" i="1"/>
  <c r="S244" i="1"/>
  <c r="DB242" i="1" l="1"/>
  <c r="DB243" i="1"/>
  <c r="BR243" i="1"/>
  <c r="BK242" i="1"/>
  <c r="BR242" i="1"/>
  <c r="AK246" i="1"/>
  <c r="AL245" i="1"/>
  <c r="AN245" i="1"/>
  <c r="AE246" i="1"/>
  <c r="AH245" i="1"/>
  <c r="AF245" i="1"/>
  <c r="V244" i="1"/>
  <c r="T244" i="1"/>
  <c r="AB245" i="1"/>
  <c r="Z245" i="1"/>
  <c r="BN244" i="1"/>
  <c r="BO244" i="1" s="1"/>
  <c r="AS244" i="1"/>
  <c r="AT244" i="1" s="1"/>
  <c r="CV245" i="1"/>
  <c r="CP248" i="1"/>
  <c r="CS248" i="1" s="1"/>
  <c r="DE244" i="1"/>
  <c r="CD246" i="1"/>
  <c r="CG246" i="1" s="1"/>
  <c r="DS244" i="1"/>
  <c r="DL244" i="1"/>
  <c r="CX244" i="1"/>
  <c r="CJ246" i="1"/>
  <c r="BX247" i="1"/>
  <c r="CA247" i="1" s="1"/>
  <c r="DM242" i="1"/>
  <c r="DF242" i="1"/>
  <c r="DI242" i="1" s="1"/>
  <c r="AZ244" i="1"/>
  <c r="BA244" i="1" s="1"/>
  <c r="BD244" i="1" s="1"/>
  <c r="BG244" i="1"/>
  <c r="BH243" i="1"/>
  <c r="AT243" i="1"/>
  <c r="BA243" i="1"/>
  <c r="BD243" i="1" s="1"/>
  <c r="AQ245" i="1"/>
  <c r="Y246" i="1"/>
  <c r="S245" i="1"/>
  <c r="BK243" i="1" l="1"/>
  <c r="BR244" i="1"/>
  <c r="AW244" i="1"/>
  <c r="AU244" i="1"/>
  <c r="AU243" i="1"/>
  <c r="AW243" i="1"/>
  <c r="AK247" i="1"/>
  <c r="AN246" i="1"/>
  <c r="AL246" i="1"/>
  <c r="V245" i="1"/>
  <c r="T245" i="1"/>
  <c r="AB246" i="1"/>
  <c r="Z246" i="1"/>
  <c r="AE247" i="1"/>
  <c r="AH246" i="1"/>
  <c r="AF246" i="1"/>
  <c r="CX245" i="1"/>
  <c r="CY245" i="1" s="1"/>
  <c r="DL245" i="1"/>
  <c r="DS245" i="1"/>
  <c r="DT245" i="1" s="1"/>
  <c r="CY244" i="1"/>
  <c r="CJ247" i="1"/>
  <c r="DE245" i="1"/>
  <c r="CD247" i="1"/>
  <c r="CG247" i="1" s="1"/>
  <c r="CP249" i="1"/>
  <c r="CS249" i="1" s="1"/>
  <c r="BX248" i="1"/>
  <c r="CA248" i="1" s="1"/>
  <c r="DT244" i="1"/>
  <c r="CV246" i="1"/>
  <c r="DM243" i="1"/>
  <c r="DF243" i="1"/>
  <c r="DI243" i="1" s="1"/>
  <c r="BN245" i="1"/>
  <c r="BO245" i="1" s="1"/>
  <c r="BG245" i="1"/>
  <c r="BH244" i="1"/>
  <c r="AQ246" i="1"/>
  <c r="AZ245" i="1"/>
  <c r="AS245" i="1"/>
  <c r="Y247" i="1"/>
  <c r="S246" i="1"/>
  <c r="DB244" i="1" l="1"/>
  <c r="DB245" i="1"/>
  <c r="BK244" i="1"/>
  <c r="BR245" i="1"/>
  <c r="AK248" i="1"/>
  <c r="AN247" i="1"/>
  <c r="AL247" i="1"/>
  <c r="Z247" i="1"/>
  <c r="AB247" i="1"/>
  <c r="V246" i="1"/>
  <c r="T246" i="1"/>
  <c r="AE248" i="1"/>
  <c r="AF247" i="1"/>
  <c r="AH247" i="1"/>
  <c r="CX246" i="1"/>
  <c r="CY246" i="1" s="1"/>
  <c r="AS246" i="1"/>
  <c r="AT246" i="1" s="1"/>
  <c r="DS246" i="1"/>
  <c r="DT246" i="1" s="1"/>
  <c r="DL246" i="1"/>
  <c r="DE246" i="1"/>
  <c r="AZ246" i="1"/>
  <c r="BA246" i="1" s="1"/>
  <c r="BD246" i="1" s="1"/>
  <c r="BX249" i="1"/>
  <c r="CA249" i="1" s="1"/>
  <c r="CP250" i="1"/>
  <c r="CS250" i="1" s="1"/>
  <c r="CD248" i="1"/>
  <c r="CG248" i="1" s="1"/>
  <c r="CV247" i="1"/>
  <c r="CJ248" i="1"/>
  <c r="BN246" i="1"/>
  <c r="DF244" i="1"/>
  <c r="DI244" i="1" s="1"/>
  <c r="DM244" i="1"/>
  <c r="BG246" i="1"/>
  <c r="BH246" i="1" s="1"/>
  <c r="BH245" i="1"/>
  <c r="BA245" i="1"/>
  <c r="BD245" i="1" s="1"/>
  <c r="AT245" i="1"/>
  <c r="AQ247" i="1"/>
  <c r="Y248" i="1"/>
  <c r="S247" i="1"/>
  <c r="DB246" i="1" l="1"/>
  <c r="BK245" i="1"/>
  <c r="BK246" i="1"/>
  <c r="AW246" i="1"/>
  <c r="AU246" i="1"/>
  <c r="AW245" i="1"/>
  <c r="AU245" i="1"/>
  <c r="AK249" i="1"/>
  <c r="AN248" i="1"/>
  <c r="AL248" i="1"/>
  <c r="V247" i="1"/>
  <c r="T247" i="1"/>
  <c r="Z248" i="1"/>
  <c r="AB248" i="1"/>
  <c r="AE249" i="1"/>
  <c r="AF248" i="1"/>
  <c r="AH248" i="1"/>
  <c r="DE247" i="1"/>
  <c r="CD249" i="1"/>
  <c r="CG249" i="1" s="1"/>
  <c r="CV248" i="1"/>
  <c r="DS247" i="1"/>
  <c r="CP251" i="1"/>
  <c r="CS251" i="1" s="1"/>
  <c r="BX250" i="1"/>
  <c r="CA250" i="1" s="1"/>
  <c r="CJ249" i="1"/>
  <c r="DL247" i="1"/>
  <c r="CX247" i="1"/>
  <c r="CY247" i="1" s="1"/>
  <c r="DM245" i="1"/>
  <c r="BN247" i="1"/>
  <c r="DF245" i="1"/>
  <c r="DI245" i="1" s="1"/>
  <c r="BO246" i="1"/>
  <c r="AZ247" i="1"/>
  <c r="BA247" i="1" s="1"/>
  <c r="BD247" i="1" s="1"/>
  <c r="BG247" i="1"/>
  <c r="AQ248" i="1"/>
  <c r="AS247" i="1"/>
  <c r="Y249" i="1"/>
  <c r="S248" i="1"/>
  <c r="DB247" i="1" l="1"/>
  <c r="BR246" i="1"/>
  <c r="AK250" i="1"/>
  <c r="AN249" i="1"/>
  <c r="AL249" i="1"/>
  <c r="Z249" i="1"/>
  <c r="AB249" i="1"/>
  <c r="AE250" i="1"/>
  <c r="AF249" i="1"/>
  <c r="AH249" i="1"/>
  <c r="V248" i="1"/>
  <c r="T248" i="1"/>
  <c r="DS248" i="1"/>
  <c r="DT248" i="1" s="1"/>
  <c r="CJ250" i="1"/>
  <c r="BN248" i="1"/>
  <c r="BO248" i="1" s="1"/>
  <c r="CV249" i="1"/>
  <c r="BX251" i="1"/>
  <c r="CA251" i="1" s="1"/>
  <c r="CP252" i="1"/>
  <c r="CS252" i="1" s="1"/>
  <c r="DT247" i="1"/>
  <c r="CX248" i="1"/>
  <c r="CY248" i="1" s="1"/>
  <c r="DL248" i="1"/>
  <c r="CD250" i="1"/>
  <c r="CG250" i="1" s="1"/>
  <c r="AS248" i="1"/>
  <c r="AT248" i="1" s="1"/>
  <c r="DE248" i="1"/>
  <c r="BO247" i="1"/>
  <c r="DM247" i="1"/>
  <c r="DM246" i="1"/>
  <c r="DF246" i="1"/>
  <c r="DI246" i="1" s="1"/>
  <c r="BG248" i="1"/>
  <c r="BH247" i="1"/>
  <c r="AT247" i="1"/>
  <c r="AQ249" i="1"/>
  <c r="AZ248" i="1"/>
  <c r="Y250" i="1"/>
  <c r="S249" i="1"/>
  <c r="DB248" i="1" l="1"/>
  <c r="BR248" i="1"/>
  <c r="BK247" i="1"/>
  <c r="BR247" i="1"/>
  <c r="AW247" i="1"/>
  <c r="AU247" i="1"/>
  <c r="AW248" i="1"/>
  <c r="AU248" i="1"/>
  <c r="AK251" i="1"/>
  <c r="AN250" i="1"/>
  <c r="AL250" i="1"/>
  <c r="Z250" i="1"/>
  <c r="AB250" i="1"/>
  <c r="AE251" i="1"/>
  <c r="AF250" i="1"/>
  <c r="AH250" i="1"/>
  <c r="T249" i="1"/>
  <c r="V249" i="1"/>
  <c r="DE249" i="1"/>
  <c r="DS249" i="1"/>
  <c r="DT249" i="1" s="1"/>
  <c r="BN249" i="1"/>
  <c r="BO249" i="1" s="1"/>
  <c r="CP253" i="1"/>
  <c r="CS253" i="1" s="1"/>
  <c r="CT2" i="1" s="1"/>
  <c r="BX252" i="1"/>
  <c r="CA252" i="1" s="1"/>
  <c r="CV250" i="1"/>
  <c r="CD251" i="1"/>
  <c r="CG251" i="1" s="1"/>
  <c r="DL249" i="1"/>
  <c r="CX249" i="1"/>
  <c r="CJ251" i="1"/>
  <c r="DM248" i="1"/>
  <c r="AZ249" i="1"/>
  <c r="BA249" i="1" s="1"/>
  <c r="BD249" i="1" s="1"/>
  <c r="BG249" i="1"/>
  <c r="BH248" i="1"/>
  <c r="BA248" i="1"/>
  <c r="BD248" i="1" s="1"/>
  <c r="AQ250" i="1"/>
  <c r="AS249" i="1"/>
  <c r="Y251" i="1"/>
  <c r="S250" i="1"/>
  <c r="BR249" i="1" l="1"/>
  <c r="BK248" i="1"/>
  <c r="AK252" i="1"/>
  <c r="AL251" i="1"/>
  <c r="AN251" i="1"/>
  <c r="AE252" i="1"/>
  <c r="AF251" i="1"/>
  <c r="AH251" i="1"/>
  <c r="V250" i="1"/>
  <c r="T250" i="1"/>
  <c r="DL250" i="1"/>
  <c r="Z251" i="1"/>
  <c r="AB251" i="1"/>
  <c r="CX250" i="1"/>
  <c r="CY250" i="1" s="1"/>
  <c r="DS250" i="1"/>
  <c r="DT250" i="1" s="1"/>
  <c r="AZ250" i="1"/>
  <c r="BA250" i="1" s="1"/>
  <c r="BD250" i="1" s="1"/>
  <c r="CJ252" i="1"/>
  <c r="CP254" i="1"/>
  <c r="CD252" i="1"/>
  <c r="CG252" i="1" s="1"/>
  <c r="CY249" i="1"/>
  <c r="CV251" i="1"/>
  <c r="DE250" i="1"/>
  <c r="BX253" i="1"/>
  <c r="CA253" i="1" s="1"/>
  <c r="CB2" i="1" s="1"/>
  <c r="BN250" i="1"/>
  <c r="BO250" i="1" s="1"/>
  <c r="AS250" i="1"/>
  <c r="AT250" i="1" s="1"/>
  <c r="DF247" i="1"/>
  <c r="DI247" i="1" s="1"/>
  <c r="DF248" i="1"/>
  <c r="DI248" i="1" s="1"/>
  <c r="BG250" i="1"/>
  <c r="BH249" i="1"/>
  <c r="AT249" i="1"/>
  <c r="AQ251" i="1"/>
  <c r="Y252" i="1"/>
  <c r="S251" i="1"/>
  <c r="DB250" i="1" l="1"/>
  <c r="DB249" i="1"/>
  <c r="BR250" i="1"/>
  <c r="BK249" i="1"/>
  <c r="AW249" i="1"/>
  <c r="AU249" i="1"/>
  <c r="AU250" i="1"/>
  <c r="AW250" i="1"/>
  <c r="AK253" i="1"/>
  <c r="AL252" i="1"/>
  <c r="AN252" i="1"/>
  <c r="V251" i="1"/>
  <c r="T251" i="1"/>
  <c r="AB252" i="1"/>
  <c r="Z252" i="1"/>
  <c r="AE253" i="1"/>
  <c r="AF252" i="1"/>
  <c r="AH252" i="1"/>
  <c r="DE251" i="1"/>
  <c r="CQ254" i="1"/>
  <c r="CV252" i="1"/>
  <c r="CD253" i="1"/>
  <c r="CG253" i="1" s="1"/>
  <c r="CH2" i="1" s="1"/>
  <c r="DL251" i="1"/>
  <c r="CX251" i="1"/>
  <c r="DS251" i="1"/>
  <c r="BX254" i="1"/>
  <c r="CJ253" i="1"/>
  <c r="CN2" i="1" s="1"/>
  <c r="BN251" i="1"/>
  <c r="DM249" i="1"/>
  <c r="DF249" i="1"/>
  <c r="DI249" i="1" s="1"/>
  <c r="BG251" i="1"/>
  <c r="BH251" i="1" s="1"/>
  <c r="BH250" i="1"/>
  <c r="AQ252" i="1"/>
  <c r="AZ251" i="1"/>
  <c r="AS251" i="1"/>
  <c r="Y253" i="1"/>
  <c r="S252" i="1"/>
  <c r="BK250" i="1" l="1"/>
  <c r="BK251" i="1"/>
  <c r="AK254" i="1"/>
  <c r="AL253" i="1"/>
  <c r="AL254" i="1" s="1"/>
  <c r="AN253" i="1"/>
  <c r="AO2" i="1" s="1"/>
  <c r="AS252" i="1"/>
  <c r="AT252" i="1" s="1"/>
  <c r="AE254" i="1"/>
  <c r="AH253" i="1"/>
  <c r="AI2" i="1" s="1"/>
  <c r="AF253" i="1"/>
  <c r="V252" i="1"/>
  <c r="T252" i="1"/>
  <c r="AB253" i="1"/>
  <c r="AC2" i="1" s="1"/>
  <c r="Z253" i="1"/>
  <c r="AZ252" i="1"/>
  <c r="BA252" i="1" s="1"/>
  <c r="BD252" i="1" s="1"/>
  <c r="DL252" i="1"/>
  <c r="BY254" i="1"/>
  <c r="DS252" i="1"/>
  <c r="DT252" i="1" s="1"/>
  <c r="CX252" i="1"/>
  <c r="CY252" i="1" s="1"/>
  <c r="CY251" i="1"/>
  <c r="CJ254" i="1"/>
  <c r="CD254" i="1"/>
  <c r="DT251" i="1"/>
  <c r="CV253" i="1"/>
  <c r="DE252" i="1"/>
  <c r="DM250" i="1"/>
  <c r="DF250" i="1"/>
  <c r="DI250" i="1" s="1"/>
  <c r="BN252" i="1"/>
  <c r="BO251" i="1"/>
  <c r="BG252" i="1"/>
  <c r="BA251" i="1"/>
  <c r="BD251" i="1" s="1"/>
  <c r="AT251" i="1"/>
  <c r="AQ253" i="1"/>
  <c r="Y254" i="1"/>
  <c r="S253" i="1"/>
  <c r="DB251" i="1" l="1"/>
  <c r="DB252" i="1"/>
  <c r="BR251" i="1"/>
  <c r="DE253" i="1"/>
  <c r="AU252" i="1"/>
  <c r="AW252" i="1"/>
  <c r="AU251" i="1"/>
  <c r="AW251" i="1"/>
  <c r="V253" i="1"/>
  <c r="W2" i="1" s="1"/>
  <c r="T253" i="1"/>
  <c r="AF254" i="1"/>
  <c r="CX253" i="1"/>
  <c r="CY253" i="1" s="1"/>
  <c r="Z254" i="1"/>
  <c r="CE254" i="1"/>
  <c r="CK254" i="1"/>
  <c r="DL253" i="1"/>
  <c r="BN253" i="1"/>
  <c r="BO253" i="1" s="1"/>
  <c r="CV254" i="1"/>
  <c r="DS253" i="1"/>
  <c r="BO252" i="1"/>
  <c r="DM251" i="1"/>
  <c r="DF251" i="1"/>
  <c r="DI251" i="1" s="1"/>
  <c r="BG253" i="1"/>
  <c r="BH252" i="1"/>
  <c r="AQ254" i="1"/>
  <c r="AS253" i="1"/>
  <c r="AZ253" i="1"/>
  <c r="S254" i="1"/>
  <c r="DB253" i="1" l="1"/>
  <c r="DC2" i="1" s="1"/>
  <c r="BK252" i="1"/>
  <c r="BR253" i="1"/>
  <c r="BR252" i="1"/>
  <c r="AZ254" i="1"/>
  <c r="BA254" i="1" s="1"/>
  <c r="AS254" i="1"/>
  <c r="AT254" i="1" s="1"/>
  <c r="T254" i="1"/>
  <c r="CZ254" i="1"/>
  <c r="DS254" i="1"/>
  <c r="DT254" i="1" s="1"/>
  <c r="DT253" i="1"/>
  <c r="DE254" i="1"/>
  <c r="CX254" i="1"/>
  <c r="CY254" i="1" s="1"/>
  <c r="DL254" i="1"/>
  <c r="DF252" i="1"/>
  <c r="DI252" i="1" s="1"/>
  <c r="DM252" i="1"/>
  <c r="BN254" i="1"/>
  <c r="BO254" i="1" s="1"/>
  <c r="BG254" i="1"/>
  <c r="BH254" i="1" s="1"/>
  <c r="BH253" i="1"/>
  <c r="AT253" i="1"/>
  <c r="BA253" i="1"/>
  <c r="BD253" i="1" s="1"/>
  <c r="BE2" i="1" s="1"/>
  <c r="BP254" i="1" l="1"/>
  <c r="BS2" i="1"/>
  <c r="BI254" i="1"/>
  <c r="BK253" i="1"/>
  <c r="BL2" i="1" s="1"/>
  <c r="AU253" i="1"/>
  <c r="AU254" i="1" s="1"/>
  <c r="AW253" i="1"/>
  <c r="AX2" i="1" s="1"/>
  <c r="DU254" i="1"/>
  <c r="DM253" i="1"/>
  <c r="DF253" i="1"/>
  <c r="DI253" i="1" s="1"/>
  <c r="DJ2" i="1" s="1"/>
  <c r="DN254" i="1" l="1"/>
  <c r="BB254" i="1"/>
  <c r="DF254" i="1"/>
  <c r="DM254" i="1"/>
  <c r="DG254" i="1" l="1"/>
  <c r="M104" i="2" l="1"/>
  <c r="M96" i="2"/>
  <c r="M187" i="2"/>
  <c r="M217" i="2"/>
  <c r="M128" i="2"/>
  <c r="M219" i="2"/>
  <c r="M235" i="2"/>
  <c r="M233" i="2"/>
  <c r="M22" i="2"/>
  <c r="M14" i="2"/>
  <c r="M9" i="2"/>
  <c r="M209" i="2"/>
  <c r="M190" i="2"/>
  <c r="M225" i="2"/>
  <c r="M105" i="2"/>
  <c r="M98" i="2"/>
  <c r="M110" i="2"/>
  <c r="M179" i="2"/>
  <c r="M157" i="2"/>
  <c r="M161" i="2"/>
  <c r="M206" i="2"/>
  <c r="M18" i="2"/>
  <c r="M198" i="2"/>
  <c r="M204" i="2"/>
  <c r="M227" i="2"/>
  <c r="M78" i="2"/>
  <c r="M125" i="2"/>
  <c r="M220" i="2"/>
  <c r="M196" i="2"/>
  <c r="M174" i="2"/>
  <c r="M237" i="2"/>
  <c r="M46" i="2"/>
  <c r="M163" i="2"/>
  <c r="M74" i="2"/>
  <c r="M188" i="2"/>
  <c r="M152" i="2"/>
  <c r="M186" i="2"/>
  <c r="M205" i="2"/>
  <c r="M55" i="2"/>
  <c r="M162" i="2"/>
  <c r="M120" i="2"/>
  <c r="M167" i="2"/>
  <c r="M20" i="2"/>
  <c r="M203" i="2"/>
  <c r="M228" i="2"/>
  <c r="M230" i="2"/>
  <c r="M173" i="2"/>
  <c r="M132" i="2"/>
  <c r="M249" i="2"/>
  <c r="M229" i="2"/>
  <c r="M141" i="2"/>
  <c r="M12" i="2"/>
  <c r="M133" i="2"/>
  <c r="M134" i="2"/>
  <c r="M155" i="2"/>
  <c r="M236" i="2"/>
  <c r="M62" i="2"/>
  <c r="M40" i="2"/>
  <c r="M52" i="2"/>
  <c r="M154" i="2"/>
  <c r="M165" i="2"/>
  <c r="M89" i="2"/>
  <c r="M36" i="2"/>
  <c r="M232" i="2"/>
  <c r="M102" i="2"/>
  <c r="M215" i="2"/>
  <c r="M197" i="2"/>
  <c r="M178" i="2"/>
  <c r="M124" i="2"/>
  <c r="M25" i="2"/>
  <c r="M150" i="2"/>
  <c r="M194" i="2"/>
  <c r="M238" i="2"/>
  <c r="M107" i="2"/>
  <c r="M130" i="2"/>
  <c r="M16" i="2"/>
  <c r="M31" i="2"/>
  <c r="M76" i="2"/>
  <c r="M211" i="2"/>
  <c r="M84" i="2"/>
  <c r="M118" i="2"/>
  <c r="M7" i="2"/>
  <c r="M175" i="2"/>
  <c r="M99" i="2"/>
  <c r="M29" i="2"/>
  <c r="M69" i="2"/>
  <c r="M184" i="2"/>
  <c r="M252" i="2"/>
  <c r="M39" i="2"/>
  <c r="M231" i="2"/>
  <c r="M73" i="2"/>
  <c r="M195" i="2"/>
  <c r="M170" i="2"/>
  <c r="M176" i="2"/>
  <c r="M64" i="2"/>
  <c r="M119" i="2"/>
  <c r="M146" i="2"/>
  <c r="M224" i="2"/>
  <c r="M30" i="2"/>
  <c r="M148" i="2"/>
  <c r="M192" i="2"/>
  <c r="M24" i="2"/>
  <c r="M140" i="2"/>
  <c r="M193" i="2"/>
  <c r="M61" i="2"/>
  <c r="M81" i="2"/>
  <c r="M241" i="2"/>
  <c r="M210" i="2"/>
  <c r="M49" i="2"/>
  <c r="M143" i="2"/>
  <c r="M247" i="2"/>
  <c r="M27" i="2"/>
  <c r="M48" i="2"/>
  <c r="M158" i="2"/>
  <c r="M43" i="2"/>
  <c r="M90" i="2"/>
  <c r="M201" i="2"/>
  <c r="M142" i="2"/>
  <c r="M60" i="2"/>
  <c r="M103" i="2"/>
  <c r="M111" i="2"/>
  <c r="M182" i="2"/>
  <c r="M42" i="2"/>
  <c r="M32" i="2"/>
  <c r="M180" i="2"/>
  <c r="M137" i="2"/>
  <c r="M151" i="2"/>
  <c r="M116" i="2"/>
  <c r="M246" i="2"/>
  <c r="M72" i="2"/>
  <c r="M239" i="2"/>
  <c r="M145" i="2"/>
  <c r="M121" i="2"/>
  <c r="M44" i="2"/>
  <c r="M6" i="2"/>
  <c r="M207" i="2"/>
  <c r="M122" i="2"/>
  <c r="M127" i="2"/>
  <c r="M35" i="2"/>
  <c r="M123" i="2"/>
  <c r="M212" i="2"/>
  <c r="M183" i="2"/>
  <c r="M216" i="2"/>
  <c r="M56" i="2"/>
  <c r="M68" i="2"/>
  <c r="M234" i="2"/>
  <c r="M226" i="2"/>
  <c r="M57" i="2"/>
  <c r="M95" i="2"/>
  <c r="M45" i="2"/>
  <c r="M88" i="2"/>
  <c r="M71" i="2"/>
  <c r="M10" i="2"/>
  <c r="M19" i="2"/>
  <c r="M87" i="2"/>
  <c r="M189" i="2"/>
  <c r="M248" i="2"/>
  <c r="M240" i="2"/>
  <c r="M115" i="2"/>
  <c r="M172" i="2"/>
  <c r="M8" i="2"/>
  <c r="M251" i="2"/>
  <c r="M17" i="2"/>
  <c r="M94" i="2"/>
  <c r="M126" i="2"/>
  <c r="M97" i="2"/>
  <c r="M63" i="2"/>
  <c r="M86" i="2"/>
  <c r="M222" i="2"/>
  <c r="M93" i="2"/>
  <c r="M171" i="2"/>
  <c r="M101" i="2"/>
  <c r="M66" i="2"/>
  <c r="M149" i="2"/>
  <c r="M214" i="2"/>
  <c r="M38" i="2"/>
  <c r="M168" i="2"/>
  <c r="M67" i="2"/>
  <c r="M34" i="2"/>
  <c r="M91" i="2"/>
  <c r="M79" i="2"/>
  <c r="M114" i="2"/>
  <c r="M23" i="2"/>
  <c r="M51" i="2"/>
  <c r="M242" i="2"/>
  <c r="M177" i="2"/>
  <c r="M50" i="2"/>
  <c r="M181" i="2"/>
  <c r="M166" i="2"/>
  <c r="M54" i="2"/>
  <c r="M108" i="2"/>
  <c r="M58" i="2"/>
  <c r="M65" i="2"/>
  <c r="M199" i="2"/>
  <c r="M160" i="2"/>
  <c r="M253" i="2"/>
  <c r="M83" i="2"/>
  <c r="M213" i="2"/>
  <c r="M169" i="2"/>
  <c r="M164" i="2"/>
  <c r="M75" i="2"/>
  <c r="M139" i="2"/>
  <c r="M82" i="2"/>
  <c r="M135" i="2"/>
  <c r="M37" i="2"/>
  <c r="M26" i="2"/>
  <c r="M117" i="2"/>
  <c r="M41" i="2"/>
  <c r="M112" i="2"/>
  <c r="M136" i="2"/>
  <c r="M129" i="2"/>
  <c r="M85" i="2"/>
  <c r="M218" i="2"/>
  <c r="M70" i="2"/>
  <c r="M47" i="2"/>
  <c r="M223" i="2"/>
  <c r="M243" i="2"/>
  <c r="M100" i="2"/>
  <c r="M221" i="2"/>
  <c r="M156" i="2"/>
  <c r="M131" i="2"/>
  <c r="M138" i="2"/>
  <c r="M106" i="2"/>
  <c r="M244" i="2"/>
  <c r="M92" i="2"/>
  <c r="M13" i="2"/>
  <c r="M33" i="2"/>
  <c r="M250" i="2"/>
  <c r="M191" i="2"/>
  <c r="M53" i="2"/>
  <c r="M144" i="2"/>
  <c r="M59" i="2"/>
  <c r="M113" i="2"/>
  <c r="M77" i="2"/>
  <c r="M159" i="2"/>
  <c r="M21" i="2"/>
  <c r="M153" i="2"/>
  <c r="M147" i="2"/>
  <c r="M185" i="2"/>
  <c r="M202" i="2"/>
  <c r="M109" i="2"/>
  <c r="M245" i="2"/>
  <c r="M80" i="2"/>
  <c r="M200" i="2"/>
  <c r="M15" i="2"/>
  <c r="M11" i="2"/>
  <c r="M28" i="2"/>
  <c r="M208" i="2"/>
  <c r="AL142" i="2"/>
  <c r="AL104" i="2"/>
  <c r="AL163" i="2"/>
  <c r="AL161" i="2"/>
  <c r="AL249" i="2"/>
  <c r="AL31" i="2"/>
  <c r="AL209" i="2"/>
  <c r="AL188" i="2"/>
  <c r="AL99" i="2"/>
  <c r="AL78" i="2"/>
  <c r="AL50" i="2"/>
  <c r="AL109" i="2"/>
  <c r="AL132" i="2"/>
  <c r="AL203" i="2"/>
  <c r="AL106" i="2"/>
  <c r="AL68" i="2"/>
  <c r="AL127" i="2"/>
  <c r="AL125" i="2"/>
  <c r="AL219" i="2"/>
  <c r="AL15" i="2"/>
  <c r="AL189" i="2"/>
  <c r="AL172" i="2"/>
  <c r="AL79" i="2"/>
  <c r="AL58" i="2"/>
  <c r="AL38" i="2"/>
  <c r="AL97" i="2"/>
  <c r="AL120" i="2"/>
  <c r="AL191" i="2"/>
  <c r="AL70" i="2"/>
  <c r="AL32" i="2"/>
  <c r="AL91" i="2"/>
  <c r="AL89" i="2"/>
  <c r="AL184" i="2"/>
  <c r="AL173" i="2"/>
  <c r="AL152" i="2"/>
  <c r="AL63" i="2"/>
  <c r="AL42" i="2"/>
  <c r="AL26" i="2"/>
  <c r="AL85" i="2"/>
  <c r="AL108" i="2"/>
  <c r="AL179" i="2"/>
  <c r="AL34" i="2"/>
  <c r="AL93" i="2"/>
  <c r="AL55" i="2"/>
  <c r="AL196" i="2"/>
  <c r="AL148" i="2"/>
  <c r="AL174" i="2"/>
  <c r="AL153" i="2"/>
  <c r="AL64" i="2"/>
  <c r="AL43" i="2"/>
  <c r="AL206" i="2"/>
  <c r="AL14" i="2"/>
  <c r="AL25" i="2"/>
  <c r="AL96" i="2"/>
  <c r="AL119" i="2"/>
  <c r="AL237" i="2"/>
  <c r="AL57" i="2"/>
  <c r="AL19" i="2"/>
  <c r="AL160" i="2"/>
  <c r="AL112" i="2"/>
  <c r="AL154" i="2"/>
  <c r="AL137" i="2"/>
  <c r="AL44" i="2"/>
  <c r="AL27" i="2"/>
  <c r="AL194" i="2"/>
  <c r="AL253" i="2"/>
  <c r="AL13" i="2"/>
  <c r="AL84" i="2"/>
  <c r="AL107" i="2"/>
  <c r="AL183" i="2"/>
  <c r="AL212" i="2"/>
  <c r="AL21" i="2"/>
  <c r="AL124" i="2"/>
  <c r="AL76" i="2"/>
  <c r="AL138" i="2"/>
  <c r="AL117" i="2"/>
  <c r="AL28" i="2"/>
  <c r="AL7" i="2"/>
  <c r="AL182" i="2"/>
  <c r="AL241" i="2"/>
  <c r="AL6" i="2"/>
  <c r="AL72" i="2"/>
  <c r="AL95" i="2"/>
  <c r="AL214" i="2"/>
  <c r="AL177" i="2"/>
  <c r="AL234" i="2"/>
  <c r="AL232" i="2"/>
  <c r="AL88" i="2"/>
  <c r="AL40" i="2"/>
  <c r="AL118" i="2"/>
  <c r="AL101" i="2"/>
  <c r="AL8" i="2"/>
  <c r="AL170" i="2"/>
  <c r="AL229" i="2"/>
  <c r="AL252" i="2"/>
  <c r="AL60" i="2"/>
  <c r="AL83" i="2"/>
  <c r="AL248" i="2"/>
  <c r="AL33" i="2"/>
  <c r="AL200" i="2"/>
  <c r="AL54" i="2"/>
  <c r="AL52" i="2"/>
  <c r="AL123" i="2"/>
  <c r="AL102" i="2"/>
  <c r="AL9" i="2"/>
  <c r="AL166" i="2"/>
  <c r="AL158" i="2"/>
  <c r="AL169" i="2"/>
  <c r="AL240" i="2"/>
  <c r="AL71" i="2"/>
  <c r="AL147" i="2"/>
  <c r="AL236" i="2"/>
  <c r="AL164" i="2"/>
  <c r="AL18" i="2"/>
  <c r="AL16" i="2"/>
  <c r="AL103" i="2"/>
  <c r="AL82" i="2"/>
  <c r="AL243" i="2"/>
  <c r="AL150" i="2"/>
  <c r="AL146" i="2"/>
  <c r="AL157" i="2"/>
  <c r="AL228" i="2"/>
  <c r="AL251" i="2"/>
  <c r="AL59" i="2"/>
  <c r="AL111" i="2"/>
  <c r="AL211" i="2"/>
  <c r="AL128" i="2"/>
  <c r="AL250" i="2"/>
  <c r="AL87" i="2"/>
  <c r="AL66" i="2"/>
  <c r="AL244" i="2"/>
  <c r="AL223" i="2"/>
  <c r="AL130" i="2"/>
  <c r="AL134" i="2"/>
  <c r="AL145" i="2"/>
  <c r="AL216" i="2"/>
  <c r="AL239" i="2"/>
  <c r="AL47" i="2"/>
  <c r="AL213" i="2"/>
  <c r="AL176" i="2"/>
  <c r="AL92" i="2"/>
  <c r="AL231" i="2"/>
  <c r="AL220" i="2"/>
  <c r="AL67" i="2"/>
  <c r="AL46" i="2"/>
  <c r="AL224" i="2"/>
  <c r="AL207" i="2"/>
  <c r="AL114" i="2"/>
  <c r="AL122" i="2"/>
  <c r="AL133" i="2"/>
  <c r="AL204" i="2"/>
  <c r="AL227" i="2"/>
  <c r="AL35" i="2"/>
  <c r="AL178" i="2"/>
  <c r="AL140" i="2"/>
  <c r="AL199" i="2"/>
  <c r="AL197" i="2"/>
  <c r="AL41" i="2"/>
  <c r="AL51" i="2"/>
  <c r="AL225" i="2"/>
  <c r="AL208" i="2"/>
  <c r="AL115" i="2"/>
  <c r="AL94" i="2"/>
  <c r="AL62" i="2"/>
  <c r="AL121" i="2"/>
  <c r="AL144" i="2"/>
  <c r="AL215" i="2"/>
  <c r="AL235" i="2"/>
  <c r="AL56" i="2"/>
  <c r="AL198" i="2"/>
  <c r="AL53" i="2"/>
  <c r="AL185" i="2"/>
  <c r="AL195" i="2"/>
  <c r="AL246" i="2"/>
  <c r="AL30" i="2"/>
  <c r="AL81" i="2"/>
  <c r="AL136" i="2"/>
  <c r="AL187" i="2"/>
  <c r="AL238" i="2"/>
  <c r="AL22" i="2"/>
  <c r="AL110" i="2"/>
  <c r="AL217" i="2"/>
  <c r="AL73" i="2"/>
  <c r="AL192" i="2"/>
  <c r="AL48" i="2"/>
  <c r="AL167" i="2"/>
  <c r="AL23" i="2"/>
  <c r="AL75" i="2"/>
  <c r="AL141" i="2"/>
  <c r="AL201" i="2"/>
  <c r="AL20" i="2"/>
  <c r="AL162" i="2"/>
  <c r="AL17" i="2"/>
  <c r="AL149" i="2"/>
  <c r="AL175" i="2"/>
  <c r="AL226" i="2"/>
  <c r="AL10" i="2"/>
  <c r="AL65" i="2"/>
  <c r="AL116" i="2"/>
  <c r="AL171" i="2"/>
  <c r="AL222" i="2"/>
  <c r="AL242" i="2"/>
  <c r="AL98" i="2"/>
  <c r="AL205" i="2"/>
  <c r="AL61" i="2"/>
  <c r="AL180" i="2"/>
  <c r="AL36" i="2"/>
  <c r="AL155" i="2"/>
  <c r="AL11" i="2"/>
  <c r="AL39" i="2"/>
  <c r="AL105" i="2"/>
  <c r="AL165" i="2"/>
  <c r="AL126" i="2"/>
  <c r="AL113" i="2"/>
  <c r="AL159" i="2"/>
  <c r="AL210" i="2"/>
  <c r="AL45" i="2"/>
  <c r="AL100" i="2"/>
  <c r="AL151" i="2"/>
  <c r="AL202" i="2"/>
  <c r="AL230" i="2"/>
  <c r="AL86" i="2"/>
  <c r="AL193" i="2"/>
  <c r="AL49" i="2"/>
  <c r="AL168" i="2"/>
  <c r="AL24" i="2"/>
  <c r="AL143" i="2"/>
  <c r="AL247" i="2"/>
  <c r="AL69" i="2"/>
  <c r="AL129" i="2"/>
  <c r="AL233" i="2"/>
  <c r="AL90" i="2"/>
  <c r="AL221" i="2"/>
  <c r="AL77" i="2"/>
  <c r="AL139" i="2"/>
  <c r="AL190" i="2"/>
  <c r="AL245" i="2"/>
  <c r="AL29" i="2"/>
  <c r="AL80" i="2"/>
  <c r="AL135" i="2"/>
  <c r="AL186" i="2"/>
  <c r="AL218" i="2"/>
  <c r="AL74" i="2"/>
  <c r="AL181" i="2"/>
  <c r="AL37" i="2"/>
  <c r="AL156" i="2"/>
  <c r="AL12" i="2"/>
  <c r="AL13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<sst xmlns="http://schemas.openxmlformats.org/spreadsheetml/2006/main" count="246" uniqueCount="50">
  <si>
    <t>Date</t>
  </si>
  <si>
    <t>Period</t>
  </si>
  <si>
    <t>Amazon</t>
  </si>
  <si>
    <t>Netflix</t>
  </si>
  <si>
    <r>
      <t>F</t>
    </r>
    <r>
      <rPr>
        <b/>
        <vertAlign val="subscript"/>
        <sz val="18"/>
        <color theme="1"/>
        <rFont val="Calibri"/>
        <family val="2"/>
        <scheme val="minor"/>
      </rPr>
      <t>t</t>
    </r>
    <r>
      <rPr>
        <b/>
        <sz val="18"/>
        <color theme="1"/>
        <rFont val="Calibri"/>
        <family val="2"/>
        <scheme val="minor"/>
      </rPr>
      <t>(Amazon)</t>
    </r>
  </si>
  <si>
    <t>MAPE</t>
  </si>
  <si>
    <t>MAPD</t>
  </si>
  <si>
    <t>MAPE ---</t>
  </si>
  <si>
    <t>α</t>
  </si>
  <si>
    <t>β</t>
  </si>
  <si>
    <r>
      <t>T</t>
    </r>
    <r>
      <rPr>
        <b/>
        <vertAlign val="subscript"/>
        <sz val="18"/>
        <color theme="1"/>
        <rFont val="Calibri"/>
        <family val="2"/>
        <scheme val="minor"/>
      </rPr>
      <t>t</t>
    </r>
  </si>
  <si>
    <r>
      <t>AF</t>
    </r>
    <r>
      <rPr>
        <b/>
        <vertAlign val="subscript"/>
        <sz val="18"/>
        <color theme="1"/>
        <rFont val="Calibri"/>
        <family val="2"/>
        <scheme val="minor"/>
      </rPr>
      <t>t</t>
    </r>
  </si>
  <si>
    <r>
      <t>F</t>
    </r>
    <r>
      <rPr>
        <b/>
        <vertAlign val="subscript"/>
        <sz val="18"/>
        <color theme="1"/>
        <rFont val="Calibri"/>
        <family val="2"/>
        <scheme val="minor"/>
      </rPr>
      <t>t</t>
    </r>
    <r>
      <rPr>
        <b/>
        <sz val="18"/>
        <color theme="1"/>
        <rFont val="Calibri"/>
        <family val="2"/>
        <scheme val="minor"/>
      </rPr>
      <t>(Netflix)</t>
    </r>
  </si>
  <si>
    <t>MAPE---</t>
  </si>
  <si>
    <t>Slope</t>
  </si>
  <si>
    <t>Intercept</t>
  </si>
  <si>
    <t>Predicted Value Y</t>
  </si>
  <si>
    <t>Residual = Observed - Predicted</t>
  </si>
  <si>
    <t>Residuals = Observed - Predicted</t>
  </si>
  <si>
    <t>Standarized Residual</t>
  </si>
  <si>
    <t>i-0.5/n</t>
  </si>
  <si>
    <t>Standarized Z values</t>
  </si>
  <si>
    <t xml:space="preserve"> </t>
  </si>
  <si>
    <t>(Expected - Observed)^2/Expected</t>
  </si>
  <si>
    <t>Chi-squared Test Statistic</t>
  </si>
  <si>
    <t>Chi-square P-Value</t>
  </si>
  <si>
    <t>Degree of Freedom</t>
  </si>
  <si>
    <t>N</t>
  </si>
  <si>
    <t>E</t>
  </si>
  <si>
    <t>T</t>
  </si>
  <si>
    <t>F</t>
  </si>
  <si>
    <t>L</t>
  </si>
  <si>
    <t>I</t>
  </si>
  <si>
    <t>X</t>
  </si>
  <si>
    <t>A</t>
  </si>
  <si>
    <t>M</t>
  </si>
  <si>
    <t>Z</t>
  </si>
  <si>
    <t>O</t>
  </si>
  <si>
    <t>MAPD--</t>
  </si>
  <si>
    <t>NETFLIX STOCKS</t>
  </si>
  <si>
    <t>AMAZON STOCKS</t>
  </si>
  <si>
    <t>Trend</t>
  </si>
  <si>
    <t>Ft(Netflix)</t>
  </si>
  <si>
    <t>Tt</t>
  </si>
  <si>
    <t>AFt</t>
  </si>
  <si>
    <t>MAD</t>
  </si>
  <si>
    <t>MAPE--</t>
  </si>
  <si>
    <t>MAPE --</t>
  </si>
  <si>
    <t>MAPE ----</t>
  </si>
  <si>
    <t>WMA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</si>
</sst>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000"/>
    <numFmt numFmtId="166" formatCode="0.000%"/>
    <numFmt numFmtId="167" formatCode="0.000"/>
    <numFmt numFmtId="168" formatCode="0.0%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vertAlign val="subscript"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1">
    <xf numFmtId="0" fontId="0" fillId="0" borderId="0" xfId="0"/>
    <xf numFmtId="0" fontId="18" fillId="0" borderId="0" xfId="0" applyFont="1"/>
    <xf numFmtId="0" fontId="16" fillId="0" borderId="0" xfId="0" applyFont="1"/>
    <xf numFmtId="2" fontId="0" fillId="33" borderId="0" xfId="0" applyNumberFormat="1" applyFill="1"/>
    <xf numFmtId="2" fontId="0" fillId="33" borderId="16" xfId="0" applyNumberFormat="1" applyFill="1" applyBorder="1"/>
    <xf numFmtId="0" fontId="0" fillId="0" borderId="13" xfId="0" applyBorder="1"/>
    <xf numFmtId="2" fontId="0" fillId="0" borderId="14" xfId="0" applyNumberFormat="1" applyBorder="1"/>
    <xf numFmtId="0" fontId="0" fillId="0" borderId="15" xfId="0" applyBorder="1"/>
    <xf numFmtId="2" fontId="0" fillId="0" borderId="18" xfId="0" applyNumberFormat="1" applyBorder="1"/>
    <xf numFmtId="0" fontId="0" fillId="34" borderId="13" xfId="0" applyFill="1" applyBorder="1"/>
    <xf numFmtId="2" fontId="0" fillId="34" borderId="0" xfId="0" applyNumberFormat="1" applyFill="1"/>
    <xf numFmtId="0" fontId="0" fillId="34" borderId="15" xfId="0" applyFill="1" applyBorder="1"/>
    <xf numFmtId="0" fontId="18" fillId="33" borderId="17" xfId="0" applyFont="1" applyFill="1" applyBorder="1"/>
    <xf numFmtId="0" fontId="0" fillId="0" borderId="18" xfId="0" applyBorder="1"/>
    <xf numFmtId="0" fontId="0" fillId="35" borderId="13" xfId="0" applyFill="1" applyBorder="1"/>
    <xf numFmtId="0" fontId="0" fillId="35" borderId="15" xfId="0" applyFill="1" applyBorder="1"/>
    <xf numFmtId="0" fontId="0" fillId="35" borderId="18" xfId="0" applyFill="1" applyBorder="1"/>
    <xf numFmtId="0" fontId="0" fillId="0" borderId="14" xfId="0" applyBorder="1"/>
    <xf numFmtId="0" fontId="0" fillId="0" borderId="16" xfId="0" applyBorder="1"/>
    <xf numFmtId="0" fontId="16" fillId="35" borderId="13" xfId="0" applyFont="1" applyFill="1" applyBorder="1"/>
    <xf numFmtId="0" fontId="16" fillId="34" borderId="13" xfId="0" applyFont="1" applyFill="1" applyBorder="1"/>
    <xf numFmtId="0" fontId="16" fillId="0" borderId="13" xfId="0" applyFont="1" applyBorder="1"/>
    <xf numFmtId="0" fontId="18" fillId="0" borderId="17" xfId="0" applyFont="1" applyBorder="1"/>
    <xf numFmtId="0" fontId="18" fillId="37" borderId="17" xfId="0" applyFont="1" applyFill="1" applyBorder="1"/>
    <xf numFmtId="0" fontId="18" fillId="38" borderId="17" xfId="0" applyFont="1" applyFill="1" applyBorder="1"/>
    <xf numFmtId="14" fontId="0" fillId="0" borderId="13" xfId="0" applyNumberFormat="1" applyBorder="1"/>
    <xf numFmtId="0" fontId="0" fillId="35" borderId="14" xfId="0" applyFill="1" applyBorder="1"/>
    <xf numFmtId="14" fontId="0" fillId="0" borderId="15" xfId="0" applyNumberFormat="1" applyBorder="1"/>
    <xf numFmtId="0" fontId="0" fillId="33" borderId="14" xfId="0" applyFill="1" applyBorder="1"/>
    <xf numFmtId="2" fontId="0" fillId="40" borderId="14" xfId="0" applyNumberForma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2" fontId="0" fillId="40" borderId="23" xfId="0" applyNumberFormat="1" applyFill="1" applyBorder="1"/>
    <xf numFmtId="0" fontId="18" fillId="41" borderId="17" xfId="0" applyFont="1" applyFill="1" applyBorder="1"/>
    <xf numFmtId="10" fontId="21" fillId="0" borderId="14" xfId="42" applyNumberFormat="1" applyFont="1" applyBorder="1"/>
    <xf numFmtId="2" fontId="0" fillId="40" borderId="0" xfId="0" applyNumberFormat="1" applyFill="1"/>
    <xf numFmtId="165" fontId="16" fillId="37" borderId="17" xfId="0" applyNumberFormat="1" applyFont="1" applyFill="1" applyBorder="1"/>
    <xf numFmtId="165" fontId="16" fillId="36" borderId="17" xfId="0" applyNumberFormat="1" applyFont="1" applyFill="1" applyBorder="1"/>
    <xf numFmtId="10" fontId="21" fillId="0" borderId="0" xfId="42" applyNumberFormat="1" applyFont="1" applyBorder="1"/>
    <xf numFmtId="2" fontId="0" fillId="0" borderId="13" xfId="0" applyNumberFormat="1" applyBorder="1"/>
    <xf numFmtId="164" fontId="0" fillId="0" borderId="0" xfId="0" applyNumberFormat="1"/>
    <xf numFmtId="2" fontId="0" fillId="0" borderId="14" xfId="0" applyNumberFormat="1" applyBorder="1" applyAlignment="1">
      <alignment horizontal="center"/>
    </xf>
    <xf numFmtId="2" fontId="0" fillId="0" borderId="15" xfId="0" applyNumberFormat="1" applyBorder="1"/>
    <xf numFmtId="164" fontId="0" fillId="0" borderId="18" xfId="0" applyNumberFormat="1" applyBorder="1"/>
    <xf numFmtId="2" fontId="0" fillId="0" borderId="16" xfId="0" applyNumberFormat="1" applyBorder="1" applyAlignment="1">
      <alignment horizontal="center"/>
    </xf>
    <xf numFmtId="2" fontId="0" fillId="0" borderId="25" xfId="0" applyNumberFormat="1" applyBorder="1"/>
    <xf numFmtId="0" fontId="16" fillId="0" borderId="25" xfId="0" applyFont="1" applyBorder="1"/>
    <xf numFmtId="0" fontId="23" fillId="41" borderId="22" xfId="0" applyFont="1" applyFill="1" applyBorder="1" applyAlignment="1">
      <alignment horizontal="center"/>
    </xf>
    <xf numFmtId="0" fontId="23" fillId="41" borderId="23" xfId="0" applyFont="1" applyFill="1" applyBorder="1" applyAlignment="1">
      <alignment horizontal="center"/>
    </xf>
    <xf numFmtId="0" fontId="23" fillId="41" borderId="24" xfId="0" applyFont="1" applyFill="1" applyBorder="1" applyAlignment="1">
      <alignment horizontal="center"/>
    </xf>
    <xf numFmtId="0" fontId="18" fillId="0" borderId="21" xfId="0" applyFont="1" applyBorder="1"/>
    <xf numFmtId="0" fontId="0" fillId="33" borderId="22" xfId="0" applyFill="1" applyBorder="1"/>
    <xf numFmtId="0" fontId="0" fillId="33" borderId="23" xfId="0" applyFill="1" applyBorder="1"/>
    <xf numFmtId="0" fontId="0" fillId="38" borderId="23" xfId="0" applyFill="1" applyBorder="1"/>
    <xf numFmtId="0" fontId="0" fillId="38" borderId="24" xfId="0" applyFill="1" applyBorder="1"/>
    <xf numFmtId="0" fontId="18" fillId="40" borderId="21" xfId="0" applyFont="1" applyFill="1" applyBorder="1"/>
    <xf numFmtId="0" fontId="0" fillId="40" borderId="14" xfId="0" applyFill="1" applyBorder="1"/>
    <xf numFmtId="167" fontId="0" fillId="40" borderId="14" xfId="0" applyNumberFormat="1" applyFill="1" applyBorder="1"/>
    <xf numFmtId="167" fontId="0" fillId="40" borderId="16" xfId="0" applyNumberFormat="1" applyFill="1" applyBorder="1"/>
    <xf numFmtId="0" fontId="0" fillId="33" borderId="24" xfId="0" applyFill="1" applyBorder="1"/>
    <xf numFmtId="10" fontId="21" fillId="42" borderId="14" xfId="42" applyNumberFormat="1" applyFont="1" applyFill="1" applyBorder="1"/>
    <xf numFmtId="0" fontId="23" fillId="43" borderId="10" xfId="0" applyFont="1" applyFill="1" applyBorder="1" applyAlignment="1">
      <alignment horizontal="center"/>
    </xf>
    <xf numFmtId="0" fontId="23" fillId="43" borderId="13" xfId="0" applyFont="1" applyFill="1" applyBorder="1" applyAlignment="1">
      <alignment horizontal="center"/>
    </xf>
    <xf numFmtId="0" fontId="23" fillId="43" borderId="15" xfId="0" applyFont="1" applyFill="1" applyBorder="1" applyAlignment="1">
      <alignment horizontal="center"/>
    </xf>
    <xf numFmtId="0" fontId="23" fillId="44" borderId="10" xfId="0" applyFont="1" applyFill="1" applyBorder="1" applyAlignment="1">
      <alignment horizontal="center"/>
    </xf>
    <xf numFmtId="0" fontId="23" fillId="44" borderId="13" xfId="0" applyFont="1" applyFill="1" applyBorder="1" applyAlignment="1">
      <alignment horizontal="center"/>
    </xf>
    <xf numFmtId="0" fontId="23" fillId="44" borderId="15" xfId="0" applyFont="1" applyFill="1" applyBorder="1" applyAlignment="1">
      <alignment horizontal="center"/>
    </xf>
    <xf numFmtId="0" fontId="23" fillId="43" borderId="22" xfId="0" applyFont="1" applyFill="1" applyBorder="1" applyAlignment="1">
      <alignment horizontal="center"/>
    </xf>
    <xf numFmtId="0" fontId="23" fillId="43" borderId="23" xfId="0" applyFont="1" applyFill="1" applyBorder="1" applyAlignment="1">
      <alignment horizontal="center"/>
    </xf>
    <xf numFmtId="0" fontId="23" fillId="43" borderId="24" xfId="0" applyFont="1" applyFill="1" applyBorder="1" applyAlignment="1">
      <alignment horizontal="center"/>
    </xf>
    <xf numFmtId="2" fontId="16" fillId="0" borderId="13" xfId="0" applyNumberFormat="1" applyFont="1" applyBorder="1"/>
    <xf numFmtId="2" fontId="16" fillId="34" borderId="13" xfId="0" applyNumberFormat="1" applyFont="1" applyFill="1" applyBorder="1"/>
    <xf numFmtId="2" fontId="16" fillId="0" borderId="14" xfId="0" applyNumberFormat="1" applyFont="1" applyBorder="1"/>
    <xf numFmtId="2" fontId="16" fillId="34" borderId="0" xfId="0" applyNumberFormat="1" applyFont="1" applyFill="1"/>
    <xf numFmtId="0" fontId="0" fillId="35" borderId="16" xfId="0" applyFill="1" applyBorder="1"/>
    <xf numFmtId="0" fontId="0" fillId="35" borderId="0" xfId="0" applyFill="1"/>
    <xf numFmtId="0" fontId="0" fillId="0" borderId="12" xfId="0" applyBorder="1"/>
    <xf numFmtId="0" fontId="0" fillId="34" borderId="0" xfId="0" applyFill="1"/>
    <xf numFmtId="0" fontId="0" fillId="34" borderId="18" xfId="0" applyFill="1" applyBorder="1"/>
    <xf numFmtId="0" fontId="18" fillId="41" borderId="19" xfId="0" applyFont="1" applyFill="1" applyBorder="1"/>
    <xf numFmtId="0" fontId="0" fillId="33" borderId="16" xfId="0" applyFill="1" applyBorder="1"/>
    <xf numFmtId="0" fontId="0" fillId="40" borderId="16" xfId="0" applyFill="1" applyBorder="1"/>
    <xf numFmtId="0" fontId="18" fillId="41" borderId="21" xfId="0" applyFont="1" applyFill="1" applyBorder="1"/>
    <xf numFmtId="0" fontId="23" fillId="0" borderId="0" xfId="0" applyFont="1" applyAlignment="1">
      <alignment horizontal="center"/>
    </xf>
    <xf numFmtId="14" fontId="0" fillId="0" borderId="0" xfId="0" applyNumberFormat="1"/>
    <xf numFmtId="2" fontId="0" fillId="0" borderId="0" xfId="0" applyNumberFormat="1"/>
    <xf numFmtId="10" fontId="21" fillId="0" borderId="14" xfId="42" applyNumberFormat="1" applyFont="1" applyFill="1" applyBorder="1"/>
    <xf numFmtId="166" fontId="21" fillId="0" borderId="14" xfId="42" applyNumberFormat="1" applyFont="1" applyFill="1" applyBorder="1"/>
    <xf numFmtId="2" fontId="0" fillId="0" borderId="11" xfId="0" applyNumberFormat="1" applyBorder="1"/>
    <xf numFmtId="0" fontId="0" fillId="0" borderId="11" xfId="0" applyBorder="1"/>
    <xf numFmtId="166" fontId="21" fillId="0" borderId="12" xfId="42" applyNumberFormat="1" applyFont="1" applyFill="1" applyBorder="1"/>
    <xf numFmtId="9" fontId="0" fillId="0" borderId="14" xfId="42" applyFont="1" applyFill="1" applyBorder="1"/>
    <xf numFmtId="0" fontId="20" fillId="0" borderId="0" xfId="0" applyFont="1"/>
    <xf numFmtId="2" fontId="16" fillId="0" borderId="18" xfId="0" applyNumberFormat="1" applyFont="1" applyBorder="1"/>
    <xf numFmtId="2" fontId="16" fillId="0" borderId="16" xfId="0" applyNumberFormat="1" applyFont="1" applyBorder="1"/>
    <xf numFmtId="2" fontId="0" fillId="0" borderId="16" xfId="0" applyNumberFormat="1" applyBorder="1"/>
    <xf numFmtId="14" fontId="0" fillId="0" borderId="18" xfId="0" applyNumberFormat="1" applyBorder="1"/>
    <xf numFmtId="0" fontId="16" fillId="46" borderId="13" xfId="0" applyFont="1" applyFill="1" applyBorder="1"/>
    <xf numFmtId="2" fontId="16" fillId="46" borderId="13" xfId="0" applyNumberFormat="1" applyFont="1" applyFill="1" applyBorder="1"/>
    <xf numFmtId="2" fontId="16" fillId="47" borderId="13" xfId="0" applyNumberFormat="1" applyFont="1" applyFill="1" applyBorder="1"/>
    <xf numFmtId="2" fontId="16" fillId="47" borderId="10" xfId="0" applyNumberFormat="1" applyFont="1" applyFill="1" applyBorder="1"/>
    <xf numFmtId="9" fontId="0" fillId="0" borderId="0" xfId="42" applyFont="1" applyFill="1" applyBorder="1"/>
    <xf numFmtId="10" fontId="21" fillId="0" borderId="0" xfId="42" applyNumberFormat="1" applyFont="1" applyFill="1" applyBorder="1"/>
    <xf numFmtId="10" fontId="21" fillId="0" borderId="0" xfId="42" applyNumberFormat="1" applyFont="1" applyFill="1"/>
    <xf numFmtId="168" fontId="0" fillId="0" borderId="0" xfId="42" applyNumberFormat="1" applyFont="1" applyFill="1" applyBorder="1"/>
    <xf numFmtId="10" fontId="21" fillId="0" borderId="0" xfId="42" applyNumberFormat="1" applyFont="1"/>
    <xf numFmtId="2" fontId="16" fillId="34" borderId="10" xfId="0" applyNumberFormat="1" applyFont="1" applyFill="1" applyBorder="1"/>
    <xf numFmtId="166" fontId="21" fillId="0" borderId="0" xfId="42" applyNumberFormat="1" applyFont="1"/>
    <xf numFmtId="2" fontId="0" fillId="34" borderId="23" xfId="0" applyNumberFormat="1" applyFill="1" applyBorder="1"/>
    <xf numFmtId="2" fontId="16" fillId="34" borderId="23" xfId="0" applyNumberFormat="1" applyFont="1" applyFill="1" applyBorder="1"/>
    <xf numFmtId="0" fontId="0" fillId="34" borderId="23" xfId="0" applyFill="1" applyBorder="1"/>
    <xf numFmtId="0" fontId="0" fillId="34" borderId="24" xfId="0" applyFill="1" applyBorder="1"/>
    <xf numFmtId="10" fontId="0" fillId="46" borderId="23" xfId="42" applyNumberFormat="1" applyFont="1" applyFill="1" applyBorder="1"/>
    <xf numFmtId="10" fontId="0" fillId="46" borderId="24" xfId="42" applyNumberFormat="1" applyFont="1" applyFill="1" applyBorder="1"/>
    <xf numFmtId="10" fontId="16" fillId="39" borderId="14" xfId="42" applyNumberFormat="1" applyFont="1" applyFill="1" applyBorder="1"/>
    <xf numFmtId="10" fontId="16" fillId="39" borderId="12" xfId="42" applyNumberFormat="1" applyFont="1" applyFill="1" applyBorder="1"/>
    <xf numFmtId="0" fontId="0" fillId="48" borderId="22" xfId="0" applyFill="1" applyBorder="1"/>
    <xf numFmtId="0" fontId="0" fillId="48" borderId="23" xfId="0" applyFill="1" applyBorder="1"/>
    <xf numFmtId="2" fontId="0" fillId="48" borderId="23" xfId="0" applyNumberFormat="1" applyFill="1" applyBorder="1"/>
    <xf numFmtId="2" fontId="16" fillId="48" borderId="23" xfId="0" applyNumberFormat="1" applyFont="1" applyFill="1" applyBorder="1"/>
    <xf numFmtId="0" fontId="0" fillId="48" borderId="24" xfId="0" applyFill="1" applyBorder="1"/>
    <xf numFmtId="0" fontId="0" fillId="49" borderId="10" xfId="0" applyFill="1" applyBorder="1"/>
    <xf numFmtId="0" fontId="0" fillId="49" borderId="13" xfId="0" applyFill="1" applyBorder="1"/>
    <xf numFmtId="10" fontId="0" fillId="49" borderId="13" xfId="42" applyNumberFormat="1" applyFont="1" applyFill="1" applyBorder="1"/>
    <xf numFmtId="10" fontId="0" fillId="49" borderId="15" xfId="42" applyNumberFormat="1" applyFont="1" applyFill="1" applyBorder="1"/>
    <xf numFmtId="0" fontId="16" fillId="33" borderId="14" xfId="0" applyFont="1" applyFill="1" applyBorder="1"/>
    <xf numFmtId="10" fontId="16" fillId="46" borderId="23" xfId="42" applyNumberFormat="1" applyFont="1" applyFill="1" applyBorder="1"/>
    <xf numFmtId="10" fontId="16" fillId="49" borderId="13" xfId="42" applyNumberFormat="1" applyFont="1" applyFill="1" applyBorder="1"/>
    <xf numFmtId="0" fontId="16" fillId="35" borderId="0" xfId="0" applyFont="1" applyFill="1"/>
    <xf numFmtId="0" fontId="16" fillId="33" borderId="23" xfId="0" applyFont="1" applyFill="1" applyBorder="1"/>
    <xf numFmtId="0" fontId="16" fillId="0" borderId="14" xfId="0" applyFont="1" applyBorder="1"/>
    <xf numFmtId="0" fontId="16" fillId="35" borderId="14" xfId="0" applyFont="1" applyFill="1" applyBorder="1"/>
    <xf numFmtId="0" fontId="16" fillId="35" borderId="15" xfId="0" applyFont="1" applyFill="1" applyBorder="1"/>
    <xf numFmtId="2" fontId="0" fillId="46" borderId="22" xfId="0" applyNumberFormat="1" applyFill="1" applyBorder="1"/>
    <xf numFmtId="2" fontId="0" fillId="46" borderId="23" xfId="0" applyNumberFormat="1" applyFill="1" applyBorder="1"/>
    <xf numFmtId="2" fontId="16" fillId="46" borderId="23" xfId="0" applyNumberFormat="1" applyFont="1" applyFill="1" applyBorder="1"/>
    <xf numFmtId="2" fontId="0" fillId="46" borderId="24" xfId="0" applyNumberFormat="1" applyFill="1" applyBorder="1"/>
    <xf numFmtId="2" fontId="0" fillId="48" borderId="24" xfId="0" applyNumberFormat="1" applyFill="1" applyBorder="1"/>
    <xf numFmtId="9" fontId="0" fillId="48" borderId="22" xfId="42" applyFont="1" applyFill="1" applyBorder="1"/>
    <xf numFmtId="9" fontId="0" fillId="48" borderId="23" xfId="42" applyFont="1" applyFill="1" applyBorder="1"/>
    <xf numFmtId="9" fontId="16" fillId="48" borderId="23" xfId="42" applyFont="1" applyFill="1" applyBorder="1"/>
    <xf numFmtId="0" fontId="0" fillId="48" borderId="14" xfId="0" applyFill="1" applyBorder="1"/>
    <xf numFmtId="167" fontId="16" fillId="48" borderId="13" xfId="0" applyNumberFormat="1" applyFont="1" applyFill="1" applyBorder="1"/>
    <xf numFmtId="0" fontId="0" fillId="48" borderId="0" xfId="0" applyFill="1"/>
    <xf numFmtId="0" fontId="0" fillId="48" borderId="13" xfId="0" applyFill="1" applyBorder="1"/>
    <xf numFmtId="0" fontId="0" fillId="48" borderId="15" xfId="0" applyFill="1" applyBorder="1"/>
    <xf numFmtId="168" fontId="0" fillId="46" borderId="14" xfId="42" applyNumberFormat="1" applyFont="1" applyFill="1" applyBorder="1"/>
    <xf numFmtId="168" fontId="0" fillId="46" borderId="23" xfId="42" applyNumberFormat="1" applyFont="1" applyFill="1" applyBorder="1"/>
    <xf numFmtId="168" fontId="0" fillId="46" borderId="24" xfId="42" applyNumberFormat="1" applyFont="1" applyFill="1" applyBorder="1"/>
    <xf numFmtId="0" fontId="20" fillId="45" borderId="19" xfId="0" applyFont="1" applyFill="1" applyBorder="1" applyAlignment="1">
      <alignment horizontal="center"/>
    </xf>
    <xf numFmtId="0" fontId="0" fillId="45" borderId="20" xfId="0" applyFill="1" applyBorder="1" applyAlignment="1">
      <alignment horizontal="center"/>
    </xf>
    <xf numFmtId="0" fontId="0" fillId="45" borderId="21" xfId="0" applyFill="1" applyBorder="1" applyAlignment="1">
      <alignment horizontal="center"/>
    </xf>
    <xf numFmtId="0" fontId="22" fillId="43" borderId="26" xfId="0" applyFont="1" applyFill="1" applyBorder="1" applyAlignment="1">
      <alignment horizontal="center"/>
    </xf>
    <xf numFmtId="0" fontId="24" fillId="43" borderId="27" xfId="0" applyFont="1" applyFill="1" applyBorder="1" applyAlignment="1">
      <alignment horizontal="center"/>
    </xf>
    <xf numFmtId="0" fontId="24" fillId="43" borderId="28" xfId="0" applyFont="1" applyFill="1" applyBorder="1" applyAlignment="1">
      <alignment horizontal="center"/>
    </xf>
    <xf numFmtId="9" fontId="0" fillId="0" borderId="0" xfId="42" applyFont="1"/>
    <xf numFmtId="9" fontId="0" fillId="0" borderId="23" xfId="42" applyFont="1" applyBorder="1"/>
    <xf numFmtId="0" fontId="18" fillId="0" borderId="22" xfId="0" applyFont="1" applyBorder="1"/>
    <xf numFmtId="9" fontId="0" fillId="40" borderId="0" xfId="42" applyFont="1" applyFill="1"/>
    <xf numFmtId="9" fontId="0" fillId="40" borderId="14" xfId="42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00"/>
      <color rgb="FF9900FF"/>
      <color rgb="FFFF00FF"/>
      <color rgb="FFFF9966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chemeClr val="accent2"/>
                </a:solidFill>
              </a:rPr>
              <a:t>Amazon</a:t>
            </a:r>
            <a:r>
              <a:rPr lang="en-US" sz="1400" baseline="0">
                <a:solidFill>
                  <a:schemeClr val="accent2"/>
                </a:solidFill>
              </a:rPr>
              <a:t> </a:t>
            </a:r>
            <a:r>
              <a:rPr lang="en-US" sz="1400">
                <a:solidFill>
                  <a:schemeClr val="accent2"/>
                </a:solidFill>
              </a:rPr>
              <a:t>Time Series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Amazon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1724088612634671E-2"/>
                  <c:y val="-0.160796915167095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'Part 1'!$E$2:$E$253</c:f>
              <c:numCache>
                <c:formatCode>General</c:formatCode>
                <c:ptCount val="2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</c:numCache>
            </c:numRef>
          </c:cat>
          <c:val>
            <c:numRef>
              <c:f>'Part 1'!$B$2:$B$253</c:f>
              <c:numCache>
                <c:formatCode>General</c:formatCode>
                <c:ptCount val="252"/>
                <c:pt idx="0">
                  <c:v>94.900497439999995</c:v>
                </c:pt>
                <c:pt idx="1">
                  <c:v>93.748497009999994</c:v>
                </c:pt>
                <c:pt idx="2">
                  <c:v>95.143997189999993</c:v>
                </c:pt>
                <c:pt idx="3">
                  <c:v>95.343002319999997</c:v>
                </c:pt>
                <c:pt idx="4">
                  <c:v>94.598503109999996</c:v>
                </c:pt>
                <c:pt idx="5">
                  <c:v>95.052497860000003</c:v>
                </c:pt>
                <c:pt idx="6">
                  <c:v>94.157997129999998</c:v>
                </c:pt>
                <c:pt idx="7">
                  <c:v>94.565002440000001</c:v>
                </c:pt>
                <c:pt idx="8">
                  <c:v>93.472000120000004</c:v>
                </c:pt>
                <c:pt idx="9">
                  <c:v>93.100997919999998</c:v>
                </c:pt>
                <c:pt idx="10">
                  <c:v>93.897003170000005</c:v>
                </c:pt>
                <c:pt idx="11">
                  <c:v>93.236000059999995</c:v>
                </c:pt>
                <c:pt idx="12">
                  <c:v>94.599998470000003</c:v>
                </c:pt>
                <c:pt idx="13">
                  <c:v>94.373001099999996</c:v>
                </c:pt>
                <c:pt idx="14">
                  <c:v>94.228996280000004</c:v>
                </c:pt>
                <c:pt idx="15">
                  <c:v>93.082000730000004</c:v>
                </c:pt>
                <c:pt idx="16">
                  <c:v>91.416999820000001</c:v>
                </c:pt>
                <c:pt idx="17">
                  <c:v>92.662498470000003</c:v>
                </c:pt>
                <c:pt idx="18">
                  <c:v>92.900001529999997</c:v>
                </c:pt>
                <c:pt idx="19">
                  <c:v>93.533996579999993</c:v>
                </c:pt>
                <c:pt idx="20">
                  <c:v>100.435997</c:v>
                </c:pt>
                <c:pt idx="21">
                  <c:v>100.2099991</c:v>
                </c:pt>
                <c:pt idx="22">
                  <c:v>102.48349760000001</c:v>
                </c:pt>
                <c:pt idx="23">
                  <c:v>101.9934998</c:v>
                </c:pt>
                <c:pt idx="24">
                  <c:v>102.5114975</c:v>
                </c:pt>
                <c:pt idx="25">
                  <c:v>103.9639969</c:v>
                </c:pt>
                <c:pt idx="26">
                  <c:v>106.6955032</c:v>
                </c:pt>
                <c:pt idx="27">
                  <c:v>107.5400009</c:v>
                </c:pt>
                <c:pt idx="28">
                  <c:v>108</c:v>
                </c:pt>
                <c:pt idx="29">
                  <c:v>107.4934998</c:v>
                </c:pt>
                <c:pt idx="30">
                  <c:v>106.7434998</c:v>
                </c:pt>
                <c:pt idx="31">
                  <c:v>107.7835007</c:v>
                </c:pt>
                <c:pt idx="32">
                  <c:v>108.5110016</c:v>
                </c:pt>
                <c:pt idx="33">
                  <c:v>107.6549988</c:v>
                </c:pt>
                <c:pt idx="34">
                  <c:v>104.7985001</c:v>
                </c:pt>
                <c:pt idx="35">
                  <c:v>100.46450040000001</c:v>
                </c:pt>
                <c:pt idx="36">
                  <c:v>98.637001040000001</c:v>
                </c:pt>
                <c:pt idx="37">
                  <c:v>98.979499820000001</c:v>
                </c:pt>
                <c:pt idx="38">
                  <c:v>94.214996339999999</c:v>
                </c:pt>
                <c:pt idx="39">
                  <c:v>94.1875</c:v>
                </c:pt>
                <c:pt idx="40">
                  <c:v>97.697502139999997</c:v>
                </c:pt>
                <c:pt idx="41">
                  <c:v>95.449501040000001</c:v>
                </c:pt>
                <c:pt idx="42">
                  <c:v>98.791496280000004</c:v>
                </c:pt>
                <c:pt idx="43">
                  <c:v>96.201499940000005</c:v>
                </c:pt>
                <c:pt idx="44">
                  <c:v>95.05449677</c:v>
                </c:pt>
                <c:pt idx="45">
                  <c:v>90.030502319999997</c:v>
                </c:pt>
                <c:pt idx="46">
                  <c:v>94.591003420000007</c:v>
                </c:pt>
                <c:pt idx="47">
                  <c:v>91.042999269999996</c:v>
                </c:pt>
                <c:pt idx="48">
                  <c:v>83.830497739999998</c:v>
                </c:pt>
                <c:pt idx="49">
                  <c:v>89.25</c:v>
                </c:pt>
                <c:pt idx="50">
                  <c:v>84.457496640000002</c:v>
                </c:pt>
                <c:pt idx="51">
                  <c:v>90.391998290000004</c:v>
                </c:pt>
                <c:pt idx="52">
                  <c:v>91.5</c:v>
                </c:pt>
                <c:pt idx="53">
                  <c:v>94.046501160000005</c:v>
                </c:pt>
                <c:pt idx="54">
                  <c:v>92.30449677</c:v>
                </c:pt>
                <c:pt idx="55">
                  <c:v>95.141502380000006</c:v>
                </c:pt>
                <c:pt idx="56">
                  <c:v>97.004997250000002</c:v>
                </c:pt>
                <c:pt idx="57">
                  <c:v>94.291999820000001</c:v>
                </c:pt>
                <c:pt idx="58">
                  <c:v>97.77449799</c:v>
                </c:pt>
                <c:pt idx="59">
                  <c:v>95.004997250000002</c:v>
                </c:pt>
                <c:pt idx="60">
                  <c:v>98.197502139999997</c:v>
                </c:pt>
                <c:pt idx="61">
                  <c:v>97.486000059999995</c:v>
                </c:pt>
                <c:pt idx="62">
                  <c:v>95.385002139999997</c:v>
                </c:pt>
                <c:pt idx="63">
                  <c:v>95.941497799999993</c:v>
                </c:pt>
                <c:pt idx="64">
                  <c:v>95.329498290000004</c:v>
                </c:pt>
                <c:pt idx="65">
                  <c:v>99.879501340000004</c:v>
                </c:pt>
                <c:pt idx="66">
                  <c:v>100.58000180000001</c:v>
                </c:pt>
                <c:pt idx="67">
                  <c:v>102.1500015</c:v>
                </c:pt>
                <c:pt idx="68">
                  <c:v>102.1380005</c:v>
                </c:pt>
                <c:pt idx="69">
                  <c:v>108.4434967</c:v>
                </c:pt>
                <c:pt idx="70">
                  <c:v>114.1660004</c:v>
                </c:pt>
                <c:pt idx="71">
                  <c:v>115.3840027</c:v>
                </c:pt>
                <c:pt idx="72">
                  <c:v>120.4095001</c:v>
                </c:pt>
                <c:pt idx="73">
                  <c:v>118.75</c:v>
                </c:pt>
                <c:pt idx="74">
                  <c:v>119.68049619999999</c:v>
                </c:pt>
                <c:pt idx="75">
                  <c:v>116.4059982</c:v>
                </c:pt>
                <c:pt idx="76">
                  <c:v>118.1744995</c:v>
                </c:pt>
                <c:pt idx="77">
                  <c:v>119.9725037</c:v>
                </c:pt>
                <c:pt idx="78">
                  <c:v>120.5110016</c:v>
                </c:pt>
                <c:pt idx="79">
                  <c:v>118.8000031</c:v>
                </c:pt>
                <c:pt idx="80">
                  <c:v>115.70400239999999</c:v>
                </c:pt>
                <c:pt idx="81">
                  <c:v>118.635498</c:v>
                </c:pt>
                <c:pt idx="82">
                  <c:v>123.6999969</c:v>
                </c:pt>
                <c:pt idx="83">
                  <c:v>114.302002</c:v>
                </c:pt>
                <c:pt idx="84">
                  <c:v>115.7994995</c:v>
                </c:pt>
                <c:pt idx="85">
                  <c:v>115.88999939999999</c:v>
                </c:pt>
                <c:pt idx="86">
                  <c:v>117.56300349999999</c:v>
                </c:pt>
                <c:pt idx="87">
                  <c:v>118.38050079999999</c:v>
                </c:pt>
                <c:pt idx="88">
                  <c:v>118.98049930000001</c:v>
                </c:pt>
                <c:pt idx="89">
                  <c:v>120.4499969</c:v>
                </c:pt>
                <c:pt idx="90">
                  <c:v>117.8475037</c:v>
                </c:pt>
                <c:pt idx="91">
                  <c:v>118.39600369999999</c:v>
                </c:pt>
                <c:pt idx="92">
                  <c:v>119.4424973</c:v>
                </c:pt>
                <c:pt idx="93">
                  <c:v>120.4889984</c:v>
                </c:pt>
                <c:pt idx="94">
                  <c:v>121.31300349999999</c:v>
                </c:pt>
                <c:pt idx="95">
                  <c:v>122.4664993</c:v>
                </c:pt>
                <c:pt idx="96">
                  <c:v>124.8970032</c:v>
                </c:pt>
                <c:pt idx="97">
                  <c:v>122.33699799999999</c:v>
                </c:pt>
                <c:pt idx="98">
                  <c:v>121.8440018</c:v>
                </c:pt>
                <c:pt idx="99">
                  <c:v>121.09300229999999</c:v>
                </c:pt>
                <c:pt idx="100">
                  <c:v>120.51950069999999</c:v>
                </c:pt>
                <c:pt idx="101">
                  <c:v>120.0550003</c:v>
                </c:pt>
                <c:pt idx="102">
                  <c:v>122.1184998</c:v>
                </c:pt>
                <c:pt idx="103">
                  <c:v>123.552002</c:v>
                </c:pt>
                <c:pt idx="104">
                  <c:v>123.6204987</c:v>
                </c:pt>
                <c:pt idx="105">
                  <c:v>123.91999819999999</c:v>
                </c:pt>
                <c:pt idx="106">
                  <c:v>123.0299988</c:v>
                </c:pt>
                <c:pt idx="107">
                  <c:v>124.1500015</c:v>
                </c:pt>
                <c:pt idx="108">
                  <c:v>126.2030029</c:v>
                </c:pt>
                <c:pt idx="109">
                  <c:v>130.04299929999999</c:v>
                </c:pt>
                <c:pt idx="110">
                  <c:v>132.3724976</c:v>
                </c:pt>
                <c:pt idx="111">
                  <c:v>127.8980026</c:v>
                </c:pt>
                <c:pt idx="112">
                  <c:v>127.25099950000001</c:v>
                </c:pt>
                <c:pt idx="113">
                  <c:v>128.6340027</c:v>
                </c:pt>
                <c:pt idx="114">
                  <c:v>130.76350400000001</c:v>
                </c:pt>
                <c:pt idx="115">
                  <c:v>132.04899599999999</c:v>
                </c:pt>
                <c:pt idx="116">
                  <c:v>132.69900509999999</c:v>
                </c:pt>
                <c:pt idx="117">
                  <c:v>133.75050350000001</c:v>
                </c:pt>
                <c:pt idx="118">
                  <c:v>135.6909943</c:v>
                </c:pt>
                <c:pt idx="119">
                  <c:v>138.22050479999999</c:v>
                </c:pt>
                <c:pt idx="120">
                  <c:v>136.72000120000001</c:v>
                </c:pt>
                <c:pt idx="121">
                  <c:v>137.72900390000001</c:v>
                </c:pt>
                <c:pt idx="122">
                  <c:v>134.64349369999999</c:v>
                </c:pt>
                <c:pt idx="123">
                  <c:v>134.0189972</c:v>
                </c:pt>
                <c:pt idx="124">
                  <c:v>137.9409943</c:v>
                </c:pt>
                <c:pt idx="125">
                  <c:v>143.9349976</c:v>
                </c:pt>
                <c:pt idx="126">
                  <c:v>144.51499939999999</c:v>
                </c:pt>
                <c:pt idx="127">
                  <c:v>152.85200499999999</c:v>
                </c:pt>
                <c:pt idx="128">
                  <c:v>150.0059967</c:v>
                </c:pt>
                <c:pt idx="129">
                  <c:v>154.05549619999999</c:v>
                </c:pt>
                <c:pt idx="130">
                  <c:v>159.1315002</c:v>
                </c:pt>
                <c:pt idx="131">
                  <c:v>160</c:v>
                </c:pt>
                <c:pt idx="132">
                  <c:v>155.1999969</c:v>
                </c:pt>
                <c:pt idx="133">
                  <c:v>154.1999969</c:v>
                </c:pt>
                <c:pt idx="134">
                  <c:v>150.4434967</c:v>
                </c:pt>
                <c:pt idx="135">
                  <c:v>149.99499510000001</c:v>
                </c:pt>
                <c:pt idx="136">
                  <c:v>148.09849550000001</c:v>
                </c:pt>
                <c:pt idx="137">
                  <c:v>159.84199520000001</c:v>
                </c:pt>
                <c:pt idx="138">
                  <c:v>156.91450499999999</c:v>
                </c:pt>
                <c:pt idx="139">
                  <c:v>154.99549870000001</c:v>
                </c:pt>
                <c:pt idx="140">
                  <c:v>149.32749939999999</c:v>
                </c:pt>
                <c:pt idx="141">
                  <c:v>150.44549559999999</c:v>
                </c:pt>
                <c:pt idx="142">
                  <c:v>152.76049800000001</c:v>
                </c:pt>
                <c:pt idx="143">
                  <c:v>150.0164948</c:v>
                </c:pt>
                <c:pt idx="144">
                  <c:v>151.67649840000001</c:v>
                </c:pt>
                <c:pt idx="145">
                  <c:v>152.5939941</c:v>
                </c:pt>
                <c:pt idx="146">
                  <c:v>158.2339935</c:v>
                </c:pt>
                <c:pt idx="147">
                  <c:v>155.59449770000001</c:v>
                </c:pt>
                <c:pt idx="148">
                  <c:v>156.94149780000001</c:v>
                </c:pt>
                <c:pt idx="149">
                  <c:v>160.25149540000001</c:v>
                </c:pt>
                <c:pt idx="150">
                  <c:v>161.25</c:v>
                </c:pt>
                <c:pt idx="151">
                  <c:v>158.37300110000001</c:v>
                </c:pt>
                <c:pt idx="152">
                  <c:v>157.40800479999999</c:v>
                </c:pt>
                <c:pt idx="153">
                  <c:v>154.03349299999999</c:v>
                </c:pt>
                <c:pt idx="154">
                  <c:v>158.1119995</c:v>
                </c:pt>
                <c:pt idx="155">
                  <c:v>158.05099490000001</c:v>
                </c:pt>
                <c:pt idx="156">
                  <c:v>157.40100100000001</c:v>
                </c:pt>
                <c:pt idx="157">
                  <c:v>159.12049870000001</c:v>
                </c:pt>
                <c:pt idx="158">
                  <c:v>165.62449649999999</c:v>
                </c:pt>
                <c:pt idx="159">
                  <c:v>163.02400209999999</c:v>
                </c:pt>
                <c:pt idx="160">
                  <c:v>164.8684998</c:v>
                </c:pt>
                <c:pt idx="161">
                  <c:v>164.23599239999999</c:v>
                </c:pt>
                <c:pt idx="162">
                  <c:v>165.37300110000001</c:v>
                </c:pt>
                <c:pt idx="163">
                  <c:v>167.32449339999999</c:v>
                </c:pt>
                <c:pt idx="164">
                  <c:v>172.09249879999999</c:v>
                </c:pt>
                <c:pt idx="165">
                  <c:v>170</c:v>
                </c:pt>
                <c:pt idx="166">
                  <c:v>170.0899963</c:v>
                </c:pt>
                <c:pt idx="167">
                  <c:v>172.54800420000001</c:v>
                </c:pt>
                <c:pt idx="168">
                  <c:v>174.95599369999999</c:v>
                </c:pt>
                <c:pt idx="169">
                  <c:v>176.5724945</c:v>
                </c:pt>
                <c:pt idx="170">
                  <c:v>168.3999939</c:v>
                </c:pt>
                <c:pt idx="171">
                  <c:v>164.7310028</c:v>
                </c:pt>
                <c:pt idx="172">
                  <c:v>157.49200440000001</c:v>
                </c:pt>
                <c:pt idx="173">
                  <c:v>163.43049619999999</c:v>
                </c:pt>
                <c:pt idx="174">
                  <c:v>158.75549319999999</c:v>
                </c:pt>
                <c:pt idx="175">
                  <c:v>155.81100459999999</c:v>
                </c:pt>
                <c:pt idx="176">
                  <c:v>155.14849849999999</c:v>
                </c:pt>
                <c:pt idx="177">
                  <c:v>157.8065033</c:v>
                </c:pt>
                <c:pt idx="178">
                  <c:v>153.90499879999999</c:v>
                </c:pt>
                <c:pt idx="179">
                  <c:v>150.43649289999999</c:v>
                </c:pt>
                <c:pt idx="180">
                  <c:v>147.74549870000001</c:v>
                </c:pt>
                <c:pt idx="181">
                  <c:v>148.02349849999999</c:v>
                </c:pt>
                <c:pt idx="182">
                  <c:v>156.44949339999999</c:v>
                </c:pt>
                <c:pt idx="183">
                  <c:v>149.99299619999999</c:v>
                </c:pt>
                <c:pt idx="184">
                  <c:v>150.98950199999999</c:v>
                </c:pt>
                <c:pt idx="185">
                  <c:v>154.7565002</c:v>
                </c:pt>
                <c:pt idx="186">
                  <c:v>158.70249939999999</c:v>
                </c:pt>
                <c:pt idx="187">
                  <c:v>157.2440033</c:v>
                </c:pt>
                <c:pt idx="188">
                  <c:v>157.43649289999999</c:v>
                </c:pt>
                <c:pt idx="189">
                  <c:v>161.06300350000001</c:v>
                </c:pt>
                <c:pt idx="190">
                  <c:v>156.25</c:v>
                </c:pt>
                <c:pt idx="191">
                  <c:v>159.96000670000001</c:v>
                </c:pt>
                <c:pt idx="192">
                  <c:v>154.99800110000001</c:v>
                </c:pt>
                <c:pt idx="193">
                  <c:v>159.7845001</c:v>
                </c:pt>
                <c:pt idx="194">
                  <c:v>159.5274963</c:v>
                </c:pt>
                <c:pt idx="195">
                  <c:v>164.33250430000001</c:v>
                </c:pt>
                <c:pt idx="196">
                  <c:v>172.1464996</c:v>
                </c:pt>
                <c:pt idx="197">
                  <c:v>172.1815033</c:v>
                </c:pt>
                <c:pt idx="198">
                  <c:v>168.18550110000001</c:v>
                </c:pt>
                <c:pt idx="199">
                  <c:v>166.93249510000001</c:v>
                </c:pt>
                <c:pt idx="200">
                  <c:v>163.63549800000001</c:v>
                </c:pt>
                <c:pt idx="201">
                  <c:v>160.36050420000001</c:v>
                </c:pt>
                <c:pt idx="202">
                  <c:v>160.8504944</c:v>
                </c:pt>
                <c:pt idx="203">
                  <c:v>159.246994</c:v>
                </c:pt>
                <c:pt idx="204">
                  <c:v>158.82000729999999</c:v>
                </c:pt>
                <c:pt idx="205">
                  <c:v>160.22000120000001</c:v>
                </c:pt>
                <c:pt idx="206">
                  <c:v>160.35200499999999</c:v>
                </c:pt>
                <c:pt idx="207">
                  <c:v>164.31649780000001</c:v>
                </c:pt>
                <c:pt idx="208">
                  <c:v>158.13900760000001</c:v>
                </c:pt>
                <c:pt idx="209">
                  <c:v>160.55050660000001</c:v>
                </c:pt>
                <c:pt idx="210">
                  <c:v>151.80749510000001</c:v>
                </c:pt>
                <c:pt idx="211">
                  <c:v>150.22399899999999</c:v>
                </c:pt>
                <c:pt idx="212">
                  <c:v>152.42050169999999</c:v>
                </c:pt>
                <c:pt idx="213">
                  <c:v>162.05799870000001</c:v>
                </c:pt>
                <c:pt idx="214">
                  <c:v>166.1000061</c:v>
                </c:pt>
                <c:pt idx="215">
                  <c:v>165.5684967</c:v>
                </c:pt>
                <c:pt idx="216">
                  <c:v>157.18699649999999</c:v>
                </c:pt>
                <c:pt idx="217">
                  <c:v>151.75100710000001</c:v>
                </c:pt>
                <c:pt idx="218">
                  <c:v>156.86950680000001</c:v>
                </c:pt>
                <c:pt idx="219">
                  <c:v>155.51400760000001</c:v>
                </c:pt>
                <c:pt idx="220">
                  <c:v>156.440506</c:v>
                </c:pt>
                <c:pt idx="221">
                  <c:v>156.5529938</c:v>
                </c:pt>
                <c:pt idx="222">
                  <c:v>156.78300479999999</c:v>
                </c:pt>
                <c:pt idx="223">
                  <c:v>155.27299500000001</c:v>
                </c:pt>
                <c:pt idx="224">
                  <c:v>155.85099790000001</c:v>
                </c:pt>
                <c:pt idx="225">
                  <c:v>154.97000120000001</c:v>
                </c:pt>
                <c:pt idx="226">
                  <c:v>154.91949460000001</c:v>
                </c:pt>
                <c:pt idx="227">
                  <c:v>155.9029999</c:v>
                </c:pt>
                <c:pt idx="228">
                  <c:v>159.2534943</c:v>
                </c:pt>
                <c:pt idx="229">
                  <c:v>159.76699830000001</c:v>
                </c:pt>
                <c:pt idx="230">
                  <c:v>158.40199279999999</c:v>
                </c:pt>
                <c:pt idx="231">
                  <c:v>161.00399780000001</c:v>
                </c:pt>
                <c:pt idx="232">
                  <c:v>160.17649840000001</c:v>
                </c:pt>
                <c:pt idx="233">
                  <c:v>159.33650209999999</c:v>
                </c:pt>
                <c:pt idx="234">
                  <c:v>158.12899780000001</c:v>
                </c:pt>
                <c:pt idx="235">
                  <c:v>157.8999939</c:v>
                </c:pt>
                <c:pt idx="236">
                  <c:v>158.86450199999999</c:v>
                </c:pt>
                <c:pt idx="237">
                  <c:v>155.21000670000001</c:v>
                </c:pt>
                <c:pt idx="238">
                  <c:v>155.07449339999999</c:v>
                </c:pt>
                <c:pt idx="239">
                  <c:v>155.82099909999999</c:v>
                </c:pt>
                <c:pt idx="240">
                  <c:v>157.84849550000001</c:v>
                </c:pt>
                <c:pt idx="241">
                  <c:v>158.2559967</c:v>
                </c:pt>
                <c:pt idx="242">
                  <c:v>162.04800420000001</c:v>
                </c:pt>
                <c:pt idx="243">
                  <c:v>161.80400090000001</c:v>
                </c:pt>
                <c:pt idx="244">
                  <c:v>160.08250430000001</c:v>
                </c:pt>
                <c:pt idx="245">
                  <c:v>160.3090057</c:v>
                </c:pt>
                <c:pt idx="246">
                  <c:v>160.32600400000001</c:v>
                </c:pt>
                <c:pt idx="247">
                  <c:v>159.26350400000001</c:v>
                </c:pt>
                <c:pt idx="248">
                  <c:v>158.6345062</c:v>
                </c:pt>
                <c:pt idx="249">
                  <c:v>164.19799800000001</c:v>
                </c:pt>
                <c:pt idx="250">
                  <c:v>166.1000061</c:v>
                </c:pt>
                <c:pt idx="251">
                  <c:v>164.29249569999999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C6-4536-90BB-6CA2BBA65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922560"/>
        <c:axId val="202922976"/>
        <c:extLst/>
      </c:lineChart>
      <c:catAx>
        <c:axId val="202922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22976"/>
        <c:crosses val="autoZero"/>
        <c:auto val="1"/>
        <c:lblAlgn val="ctr"/>
        <c:lblOffset val="100"/>
        <c:noMultiLvlLbl val="1"/>
      </c:catAx>
      <c:valAx>
        <c:axId val="20292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2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chemeClr val="accent2"/>
                </a:solidFill>
              </a:rPr>
              <a:t>Netflix Time Series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Netflix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8701672554860264E-5"/>
                  <c:y val="-0.157728842832469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'Part 1'!$E$2:$E$253</c:f>
              <c:numCache>
                <c:formatCode>General</c:formatCode>
                <c:ptCount val="2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</c:numCache>
            </c:numRef>
          </c:cat>
          <c:val>
            <c:numRef>
              <c:f>'Part 1'!$D$2:$D$253</c:f>
              <c:numCache>
                <c:formatCode>General</c:formatCode>
                <c:ptCount val="252"/>
                <c:pt idx="0">
                  <c:v>329.80999759999997</c:v>
                </c:pt>
                <c:pt idx="1">
                  <c:v>325.89999390000003</c:v>
                </c:pt>
                <c:pt idx="2">
                  <c:v>335.82998659999998</c:v>
                </c:pt>
                <c:pt idx="3">
                  <c:v>330.75</c:v>
                </c:pt>
                <c:pt idx="4">
                  <c:v>339.26000979999998</c:v>
                </c:pt>
                <c:pt idx="5">
                  <c:v>335.6600037</c:v>
                </c:pt>
                <c:pt idx="6">
                  <c:v>329.0499878</c:v>
                </c:pt>
                <c:pt idx="7">
                  <c:v>338.92001340000002</c:v>
                </c:pt>
                <c:pt idx="8">
                  <c:v>338.69000240000003</c:v>
                </c:pt>
                <c:pt idx="9">
                  <c:v>339.07000729999999</c:v>
                </c:pt>
                <c:pt idx="10">
                  <c:v>338.61999509999998</c:v>
                </c:pt>
                <c:pt idx="11">
                  <c:v>339.67001340000002</c:v>
                </c:pt>
                <c:pt idx="12">
                  <c:v>338.10998540000003</c:v>
                </c:pt>
                <c:pt idx="13">
                  <c:v>326</c:v>
                </c:pt>
                <c:pt idx="14">
                  <c:v>349.60000609999997</c:v>
                </c:pt>
                <c:pt idx="15">
                  <c:v>353.1600037</c:v>
                </c:pt>
                <c:pt idx="16">
                  <c:v>342.88000490000002</c:v>
                </c:pt>
                <c:pt idx="17">
                  <c:v>348.51998900000001</c:v>
                </c:pt>
                <c:pt idx="18">
                  <c:v>343.1600037</c:v>
                </c:pt>
                <c:pt idx="19">
                  <c:v>347.73999020000002</c:v>
                </c:pt>
                <c:pt idx="20">
                  <c:v>345.0899963</c:v>
                </c:pt>
                <c:pt idx="21">
                  <c:v>358</c:v>
                </c:pt>
                <c:pt idx="22">
                  <c:v>369.01000979999998</c:v>
                </c:pt>
                <c:pt idx="23">
                  <c:v>369.67001340000002</c:v>
                </c:pt>
                <c:pt idx="24">
                  <c:v>366.9500122</c:v>
                </c:pt>
                <c:pt idx="25">
                  <c:v>366.76998900000001</c:v>
                </c:pt>
                <c:pt idx="26">
                  <c:v>371.07000729999999</c:v>
                </c:pt>
                <c:pt idx="27">
                  <c:v>373.69000240000003</c:v>
                </c:pt>
                <c:pt idx="28">
                  <c:v>380.01000979999998</c:v>
                </c:pt>
                <c:pt idx="29">
                  <c:v>381.39999390000003</c:v>
                </c:pt>
                <c:pt idx="30">
                  <c:v>380.39999390000003</c:v>
                </c:pt>
                <c:pt idx="31">
                  <c:v>387.77999879999999</c:v>
                </c:pt>
                <c:pt idx="32">
                  <c:v>386.19000240000003</c:v>
                </c:pt>
                <c:pt idx="33">
                  <c:v>386</c:v>
                </c:pt>
                <c:pt idx="34">
                  <c:v>380.07000729999999</c:v>
                </c:pt>
                <c:pt idx="35">
                  <c:v>368.7000122</c:v>
                </c:pt>
                <c:pt idx="36">
                  <c:v>360.0899963</c:v>
                </c:pt>
                <c:pt idx="37">
                  <c:v>379.23999020000002</c:v>
                </c:pt>
                <c:pt idx="38">
                  <c:v>371.7099915</c:v>
                </c:pt>
                <c:pt idx="39">
                  <c:v>369.02999879999999</c:v>
                </c:pt>
                <c:pt idx="40">
                  <c:v>381.0499878</c:v>
                </c:pt>
                <c:pt idx="41">
                  <c:v>368.76998900000001</c:v>
                </c:pt>
                <c:pt idx="42">
                  <c:v>383.7900085</c:v>
                </c:pt>
                <c:pt idx="43">
                  <c:v>372.77999879999999</c:v>
                </c:pt>
                <c:pt idx="44">
                  <c:v>368.97000120000001</c:v>
                </c:pt>
                <c:pt idx="45">
                  <c:v>346.48999020000002</c:v>
                </c:pt>
                <c:pt idx="46">
                  <c:v>364.13000490000002</c:v>
                </c:pt>
                <c:pt idx="47">
                  <c:v>349.92001340000002</c:v>
                </c:pt>
                <c:pt idx="48">
                  <c:v>315.25</c:v>
                </c:pt>
                <c:pt idx="49">
                  <c:v>336.2999878</c:v>
                </c:pt>
                <c:pt idx="50">
                  <c:v>298.8399963</c:v>
                </c:pt>
                <c:pt idx="51">
                  <c:v>319.75</c:v>
                </c:pt>
                <c:pt idx="52">
                  <c:v>315.47000120000001</c:v>
                </c:pt>
                <c:pt idx="53">
                  <c:v>332.02999879999999</c:v>
                </c:pt>
                <c:pt idx="54">
                  <c:v>332.82998659999998</c:v>
                </c:pt>
                <c:pt idx="55">
                  <c:v>360.26998900000001</c:v>
                </c:pt>
                <c:pt idx="56">
                  <c:v>357.32000729999999</c:v>
                </c:pt>
                <c:pt idx="57">
                  <c:v>342.39001459999997</c:v>
                </c:pt>
                <c:pt idx="58">
                  <c:v>362.98999020000002</c:v>
                </c:pt>
                <c:pt idx="59">
                  <c:v>357.11999509999998</c:v>
                </c:pt>
                <c:pt idx="60">
                  <c:v>370.9599915</c:v>
                </c:pt>
                <c:pt idx="61">
                  <c:v>375.5</c:v>
                </c:pt>
                <c:pt idx="62">
                  <c:v>364.07998659999998</c:v>
                </c:pt>
                <c:pt idx="63">
                  <c:v>370.07998659999998</c:v>
                </c:pt>
                <c:pt idx="64">
                  <c:v>361.76000979999998</c:v>
                </c:pt>
                <c:pt idx="65">
                  <c:v>379.9599915</c:v>
                </c:pt>
                <c:pt idx="66">
                  <c:v>372.27999879999999</c:v>
                </c:pt>
                <c:pt idx="67">
                  <c:v>371.11999509999998</c:v>
                </c:pt>
                <c:pt idx="68">
                  <c:v>370.72000120000001</c:v>
                </c:pt>
                <c:pt idx="69">
                  <c:v>396.72000120000001</c:v>
                </c:pt>
                <c:pt idx="70">
                  <c:v>413.5499878</c:v>
                </c:pt>
                <c:pt idx="71">
                  <c:v>426.75</c:v>
                </c:pt>
                <c:pt idx="72">
                  <c:v>439.17001340000002</c:v>
                </c:pt>
                <c:pt idx="73">
                  <c:v>422.9599915</c:v>
                </c:pt>
                <c:pt idx="74">
                  <c:v>437.48999020000002</c:v>
                </c:pt>
                <c:pt idx="75">
                  <c:v>433.82998659999998</c:v>
                </c:pt>
                <c:pt idx="76">
                  <c:v>421.42001340000002</c:v>
                </c:pt>
                <c:pt idx="77">
                  <c:v>426.7000122</c:v>
                </c:pt>
                <c:pt idx="78">
                  <c:v>424.98999020000002</c:v>
                </c:pt>
                <c:pt idx="79">
                  <c:v>421.38000490000002</c:v>
                </c:pt>
                <c:pt idx="80">
                  <c:v>403.82998659999998</c:v>
                </c:pt>
                <c:pt idx="81">
                  <c:v>411.89001459999997</c:v>
                </c:pt>
                <c:pt idx="82">
                  <c:v>419.85000609999997</c:v>
                </c:pt>
                <c:pt idx="83">
                  <c:v>415.26998900000001</c:v>
                </c:pt>
                <c:pt idx="84">
                  <c:v>428.14999390000003</c:v>
                </c:pt>
                <c:pt idx="85">
                  <c:v>424.67999270000001</c:v>
                </c:pt>
                <c:pt idx="86">
                  <c:v>434.26000979999998</c:v>
                </c:pt>
                <c:pt idx="87">
                  <c:v>436.52999879999999</c:v>
                </c:pt>
                <c:pt idx="88">
                  <c:v>435.5499878</c:v>
                </c:pt>
                <c:pt idx="89">
                  <c:v>440.51998900000001</c:v>
                </c:pt>
                <c:pt idx="90">
                  <c:v>431.82000729999999</c:v>
                </c:pt>
                <c:pt idx="91">
                  <c:v>438.26998900000001</c:v>
                </c:pt>
                <c:pt idx="92">
                  <c:v>441.9500122</c:v>
                </c:pt>
                <c:pt idx="93">
                  <c:v>454.19000240000003</c:v>
                </c:pt>
                <c:pt idx="94">
                  <c:v>452.57998659999998</c:v>
                </c:pt>
                <c:pt idx="95">
                  <c:v>451.0400085</c:v>
                </c:pt>
                <c:pt idx="96">
                  <c:v>447.67001340000002</c:v>
                </c:pt>
                <c:pt idx="97">
                  <c:v>436.25</c:v>
                </c:pt>
                <c:pt idx="98">
                  <c:v>429.32000729999999</c:v>
                </c:pt>
                <c:pt idx="99">
                  <c:v>414.76998900000001</c:v>
                </c:pt>
                <c:pt idx="100">
                  <c:v>419.89001459999997</c:v>
                </c:pt>
                <c:pt idx="101">
                  <c:v>413.44000240000003</c:v>
                </c:pt>
                <c:pt idx="102">
                  <c:v>419.73001099999999</c:v>
                </c:pt>
                <c:pt idx="103">
                  <c:v>425.92001340000002</c:v>
                </c:pt>
                <c:pt idx="104">
                  <c:v>427.30999759999997</c:v>
                </c:pt>
                <c:pt idx="105">
                  <c:v>421.97000120000001</c:v>
                </c:pt>
                <c:pt idx="106">
                  <c:v>414.32998659999998</c:v>
                </c:pt>
                <c:pt idx="107">
                  <c:v>419.60000609999997</c:v>
                </c:pt>
                <c:pt idx="108">
                  <c:v>419.48999020000002</c:v>
                </c:pt>
                <c:pt idx="109">
                  <c:v>434.0499878</c:v>
                </c:pt>
                <c:pt idx="110">
                  <c:v>434.48001099999999</c:v>
                </c:pt>
                <c:pt idx="111">
                  <c:v>425.55999759999997</c:v>
                </c:pt>
                <c:pt idx="112">
                  <c:v>418.07000729999999</c:v>
                </c:pt>
                <c:pt idx="113">
                  <c:v>425.5</c:v>
                </c:pt>
                <c:pt idx="114">
                  <c:v>436.13000490000002</c:v>
                </c:pt>
                <c:pt idx="115">
                  <c:v>447.76998900000001</c:v>
                </c:pt>
                <c:pt idx="116">
                  <c:v>449.86999509999998</c:v>
                </c:pt>
                <c:pt idx="117">
                  <c:v>453.72000120000001</c:v>
                </c:pt>
                <c:pt idx="118">
                  <c:v>468.0400085</c:v>
                </c:pt>
                <c:pt idx="119">
                  <c:v>466.26000979999998</c:v>
                </c:pt>
                <c:pt idx="120">
                  <c:v>457.85000609999997</c:v>
                </c:pt>
                <c:pt idx="121">
                  <c:v>465.9100037</c:v>
                </c:pt>
                <c:pt idx="122">
                  <c:v>443.39999390000003</c:v>
                </c:pt>
                <c:pt idx="123">
                  <c:v>447.23999020000002</c:v>
                </c:pt>
                <c:pt idx="124">
                  <c:v>455.0400085</c:v>
                </c:pt>
                <c:pt idx="125">
                  <c:v>485.64001459999997</c:v>
                </c:pt>
                <c:pt idx="126">
                  <c:v>476.89001459999997</c:v>
                </c:pt>
                <c:pt idx="127">
                  <c:v>493.80999759999997</c:v>
                </c:pt>
                <c:pt idx="128">
                  <c:v>493.1600037</c:v>
                </c:pt>
                <c:pt idx="129">
                  <c:v>502.77999879999999</c:v>
                </c:pt>
                <c:pt idx="130">
                  <c:v>507.76000979999998</c:v>
                </c:pt>
                <c:pt idx="131">
                  <c:v>548.72998050000001</c:v>
                </c:pt>
                <c:pt idx="132">
                  <c:v>525.5</c:v>
                </c:pt>
                <c:pt idx="133">
                  <c:v>524.88000490000002</c:v>
                </c:pt>
                <c:pt idx="134">
                  <c:v>523.26000980000003</c:v>
                </c:pt>
                <c:pt idx="135">
                  <c:v>527.39001459999997</c:v>
                </c:pt>
                <c:pt idx="136">
                  <c:v>492.98999020000002</c:v>
                </c:pt>
                <c:pt idx="137">
                  <c:v>502.4100037</c:v>
                </c:pt>
                <c:pt idx="138">
                  <c:v>490.10000609999997</c:v>
                </c:pt>
                <c:pt idx="139">
                  <c:v>489.82000729999999</c:v>
                </c:pt>
                <c:pt idx="140">
                  <c:v>477.57998659999998</c:v>
                </c:pt>
                <c:pt idx="141">
                  <c:v>480.4500122</c:v>
                </c:pt>
                <c:pt idx="142">
                  <c:v>495.64999390000003</c:v>
                </c:pt>
                <c:pt idx="143">
                  <c:v>488.51000979999998</c:v>
                </c:pt>
                <c:pt idx="144">
                  <c:v>484.48001099999999</c:v>
                </c:pt>
                <c:pt idx="145">
                  <c:v>485.7999878</c:v>
                </c:pt>
                <c:pt idx="146">
                  <c:v>488.88000490000002</c:v>
                </c:pt>
                <c:pt idx="147">
                  <c:v>498.61999509999998</c:v>
                </c:pt>
                <c:pt idx="148">
                  <c:v>509.64001459999997</c:v>
                </c:pt>
                <c:pt idx="149">
                  <c:v>502.10998540000003</c:v>
                </c:pt>
                <c:pt idx="150">
                  <c:v>509.07998659999998</c:v>
                </c:pt>
                <c:pt idx="151">
                  <c:v>494.73001099999999</c:v>
                </c:pt>
                <c:pt idx="152">
                  <c:v>483.38000490000002</c:v>
                </c:pt>
                <c:pt idx="153">
                  <c:v>466.92999270000001</c:v>
                </c:pt>
                <c:pt idx="154">
                  <c:v>475.47000120000001</c:v>
                </c:pt>
                <c:pt idx="155">
                  <c:v>481.32998659999998</c:v>
                </c:pt>
                <c:pt idx="156">
                  <c:v>482.67999270000001</c:v>
                </c:pt>
                <c:pt idx="157">
                  <c:v>482.35000609999997</c:v>
                </c:pt>
                <c:pt idx="158">
                  <c:v>491.86999509999998</c:v>
                </c:pt>
                <c:pt idx="159">
                  <c:v>484.52999879999999</c:v>
                </c:pt>
                <c:pt idx="160">
                  <c:v>497.89999390000003</c:v>
                </c:pt>
                <c:pt idx="161">
                  <c:v>492.30999759999997</c:v>
                </c:pt>
                <c:pt idx="162">
                  <c:v>488.80999759999997</c:v>
                </c:pt>
                <c:pt idx="163">
                  <c:v>490.57998659999998</c:v>
                </c:pt>
                <c:pt idx="164">
                  <c:v>547.53002930000002</c:v>
                </c:pt>
                <c:pt idx="165">
                  <c:v>526.27001949999999</c:v>
                </c:pt>
                <c:pt idx="166">
                  <c:v>523.89001459999997</c:v>
                </c:pt>
                <c:pt idx="167">
                  <c:v>529.55999759999997</c:v>
                </c:pt>
                <c:pt idx="168">
                  <c:v>556.54998780000005</c:v>
                </c:pt>
                <c:pt idx="169">
                  <c:v>552.8400269</c:v>
                </c:pt>
                <c:pt idx="170">
                  <c:v>525.75</c:v>
                </c:pt>
                <c:pt idx="171">
                  <c:v>516.04998780000005</c:v>
                </c:pt>
                <c:pt idx="172">
                  <c:v>507.01998900000001</c:v>
                </c:pt>
                <c:pt idx="173">
                  <c:v>500.19000240000003</c:v>
                </c:pt>
                <c:pt idx="174">
                  <c:v>480.67001340000002</c:v>
                </c:pt>
                <c:pt idx="175">
                  <c:v>482.02999879999999</c:v>
                </c:pt>
                <c:pt idx="176">
                  <c:v>476.26000979999998</c:v>
                </c:pt>
                <c:pt idx="177">
                  <c:v>495.98999020000002</c:v>
                </c:pt>
                <c:pt idx="178">
                  <c:v>483.85998540000003</c:v>
                </c:pt>
                <c:pt idx="179">
                  <c:v>470.2000122</c:v>
                </c:pt>
                <c:pt idx="180">
                  <c:v>469.9599915</c:v>
                </c:pt>
                <c:pt idx="181">
                  <c:v>487.35000609999997</c:v>
                </c:pt>
                <c:pt idx="182">
                  <c:v>491.17001340000002</c:v>
                </c:pt>
                <c:pt idx="183">
                  <c:v>470.60998540000003</c:v>
                </c:pt>
                <c:pt idx="184">
                  <c:v>473.07998659999998</c:v>
                </c:pt>
                <c:pt idx="185">
                  <c:v>482.88000490000002</c:v>
                </c:pt>
                <c:pt idx="186">
                  <c:v>490.64999390000003</c:v>
                </c:pt>
                <c:pt idx="187">
                  <c:v>493.48001099999999</c:v>
                </c:pt>
                <c:pt idx="188">
                  <c:v>500.02999879999999</c:v>
                </c:pt>
                <c:pt idx="189">
                  <c:v>527.51000980000003</c:v>
                </c:pt>
                <c:pt idx="190">
                  <c:v>503.05999759999997</c:v>
                </c:pt>
                <c:pt idx="191">
                  <c:v>520.65002440000001</c:v>
                </c:pt>
                <c:pt idx="192">
                  <c:v>505.86999509999998</c:v>
                </c:pt>
                <c:pt idx="193">
                  <c:v>534.6599731</c:v>
                </c:pt>
                <c:pt idx="194">
                  <c:v>531.78997800000002</c:v>
                </c:pt>
                <c:pt idx="195">
                  <c:v>539.44000240000003</c:v>
                </c:pt>
                <c:pt idx="196">
                  <c:v>539.80999759999997</c:v>
                </c:pt>
                <c:pt idx="197">
                  <c:v>554.0900269</c:v>
                </c:pt>
                <c:pt idx="198">
                  <c:v>541.45001219999995</c:v>
                </c:pt>
                <c:pt idx="199">
                  <c:v>541.94000240000003</c:v>
                </c:pt>
                <c:pt idx="200">
                  <c:v>530.78997800000002</c:v>
                </c:pt>
                <c:pt idx="201">
                  <c:v>530.71997069999998</c:v>
                </c:pt>
                <c:pt idx="202">
                  <c:v>525.41998290000004</c:v>
                </c:pt>
                <c:pt idx="203">
                  <c:v>489.0499878</c:v>
                </c:pt>
                <c:pt idx="204">
                  <c:v>485.23001099999999</c:v>
                </c:pt>
                <c:pt idx="205">
                  <c:v>488.27999879999999</c:v>
                </c:pt>
                <c:pt idx="206">
                  <c:v>488.23999020000002</c:v>
                </c:pt>
                <c:pt idx="207">
                  <c:v>488.92999270000001</c:v>
                </c:pt>
                <c:pt idx="208">
                  <c:v>486.23999020000002</c:v>
                </c:pt>
                <c:pt idx="209">
                  <c:v>504.2099915</c:v>
                </c:pt>
                <c:pt idx="210">
                  <c:v>475.73999020000002</c:v>
                </c:pt>
                <c:pt idx="211">
                  <c:v>484.11999509999998</c:v>
                </c:pt>
                <c:pt idx="212">
                  <c:v>487.22000120000001</c:v>
                </c:pt>
                <c:pt idx="213">
                  <c:v>496.9500122</c:v>
                </c:pt>
                <c:pt idx="214">
                  <c:v>513.76000980000003</c:v>
                </c:pt>
                <c:pt idx="215">
                  <c:v>514.72998050000001</c:v>
                </c:pt>
                <c:pt idx="216">
                  <c:v>470.5</c:v>
                </c:pt>
                <c:pt idx="217">
                  <c:v>480.23999020000002</c:v>
                </c:pt>
                <c:pt idx="218">
                  <c:v>490.76000979999998</c:v>
                </c:pt>
                <c:pt idx="219">
                  <c:v>486.76998900000001</c:v>
                </c:pt>
                <c:pt idx="220">
                  <c:v>482.8399963</c:v>
                </c:pt>
                <c:pt idx="221">
                  <c:v>479.10000609999997</c:v>
                </c:pt>
                <c:pt idx="222">
                  <c:v>480.63000490000002</c:v>
                </c:pt>
                <c:pt idx="223">
                  <c:v>481.7900085</c:v>
                </c:pt>
                <c:pt idx="224">
                  <c:v>484.67001340000002</c:v>
                </c:pt>
                <c:pt idx="225">
                  <c:v>488.23999020000002</c:v>
                </c:pt>
                <c:pt idx="226">
                  <c:v>476.61999509999998</c:v>
                </c:pt>
                <c:pt idx="227">
                  <c:v>482.88000490000002</c:v>
                </c:pt>
                <c:pt idx="228">
                  <c:v>485</c:v>
                </c:pt>
                <c:pt idx="229">
                  <c:v>491.35998540000003</c:v>
                </c:pt>
                <c:pt idx="230">
                  <c:v>490.7000122</c:v>
                </c:pt>
                <c:pt idx="231">
                  <c:v>504.57998659999998</c:v>
                </c:pt>
                <c:pt idx="232">
                  <c:v>503.38000490000002</c:v>
                </c:pt>
                <c:pt idx="233">
                  <c:v>497.51998900000001</c:v>
                </c:pt>
                <c:pt idx="234">
                  <c:v>498.30999759999997</c:v>
                </c:pt>
                <c:pt idx="235">
                  <c:v>515.78002930000002</c:v>
                </c:pt>
                <c:pt idx="236">
                  <c:v>512.6599731</c:v>
                </c:pt>
                <c:pt idx="237">
                  <c:v>493.60000609999997</c:v>
                </c:pt>
                <c:pt idx="238">
                  <c:v>501.0899963</c:v>
                </c:pt>
                <c:pt idx="239">
                  <c:v>503.22000120000001</c:v>
                </c:pt>
                <c:pt idx="240">
                  <c:v>522.41998290000004</c:v>
                </c:pt>
                <c:pt idx="241">
                  <c:v>519.78002930000002</c:v>
                </c:pt>
                <c:pt idx="242">
                  <c:v>524.83001709999996</c:v>
                </c:pt>
                <c:pt idx="243">
                  <c:v>532.90002440000001</c:v>
                </c:pt>
                <c:pt idx="244">
                  <c:v>534.45001219999995</c:v>
                </c:pt>
                <c:pt idx="245">
                  <c:v>528.9099731</c:v>
                </c:pt>
                <c:pt idx="246">
                  <c:v>527.33001709999996</c:v>
                </c:pt>
                <c:pt idx="247">
                  <c:v>514.47998050000001</c:v>
                </c:pt>
                <c:pt idx="248">
                  <c:v>513.96997069999998</c:v>
                </c:pt>
                <c:pt idx="249">
                  <c:v>519.11999509999998</c:v>
                </c:pt>
                <c:pt idx="250">
                  <c:v>530.86999509999998</c:v>
                </c:pt>
                <c:pt idx="251">
                  <c:v>524.5900269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19-4A84-BEE8-4BCADF0B8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0882368"/>
        <c:axId val="270886944"/>
      </c:lineChart>
      <c:catAx>
        <c:axId val="27088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886944"/>
        <c:crosses val="autoZero"/>
        <c:auto val="1"/>
        <c:lblAlgn val="ctr"/>
        <c:lblOffset val="100"/>
        <c:noMultiLvlLbl val="1"/>
      </c:catAx>
      <c:valAx>
        <c:axId val="27088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88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accent2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2"/>
                </a:solidFill>
              </a:rPr>
              <a:t>AMAZON STOCK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accent2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Trending Values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'Part 2'!$K$52:$K$254</c:f>
              <c:numCache>
                <c:formatCode>General</c:formatCode>
                <c:ptCount val="203"/>
                <c:pt idx="0">
                  <c:v>83.864061191928755</c:v>
                </c:pt>
                <c:pt idx="1">
                  <c:v>89.817375726059439</c:v>
                </c:pt>
                <c:pt idx="2">
                  <c:v>90.928889897427922</c:v>
                </c:pt>
                <c:pt idx="3">
                  <c:v>93.483463686620254</c:v>
                </c:pt>
                <c:pt idx="4">
                  <c:v>91.735936991854487</c:v>
                </c:pt>
                <c:pt idx="5">
                  <c:v>94.581936155309663</c:v>
                </c:pt>
                <c:pt idx="6">
                  <c:v>96.451338465417521</c:v>
                </c:pt>
                <c:pt idx="7">
                  <c:v>93.729740598631494</c:v>
                </c:pt>
                <c:pt idx="8">
                  <c:v>97.223278589398504</c:v>
                </c:pt>
                <c:pt idx="9">
                  <c:v>94.444998292226856</c:v>
                </c:pt>
                <c:pt idx="10">
                  <c:v>97.64762369918418</c:v>
                </c:pt>
                <c:pt idx="11">
                  <c:v>96.93386609597782</c:v>
                </c:pt>
                <c:pt idx="12">
                  <c:v>94.8262078306348</c:v>
                </c:pt>
                <c:pt idx="13">
                  <c:v>95.384467630066922</c:v>
                </c:pt>
                <c:pt idx="14">
                  <c:v>94.770528028623929</c:v>
                </c:pt>
                <c:pt idx="15">
                  <c:v>99.334954982301483</c:v>
                </c:pt>
                <c:pt idx="16">
                  <c:v>100.03767608941976</c:v>
                </c:pt>
                <c:pt idx="17">
                  <c:v>101.61265282442341</c:v>
                </c:pt>
                <c:pt idx="18">
                  <c:v>101.60061378021419</c:v>
                </c:pt>
                <c:pt idx="19">
                  <c:v>107.92609894919475</c:v>
                </c:pt>
                <c:pt idx="20">
                  <c:v>113.66674348146591</c:v>
                </c:pt>
                <c:pt idx="21">
                  <c:v>114.88860695423023</c:v>
                </c:pt>
                <c:pt idx="22">
                  <c:v>119.93003561617289</c:v>
                </c:pt>
                <c:pt idx="23">
                  <c:v>118.26527475715091</c:v>
                </c:pt>
                <c:pt idx="24">
                  <c:v>119.19872071068153</c:v>
                </c:pt>
                <c:pt idx="25">
                  <c:v>115.91384226846527</c:v>
                </c:pt>
                <c:pt idx="26">
                  <c:v>117.68794987073024</c:v>
                </c:pt>
                <c:pt idx="27">
                  <c:v>119.49165389974303</c:v>
                </c:pt>
                <c:pt idx="28">
                  <c:v>120.03185888471744</c:v>
                </c:pt>
                <c:pt idx="29">
                  <c:v>118.31543637130794</c:v>
                </c:pt>
                <c:pt idx="30">
                  <c:v>115.20962108098971</c:v>
                </c:pt>
                <c:pt idx="31">
                  <c:v>118.15040977589557</c:v>
                </c:pt>
                <c:pt idx="32">
                  <c:v>123.23096357597056</c:v>
                </c:pt>
                <c:pt idx="33">
                  <c:v>113.80317621831502</c:v>
                </c:pt>
                <c:pt idx="34">
                  <c:v>115.30542091506631</c:v>
                </c:pt>
                <c:pt idx="35">
                  <c:v>115.39620770758617</c:v>
                </c:pt>
                <c:pt idx="36">
                  <c:v>117.07451537545754</c:v>
                </c:pt>
                <c:pt idx="37">
                  <c:v>117.89460421268998</c:v>
                </c:pt>
                <c:pt idx="38">
                  <c:v>118.49650475989208</c:v>
                </c:pt>
                <c:pt idx="39">
                  <c:v>119.97066079453572</c:v>
                </c:pt>
                <c:pt idx="40">
                  <c:v>117.35991746572793</c:v>
                </c:pt>
                <c:pt idx="41">
                  <c:v>117.91015625822547</c:v>
                </c:pt>
                <c:pt idx="42">
                  <c:v>118.95996733355894</c:v>
                </c:pt>
                <c:pt idx="43">
                  <c:v>120.00978593266807</c:v>
                </c:pt>
                <c:pt idx="44">
                  <c:v>120.83640320019005</c:v>
                </c:pt>
                <c:pt idx="45">
                  <c:v>121.99355568176341</c:v>
                </c:pt>
                <c:pt idx="46">
                  <c:v>124.43176448959673</c:v>
                </c:pt>
                <c:pt idx="47">
                  <c:v>121.86364385142821</c:v>
                </c:pt>
                <c:pt idx="48">
                  <c:v>121.36908481078304</c:v>
                </c:pt>
                <c:pt idx="49">
                  <c:v>120.61570457733498</c:v>
                </c:pt>
                <c:pt idx="50">
                  <c:v>120.04038492760041</c:v>
                </c:pt>
                <c:pt idx="51">
                  <c:v>119.57441202110886</c:v>
                </c:pt>
                <c:pt idx="52">
                  <c:v>121.64445299321328</c:v>
                </c:pt>
                <c:pt idx="53">
                  <c:v>123.0824995193219</c:v>
                </c:pt>
                <c:pt idx="54">
                  <c:v>123.15121335979239</c:v>
                </c:pt>
                <c:pt idx="55">
                  <c:v>123.45166229914264</c:v>
                </c:pt>
                <c:pt idx="56">
                  <c:v>122.55884152397485</c:v>
                </c:pt>
                <c:pt idx="57">
                  <c:v>123.68239472952087</c:v>
                </c:pt>
                <c:pt idx="58">
                  <c:v>125.74190432173921</c:v>
                </c:pt>
                <c:pt idx="59">
                  <c:v>129.59407384285299</c:v>
                </c:pt>
                <c:pt idx="60">
                  <c:v>131.93095685418771</c:v>
                </c:pt>
                <c:pt idx="61">
                  <c:v>127.44227731756729</c:v>
                </c:pt>
                <c:pt idx="62">
                  <c:v>126.79322316171285</c:v>
                </c:pt>
                <c:pt idx="63">
                  <c:v>128.18061060161847</c:v>
                </c:pt>
                <c:pt idx="64">
                  <c:v>130.31686260514437</c:v>
                </c:pt>
                <c:pt idx="65">
                  <c:v>131.60642972610196</c:v>
                </c:pt>
                <c:pt idx="66">
                  <c:v>132.25849941123673</c:v>
                </c:pt>
                <c:pt idx="67">
                  <c:v>133.3133311522196</c:v>
                </c:pt>
                <c:pt idx="68">
                  <c:v>135.25997347609305</c:v>
                </c:pt>
                <c:pt idx="69">
                  <c:v>137.79750274342186</c:v>
                </c:pt>
                <c:pt idx="70">
                  <c:v>136.29224241707325</c:v>
                </c:pt>
                <c:pt idx="71">
                  <c:v>137.3044437430072</c:v>
                </c:pt>
                <c:pt idx="72">
                  <c:v>134.20915220848238</c:v>
                </c:pt>
                <c:pt idx="73">
                  <c:v>133.58267600049888</c:v>
                </c:pt>
                <c:pt idx="74">
                  <c:v>137.51710617093255</c:v>
                </c:pt>
                <c:pt idx="75">
                  <c:v>143.5301109804463</c:v>
                </c:pt>
                <c:pt idx="76">
                  <c:v>144.11195143637775</c:v>
                </c:pt>
                <c:pt idx="77">
                  <c:v>152.47538606607557</c:v>
                </c:pt>
                <c:pt idx="78">
                  <c:v>149.62035567331353</c:v>
                </c:pt>
                <c:pt idx="79">
                  <c:v>153.6826924373963</c:v>
                </c:pt>
                <c:pt idx="80">
                  <c:v>158.7747878096346</c:v>
                </c:pt>
                <c:pt idx="81">
                  <c:v>159.64604082920863</c:v>
                </c:pt>
                <c:pt idx="82">
                  <c:v>154.83082130372372</c:v>
                </c:pt>
                <c:pt idx="83">
                  <c:v>153.82765121712839</c:v>
                </c:pt>
                <c:pt idx="84">
                  <c:v>150.05924258619899</c:v>
                </c:pt>
                <c:pt idx="85">
                  <c:v>149.60931919728884</c:v>
                </c:pt>
                <c:pt idx="86">
                  <c:v>147.70680752932884</c:v>
                </c:pt>
                <c:pt idx="87">
                  <c:v>159.48753514031017</c:v>
                </c:pt>
                <c:pt idx="88">
                  <c:v>156.55076454286913</c:v>
                </c:pt>
                <c:pt idx="89">
                  <c:v>154.62567482672117</c:v>
                </c:pt>
                <c:pt idx="90">
                  <c:v>148.93970747811781</c:v>
                </c:pt>
                <c:pt idx="91">
                  <c:v>150.06124782288506</c:v>
                </c:pt>
                <c:pt idx="92">
                  <c:v>152.38358898096152</c:v>
                </c:pt>
                <c:pt idx="93">
                  <c:v>149.63088705319961</c:v>
                </c:pt>
                <c:pt idx="94">
                  <c:v>151.29615300836019</c:v>
                </c:pt>
                <c:pt idx="95">
                  <c:v>152.21655724918006</c:v>
                </c:pt>
                <c:pt idx="96">
                  <c:v>157.87443593567571</c:v>
                </c:pt>
                <c:pt idx="97">
                  <c:v>155.22657270542166</c:v>
                </c:pt>
                <c:pt idx="98">
                  <c:v>156.57784291238261</c:v>
                </c:pt>
                <c:pt idx="99">
                  <c:v>159.89833349140497</c:v>
                </c:pt>
                <c:pt idx="100">
                  <c:v>160.9000034374528</c:v>
                </c:pt>
                <c:pt idx="101">
                  <c:v>158.01388420180513</c:v>
                </c:pt>
                <c:pt idx="102">
                  <c:v>157.04582877996992</c:v>
                </c:pt>
                <c:pt idx="103">
                  <c:v>153.66061948534693</c:v>
                </c:pt>
                <c:pt idx="104">
                  <c:v>157.75205520413158</c:v>
                </c:pt>
                <c:pt idx="105">
                  <c:v>157.69085721426688</c:v>
                </c:pt>
                <c:pt idx="106">
                  <c:v>157.03880277731744</c:v>
                </c:pt>
                <c:pt idx="107">
                  <c:v>158.76375143392693</c:v>
                </c:pt>
                <c:pt idx="108">
                  <c:v>165.28836747016879</c:v>
                </c:pt>
                <c:pt idx="109">
                  <c:v>162.6796292777301</c:v>
                </c:pt>
                <c:pt idx="110">
                  <c:v>164.52997419516402</c:v>
                </c:pt>
                <c:pt idx="111">
                  <c:v>163.8954616919338</c:v>
                </c:pt>
                <c:pt idx="112">
                  <c:v>165.03607480797248</c:v>
                </c:pt>
                <c:pt idx="113">
                  <c:v>166.99375350755361</c:v>
                </c:pt>
                <c:pt idx="114">
                  <c:v>171.77687389755866</c:v>
                </c:pt>
                <c:pt idx="115">
                  <c:v>169.67774169516201</c:v>
                </c:pt>
                <c:pt idx="116">
                  <c:v>169.76802329122629</c:v>
                </c:pt>
                <c:pt idx="117">
                  <c:v>172.23382328912132</c:v>
                </c:pt>
                <c:pt idx="118">
                  <c:v>174.64944632435697</c:v>
                </c:pt>
                <c:pt idx="119">
                  <c:v>176.27107157187442</c:v>
                </c:pt>
                <c:pt idx="120">
                  <c:v>168.07266343727196</c:v>
                </c:pt>
                <c:pt idx="121">
                  <c:v>164.39204131776742</c:v>
                </c:pt>
                <c:pt idx="122">
                  <c:v>157.13009466597592</c:v>
                </c:pt>
                <c:pt idx="123">
                  <c:v>163.08741199922761</c:v>
                </c:pt>
                <c:pt idx="124">
                  <c:v>158.39758883488412</c:v>
                </c:pt>
                <c:pt idx="125">
                  <c:v>155.44376595104313</c:v>
                </c:pt>
                <c:pt idx="126">
                  <c:v>154.77915964933621</c:v>
                </c:pt>
                <c:pt idx="127">
                  <c:v>157.44559055472305</c:v>
                </c:pt>
                <c:pt idx="128">
                  <c:v>153.53171794760593</c:v>
                </c:pt>
                <c:pt idx="129">
                  <c:v>150.05221658354648</c:v>
                </c:pt>
                <c:pt idx="130">
                  <c:v>147.35269169890495</c:v>
                </c:pt>
                <c:pt idx="131">
                  <c:v>147.63157278234442</c:v>
                </c:pt>
                <c:pt idx="132">
                  <c:v>156.08427881582929</c:v>
                </c:pt>
                <c:pt idx="133">
                  <c:v>149.60731396060274</c:v>
                </c:pt>
                <c:pt idx="134">
                  <c:v>150.6069787702815</c:v>
                </c:pt>
                <c:pt idx="135">
                  <c:v>154.38591868077998</c:v>
                </c:pt>
                <c:pt idx="136">
                  <c:v>158.34442703994912</c:v>
                </c:pt>
                <c:pt idx="137">
                  <c:v>156.88130738101316</c:v>
                </c:pt>
                <c:pt idx="138">
                  <c:v>157.07440718971387</c:v>
                </c:pt>
                <c:pt idx="139">
                  <c:v>160.71241414235479</c:v>
                </c:pt>
                <c:pt idx="140">
                  <c:v>155.8841530044761</c:v>
                </c:pt>
                <c:pt idx="141">
                  <c:v>159.6059207469844</c:v>
                </c:pt>
                <c:pt idx="142">
                  <c:v>154.62818515954586</c:v>
                </c:pt>
                <c:pt idx="143">
                  <c:v>159.42985777586435</c:v>
                </c:pt>
                <c:pt idx="144">
                  <c:v>159.17203925156301</c:v>
                </c:pt>
                <c:pt idx="145">
                  <c:v>163.99227954301432</c:v>
                </c:pt>
                <c:pt idx="146">
                  <c:v>171.83104588477087</c:v>
                </c:pt>
                <c:pt idx="147">
                  <c:v>171.86616054953103</c:v>
                </c:pt>
                <c:pt idx="148">
                  <c:v>167.85749067652188</c:v>
                </c:pt>
                <c:pt idx="149">
                  <c:v>166.60051253899741</c:v>
                </c:pt>
                <c:pt idx="150">
                  <c:v>163.29306367268583</c:v>
                </c:pt>
                <c:pt idx="151">
                  <c:v>160.00768785874061</c:v>
                </c:pt>
                <c:pt idx="152">
                  <c:v>160.49923137010549</c:v>
                </c:pt>
                <c:pt idx="153">
                  <c:v>158.89064773498183</c:v>
                </c:pt>
                <c:pt idx="154">
                  <c:v>158.46230745016774</c:v>
                </c:pt>
                <c:pt idx="155">
                  <c:v>159.86673945206371</c:v>
                </c:pt>
                <c:pt idx="156">
                  <c:v>159.99916171554062</c:v>
                </c:pt>
                <c:pt idx="157">
                  <c:v>163.97622230102323</c:v>
                </c:pt>
                <c:pt idx="158">
                  <c:v>157.77914892214739</c:v>
                </c:pt>
                <c:pt idx="159">
                  <c:v>160.19829258280194</c:v>
                </c:pt>
                <c:pt idx="160">
                  <c:v>151.4275649792429</c:v>
                </c:pt>
                <c:pt idx="161">
                  <c:v>149.83904905948251</c:v>
                </c:pt>
                <c:pt idx="162">
                  <c:v>152.04251486324839</c:v>
                </c:pt>
                <c:pt idx="163">
                  <c:v>161.71056356330072</c:v>
                </c:pt>
                <c:pt idx="164">
                  <c:v>165.76538447677774</c:v>
                </c:pt>
                <c:pt idx="165">
                  <c:v>165.2321901459535</c:v>
                </c:pt>
                <c:pt idx="166">
                  <c:v>156.82411986452064</c:v>
                </c:pt>
                <c:pt idx="167">
                  <c:v>151.37089790739131</c:v>
                </c:pt>
                <c:pt idx="168">
                  <c:v>156.50562369467852</c:v>
                </c:pt>
                <c:pt idx="169">
                  <c:v>155.14582744483462</c:v>
                </c:pt>
                <c:pt idx="170">
                  <c:v>156.07526292499304</c:v>
                </c:pt>
                <c:pt idx="171">
                  <c:v>156.18810732105996</c:v>
                </c:pt>
                <c:pt idx="172">
                  <c:v>156.41884747584783</c:v>
                </c:pt>
                <c:pt idx="173">
                  <c:v>154.90405081402204</c:v>
                </c:pt>
                <c:pt idx="174">
                  <c:v>155.4838860332674</c:v>
                </c:pt>
                <c:pt idx="175">
                  <c:v>154.60009649743819</c:v>
                </c:pt>
                <c:pt idx="176">
                  <c:v>154.54942978714254</c:v>
                </c:pt>
                <c:pt idx="177">
                  <c:v>155.53605288411052</c:v>
                </c:pt>
                <c:pt idx="178">
                  <c:v>158.89716864149571</c:v>
                </c:pt>
                <c:pt idx="179">
                  <c:v>159.41230049364279</c:v>
                </c:pt>
                <c:pt idx="180">
                  <c:v>158.04296780800465</c:v>
                </c:pt>
                <c:pt idx="181">
                  <c:v>160.65322138917617</c:v>
                </c:pt>
                <c:pt idx="182">
                  <c:v>159.82309874442058</c:v>
                </c:pt>
                <c:pt idx="183">
                  <c:v>158.9804395834098</c:v>
                </c:pt>
                <c:pt idx="184">
                  <c:v>157.76910739021457</c:v>
                </c:pt>
                <c:pt idx="185">
                  <c:v>157.53937752802088</c:v>
                </c:pt>
                <c:pt idx="186">
                  <c:v>158.50694320221979</c:v>
                </c:pt>
                <c:pt idx="187">
                  <c:v>154.84086283565654</c:v>
                </c:pt>
                <c:pt idx="188">
                  <c:v>154.70491994676073</c:v>
                </c:pt>
                <c:pt idx="189">
                  <c:v>155.45379213447362</c:v>
                </c:pt>
                <c:pt idx="190">
                  <c:v>157.48771587363339</c:v>
                </c:pt>
                <c:pt idx="191">
                  <c:v>157.89650888772508</c:v>
                </c:pt>
                <c:pt idx="192">
                  <c:v>161.70053737987027</c:v>
                </c:pt>
                <c:pt idx="193">
                  <c:v>161.45576056827971</c:v>
                </c:pt>
                <c:pt idx="194">
                  <c:v>159.72880667498413</c:v>
                </c:pt>
                <c:pt idx="195">
                  <c:v>159.95602610403608</c:v>
                </c:pt>
                <c:pt idx="196">
                  <c:v>159.97307829011908</c:v>
                </c:pt>
                <c:pt idx="197">
                  <c:v>158.90721007311151</c:v>
                </c:pt>
                <c:pt idx="198">
                  <c:v>158.27621829561724</c:v>
                </c:pt>
                <c:pt idx="199">
                  <c:v>163.8573468463957</c:v>
                </c:pt>
                <c:pt idx="200">
                  <c:v>165.76538447677774</c:v>
                </c:pt>
                <c:pt idx="201">
                  <c:v>163.95214411228773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07-4521-829F-B2D27F2016FA}"/>
            </c:ext>
          </c:extLst>
        </c:ser>
        <c:ser>
          <c:idx val="1"/>
          <c:order val="1"/>
          <c:tx>
            <c:v>Observed Values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'Part 2'!$D$52:$D$254</c:f>
              <c:numCache>
                <c:formatCode>General</c:formatCode>
                <c:ptCount val="203"/>
                <c:pt idx="0">
                  <c:v>84.457496640000002</c:v>
                </c:pt>
                <c:pt idx="1">
                  <c:v>90.391998290000004</c:v>
                </c:pt>
                <c:pt idx="2">
                  <c:v>91.5</c:v>
                </c:pt>
                <c:pt idx="3">
                  <c:v>94.046501160000005</c:v>
                </c:pt>
                <c:pt idx="4">
                  <c:v>92.30449677</c:v>
                </c:pt>
                <c:pt idx="5">
                  <c:v>95.141502380000006</c:v>
                </c:pt>
                <c:pt idx="6">
                  <c:v>97.004997250000002</c:v>
                </c:pt>
                <c:pt idx="7">
                  <c:v>94.291999820000001</c:v>
                </c:pt>
                <c:pt idx="8">
                  <c:v>97.77449799</c:v>
                </c:pt>
                <c:pt idx="9">
                  <c:v>95.004997250000002</c:v>
                </c:pt>
                <c:pt idx="10">
                  <c:v>98.197502139999997</c:v>
                </c:pt>
                <c:pt idx="11">
                  <c:v>97.486000059999995</c:v>
                </c:pt>
                <c:pt idx="12">
                  <c:v>95.385002139999997</c:v>
                </c:pt>
                <c:pt idx="13">
                  <c:v>95.941497799999993</c:v>
                </c:pt>
                <c:pt idx="14">
                  <c:v>95.329498290000004</c:v>
                </c:pt>
                <c:pt idx="15">
                  <c:v>99.879501340000004</c:v>
                </c:pt>
                <c:pt idx="16">
                  <c:v>100.58000180000001</c:v>
                </c:pt>
                <c:pt idx="17">
                  <c:v>102.1500015</c:v>
                </c:pt>
                <c:pt idx="18">
                  <c:v>102.1380005</c:v>
                </c:pt>
                <c:pt idx="19">
                  <c:v>108.4434967</c:v>
                </c:pt>
                <c:pt idx="20">
                  <c:v>114.1660004</c:v>
                </c:pt>
                <c:pt idx="21">
                  <c:v>115.3840027</c:v>
                </c:pt>
                <c:pt idx="22">
                  <c:v>120.4095001</c:v>
                </c:pt>
                <c:pt idx="23">
                  <c:v>118.75</c:v>
                </c:pt>
                <c:pt idx="24">
                  <c:v>119.68049619999999</c:v>
                </c:pt>
                <c:pt idx="25">
                  <c:v>116.4059982</c:v>
                </c:pt>
                <c:pt idx="26">
                  <c:v>118.1744995</c:v>
                </c:pt>
                <c:pt idx="27">
                  <c:v>119.9725037</c:v>
                </c:pt>
                <c:pt idx="28">
                  <c:v>120.5110016</c:v>
                </c:pt>
                <c:pt idx="29">
                  <c:v>118.8000031</c:v>
                </c:pt>
                <c:pt idx="30">
                  <c:v>115.70400239999999</c:v>
                </c:pt>
                <c:pt idx="31">
                  <c:v>118.635498</c:v>
                </c:pt>
                <c:pt idx="32">
                  <c:v>123.6999969</c:v>
                </c:pt>
                <c:pt idx="33">
                  <c:v>114.302002</c:v>
                </c:pt>
                <c:pt idx="34">
                  <c:v>115.7994995</c:v>
                </c:pt>
                <c:pt idx="35">
                  <c:v>115.88999939999999</c:v>
                </c:pt>
                <c:pt idx="36">
                  <c:v>117.56300349999999</c:v>
                </c:pt>
                <c:pt idx="37">
                  <c:v>118.38050079999999</c:v>
                </c:pt>
                <c:pt idx="38">
                  <c:v>118.98049930000001</c:v>
                </c:pt>
                <c:pt idx="39">
                  <c:v>120.4499969</c:v>
                </c:pt>
                <c:pt idx="40">
                  <c:v>117.8475037</c:v>
                </c:pt>
                <c:pt idx="41">
                  <c:v>118.39600369999999</c:v>
                </c:pt>
                <c:pt idx="42">
                  <c:v>119.4424973</c:v>
                </c:pt>
                <c:pt idx="43">
                  <c:v>120.4889984</c:v>
                </c:pt>
                <c:pt idx="44">
                  <c:v>121.31300349999999</c:v>
                </c:pt>
                <c:pt idx="45">
                  <c:v>122.4664993</c:v>
                </c:pt>
                <c:pt idx="46">
                  <c:v>124.8970032</c:v>
                </c:pt>
                <c:pt idx="47">
                  <c:v>122.33699799999999</c:v>
                </c:pt>
                <c:pt idx="48">
                  <c:v>121.8440018</c:v>
                </c:pt>
                <c:pt idx="49">
                  <c:v>121.09300229999999</c:v>
                </c:pt>
                <c:pt idx="50">
                  <c:v>120.51950069999999</c:v>
                </c:pt>
                <c:pt idx="51">
                  <c:v>120.0550003</c:v>
                </c:pt>
                <c:pt idx="52">
                  <c:v>122.1184998</c:v>
                </c:pt>
                <c:pt idx="53">
                  <c:v>123.552002</c:v>
                </c:pt>
                <c:pt idx="54">
                  <c:v>123.6204987</c:v>
                </c:pt>
                <c:pt idx="55">
                  <c:v>123.91999819999999</c:v>
                </c:pt>
                <c:pt idx="56">
                  <c:v>123.0299988</c:v>
                </c:pt>
                <c:pt idx="57">
                  <c:v>124.1500015</c:v>
                </c:pt>
                <c:pt idx="58">
                  <c:v>126.2030029</c:v>
                </c:pt>
                <c:pt idx="59">
                  <c:v>130.04299929999999</c:v>
                </c:pt>
                <c:pt idx="60">
                  <c:v>132.3724976</c:v>
                </c:pt>
                <c:pt idx="61">
                  <c:v>127.8980026</c:v>
                </c:pt>
                <c:pt idx="62">
                  <c:v>127.25099950000001</c:v>
                </c:pt>
                <c:pt idx="63">
                  <c:v>128.6340027</c:v>
                </c:pt>
                <c:pt idx="64">
                  <c:v>130.76350400000001</c:v>
                </c:pt>
                <c:pt idx="65">
                  <c:v>132.04899599999999</c:v>
                </c:pt>
                <c:pt idx="66">
                  <c:v>132.69900509999999</c:v>
                </c:pt>
                <c:pt idx="67">
                  <c:v>133.75050350000001</c:v>
                </c:pt>
                <c:pt idx="68">
                  <c:v>135.6909943</c:v>
                </c:pt>
                <c:pt idx="69">
                  <c:v>138.22050479999999</c:v>
                </c:pt>
                <c:pt idx="70">
                  <c:v>136.72000120000001</c:v>
                </c:pt>
                <c:pt idx="71">
                  <c:v>137.72900390000001</c:v>
                </c:pt>
                <c:pt idx="72">
                  <c:v>134.64349369999999</c:v>
                </c:pt>
                <c:pt idx="73">
                  <c:v>134.0189972</c:v>
                </c:pt>
                <c:pt idx="74">
                  <c:v>137.9409943</c:v>
                </c:pt>
                <c:pt idx="75">
                  <c:v>143.9349976</c:v>
                </c:pt>
                <c:pt idx="76">
                  <c:v>144.51499939999999</c:v>
                </c:pt>
                <c:pt idx="77">
                  <c:v>152.85200499999999</c:v>
                </c:pt>
                <c:pt idx="78">
                  <c:v>150.0059967</c:v>
                </c:pt>
                <c:pt idx="79">
                  <c:v>154.05549619999999</c:v>
                </c:pt>
                <c:pt idx="80">
                  <c:v>159.1315002</c:v>
                </c:pt>
                <c:pt idx="81">
                  <c:v>160</c:v>
                </c:pt>
                <c:pt idx="82">
                  <c:v>155.1999969</c:v>
                </c:pt>
                <c:pt idx="83">
                  <c:v>154.1999969</c:v>
                </c:pt>
                <c:pt idx="84">
                  <c:v>150.4434967</c:v>
                </c:pt>
                <c:pt idx="85">
                  <c:v>149.99499510000001</c:v>
                </c:pt>
                <c:pt idx="86">
                  <c:v>148.09849550000001</c:v>
                </c:pt>
                <c:pt idx="87">
                  <c:v>159.84199520000001</c:v>
                </c:pt>
                <c:pt idx="88">
                  <c:v>156.91450499999999</c:v>
                </c:pt>
                <c:pt idx="89">
                  <c:v>154.99549870000001</c:v>
                </c:pt>
                <c:pt idx="90">
                  <c:v>149.32749939999999</c:v>
                </c:pt>
                <c:pt idx="91">
                  <c:v>150.44549559999999</c:v>
                </c:pt>
                <c:pt idx="92">
                  <c:v>152.76049800000001</c:v>
                </c:pt>
                <c:pt idx="93">
                  <c:v>150.0164948</c:v>
                </c:pt>
                <c:pt idx="94">
                  <c:v>151.67649840000001</c:v>
                </c:pt>
                <c:pt idx="95">
                  <c:v>152.5939941</c:v>
                </c:pt>
                <c:pt idx="96">
                  <c:v>158.2339935</c:v>
                </c:pt>
                <c:pt idx="97">
                  <c:v>155.59449770000001</c:v>
                </c:pt>
                <c:pt idx="98">
                  <c:v>156.94149780000001</c:v>
                </c:pt>
                <c:pt idx="99">
                  <c:v>160.25149540000001</c:v>
                </c:pt>
                <c:pt idx="100">
                  <c:v>161.25</c:v>
                </c:pt>
                <c:pt idx="101">
                  <c:v>158.37300110000001</c:v>
                </c:pt>
                <c:pt idx="102">
                  <c:v>157.40800479999999</c:v>
                </c:pt>
                <c:pt idx="103">
                  <c:v>154.03349299999999</c:v>
                </c:pt>
                <c:pt idx="104">
                  <c:v>158.1119995</c:v>
                </c:pt>
                <c:pt idx="105">
                  <c:v>158.05099490000001</c:v>
                </c:pt>
                <c:pt idx="106">
                  <c:v>157.40100100000001</c:v>
                </c:pt>
                <c:pt idx="107">
                  <c:v>159.12049870000001</c:v>
                </c:pt>
                <c:pt idx="108">
                  <c:v>165.62449649999999</c:v>
                </c:pt>
                <c:pt idx="109">
                  <c:v>163.02400209999999</c:v>
                </c:pt>
                <c:pt idx="110">
                  <c:v>164.8684998</c:v>
                </c:pt>
                <c:pt idx="111">
                  <c:v>164.23599239999999</c:v>
                </c:pt>
                <c:pt idx="112">
                  <c:v>165.37300110000001</c:v>
                </c:pt>
                <c:pt idx="113">
                  <c:v>167.32449339999999</c:v>
                </c:pt>
                <c:pt idx="114">
                  <c:v>172.09249879999999</c:v>
                </c:pt>
                <c:pt idx="115">
                  <c:v>170</c:v>
                </c:pt>
                <c:pt idx="116">
                  <c:v>170.0899963</c:v>
                </c:pt>
                <c:pt idx="117">
                  <c:v>172.54800420000001</c:v>
                </c:pt>
                <c:pt idx="118">
                  <c:v>174.95599369999999</c:v>
                </c:pt>
                <c:pt idx="119">
                  <c:v>176.5724945</c:v>
                </c:pt>
                <c:pt idx="120">
                  <c:v>168.3999939</c:v>
                </c:pt>
                <c:pt idx="121">
                  <c:v>164.7310028</c:v>
                </c:pt>
                <c:pt idx="122">
                  <c:v>157.49200440000001</c:v>
                </c:pt>
                <c:pt idx="123">
                  <c:v>163.43049619999999</c:v>
                </c:pt>
                <c:pt idx="124">
                  <c:v>158.75549319999999</c:v>
                </c:pt>
                <c:pt idx="125">
                  <c:v>155.81100459999999</c:v>
                </c:pt>
                <c:pt idx="126">
                  <c:v>155.14849849999999</c:v>
                </c:pt>
                <c:pt idx="127">
                  <c:v>157.8065033</c:v>
                </c:pt>
                <c:pt idx="128">
                  <c:v>153.90499879999999</c:v>
                </c:pt>
                <c:pt idx="129">
                  <c:v>150.43649289999999</c:v>
                </c:pt>
                <c:pt idx="130">
                  <c:v>147.74549870000001</c:v>
                </c:pt>
                <c:pt idx="131">
                  <c:v>148.02349849999999</c:v>
                </c:pt>
                <c:pt idx="132">
                  <c:v>156.44949339999999</c:v>
                </c:pt>
                <c:pt idx="133">
                  <c:v>149.99299619999999</c:v>
                </c:pt>
                <c:pt idx="134">
                  <c:v>150.98950199999999</c:v>
                </c:pt>
                <c:pt idx="135">
                  <c:v>154.7565002</c:v>
                </c:pt>
                <c:pt idx="136">
                  <c:v>158.70249939999999</c:v>
                </c:pt>
                <c:pt idx="137">
                  <c:v>157.2440033</c:v>
                </c:pt>
                <c:pt idx="138">
                  <c:v>157.43649289999999</c:v>
                </c:pt>
                <c:pt idx="139">
                  <c:v>161.06300350000001</c:v>
                </c:pt>
                <c:pt idx="140">
                  <c:v>156.25</c:v>
                </c:pt>
                <c:pt idx="141">
                  <c:v>159.96000670000001</c:v>
                </c:pt>
                <c:pt idx="142">
                  <c:v>154.99800110000001</c:v>
                </c:pt>
                <c:pt idx="143">
                  <c:v>159.7845001</c:v>
                </c:pt>
                <c:pt idx="144">
                  <c:v>159.5274963</c:v>
                </c:pt>
                <c:pt idx="145">
                  <c:v>164.33250430000001</c:v>
                </c:pt>
                <c:pt idx="146">
                  <c:v>172.1464996</c:v>
                </c:pt>
                <c:pt idx="147">
                  <c:v>172.1815033</c:v>
                </c:pt>
                <c:pt idx="148">
                  <c:v>168.18550110000001</c:v>
                </c:pt>
                <c:pt idx="149">
                  <c:v>166.93249510000001</c:v>
                </c:pt>
                <c:pt idx="150">
                  <c:v>163.63549800000001</c:v>
                </c:pt>
                <c:pt idx="151">
                  <c:v>160.36050420000001</c:v>
                </c:pt>
                <c:pt idx="152">
                  <c:v>160.8504944</c:v>
                </c:pt>
                <c:pt idx="153">
                  <c:v>159.246994</c:v>
                </c:pt>
                <c:pt idx="154">
                  <c:v>158.82000729999999</c:v>
                </c:pt>
                <c:pt idx="155">
                  <c:v>160.22000120000001</c:v>
                </c:pt>
                <c:pt idx="156">
                  <c:v>160.35200499999999</c:v>
                </c:pt>
                <c:pt idx="157">
                  <c:v>164.31649780000001</c:v>
                </c:pt>
                <c:pt idx="158">
                  <c:v>158.13900760000001</c:v>
                </c:pt>
                <c:pt idx="159">
                  <c:v>160.55050660000001</c:v>
                </c:pt>
                <c:pt idx="160">
                  <c:v>151.80749510000001</c:v>
                </c:pt>
                <c:pt idx="161">
                  <c:v>150.22399899999999</c:v>
                </c:pt>
                <c:pt idx="162">
                  <c:v>152.42050169999999</c:v>
                </c:pt>
                <c:pt idx="163">
                  <c:v>162.05799870000001</c:v>
                </c:pt>
                <c:pt idx="164">
                  <c:v>166.1000061</c:v>
                </c:pt>
                <c:pt idx="165">
                  <c:v>165.5684967</c:v>
                </c:pt>
                <c:pt idx="166">
                  <c:v>157.18699649999999</c:v>
                </c:pt>
                <c:pt idx="167">
                  <c:v>151.75100710000001</c:v>
                </c:pt>
                <c:pt idx="168">
                  <c:v>156.86950680000001</c:v>
                </c:pt>
                <c:pt idx="169">
                  <c:v>155.51400760000001</c:v>
                </c:pt>
                <c:pt idx="170">
                  <c:v>156.440506</c:v>
                </c:pt>
                <c:pt idx="171">
                  <c:v>156.5529938</c:v>
                </c:pt>
                <c:pt idx="172">
                  <c:v>156.78300479999999</c:v>
                </c:pt>
                <c:pt idx="173">
                  <c:v>155.27299500000001</c:v>
                </c:pt>
                <c:pt idx="174">
                  <c:v>155.85099790000001</c:v>
                </c:pt>
                <c:pt idx="175">
                  <c:v>154.97000120000001</c:v>
                </c:pt>
                <c:pt idx="176">
                  <c:v>154.91949460000001</c:v>
                </c:pt>
                <c:pt idx="177">
                  <c:v>155.9029999</c:v>
                </c:pt>
                <c:pt idx="178">
                  <c:v>159.2534943</c:v>
                </c:pt>
                <c:pt idx="179">
                  <c:v>159.76699830000001</c:v>
                </c:pt>
                <c:pt idx="180">
                  <c:v>158.40199279999999</c:v>
                </c:pt>
                <c:pt idx="181">
                  <c:v>161.00399780000001</c:v>
                </c:pt>
                <c:pt idx="182">
                  <c:v>160.17649840000001</c:v>
                </c:pt>
                <c:pt idx="183">
                  <c:v>159.33650209999999</c:v>
                </c:pt>
                <c:pt idx="184">
                  <c:v>158.12899780000001</c:v>
                </c:pt>
                <c:pt idx="185">
                  <c:v>157.8999939</c:v>
                </c:pt>
                <c:pt idx="186">
                  <c:v>158.86450199999999</c:v>
                </c:pt>
                <c:pt idx="187">
                  <c:v>155.21000670000001</c:v>
                </c:pt>
                <c:pt idx="188">
                  <c:v>155.07449339999999</c:v>
                </c:pt>
                <c:pt idx="189">
                  <c:v>155.82099909999999</c:v>
                </c:pt>
                <c:pt idx="190">
                  <c:v>157.84849550000001</c:v>
                </c:pt>
                <c:pt idx="191">
                  <c:v>158.2559967</c:v>
                </c:pt>
                <c:pt idx="192">
                  <c:v>162.04800420000001</c:v>
                </c:pt>
                <c:pt idx="193">
                  <c:v>161.80400090000001</c:v>
                </c:pt>
                <c:pt idx="194">
                  <c:v>160.08250430000001</c:v>
                </c:pt>
                <c:pt idx="195">
                  <c:v>160.3090057</c:v>
                </c:pt>
                <c:pt idx="196">
                  <c:v>160.32600400000001</c:v>
                </c:pt>
                <c:pt idx="197">
                  <c:v>159.26350400000001</c:v>
                </c:pt>
                <c:pt idx="198">
                  <c:v>158.6345062</c:v>
                </c:pt>
                <c:pt idx="199">
                  <c:v>164.19799800000001</c:v>
                </c:pt>
                <c:pt idx="200">
                  <c:v>166.1000061</c:v>
                </c:pt>
                <c:pt idx="201">
                  <c:v>164.29249569999999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07-4521-829F-B2D27F201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8949872"/>
        <c:axId val="718950288"/>
      </c:lineChart>
      <c:catAx>
        <c:axId val="718949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950288"/>
        <c:crosses val="autoZero"/>
        <c:auto val="1"/>
        <c:lblAlgn val="ctr"/>
        <c:lblOffset val="100"/>
        <c:noMultiLvlLbl val="0"/>
      </c:catAx>
      <c:valAx>
        <c:axId val="71895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94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accent2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2"/>
                </a:solidFill>
              </a:rPr>
              <a:t>NETFLIX STOCK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accent2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3004629629629633"/>
          <c:w val="0.89019685039370078"/>
          <c:h val="0.70841097987751533"/>
        </c:manualLayout>
      </c:layout>
      <c:lineChart>
        <c:grouping val="standard"/>
        <c:varyColors val="0"/>
        <c:ser>
          <c:idx val="0"/>
          <c:order val="0"/>
          <c:tx>
            <c:v>Trending Values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'Part 2'!$AJ$52:$AJ$254</c:f>
              <c:numCache>
                <c:formatCode>General</c:formatCode>
                <c:ptCount val="203"/>
                <c:pt idx="0">
                  <c:v>336.75825891065904</c:v>
                </c:pt>
                <c:pt idx="1">
                  <c:v>299.73064328089566</c:v>
                </c:pt>
                <c:pt idx="2">
                  <c:v>320.39929665794006</c:v>
                </c:pt>
                <c:pt idx="3">
                  <c:v>316.16869904922874</c:v>
                </c:pt>
                <c:pt idx="4">
                  <c:v>332.53755556545622</c:v>
                </c:pt>
                <c:pt idx="5">
                  <c:v>333.32830963615322</c:v>
                </c:pt>
                <c:pt idx="6">
                  <c:v>360.4515902633521</c:v>
                </c:pt>
                <c:pt idx="7">
                  <c:v>357.53565824819304</c:v>
                </c:pt>
                <c:pt idx="8">
                  <c:v>342.77799256503948</c:v>
                </c:pt>
                <c:pt idx="9">
                  <c:v>363.14019629109492</c:v>
                </c:pt>
                <c:pt idx="10">
                  <c:v>357.33795465653941</c:v>
                </c:pt>
                <c:pt idx="11">
                  <c:v>371.01820514502413</c:v>
                </c:pt>
                <c:pt idx="12">
                  <c:v>375.505811333986</c:v>
                </c:pt>
                <c:pt idx="13">
                  <c:v>364.21761158460947</c:v>
                </c:pt>
                <c:pt idx="14">
                  <c:v>370.14835755871303</c:v>
                </c:pt>
                <c:pt idx="15">
                  <c:v>361.92441274017381</c:v>
                </c:pt>
                <c:pt idx="16">
                  <c:v>379.91432410617955</c:v>
                </c:pt>
                <c:pt idx="17">
                  <c:v>372.32297647506783</c:v>
                </c:pt>
                <c:pt idx="18">
                  <c:v>371.17636192944781</c:v>
                </c:pt>
                <c:pt idx="19">
                  <c:v>370.78098489409933</c:v>
                </c:pt>
                <c:pt idx="20">
                  <c:v>396.48088411521491</c:v>
                </c:pt>
                <c:pt idx="21">
                  <c:v>413.11661332724282</c:v>
                </c:pt>
                <c:pt idx="22">
                  <c:v>426.16426652945421</c:v>
                </c:pt>
                <c:pt idx="23">
                  <c:v>438.44092394118138</c:v>
                </c:pt>
                <c:pt idx="24">
                  <c:v>422.41800358725533</c:v>
                </c:pt>
                <c:pt idx="25">
                  <c:v>436.7802921362146</c:v>
                </c:pt>
                <c:pt idx="26">
                  <c:v>433.16253353356376</c:v>
                </c:pt>
                <c:pt idx="27">
                  <c:v>420.89580043445824</c:v>
                </c:pt>
                <c:pt idx="28">
                  <c:v>426.1148557055202</c:v>
                </c:pt>
                <c:pt idx="29">
                  <c:v>424.42457135683208</c:v>
                </c:pt>
                <c:pt idx="30">
                  <c:v>420.85625372607404</c:v>
                </c:pt>
                <c:pt idx="31">
                  <c:v>403.5088036630458</c:v>
                </c:pt>
                <c:pt idx="32">
                  <c:v>411.47580009840618</c:v>
                </c:pt>
                <c:pt idx="33">
                  <c:v>419.34391468882677</c:v>
                </c:pt>
                <c:pt idx="34">
                  <c:v>414.81676169263505</c:v>
                </c:pt>
                <c:pt idx="35">
                  <c:v>427.54810122715332</c:v>
                </c:pt>
                <c:pt idx="36">
                  <c:v>424.11815195264757</c:v>
                </c:pt>
                <c:pt idx="37">
                  <c:v>433.58759326059231</c:v>
                </c:pt>
                <c:pt idx="38">
                  <c:v>435.83138128109385</c:v>
                </c:pt>
                <c:pt idx="39">
                  <c:v>434.862681898956</c:v>
                </c:pt>
                <c:pt idx="40">
                  <c:v>439.77531766698769</c:v>
                </c:pt>
                <c:pt idx="41">
                  <c:v>431.17575409331266</c:v>
                </c:pt>
                <c:pt idx="42">
                  <c:v>437.55128792669888</c:v>
                </c:pt>
                <c:pt idx="43">
                  <c:v>441.18883505636683</c:v>
                </c:pt>
                <c:pt idx="44">
                  <c:v>453.28754715665309</c:v>
                </c:pt>
                <c:pt idx="45">
                  <c:v>451.69611470263749</c:v>
                </c:pt>
                <c:pt idx="46">
                  <c:v>450.1739115498404</c:v>
                </c:pt>
                <c:pt idx="47">
                  <c:v>446.84281407116146</c:v>
                </c:pt>
                <c:pt idx="48">
                  <c:v>435.55461432178492</c:v>
                </c:pt>
                <c:pt idx="49">
                  <c:v>428.7046099374362</c:v>
                </c:pt>
                <c:pt idx="50">
                  <c:v>414.32253286145976</c:v>
                </c:pt>
                <c:pt idx="51">
                  <c:v>419.38346139721097</c:v>
                </c:pt>
                <c:pt idx="52">
                  <c:v>413.00789741586618</c:v>
                </c:pt>
                <c:pt idx="53">
                  <c:v>419.22530461278728</c:v>
                </c:pt>
                <c:pt idx="54">
                  <c:v>425.34385991503592</c:v>
                </c:pt>
                <c:pt idx="55">
                  <c:v>426.71780044807213</c:v>
                </c:pt>
                <c:pt idx="56">
                  <c:v>421.43944008956754</c:v>
                </c:pt>
                <c:pt idx="57">
                  <c:v>413.8876091177271</c:v>
                </c:pt>
                <c:pt idx="58">
                  <c:v>419.09680027323913</c:v>
                </c:pt>
                <c:pt idx="59">
                  <c:v>418.98805421390381</c:v>
                </c:pt>
                <c:pt idx="60">
                  <c:v>433.37999540543012</c:v>
                </c:pt>
                <c:pt idx="61">
                  <c:v>433.80505513245862</c:v>
                </c:pt>
                <c:pt idx="62">
                  <c:v>424.9879995389586</c:v>
                </c:pt>
                <c:pt idx="63">
                  <c:v>417.58446123599197</c:v>
                </c:pt>
                <c:pt idx="64">
                  <c:v>424.92869445151598</c:v>
                </c:pt>
                <c:pt idx="65">
                  <c:v>435.43600424574538</c:v>
                </c:pt>
                <c:pt idx="66">
                  <c:v>446.94163571902953</c:v>
                </c:pt>
                <c:pt idx="67">
                  <c:v>449.01740283955752</c:v>
                </c:pt>
                <c:pt idx="68">
                  <c:v>452.82297086919908</c:v>
                </c:pt>
                <c:pt idx="69">
                  <c:v>466.9776918098006</c:v>
                </c:pt>
                <c:pt idx="70">
                  <c:v>465.2182384558115</c:v>
                </c:pt>
                <c:pt idx="71">
                  <c:v>456.90530585814957</c:v>
                </c:pt>
                <c:pt idx="72">
                  <c:v>464.87227224439704</c:v>
                </c:pt>
                <c:pt idx="73">
                  <c:v>442.62208057800001</c:v>
                </c:pt>
                <c:pt idx="74">
                  <c:v>446.41775434413296</c:v>
                </c:pt>
                <c:pt idx="75">
                  <c:v>454.12774219924279</c:v>
                </c:pt>
                <c:pt idx="76">
                  <c:v>484.37455269676286</c:v>
                </c:pt>
                <c:pt idx="77">
                  <c:v>475.72554815119514</c:v>
                </c:pt>
                <c:pt idx="78">
                  <c:v>492.45023499438702</c:v>
                </c:pt>
                <c:pt idx="79">
                  <c:v>491.8077435434509</c:v>
                </c:pt>
                <c:pt idx="80">
                  <c:v>501.3167014118211</c:v>
                </c:pt>
                <c:pt idx="81">
                  <c:v>506.23923144336135</c:v>
                </c:pt>
                <c:pt idx="82">
                  <c:v>546.73631290805588</c:v>
                </c:pt>
                <c:pt idx="83">
                  <c:v>523.77446068657582</c:v>
                </c:pt>
                <c:pt idx="84">
                  <c:v>523.16162177936121</c:v>
                </c:pt>
                <c:pt idx="85">
                  <c:v>521.56032520979579</c:v>
                </c:pt>
                <c:pt idx="86">
                  <c:v>525.64266009990047</c:v>
                </c:pt>
                <c:pt idx="87">
                  <c:v>491.63969239667284</c:v>
                </c:pt>
                <c:pt idx="88">
                  <c:v>500.95097692019391</c:v>
                </c:pt>
                <c:pt idx="89">
                  <c:v>488.78306546895641</c:v>
                </c:pt>
                <c:pt idx="90">
                  <c:v>488.50629850964748</c:v>
                </c:pt>
                <c:pt idx="91">
                  <c:v>476.40755626140248</c:v>
                </c:pt>
                <c:pt idx="92">
                  <c:v>479.24445505686492</c:v>
                </c:pt>
                <c:pt idx="93">
                  <c:v>494.2689934358188</c:v>
                </c:pt>
                <c:pt idx="94">
                  <c:v>487.21142144311233</c:v>
                </c:pt>
                <c:pt idx="95">
                  <c:v>483.2279382499886</c:v>
                </c:pt>
                <c:pt idx="96">
                  <c:v>484.53267943207362</c:v>
                </c:pt>
                <c:pt idx="97">
                  <c:v>487.57714593473952</c:v>
                </c:pt>
                <c:pt idx="98">
                  <c:v>497.20471387914927</c:v>
                </c:pt>
                <c:pt idx="99">
                  <c:v>508.09753659317727</c:v>
                </c:pt>
                <c:pt idx="100">
                  <c:v>500.65442153271357</c:v>
                </c:pt>
                <c:pt idx="101">
                  <c:v>507.54397262544637</c:v>
                </c:pt>
                <c:pt idx="102">
                  <c:v>493.35962928908225</c:v>
                </c:pt>
                <c:pt idx="103">
                  <c:v>482.14062879181125</c:v>
                </c:pt>
                <c:pt idx="104">
                  <c:v>465.88048818696041</c:v>
                </c:pt>
                <c:pt idx="105">
                  <c:v>474.32192502532462</c:v>
                </c:pt>
                <c:pt idx="106">
                  <c:v>480.11427249521728</c:v>
                </c:pt>
                <c:pt idx="107">
                  <c:v>481.44869636898233</c:v>
                </c:pt>
                <c:pt idx="108">
                  <c:v>481.12251858573927</c:v>
                </c:pt>
                <c:pt idx="109">
                  <c:v>490.53262465828271</c:v>
                </c:pt>
                <c:pt idx="110">
                  <c:v>483.27734907392266</c:v>
                </c:pt>
                <c:pt idx="111">
                  <c:v>496.49302317610767</c:v>
                </c:pt>
                <c:pt idx="112">
                  <c:v>490.96754850086108</c:v>
                </c:pt>
                <c:pt idx="113">
                  <c:v>487.50794668263399</c:v>
                </c:pt>
                <c:pt idx="114">
                  <c:v>489.25750587196029</c:v>
                </c:pt>
                <c:pt idx="115">
                  <c:v>545.55021194996925</c:v>
                </c:pt>
                <c:pt idx="116">
                  <c:v>524.53559236151023</c:v>
                </c:pt>
                <c:pt idx="117">
                  <c:v>522.18305828167331</c:v>
                </c:pt>
                <c:pt idx="118">
                  <c:v>527.78759642342084</c:v>
                </c:pt>
                <c:pt idx="119">
                  <c:v>554.46605904337866</c:v>
                </c:pt>
                <c:pt idx="120">
                  <c:v>550.79891976475233</c:v>
                </c:pt>
                <c:pt idx="121">
                  <c:v>524.02157510216352</c:v>
                </c:pt>
                <c:pt idx="122">
                  <c:v>514.43352371817934</c:v>
                </c:pt>
                <c:pt idx="123">
                  <c:v>505.50775221330258</c:v>
                </c:pt>
                <c:pt idx="124">
                  <c:v>498.75659962478068</c:v>
                </c:pt>
                <c:pt idx="125">
                  <c:v>479.46191692873123</c:v>
                </c:pt>
                <c:pt idx="126">
                  <c:v>480.80620491804615</c:v>
                </c:pt>
                <c:pt idx="127">
                  <c:v>475.10281507931745</c:v>
                </c:pt>
                <c:pt idx="128">
                  <c:v>494.60506538372465</c:v>
                </c:pt>
                <c:pt idx="129">
                  <c:v>482.61506919481513</c:v>
                </c:pt>
                <c:pt idx="130">
                  <c:v>469.11276401777127</c:v>
                </c:pt>
                <c:pt idx="131">
                  <c:v>468.8755137177335</c:v>
                </c:pt>
                <c:pt idx="132">
                  <c:v>486.06480689749225</c:v>
                </c:pt>
                <c:pt idx="133">
                  <c:v>489.84072238341253</c:v>
                </c:pt>
                <c:pt idx="134">
                  <c:v>469.51800516866967</c:v>
                </c:pt>
                <c:pt idx="135">
                  <c:v>471.95949678082479</c:v>
                </c:pt>
                <c:pt idx="136">
                  <c:v>481.64639996063596</c:v>
                </c:pt>
                <c:pt idx="137">
                  <c:v>489.32670512406582</c:v>
                </c:pt>
                <c:pt idx="138">
                  <c:v>492.12405721114402</c:v>
                </c:pt>
                <c:pt idx="139">
                  <c:v>498.59844284035694</c:v>
                </c:pt>
                <c:pt idx="140">
                  <c:v>525.76127027478583</c:v>
                </c:pt>
                <c:pt idx="141">
                  <c:v>501.59346837113003</c:v>
                </c:pt>
                <c:pt idx="142">
                  <c:v>518.98046514254247</c:v>
                </c:pt>
                <c:pt idx="143">
                  <c:v>504.37103193119111</c:v>
                </c:pt>
                <c:pt idx="144">
                  <c:v>532.82870628419619</c:v>
                </c:pt>
                <c:pt idx="145">
                  <c:v>529.99183763669271</c:v>
                </c:pt>
                <c:pt idx="146">
                  <c:v>537.55356287204177</c:v>
                </c:pt>
                <c:pt idx="147">
                  <c:v>537.9192874625146</c:v>
                </c:pt>
                <c:pt idx="148">
                  <c:v>552.03449184269061</c:v>
                </c:pt>
                <c:pt idx="149">
                  <c:v>539.54037246025132</c:v>
                </c:pt>
                <c:pt idx="150">
                  <c:v>540.02470702791811</c:v>
                </c:pt>
                <c:pt idx="151">
                  <c:v>529.00337997434212</c:v>
                </c:pt>
                <c:pt idx="152">
                  <c:v>528.93418072223653</c:v>
                </c:pt>
                <c:pt idx="153">
                  <c:v>523.69536717096184</c:v>
                </c:pt>
                <c:pt idx="154">
                  <c:v>487.74516683471307</c:v>
                </c:pt>
                <c:pt idx="155">
                  <c:v>483.96928149675153</c:v>
                </c:pt>
                <c:pt idx="156">
                  <c:v>486.98406530773741</c:v>
                </c:pt>
                <c:pt idx="157">
                  <c:v>486.94451850050751</c:v>
                </c:pt>
                <c:pt idx="158">
                  <c:v>487.62655675867359</c:v>
                </c:pt>
                <c:pt idx="159">
                  <c:v>484.96760317580629</c:v>
                </c:pt>
                <c:pt idx="160">
                  <c:v>502.73018865324156</c:v>
                </c:pt>
                <c:pt idx="161">
                  <c:v>474.58879772112505</c:v>
                </c:pt>
                <c:pt idx="162">
                  <c:v>482.87207777506558</c:v>
                </c:pt>
                <c:pt idx="163">
                  <c:v>485.9363025579442</c:v>
                </c:pt>
                <c:pt idx="164">
                  <c:v>495.55400648564978</c:v>
                </c:pt>
                <c:pt idx="165">
                  <c:v>512.16997741746502</c:v>
                </c:pt>
                <c:pt idx="166">
                  <c:v>513.12875238813558</c:v>
                </c:pt>
                <c:pt idx="167">
                  <c:v>469.40928925729293</c:v>
                </c:pt>
                <c:pt idx="168">
                  <c:v>479.03685720170273</c:v>
                </c:pt>
                <c:pt idx="169">
                  <c:v>489.43545118340114</c:v>
                </c:pt>
                <c:pt idx="170">
                  <c:v>485.49148455070292</c:v>
                </c:pt>
                <c:pt idx="171">
                  <c:v>481.60685315340601</c:v>
                </c:pt>
                <c:pt idx="172">
                  <c:v>477.91003118309982</c:v>
                </c:pt>
                <c:pt idx="173">
                  <c:v>479.42237022034709</c:v>
                </c:pt>
                <c:pt idx="174">
                  <c:v>480.56898466712136</c:v>
                </c:pt>
                <c:pt idx="175">
                  <c:v>483.41574757813362</c:v>
                </c:pt>
                <c:pt idx="176">
                  <c:v>486.94451850050751</c:v>
                </c:pt>
                <c:pt idx="177">
                  <c:v>475.45864530743603</c:v>
                </c:pt>
                <c:pt idx="178">
                  <c:v>481.64639996063596</c:v>
                </c:pt>
                <c:pt idx="179">
                  <c:v>483.74192536137662</c:v>
                </c:pt>
                <c:pt idx="180">
                  <c:v>490.02850166244463</c:v>
                </c:pt>
                <c:pt idx="181">
                  <c:v>489.37614609595852</c:v>
                </c:pt>
                <c:pt idx="182">
                  <c:v>503.09591314486869</c:v>
                </c:pt>
                <c:pt idx="183">
                  <c:v>501.90978203882321</c:v>
                </c:pt>
                <c:pt idx="184">
                  <c:v>496.11740442097187</c:v>
                </c:pt>
                <c:pt idx="185">
                  <c:v>496.8982944749647</c:v>
                </c:pt>
                <c:pt idx="186">
                  <c:v>514.1666811703376</c:v>
                </c:pt>
                <c:pt idx="187">
                  <c:v>511.08263771248312</c:v>
                </c:pt>
                <c:pt idx="188">
                  <c:v>492.24266728718351</c:v>
                </c:pt>
                <c:pt idx="189">
                  <c:v>499.64620549130444</c:v>
                </c:pt>
                <c:pt idx="190">
                  <c:v>501.75162515555377</c:v>
                </c:pt>
                <c:pt idx="191">
                  <c:v>520.72999418391009</c:v>
                </c:pt>
                <c:pt idx="192">
                  <c:v>518.12051181973993</c:v>
                </c:pt>
                <c:pt idx="193">
                  <c:v>523.11221095542692</c:v>
                </c:pt>
                <c:pt idx="194">
                  <c:v>531.0890715063374</c:v>
                </c:pt>
                <c:pt idx="195">
                  <c:v>532.62116882379723</c:v>
                </c:pt>
                <c:pt idx="196">
                  <c:v>527.14507472568039</c:v>
                </c:pt>
                <c:pt idx="197">
                  <c:v>525.58335511130349</c:v>
                </c:pt>
                <c:pt idx="198">
                  <c:v>512.88163797254788</c:v>
                </c:pt>
                <c:pt idx="199">
                  <c:v>512.37751487786397</c:v>
                </c:pt>
                <c:pt idx="200">
                  <c:v>517.46809595733657</c:v>
                </c:pt>
                <c:pt idx="201">
                  <c:v>529.0824734899561</c:v>
                </c:pt>
                <c:pt idx="202">
                  <c:v>522.87499080334806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02-45A2-B1E9-74081152AD49}"/>
            </c:ext>
          </c:extLst>
        </c:ser>
        <c:ser>
          <c:idx val="1"/>
          <c:order val="1"/>
          <c:tx>
            <c:v>Observed Values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'Part 2'!$AC$52:$AC$254</c:f>
              <c:numCache>
                <c:formatCode>General</c:formatCode>
                <c:ptCount val="203"/>
                <c:pt idx="0">
                  <c:v>298.8399963</c:v>
                </c:pt>
                <c:pt idx="1">
                  <c:v>319.75</c:v>
                </c:pt>
                <c:pt idx="2">
                  <c:v>315.47000120000001</c:v>
                </c:pt>
                <c:pt idx="3">
                  <c:v>332.02999879999999</c:v>
                </c:pt>
                <c:pt idx="4">
                  <c:v>332.82998659999998</c:v>
                </c:pt>
                <c:pt idx="5">
                  <c:v>360.26998900000001</c:v>
                </c:pt>
                <c:pt idx="6">
                  <c:v>357.32000729999999</c:v>
                </c:pt>
                <c:pt idx="7">
                  <c:v>342.39001459999997</c:v>
                </c:pt>
                <c:pt idx="8">
                  <c:v>362.98999020000002</c:v>
                </c:pt>
                <c:pt idx="9">
                  <c:v>357.11999509999998</c:v>
                </c:pt>
                <c:pt idx="10">
                  <c:v>370.9599915</c:v>
                </c:pt>
                <c:pt idx="11">
                  <c:v>375.5</c:v>
                </c:pt>
                <c:pt idx="12">
                  <c:v>364.07998659999998</c:v>
                </c:pt>
                <c:pt idx="13">
                  <c:v>370.07998659999998</c:v>
                </c:pt>
                <c:pt idx="14">
                  <c:v>361.76000979999998</c:v>
                </c:pt>
                <c:pt idx="15">
                  <c:v>379.9599915</c:v>
                </c:pt>
                <c:pt idx="16">
                  <c:v>372.27999879999999</c:v>
                </c:pt>
                <c:pt idx="17">
                  <c:v>371.11999509999998</c:v>
                </c:pt>
                <c:pt idx="18">
                  <c:v>370.72000120000001</c:v>
                </c:pt>
                <c:pt idx="19">
                  <c:v>396.72000120000001</c:v>
                </c:pt>
                <c:pt idx="20">
                  <c:v>413.5499878</c:v>
                </c:pt>
                <c:pt idx="21">
                  <c:v>426.75</c:v>
                </c:pt>
                <c:pt idx="22">
                  <c:v>439.17001340000002</c:v>
                </c:pt>
                <c:pt idx="23">
                  <c:v>422.9599915</c:v>
                </c:pt>
                <c:pt idx="24">
                  <c:v>437.48999020000002</c:v>
                </c:pt>
                <c:pt idx="25">
                  <c:v>433.82998659999998</c:v>
                </c:pt>
                <c:pt idx="26">
                  <c:v>421.42001340000002</c:v>
                </c:pt>
                <c:pt idx="27">
                  <c:v>426.7000122</c:v>
                </c:pt>
                <c:pt idx="28">
                  <c:v>424.98999020000002</c:v>
                </c:pt>
                <c:pt idx="29">
                  <c:v>421.38000490000002</c:v>
                </c:pt>
                <c:pt idx="30">
                  <c:v>403.82998659999998</c:v>
                </c:pt>
                <c:pt idx="31">
                  <c:v>411.89001459999997</c:v>
                </c:pt>
                <c:pt idx="32">
                  <c:v>419.85000609999997</c:v>
                </c:pt>
                <c:pt idx="33">
                  <c:v>415.26998900000001</c:v>
                </c:pt>
                <c:pt idx="34">
                  <c:v>428.14999390000003</c:v>
                </c:pt>
                <c:pt idx="35">
                  <c:v>424.67999270000001</c:v>
                </c:pt>
                <c:pt idx="36">
                  <c:v>434.26000979999998</c:v>
                </c:pt>
                <c:pt idx="37">
                  <c:v>436.52999879999999</c:v>
                </c:pt>
                <c:pt idx="38">
                  <c:v>435.5499878</c:v>
                </c:pt>
                <c:pt idx="39">
                  <c:v>440.51998900000001</c:v>
                </c:pt>
                <c:pt idx="40">
                  <c:v>431.82000729999999</c:v>
                </c:pt>
                <c:pt idx="41">
                  <c:v>438.26998900000001</c:v>
                </c:pt>
                <c:pt idx="42">
                  <c:v>441.9500122</c:v>
                </c:pt>
                <c:pt idx="43">
                  <c:v>454.19000240000003</c:v>
                </c:pt>
                <c:pt idx="44">
                  <c:v>452.57998659999998</c:v>
                </c:pt>
                <c:pt idx="45">
                  <c:v>451.0400085</c:v>
                </c:pt>
                <c:pt idx="46">
                  <c:v>447.67001340000002</c:v>
                </c:pt>
                <c:pt idx="47">
                  <c:v>436.25</c:v>
                </c:pt>
                <c:pt idx="48">
                  <c:v>429.32000729999999</c:v>
                </c:pt>
                <c:pt idx="49">
                  <c:v>414.76998900000001</c:v>
                </c:pt>
                <c:pt idx="50">
                  <c:v>419.89001459999997</c:v>
                </c:pt>
                <c:pt idx="51">
                  <c:v>413.44000240000003</c:v>
                </c:pt>
                <c:pt idx="52">
                  <c:v>419.73001099999999</c:v>
                </c:pt>
                <c:pt idx="53">
                  <c:v>425.92001340000002</c:v>
                </c:pt>
                <c:pt idx="54">
                  <c:v>427.30999759999997</c:v>
                </c:pt>
                <c:pt idx="55">
                  <c:v>421.97000120000001</c:v>
                </c:pt>
                <c:pt idx="56">
                  <c:v>414.32998659999998</c:v>
                </c:pt>
                <c:pt idx="57">
                  <c:v>419.60000609999997</c:v>
                </c:pt>
                <c:pt idx="58">
                  <c:v>419.48999020000002</c:v>
                </c:pt>
                <c:pt idx="59">
                  <c:v>434.0499878</c:v>
                </c:pt>
                <c:pt idx="60">
                  <c:v>434.48001099999999</c:v>
                </c:pt>
                <c:pt idx="61">
                  <c:v>425.55999759999997</c:v>
                </c:pt>
                <c:pt idx="62">
                  <c:v>418.07000729999999</c:v>
                </c:pt>
                <c:pt idx="63">
                  <c:v>425.5</c:v>
                </c:pt>
                <c:pt idx="64">
                  <c:v>436.13000490000002</c:v>
                </c:pt>
                <c:pt idx="65">
                  <c:v>447.76998900000001</c:v>
                </c:pt>
                <c:pt idx="66">
                  <c:v>449.86999509999998</c:v>
                </c:pt>
                <c:pt idx="67">
                  <c:v>453.72000120000001</c:v>
                </c:pt>
                <c:pt idx="68">
                  <c:v>468.0400085</c:v>
                </c:pt>
                <c:pt idx="69">
                  <c:v>466.26000979999998</c:v>
                </c:pt>
                <c:pt idx="70">
                  <c:v>457.85000609999997</c:v>
                </c:pt>
                <c:pt idx="71">
                  <c:v>465.9100037</c:v>
                </c:pt>
                <c:pt idx="72">
                  <c:v>443.39999390000003</c:v>
                </c:pt>
                <c:pt idx="73">
                  <c:v>447.23999020000002</c:v>
                </c:pt>
                <c:pt idx="74">
                  <c:v>455.0400085</c:v>
                </c:pt>
                <c:pt idx="75">
                  <c:v>485.64001459999997</c:v>
                </c:pt>
                <c:pt idx="76">
                  <c:v>476.89001459999997</c:v>
                </c:pt>
                <c:pt idx="77">
                  <c:v>493.80999759999997</c:v>
                </c:pt>
                <c:pt idx="78">
                  <c:v>493.1600037</c:v>
                </c:pt>
                <c:pt idx="79">
                  <c:v>502.77999879999999</c:v>
                </c:pt>
                <c:pt idx="80">
                  <c:v>507.76000979999998</c:v>
                </c:pt>
                <c:pt idx="81">
                  <c:v>548.72998050000001</c:v>
                </c:pt>
                <c:pt idx="82">
                  <c:v>525.5</c:v>
                </c:pt>
                <c:pt idx="83">
                  <c:v>524.88000490000002</c:v>
                </c:pt>
                <c:pt idx="84">
                  <c:v>523.26000980000003</c:v>
                </c:pt>
                <c:pt idx="85">
                  <c:v>527.39001459999997</c:v>
                </c:pt>
                <c:pt idx="86">
                  <c:v>492.98999020000002</c:v>
                </c:pt>
                <c:pt idx="87">
                  <c:v>502.4100037</c:v>
                </c:pt>
                <c:pt idx="88">
                  <c:v>490.10000609999997</c:v>
                </c:pt>
                <c:pt idx="89">
                  <c:v>489.82000729999999</c:v>
                </c:pt>
                <c:pt idx="90">
                  <c:v>477.57998659999998</c:v>
                </c:pt>
                <c:pt idx="91">
                  <c:v>480.4500122</c:v>
                </c:pt>
                <c:pt idx="92">
                  <c:v>495.64999390000003</c:v>
                </c:pt>
                <c:pt idx="93">
                  <c:v>488.51000979999998</c:v>
                </c:pt>
                <c:pt idx="94">
                  <c:v>484.48001099999999</c:v>
                </c:pt>
                <c:pt idx="95">
                  <c:v>485.7999878</c:v>
                </c:pt>
                <c:pt idx="96">
                  <c:v>488.88000490000002</c:v>
                </c:pt>
                <c:pt idx="97">
                  <c:v>498.61999509999998</c:v>
                </c:pt>
                <c:pt idx="98">
                  <c:v>509.64001459999997</c:v>
                </c:pt>
                <c:pt idx="99">
                  <c:v>502.10998540000003</c:v>
                </c:pt>
                <c:pt idx="100">
                  <c:v>509.07998659999998</c:v>
                </c:pt>
                <c:pt idx="101">
                  <c:v>494.73001099999999</c:v>
                </c:pt>
                <c:pt idx="102">
                  <c:v>483.38000490000002</c:v>
                </c:pt>
                <c:pt idx="103">
                  <c:v>466.92999270000001</c:v>
                </c:pt>
                <c:pt idx="104">
                  <c:v>475.47000120000001</c:v>
                </c:pt>
                <c:pt idx="105">
                  <c:v>481.32998659999998</c:v>
                </c:pt>
                <c:pt idx="106">
                  <c:v>482.67999270000001</c:v>
                </c:pt>
                <c:pt idx="107">
                  <c:v>482.35000609999997</c:v>
                </c:pt>
                <c:pt idx="108">
                  <c:v>491.86999509999998</c:v>
                </c:pt>
                <c:pt idx="109">
                  <c:v>484.52999879999999</c:v>
                </c:pt>
                <c:pt idx="110">
                  <c:v>497.89999390000003</c:v>
                </c:pt>
                <c:pt idx="111">
                  <c:v>492.30999759999997</c:v>
                </c:pt>
                <c:pt idx="112">
                  <c:v>488.80999759999997</c:v>
                </c:pt>
                <c:pt idx="113">
                  <c:v>490.57998659999998</c:v>
                </c:pt>
                <c:pt idx="114">
                  <c:v>547.53002930000002</c:v>
                </c:pt>
                <c:pt idx="115">
                  <c:v>526.27001949999999</c:v>
                </c:pt>
                <c:pt idx="116">
                  <c:v>523.89001459999997</c:v>
                </c:pt>
                <c:pt idx="117">
                  <c:v>529.55999759999997</c:v>
                </c:pt>
                <c:pt idx="118">
                  <c:v>556.54998780000005</c:v>
                </c:pt>
                <c:pt idx="119">
                  <c:v>552.8400269</c:v>
                </c:pt>
                <c:pt idx="120">
                  <c:v>525.75</c:v>
                </c:pt>
                <c:pt idx="121">
                  <c:v>516.04998780000005</c:v>
                </c:pt>
                <c:pt idx="122">
                  <c:v>507.01998900000001</c:v>
                </c:pt>
                <c:pt idx="123">
                  <c:v>500.19000240000003</c:v>
                </c:pt>
                <c:pt idx="124">
                  <c:v>480.67001340000002</c:v>
                </c:pt>
                <c:pt idx="125">
                  <c:v>482.02999879999999</c:v>
                </c:pt>
                <c:pt idx="126">
                  <c:v>476.26000979999998</c:v>
                </c:pt>
                <c:pt idx="127">
                  <c:v>495.98999020000002</c:v>
                </c:pt>
                <c:pt idx="128">
                  <c:v>483.85998540000003</c:v>
                </c:pt>
                <c:pt idx="129">
                  <c:v>470.2000122</c:v>
                </c:pt>
                <c:pt idx="130">
                  <c:v>469.9599915</c:v>
                </c:pt>
                <c:pt idx="131">
                  <c:v>487.35000609999997</c:v>
                </c:pt>
                <c:pt idx="132">
                  <c:v>491.17001340000002</c:v>
                </c:pt>
                <c:pt idx="133">
                  <c:v>470.60998540000003</c:v>
                </c:pt>
                <c:pt idx="134">
                  <c:v>473.07998659999998</c:v>
                </c:pt>
                <c:pt idx="135">
                  <c:v>482.88000490000002</c:v>
                </c:pt>
                <c:pt idx="136">
                  <c:v>490.64999390000003</c:v>
                </c:pt>
                <c:pt idx="137">
                  <c:v>493.48001099999999</c:v>
                </c:pt>
                <c:pt idx="138">
                  <c:v>500.02999879999999</c:v>
                </c:pt>
                <c:pt idx="139">
                  <c:v>527.51000980000003</c:v>
                </c:pt>
                <c:pt idx="140">
                  <c:v>503.05999759999997</c:v>
                </c:pt>
                <c:pt idx="141">
                  <c:v>520.65002440000001</c:v>
                </c:pt>
                <c:pt idx="142">
                  <c:v>505.86999509999998</c:v>
                </c:pt>
                <c:pt idx="143">
                  <c:v>534.6599731</c:v>
                </c:pt>
                <c:pt idx="144">
                  <c:v>531.78997800000002</c:v>
                </c:pt>
                <c:pt idx="145">
                  <c:v>539.44000240000003</c:v>
                </c:pt>
                <c:pt idx="146">
                  <c:v>539.80999759999997</c:v>
                </c:pt>
                <c:pt idx="147">
                  <c:v>554.0900269</c:v>
                </c:pt>
                <c:pt idx="148">
                  <c:v>541.45001219999995</c:v>
                </c:pt>
                <c:pt idx="149">
                  <c:v>541.94000240000003</c:v>
                </c:pt>
                <c:pt idx="150">
                  <c:v>530.78997800000002</c:v>
                </c:pt>
                <c:pt idx="151">
                  <c:v>530.71997069999998</c:v>
                </c:pt>
                <c:pt idx="152">
                  <c:v>525.41998290000004</c:v>
                </c:pt>
                <c:pt idx="153">
                  <c:v>489.0499878</c:v>
                </c:pt>
                <c:pt idx="154">
                  <c:v>485.23001099999999</c:v>
                </c:pt>
                <c:pt idx="155">
                  <c:v>488.27999879999999</c:v>
                </c:pt>
                <c:pt idx="156">
                  <c:v>488.23999020000002</c:v>
                </c:pt>
                <c:pt idx="157">
                  <c:v>488.92999270000001</c:v>
                </c:pt>
                <c:pt idx="158">
                  <c:v>486.23999020000002</c:v>
                </c:pt>
                <c:pt idx="159">
                  <c:v>504.2099915</c:v>
                </c:pt>
                <c:pt idx="160">
                  <c:v>475.73999020000002</c:v>
                </c:pt>
                <c:pt idx="161">
                  <c:v>484.11999509999998</c:v>
                </c:pt>
                <c:pt idx="162">
                  <c:v>487.22000120000001</c:v>
                </c:pt>
                <c:pt idx="163">
                  <c:v>496.9500122</c:v>
                </c:pt>
                <c:pt idx="164">
                  <c:v>513.76000980000003</c:v>
                </c:pt>
                <c:pt idx="165">
                  <c:v>514.72998050000001</c:v>
                </c:pt>
                <c:pt idx="166">
                  <c:v>470.5</c:v>
                </c:pt>
                <c:pt idx="167">
                  <c:v>480.23999020000002</c:v>
                </c:pt>
                <c:pt idx="168">
                  <c:v>490.76000979999998</c:v>
                </c:pt>
                <c:pt idx="169">
                  <c:v>486.76998900000001</c:v>
                </c:pt>
                <c:pt idx="170">
                  <c:v>482.8399963</c:v>
                </c:pt>
                <c:pt idx="171">
                  <c:v>479.10000609999997</c:v>
                </c:pt>
                <c:pt idx="172">
                  <c:v>480.63000490000002</c:v>
                </c:pt>
                <c:pt idx="173">
                  <c:v>481.7900085</c:v>
                </c:pt>
                <c:pt idx="174">
                  <c:v>484.67001340000002</c:v>
                </c:pt>
                <c:pt idx="175">
                  <c:v>488.23999020000002</c:v>
                </c:pt>
                <c:pt idx="176">
                  <c:v>476.61999509999998</c:v>
                </c:pt>
                <c:pt idx="177">
                  <c:v>482.88000490000002</c:v>
                </c:pt>
                <c:pt idx="178">
                  <c:v>485</c:v>
                </c:pt>
                <c:pt idx="179">
                  <c:v>491.35998540000003</c:v>
                </c:pt>
                <c:pt idx="180">
                  <c:v>490.7000122</c:v>
                </c:pt>
                <c:pt idx="181">
                  <c:v>504.57998659999998</c:v>
                </c:pt>
                <c:pt idx="182">
                  <c:v>503.38000490000002</c:v>
                </c:pt>
                <c:pt idx="183">
                  <c:v>497.51998900000001</c:v>
                </c:pt>
                <c:pt idx="184">
                  <c:v>498.30999759999997</c:v>
                </c:pt>
                <c:pt idx="185">
                  <c:v>515.78002930000002</c:v>
                </c:pt>
                <c:pt idx="186">
                  <c:v>512.6599731</c:v>
                </c:pt>
                <c:pt idx="187">
                  <c:v>493.60000609999997</c:v>
                </c:pt>
                <c:pt idx="188">
                  <c:v>501.0899963</c:v>
                </c:pt>
                <c:pt idx="189">
                  <c:v>503.22000120000001</c:v>
                </c:pt>
                <c:pt idx="190">
                  <c:v>522.41998290000004</c:v>
                </c:pt>
                <c:pt idx="191">
                  <c:v>519.78002930000002</c:v>
                </c:pt>
                <c:pt idx="192">
                  <c:v>524.83001709999996</c:v>
                </c:pt>
                <c:pt idx="193">
                  <c:v>532.90002440000001</c:v>
                </c:pt>
                <c:pt idx="194">
                  <c:v>534.45001219999995</c:v>
                </c:pt>
                <c:pt idx="195">
                  <c:v>528.9099731</c:v>
                </c:pt>
                <c:pt idx="196">
                  <c:v>527.33001709999996</c:v>
                </c:pt>
                <c:pt idx="197">
                  <c:v>514.47998050000001</c:v>
                </c:pt>
                <c:pt idx="198">
                  <c:v>513.96997069999998</c:v>
                </c:pt>
                <c:pt idx="199">
                  <c:v>519.11999509999998</c:v>
                </c:pt>
                <c:pt idx="200">
                  <c:v>530.86999509999998</c:v>
                </c:pt>
                <c:pt idx="201">
                  <c:v>524.5900269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02-45A2-B1E9-74081152A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9268672"/>
        <c:axId val="1319267008"/>
      </c:lineChart>
      <c:catAx>
        <c:axId val="1319268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267008"/>
        <c:crosses val="autoZero"/>
        <c:auto val="1"/>
        <c:lblAlgn val="ctr"/>
        <c:lblOffset val="100"/>
        <c:noMultiLvlLbl val="0"/>
      </c:catAx>
      <c:valAx>
        <c:axId val="131926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26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accent2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2"/>
                </a:solidFill>
              </a:rPr>
              <a:t>Amazon Stock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accent2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430336832895888E-2"/>
                  <c:y val="-0.176342592592592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'Part 3'!$B$2:$B$253</c:f>
              <c:numCache>
                <c:formatCode>General</c:formatCode>
                <c:ptCount val="252"/>
                <c:pt idx="0">
                  <c:v>94.900497439999995</c:v>
                </c:pt>
                <c:pt idx="1">
                  <c:v>93.748497009999994</c:v>
                </c:pt>
                <c:pt idx="2">
                  <c:v>95.143997189999993</c:v>
                </c:pt>
                <c:pt idx="3">
                  <c:v>95.343002319999997</c:v>
                </c:pt>
                <c:pt idx="4">
                  <c:v>94.598503109999996</c:v>
                </c:pt>
                <c:pt idx="5">
                  <c:v>95.052497860000003</c:v>
                </c:pt>
                <c:pt idx="6">
                  <c:v>94.157997129999998</c:v>
                </c:pt>
                <c:pt idx="7">
                  <c:v>94.565002440000001</c:v>
                </c:pt>
                <c:pt idx="8">
                  <c:v>93.472000120000004</c:v>
                </c:pt>
                <c:pt idx="9">
                  <c:v>93.100997919999998</c:v>
                </c:pt>
                <c:pt idx="10">
                  <c:v>93.897003170000005</c:v>
                </c:pt>
                <c:pt idx="11">
                  <c:v>93.236000059999995</c:v>
                </c:pt>
                <c:pt idx="12">
                  <c:v>94.599998470000003</c:v>
                </c:pt>
                <c:pt idx="13">
                  <c:v>94.373001099999996</c:v>
                </c:pt>
                <c:pt idx="14">
                  <c:v>94.228996280000004</c:v>
                </c:pt>
                <c:pt idx="15">
                  <c:v>93.082000730000004</c:v>
                </c:pt>
                <c:pt idx="16">
                  <c:v>91.416999820000001</c:v>
                </c:pt>
                <c:pt idx="17">
                  <c:v>92.662498470000003</c:v>
                </c:pt>
                <c:pt idx="18">
                  <c:v>92.900001529999997</c:v>
                </c:pt>
                <c:pt idx="19">
                  <c:v>93.533996579999993</c:v>
                </c:pt>
                <c:pt idx="20">
                  <c:v>100.435997</c:v>
                </c:pt>
                <c:pt idx="21">
                  <c:v>100.2099991</c:v>
                </c:pt>
                <c:pt idx="22">
                  <c:v>102.48349760000001</c:v>
                </c:pt>
                <c:pt idx="23">
                  <c:v>101.9934998</c:v>
                </c:pt>
                <c:pt idx="24">
                  <c:v>102.5114975</c:v>
                </c:pt>
                <c:pt idx="25">
                  <c:v>103.9639969</c:v>
                </c:pt>
                <c:pt idx="26">
                  <c:v>106.6955032</c:v>
                </c:pt>
                <c:pt idx="27">
                  <c:v>107.5400009</c:v>
                </c:pt>
                <c:pt idx="28">
                  <c:v>108</c:v>
                </c:pt>
                <c:pt idx="29">
                  <c:v>107.4934998</c:v>
                </c:pt>
                <c:pt idx="30">
                  <c:v>106.7434998</c:v>
                </c:pt>
                <c:pt idx="31">
                  <c:v>107.7835007</c:v>
                </c:pt>
                <c:pt idx="32">
                  <c:v>108.5110016</c:v>
                </c:pt>
                <c:pt idx="33">
                  <c:v>107.6549988</c:v>
                </c:pt>
                <c:pt idx="34">
                  <c:v>104.7985001</c:v>
                </c:pt>
                <c:pt idx="35">
                  <c:v>100.46450040000001</c:v>
                </c:pt>
                <c:pt idx="36">
                  <c:v>98.637001040000001</c:v>
                </c:pt>
                <c:pt idx="37">
                  <c:v>98.979499820000001</c:v>
                </c:pt>
                <c:pt idx="38">
                  <c:v>94.214996339999999</c:v>
                </c:pt>
                <c:pt idx="39">
                  <c:v>94.1875</c:v>
                </c:pt>
                <c:pt idx="40">
                  <c:v>97.697502139999997</c:v>
                </c:pt>
                <c:pt idx="41">
                  <c:v>95.449501040000001</c:v>
                </c:pt>
                <c:pt idx="42">
                  <c:v>98.791496280000004</c:v>
                </c:pt>
                <c:pt idx="43">
                  <c:v>96.201499940000005</c:v>
                </c:pt>
                <c:pt idx="44">
                  <c:v>95.05449677</c:v>
                </c:pt>
                <c:pt idx="45">
                  <c:v>90.030502319999997</c:v>
                </c:pt>
                <c:pt idx="46">
                  <c:v>94.591003420000007</c:v>
                </c:pt>
                <c:pt idx="47">
                  <c:v>91.042999269999996</c:v>
                </c:pt>
                <c:pt idx="48">
                  <c:v>83.830497739999998</c:v>
                </c:pt>
                <c:pt idx="49">
                  <c:v>89.25</c:v>
                </c:pt>
                <c:pt idx="50">
                  <c:v>84.457496640000002</c:v>
                </c:pt>
                <c:pt idx="51">
                  <c:v>90.391998290000004</c:v>
                </c:pt>
                <c:pt idx="52">
                  <c:v>91.5</c:v>
                </c:pt>
                <c:pt idx="53">
                  <c:v>94.046501160000005</c:v>
                </c:pt>
                <c:pt idx="54">
                  <c:v>92.30449677</c:v>
                </c:pt>
                <c:pt idx="55">
                  <c:v>95.141502380000006</c:v>
                </c:pt>
                <c:pt idx="56">
                  <c:v>97.004997250000002</c:v>
                </c:pt>
                <c:pt idx="57">
                  <c:v>94.291999820000001</c:v>
                </c:pt>
                <c:pt idx="58">
                  <c:v>97.77449799</c:v>
                </c:pt>
                <c:pt idx="59">
                  <c:v>95.004997250000002</c:v>
                </c:pt>
                <c:pt idx="60">
                  <c:v>98.197502139999997</c:v>
                </c:pt>
                <c:pt idx="61">
                  <c:v>97.486000059999995</c:v>
                </c:pt>
                <c:pt idx="62">
                  <c:v>95.385002139999997</c:v>
                </c:pt>
                <c:pt idx="63">
                  <c:v>95.941497799999993</c:v>
                </c:pt>
                <c:pt idx="64">
                  <c:v>95.329498290000004</c:v>
                </c:pt>
                <c:pt idx="65">
                  <c:v>99.879501340000004</c:v>
                </c:pt>
                <c:pt idx="66">
                  <c:v>100.58000180000001</c:v>
                </c:pt>
                <c:pt idx="67">
                  <c:v>102.1500015</c:v>
                </c:pt>
                <c:pt idx="68">
                  <c:v>102.1380005</c:v>
                </c:pt>
                <c:pt idx="69">
                  <c:v>108.4434967</c:v>
                </c:pt>
                <c:pt idx="70">
                  <c:v>114.1660004</c:v>
                </c:pt>
                <c:pt idx="71">
                  <c:v>115.3840027</c:v>
                </c:pt>
                <c:pt idx="72">
                  <c:v>120.4095001</c:v>
                </c:pt>
                <c:pt idx="73">
                  <c:v>118.75</c:v>
                </c:pt>
                <c:pt idx="74">
                  <c:v>119.68049619999999</c:v>
                </c:pt>
                <c:pt idx="75">
                  <c:v>116.4059982</c:v>
                </c:pt>
                <c:pt idx="76">
                  <c:v>118.1744995</c:v>
                </c:pt>
                <c:pt idx="77">
                  <c:v>119.9725037</c:v>
                </c:pt>
                <c:pt idx="78">
                  <c:v>120.5110016</c:v>
                </c:pt>
                <c:pt idx="79">
                  <c:v>118.8000031</c:v>
                </c:pt>
                <c:pt idx="80">
                  <c:v>115.70400239999999</c:v>
                </c:pt>
                <c:pt idx="81">
                  <c:v>118.635498</c:v>
                </c:pt>
                <c:pt idx="82">
                  <c:v>123.6999969</c:v>
                </c:pt>
                <c:pt idx="83">
                  <c:v>114.302002</c:v>
                </c:pt>
                <c:pt idx="84">
                  <c:v>115.7994995</c:v>
                </c:pt>
                <c:pt idx="85">
                  <c:v>115.88999939999999</c:v>
                </c:pt>
                <c:pt idx="86">
                  <c:v>117.56300349999999</c:v>
                </c:pt>
                <c:pt idx="87">
                  <c:v>118.38050079999999</c:v>
                </c:pt>
                <c:pt idx="88">
                  <c:v>118.98049930000001</c:v>
                </c:pt>
                <c:pt idx="89">
                  <c:v>120.4499969</c:v>
                </c:pt>
                <c:pt idx="90">
                  <c:v>117.8475037</c:v>
                </c:pt>
                <c:pt idx="91">
                  <c:v>118.39600369999999</c:v>
                </c:pt>
                <c:pt idx="92">
                  <c:v>119.4424973</c:v>
                </c:pt>
                <c:pt idx="93">
                  <c:v>120.4889984</c:v>
                </c:pt>
                <c:pt idx="94">
                  <c:v>121.31300349999999</c:v>
                </c:pt>
                <c:pt idx="95">
                  <c:v>122.4664993</c:v>
                </c:pt>
                <c:pt idx="96">
                  <c:v>124.8970032</c:v>
                </c:pt>
                <c:pt idx="97">
                  <c:v>122.33699799999999</c:v>
                </c:pt>
                <c:pt idx="98">
                  <c:v>121.8440018</c:v>
                </c:pt>
                <c:pt idx="99">
                  <c:v>121.09300229999999</c:v>
                </c:pt>
                <c:pt idx="100">
                  <c:v>120.51950069999999</c:v>
                </c:pt>
                <c:pt idx="101">
                  <c:v>120.0550003</c:v>
                </c:pt>
                <c:pt idx="102">
                  <c:v>122.1184998</c:v>
                </c:pt>
                <c:pt idx="103">
                  <c:v>123.552002</c:v>
                </c:pt>
                <c:pt idx="104">
                  <c:v>123.6204987</c:v>
                </c:pt>
                <c:pt idx="105">
                  <c:v>123.91999819999999</c:v>
                </c:pt>
                <c:pt idx="106">
                  <c:v>123.0299988</c:v>
                </c:pt>
                <c:pt idx="107">
                  <c:v>124.1500015</c:v>
                </c:pt>
                <c:pt idx="108">
                  <c:v>126.2030029</c:v>
                </c:pt>
                <c:pt idx="109">
                  <c:v>130.04299929999999</c:v>
                </c:pt>
                <c:pt idx="110">
                  <c:v>132.3724976</c:v>
                </c:pt>
                <c:pt idx="111">
                  <c:v>127.8980026</c:v>
                </c:pt>
                <c:pt idx="112">
                  <c:v>127.25099950000001</c:v>
                </c:pt>
                <c:pt idx="113">
                  <c:v>128.6340027</c:v>
                </c:pt>
                <c:pt idx="114">
                  <c:v>130.76350400000001</c:v>
                </c:pt>
                <c:pt idx="115">
                  <c:v>132.04899599999999</c:v>
                </c:pt>
                <c:pt idx="116">
                  <c:v>132.69900509999999</c:v>
                </c:pt>
                <c:pt idx="117">
                  <c:v>133.75050350000001</c:v>
                </c:pt>
                <c:pt idx="118">
                  <c:v>135.6909943</c:v>
                </c:pt>
                <c:pt idx="119">
                  <c:v>138.22050479999999</c:v>
                </c:pt>
                <c:pt idx="120">
                  <c:v>136.72000120000001</c:v>
                </c:pt>
                <c:pt idx="121">
                  <c:v>137.72900390000001</c:v>
                </c:pt>
                <c:pt idx="122">
                  <c:v>134.64349369999999</c:v>
                </c:pt>
                <c:pt idx="123">
                  <c:v>134.0189972</c:v>
                </c:pt>
                <c:pt idx="124">
                  <c:v>137.9409943</c:v>
                </c:pt>
                <c:pt idx="125">
                  <c:v>143.9349976</c:v>
                </c:pt>
                <c:pt idx="126">
                  <c:v>144.51499939999999</c:v>
                </c:pt>
                <c:pt idx="127">
                  <c:v>152.85200499999999</c:v>
                </c:pt>
                <c:pt idx="128">
                  <c:v>150.0059967</c:v>
                </c:pt>
                <c:pt idx="129">
                  <c:v>154.05549619999999</c:v>
                </c:pt>
                <c:pt idx="130">
                  <c:v>159.1315002</c:v>
                </c:pt>
                <c:pt idx="131">
                  <c:v>160</c:v>
                </c:pt>
                <c:pt idx="132">
                  <c:v>155.1999969</c:v>
                </c:pt>
                <c:pt idx="133">
                  <c:v>154.1999969</c:v>
                </c:pt>
                <c:pt idx="134">
                  <c:v>150.4434967</c:v>
                </c:pt>
                <c:pt idx="135">
                  <c:v>149.99499510000001</c:v>
                </c:pt>
                <c:pt idx="136">
                  <c:v>148.09849550000001</c:v>
                </c:pt>
                <c:pt idx="137">
                  <c:v>159.84199520000001</c:v>
                </c:pt>
                <c:pt idx="138">
                  <c:v>156.91450499999999</c:v>
                </c:pt>
                <c:pt idx="139">
                  <c:v>154.99549870000001</c:v>
                </c:pt>
                <c:pt idx="140">
                  <c:v>149.32749939999999</c:v>
                </c:pt>
                <c:pt idx="141">
                  <c:v>150.44549559999999</c:v>
                </c:pt>
                <c:pt idx="142">
                  <c:v>152.76049800000001</c:v>
                </c:pt>
                <c:pt idx="143">
                  <c:v>150.0164948</c:v>
                </c:pt>
                <c:pt idx="144">
                  <c:v>151.67649840000001</c:v>
                </c:pt>
                <c:pt idx="145">
                  <c:v>152.5939941</c:v>
                </c:pt>
                <c:pt idx="146">
                  <c:v>158.2339935</c:v>
                </c:pt>
                <c:pt idx="147">
                  <c:v>155.59449770000001</c:v>
                </c:pt>
                <c:pt idx="148">
                  <c:v>156.94149780000001</c:v>
                </c:pt>
                <c:pt idx="149">
                  <c:v>160.25149540000001</c:v>
                </c:pt>
                <c:pt idx="150">
                  <c:v>161.25</c:v>
                </c:pt>
                <c:pt idx="151">
                  <c:v>158.37300110000001</c:v>
                </c:pt>
                <c:pt idx="152">
                  <c:v>157.40800479999999</c:v>
                </c:pt>
                <c:pt idx="153">
                  <c:v>154.03349299999999</c:v>
                </c:pt>
                <c:pt idx="154">
                  <c:v>158.1119995</c:v>
                </c:pt>
                <c:pt idx="155">
                  <c:v>158.05099490000001</c:v>
                </c:pt>
                <c:pt idx="156">
                  <c:v>157.40100100000001</c:v>
                </c:pt>
                <c:pt idx="157">
                  <c:v>159.12049870000001</c:v>
                </c:pt>
                <c:pt idx="158">
                  <c:v>165.62449649999999</c:v>
                </c:pt>
                <c:pt idx="159">
                  <c:v>163.02400209999999</c:v>
                </c:pt>
                <c:pt idx="160">
                  <c:v>164.8684998</c:v>
                </c:pt>
                <c:pt idx="161">
                  <c:v>164.23599239999999</c:v>
                </c:pt>
                <c:pt idx="162">
                  <c:v>165.37300110000001</c:v>
                </c:pt>
                <c:pt idx="163">
                  <c:v>167.32449339999999</c:v>
                </c:pt>
                <c:pt idx="164">
                  <c:v>172.09249879999999</c:v>
                </c:pt>
                <c:pt idx="165">
                  <c:v>170</c:v>
                </c:pt>
                <c:pt idx="166">
                  <c:v>170.0899963</c:v>
                </c:pt>
                <c:pt idx="167">
                  <c:v>172.54800420000001</c:v>
                </c:pt>
                <c:pt idx="168">
                  <c:v>174.95599369999999</c:v>
                </c:pt>
                <c:pt idx="169">
                  <c:v>176.5724945</c:v>
                </c:pt>
                <c:pt idx="170">
                  <c:v>168.3999939</c:v>
                </c:pt>
                <c:pt idx="171">
                  <c:v>164.7310028</c:v>
                </c:pt>
                <c:pt idx="172">
                  <c:v>157.49200440000001</c:v>
                </c:pt>
                <c:pt idx="173">
                  <c:v>163.43049619999999</c:v>
                </c:pt>
                <c:pt idx="174">
                  <c:v>158.75549319999999</c:v>
                </c:pt>
                <c:pt idx="175">
                  <c:v>155.81100459999999</c:v>
                </c:pt>
                <c:pt idx="176">
                  <c:v>155.14849849999999</c:v>
                </c:pt>
                <c:pt idx="177">
                  <c:v>157.8065033</c:v>
                </c:pt>
                <c:pt idx="178">
                  <c:v>153.90499879999999</c:v>
                </c:pt>
                <c:pt idx="179">
                  <c:v>150.43649289999999</c:v>
                </c:pt>
                <c:pt idx="180">
                  <c:v>147.74549870000001</c:v>
                </c:pt>
                <c:pt idx="181">
                  <c:v>148.02349849999999</c:v>
                </c:pt>
                <c:pt idx="182">
                  <c:v>156.44949339999999</c:v>
                </c:pt>
                <c:pt idx="183">
                  <c:v>149.99299619999999</c:v>
                </c:pt>
                <c:pt idx="184">
                  <c:v>150.98950199999999</c:v>
                </c:pt>
                <c:pt idx="185">
                  <c:v>154.7565002</c:v>
                </c:pt>
                <c:pt idx="186">
                  <c:v>158.70249939999999</c:v>
                </c:pt>
                <c:pt idx="187">
                  <c:v>157.2440033</c:v>
                </c:pt>
                <c:pt idx="188">
                  <c:v>157.43649289999999</c:v>
                </c:pt>
                <c:pt idx="189">
                  <c:v>161.06300350000001</c:v>
                </c:pt>
                <c:pt idx="190">
                  <c:v>156.25</c:v>
                </c:pt>
                <c:pt idx="191">
                  <c:v>159.96000670000001</c:v>
                </c:pt>
                <c:pt idx="192">
                  <c:v>154.99800110000001</c:v>
                </c:pt>
                <c:pt idx="193">
                  <c:v>159.7845001</c:v>
                </c:pt>
                <c:pt idx="194">
                  <c:v>159.5274963</c:v>
                </c:pt>
                <c:pt idx="195">
                  <c:v>164.33250430000001</c:v>
                </c:pt>
                <c:pt idx="196">
                  <c:v>172.1464996</c:v>
                </c:pt>
                <c:pt idx="197">
                  <c:v>172.1815033</c:v>
                </c:pt>
                <c:pt idx="198">
                  <c:v>168.18550110000001</c:v>
                </c:pt>
                <c:pt idx="199">
                  <c:v>166.93249510000001</c:v>
                </c:pt>
                <c:pt idx="200">
                  <c:v>163.63549800000001</c:v>
                </c:pt>
                <c:pt idx="201">
                  <c:v>160.36050420000001</c:v>
                </c:pt>
                <c:pt idx="202">
                  <c:v>160.8504944</c:v>
                </c:pt>
                <c:pt idx="203">
                  <c:v>159.246994</c:v>
                </c:pt>
                <c:pt idx="204">
                  <c:v>158.82000729999999</c:v>
                </c:pt>
                <c:pt idx="205">
                  <c:v>160.22000120000001</c:v>
                </c:pt>
                <c:pt idx="206">
                  <c:v>160.35200499999999</c:v>
                </c:pt>
                <c:pt idx="207">
                  <c:v>164.31649780000001</c:v>
                </c:pt>
                <c:pt idx="208">
                  <c:v>158.13900760000001</c:v>
                </c:pt>
                <c:pt idx="209">
                  <c:v>160.55050660000001</c:v>
                </c:pt>
                <c:pt idx="210">
                  <c:v>151.80749510000001</c:v>
                </c:pt>
                <c:pt idx="211">
                  <c:v>150.22399899999999</c:v>
                </c:pt>
                <c:pt idx="212">
                  <c:v>152.42050169999999</c:v>
                </c:pt>
                <c:pt idx="213">
                  <c:v>162.05799870000001</c:v>
                </c:pt>
                <c:pt idx="214">
                  <c:v>166.1000061</c:v>
                </c:pt>
                <c:pt idx="215">
                  <c:v>165.5684967</c:v>
                </c:pt>
                <c:pt idx="216">
                  <c:v>157.18699649999999</c:v>
                </c:pt>
                <c:pt idx="217">
                  <c:v>151.75100710000001</c:v>
                </c:pt>
                <c:pt idx="218">
                  <c:v>156.86950680000001</c:v>
                </c:pt>
                <c:pt idx="219">
                  <c:v>155.51400760000001</c:v>
                </c:pt>
                <c:pt idx="220">
                  <c:v>156.440506</c:v>
                </c:pt>
                <c:pt idx="221">
                  <c:v>156.5529938</c:v>
                </c:pt>
                <c:pt idx="222">
                  <c:v>156.78300479999999</c:v>
                </c:pt>
                <c:pt idx="223">
                  <c:v>155.27299500000001</c:v>
                </c:pt>
                <c:pt idx="224">
                  <c:v>155.85099790000001</c:v>
                </c:pt>
                <c:pt idx="225">
                  <c:v>154.97000120000001</c:v>
                </c:pt>
                <c:pt idx="226">
                  <c:v>154.91949460000001</c:v>
                </c:pt>
                <c:pt idx="227">
                  <c:v>155.9029999</c:v>
                </c:pt>
                <c:pt idx="228">
                  <c:v>159.2534943</c:v>
                </c:pt>
                <c:pt idx="229">
                  <c:v>159.76699830000001</c:v>
                </c:pt>
                <c:pt idx="230">
                  <c:v>158.40199279999999</c:v>
                </c:pt>
                <c:pt idx="231">
                  <c:v>161.00399780000001</c:v>
                </c:pt>
                <c:pt idx="232">
                  <c:v>160.17649840000001</c:v>
                </c:pt>
                <c:pt idx="233">
                  <c:v>159.33650209999999</c:v>
                </c:pt>
                <c:pt idx="234">
                  <c:v>158.12899780000001</c:v>
                </c:pt>
                <c:pt idx="235">
                  <c:v>157.8999939</c:v>
                </c:pt>
                <c:pt idx="236">
                  <c:v>158.86450199999999</c:v>
                </c:pt>
                <c:pt idx="237">
                  <c:v>155.21000670000001</c:v>
                </c:pt>
                <c:pt idx="238">
                  <c:v>155.07449339999999</c:v>
                </c:pt>
                <c:pt idx="239">
                  <c:v>155.82099909999999</c:v>
                </c:pt>
                <c:pt idx="240">
                  <c:v>157.84849550000001</c:v>
                </c:pt>
                <c:pt idx="241">
                  <c:v>158.2559967</c:v>
                </c:pt>
                <c:pt idx="242">
                  <c:v>162.04800420000001</c:v>
                </c:pt>
                <c:pt idx="243">
                  <c:v>161.80400090000001</c:v>
                </c:pt>
                <c:pt idx="244">
                  <c:v>160.08250430000001</c:v>
                </c:pt>
                <c:pt idx="245">
                  <c:v>160.3090057</c:v>
                </c:pt>
                <c:pt idx="246">
                  <c:v>160.32600400000001</c:v>
                </c:pt>
                <c:pt idx="247">
                  <c:v>159.26350400000001</c:v>
                </c:pt>
                <c:pt idx="248">
                  <c:v>158.6345062</c:v>
                </c:pt>
                <c:pt idx="249">
                  <c:v>164.19799800000001</c:v>
                </c:pt>
                <c:pt idx="250">
                  <c:v>166.1000061</c:v>
                </c:pt>
                <c:pt idx="251">
                  <c:v>164.29249569999999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F5-4CF8-B17E-7A169B0C1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2086352"/>
        <c:axId val="1626529360"/>
      </c:lineChart>
      <c:catAx>
        <c:axId val="1372086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529360"/>
        <c:crosses val="autoZero"/>
        <c:auto val="1"/>
        <c:lblAlgn val="ctr"/>
        <c:lblOffset val="100"/>
        <c:noMultiLvlLbl val="0"/>
      </c:catAx>
      <c:valAx>
        <c:axId val="162652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086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2"/>
                </a:solidFill>
              </a:rPr>
              <a:t>Netflix</a:t>
            </a:r>
            <a:r>
              <a:rPr lang="en-US" baseline="0"/>
              <a:t> </a:t>
            </a:r>
            <a:r>
              <a:rPr lang="en-US" baseline="0">
                <a:solidFill>
                  <a:schemeClr val="accent2"/>
                </a:solidFill>
              </a:rPr>
              <a:t>Stock</a:t>
            </a:r>
            <a:endParaRPr lang="en-US">
              <a:solidFill>
                <a:schemeClr val="accent2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023403324584427E-3"/>
                  <c:y val="-0.178379629629629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'Part 3'!$BE$2:$BE$253</c:f>
              <c:numCache>
                <c:formatCode>General</c:formatCode>
                <c:ptCount val="2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</c:numCache>
            </c:numRef>
          </c:cat>
          <c:val>
            <c:numRef>
              <c:f>'Part 3'!$BD$2:$BD$253</c:f>
              <c:numCache>
                <c:formatCode>General</c:formatCode>
                <c:ptCount val="252"/>
                <c:pt idx="0">
                  <c:v>329.80999759999997</c:v>
                </c:pt>
                <c:pt idx="1">
                  <c:v>325.89999390000003</c:v>
                </c:pt>
                <c:pt idx="2">
                  <c:v>335.82998659999998</c:v>
                </c:pt>
                <c:pt idx="3">
                  <c:v>330.75</c:v>
                </c:pt>
                <c:pt idx="4">
                  <c:v>339.26000979999998</c:v>
                </c:pt>
                <c:pt idx="5">
                  <c:v>335.6600037</c:v>
                </c:pt>
                <c:pt idx="6">
                  <c:v>329.0499878</c:v>
                </c:pt>
                <c:pt idx="7">
                  <c:v>338.92001340000002</c:v>
                </c:pt>
                <c:pt idx="8">
                  <c:v>338.69000240000003</c:v>
                </c:pt>
                <c:pt idx="9">
                  <c:v>339.07000729999999</c:v>
                </c:pt>
                <c:pt idx="10">
                  <c:v>338.61999509999998</c:v>
                </c:pt>
                <c:pt idx="11">
                  <c:v>339.67001340000002</c:v>
                </c:pt>
                <c:pt idx="12">
                  <c:v>338.10998540000003</c:v>
                </c:pt>
                <c:pt idx="13">
                  <c:v>326</c:v>
                </c:pt>
                <c:pt idx="14">
                  <c:v>349.60000609999997</c:v>
                </c:pt>
                <c:pt idx="15">
                  <c:v>353.1600037</c:v>
                </c:pt>
                <c:pt idx="16">
                  <c:v>342.88000490000002</c:v>
                </c:pt>
                <c:pt idx="17">
                  <c:v>348.51998900000001</c:v>
                </c:pt>
                <c:pt idx="18">
                  <c:v>343.1600037</c:v>
                </c:pt>
                <c:pt idx="19">
                  <c:v>347.73999020000002</c:v>
                </c:pt>
                <c:pt idx="20">
                  <c:v>345.0899963</c:v>
                </c:pt>
                <c:pt idx="21">
                  <c:v>358</c:v>
                </c:pt>
                <c:pt idx="22">
                  <c:v>369.01000979999998</c:v>
                </c:pt>
                <c:pt idx="23">
                  <c:v>369.67001340000002</c:v>
                </c:pt>
                <c:pt idx="24">
                  <c:v>366.9500122</c:v>
                </c:pt>
                <c:pt idx="25">
                  <c:v>366.76998900000001</c:v>
                </c:pt>
                <c:pt idx="26">
                  <c:v>371.07000729999999</c:v>
                </c:pt>
                <c:pt idx="27">
                  <c:v>373.69000240000003</c:v>
                </c:pt>
                <c:pt idx="28">
                  <c:v>380.01000979999998</c:v>
                </c:pt>
                <c:pt idx="29">
                  <c:v>381.39999390000003</c:v>
                </c:pt>
                <c:pt idx="30">
                  <c:v>380.39999390000003</c:v>
                </c:pt>
                <c:pt idx="31">
                  <c:v>387.77999879999999</c:v>
                </c:pt>
                <c:pt idx="32">
                  <c:v>386.19000240000003</c:v>
                </c:pt>
                <c:pt idx="33">
                  <c:v>386</c:v>
                </c:pt>
                <c:pt idx="34">
                  <c:v>380.07000729999999</c:v>
                </c:pt>
                <c:pt idx="35">
                  <c:v>368.7000122</c:v>
                </c:pt>
                <c:pt idx="36">
                  <c:v>360.0899963</c:v>
                </c:pt>
                <c:pt idx="37">
                  <c:v>379.23999020000002</c:v>
                </c:pt>
                <c:pt idx="38">
                  <c:v>371.7099915</c:v>
                </c:pt>
                <c:pt idx="39">
                  <c:v>369.02999879999999</c:v>
                </c:pt>
                <c:pt idx="40">
                  <c:v>381.0499878</c:v>
                </c:pt>
                <c:pt idx="41">
                  <c:v>368.76998900000001</c:v>
                </c:pt>
                <c:pt idx="42">
                  <c:v>383.7900085</c:v>
                </c:pt>
                <c:pt idx="43">
                  <c:v>372.77999879999999</c:v>
                </c:pt>
                <c:pt idx="44">
                  <c:v>368.97000120000001</c:v>
                </c:pt>
                <c:pt idx="45">
                  <c:v>346.48999020000002</c:v>
                </c:pt>
                <c:pt idx="46">
                  <c:v>364.13000490000002</c:v>
                </c:pt>
                <c:pt idx="47">
                  <c:v>349.92001340000002</c:v>
                </c:pt>
                <c:pt idx="48">
                  <c:v>315.25</c:v>
                </c:pt>
                <c:pt idx="49">
                  <c:v>336.2999878</c:v>
                </c:pt>
                <c:pt idx="50">
                  <c:v>298.8399963</c:v>
                </c:pt>
                <c:pt idx="51">
                  <c:v>319.75</c:v>
                </c:pt>
                <c:pt idx="52">
                  <c:v>315.47000120000001</c:v>
                </c:pt>
                <c:pt idx="53">
                  <c:v>332.02999879999999</c:v>
                </c:pt>
                <c:pt idx="54">
                  <c:v>332.82998659999998</c:v>
                </c:pt>
                <c:pt idx="55">
                  <c:v>360.26998900000001</c:v>
                </c:pt>
                <c:pt idx="56">
                  <c:v>357.32000729999999</c:v>
                </c:pt>
                <c:pt idx="57">
                  <c:v>342.39001459999997</c:v>
                </c:pt>
                <c:pt idx="58">
                  <c:v>362.98999020000002</c:v>
                </c:pt>
                <c:pt idx="59">
                  <c:v>357.11999509999998</c:v>
                </c:pt>
                <c:pt idx="60">
                  <c:v>370.9599915</c:v>
                </c:pt>
                <c:pt idx="61">
                  <c:v>375.5</c:v>
                </c:pt>
                <c:pt idx="62">
                  <c:v>364.07998659999998</c:v>
                </c:pt>
                <c:pt idx="63">
                  <c:v>370.07998659999998</c:v>
                </c:pt>
                <c:pt idx="64">
                  <c:v>361.76000979999998</c:v>
                </c:pt>
                <c:pt idx="65">
                  <c:v>379.9599915</c:v>
                </c:pt>
                <c:pt idx="66">
                  <c:v>372.27999879999999</c:v>
                </c:pt>
                <c:pt idx="67">
                  <c:v>371.11999509999998</c:v>
                </c:pt>
                <c:pt idx="68">
                  <c:v>370.72000120000001</c:v>
                </c:pt>
                <c:pt idx="69">
                  <c:v>396.72000120000001</c:v>
                </c:pt>
                <c:pt idx="70">
                  <c:v>413.5499878</c:v>
                </c:pt>
                <c:pt idx="71">
                  <c:v>426.75</c:v>
                </c:pt>
                <c:pt idx="72">
                  <c:v>439.17001340000002</c:v>
                </c:pt>
                <c:pt idx="73">
                  <c:v>422.9599915</c:v>
                </c:pt>
                <c:pt idx="74">
                  <c:v>437.48999020000002</c:v>
                </c:pt>
                <c:pt idx="75">
                  <c:v>433.82998659999998</c:v>
                </c:pt>
                <c:pt idx="76">
                  <c:v>421.42001340000002</c:v>
                </c:pt>
                <c:pt idx="77">
                  <c:v>426.7000122</c:v>
                </c:pt>
                <c:pt idx="78">
                  <c:v>424.98999020000002</c:v>
                </c:pt>
                <c:pt idx="79">
                  <c:v>421.38000490000002</c:v>
                </c:pt>
                <c:pt idx="80">
                  <c:v>403.82998659999998</c:v>
                </c:pt>
                <c:pt idx="81">
                  <c:v>411.89001459999997</c:v>
                </c:pt>
                <c:pt idx="82">
                  <c:v>419.85000609999997</c:v>
                </c:pt>
                <c:pt idx="83">
                  <c:v>415.26998900000001</c:v>
                </c:pt>
                <c:pt idx="84">
                  <c:v>428.14999390000003</c:v>
                </c:pt>
                <c:pt idx="85">
                  <c:v>424.67999270000001</c:v>
                </c:pt>
                <c:pt idx="86">
                  <c:v>434.26000979999998</c:v>
                </c:pt>
                <c:pt idx="87">
                  <c:v>436.52999879999999</c:v>
                </c:pt>
                <c:pt idx="88">
                  <c:v>435.5499878</c:v>
                </c:pt>
                <c:pt idx="89">
                  <c:v>440.51998900000001</c:v>
                </c:pt>
                <c:pt idx="90">
                  <c:v>431.82000729999999</c:v>
                </c:pt>
                <c:pt idx="91">
                  <c:v>438.26998900000001</c:v>
                </c:pt>
                <c:pt idx="92">
                  <c:v>441.9500122</c:v>
                </c:pt>
                <c:pt idx="93">
                  <c:v>454.19000240000003</c:v>
                </c:pt>
                <c:pt idx="94">
                  <c:v>452.57998659999998</c:v>
                </c:pt>
                <c:pt idx="95">
                  <c:v>451.0400085</c:v>
                </c:pt>
                <c:pt idx="96">
                  <c:v>447.67001340000002</c:v>
                </c:pt>
                <c:pt idx="97">
                  <c:v>436.25</c:v>
                </c:pt>
                <c:pt idx="98">
                  <c:v>429.32000729999999</c:v>
                </c:pt>
                <c:pt idx="99">
                  <c:v>414.76998900000001</c:v>
                </c:pt>
                <c:pt idx="100">
                  <c:v>419.89001459999997</c:v>
                </c:pt>
                <c:pt idx="101">
                  <c:v>413.44000240000003</c:v>
                </c:pt>
                <c:pt idx="102">
                  <c:v>419.73001099999999</c:v>
                </c:pt>
                <c:pt idx="103">
                  <c:v>425.92001340000002</c:v>
                </c:pt>
                <c:pt idx="104">
                  <c:v>427.30999759999997</c:v>
                </c:pt>
                <c:pt idx="105">
                  <c:v>421.97000120000001</c:v>
                </c:pt>
                <c:pt idx="106">
                  <c:v>414.32998659999998</c:v>
                </c:pt>
                <c:pt idx="107">
                  <c:v>419.60000609999997</c:v>
                </c:pt>
                <c:pt idx="108">
                  <c:v>419.48999020000002</c:v>
                </c:pt>
                <c:pt idx="109">
                  <c:v>434.0499878</c:v>
                </c:pt>
                <c:pt idx="110">
                  <c:v>434.48001099999999</c:v>
                </c:pt>
                <c:pt idx="111">
                  <c:v>425.55999759999997</c:v>
                </c:pt>
                <c:pt idx="112">
                  <c:v>418.07000729999999</c:v>
                </c:pt>
                <c:pt idx="113">
                  <c:v>425.5</c:v>
                </c:pt>
                <c:pt idx="114">
                  <c:v>436.13000490000002</c:v>
                </c:pt>
                <c:pt idx="115">
                  <c:v>447.76998900000001</c:v>
                </c:pt>
                <c:pt idx="116">
                  <c:v>449.86999509999998</c:v>
                </c:pt>
                <c:pt idx="117">
                  <c:v>453.72000120000001</c:v>
                </c:pt>
                <c:pt idx="118">
                  <c:v>468.0400085</c:v>
                </c:pt>
                <c:pt idx="119">
                  <c:v>466.26000979999998</c:v>
                </c:pt>
                <c:pt idx="120">
                  <c:v>457.85000609999997</c:v>
                </c:pt>
                <c:pt idx="121">
                  <c:v>465.9100037</c:v>
                </c:pt>
                <c:pt idx="122">
                  <c:v>443.39999390000003</c:v>
                </c:pt>
                <c:pt idx="123">
                  <c:v>447.23999020000002</c:v>
                </c:pt>
                <c:pt idx="124">
                  <c:v>455.0400085</c:v>
                </c:pt>
                <c:pt idx="125">
                  <c:v>485.64001459999997</c:v>
                </c:pt>
                <c:pt idx="126">
                  <c:v>476.89001459999997</c:v>
                </c:pt>
                <c:pt idx="127">
                  <c:v>493.80999759999997</c:v>
                </c:pt>
                <c:pt idx="128">
                  <c:v>493.1600037</c:v>
                </c:pt>
                <c:pt idx="129">
                  <c:v>502.77999879999999</c:v>
                </c:pt>
                <c:pt idx="130">
                  <c:v>507.76000979999998</c:v>
                </c:pt>
                <c:pt idx="131">
                  <c:v>548.72998050000001</c:v>
                </c:pt>
                <c:pt idx="132">
                  <c:v>525.5</c:v>
                </c:pt>
                <c:pt idx="133">
                  <c:v>524.88000490000002</c:v>
                </c:pt>
                <c:pt idx="134">
                  <c:v>523.26000980000003</c:v>
                </c:pt>
                <c:pt idx="135">
                  <c:v>527.39001459999997</c:v>
                </c:pt>
                <c:pt idx="136">
                  <c:v>492.98999020000002</c:v>
                </c:pt>
                <c:pt idx="137">
                  <c:v>502.4100037</c:v>
                </c:pt>
                <c:pt idx="138">
                  <c:v>490.10000609999997</c:v>
                </c:pt>
                <c:pt idx="139">
                  <c:v>489.82000729999999</c:v>
                </c:pt>
                <c:pt idx="140">
                  <c:v>477.57998659999998</c:v>
                </c:pt>
                <c:pt idx="141">
                  <c:v>480.4500122</c:v>
                </c:pt>
                <c:pt idx="142">
                  <c:v>495.64999390000003</c:v>
                </c:pt>
                <c:pt idx="143">
                  <c:v>488.51000979999998</c:v>
                </c:pt>
                <c:pt idx="144">
                  <c:v>484.48001099999999</c:v>
                </c:pt>
                <c:pt idx="145">
                  <c:v>485.7999878</c:v>
                </c:pt>
                <c:pt idx="146">
                  <c:v>488.88000490000002</c:v>
                </c:pt>
                <c:pt idx="147">
                  <c:v>498.61999509999998</c:v>
                </c:pt>
                <c:pt idx="148">
                  <c:v>509.64001459999997</c:v>
                </c:pt>
                <c:pt idx="149">
                  <c:v>502.10998540000003</c:v>
                </c:pt>
                <c:pt idx="150">
                  <c:v>509.07998659999998</c:v>
                </c:pt>
                <c:pt idx="151">
                  <c:v>494.73001099999999</c:v>
                </c:pt>
                <c:pt idx="152">
                  <c:v>483.38000490000002</c:v>
                </c:pt>
                <c:pt idx="153">
                  <c:v>466.92999270000001</c:v>
                </c:pt>
                <c:pt idx="154">
                  <c:v>475.47000120000001</c:v>
                </c:pt>
                <c:pt idx="155">
                  <c:v>481.32998659999998</c:v>
                </c:pt>
                <c:pt idx="156">
                  <c:v>482.67999270000001</c:v>
                </c:pt>
                <c:pt idx="157">
                  <c:v>482.35000609999997</c:v>
                </c:pt>
                <c:pt idx="158">
                  <c:v>491.86999509999998</c:v>
                </c:pt>
                <c:pt idx="159">
                  <c:v>484.52999879999999</c:v>
                </c:pt>
                <c:pt idx="160">
                  <c:v>497.89999390000003</c:v>
                </c:pt>
                <c:pt idx="161">
                  <c:v>492.30999759999997</c:v>
                </c:pt>
                <c:pt idx="162">
                  <c:v>488.80999759999997</c:v>
                </c:pt>
                <c:pt idx="163">
                  <c:v>490.57998659999998</c:v>
                </c:pt>
                <c:pt idx="164">
                  <c:v>547.53002930000002</c:v>
                </c:pt>
                <c:pt idx="165">
                  <c:v>526.27001949999999</c:v>
                </c:pt>
                <c:pt idx="166">
                  <c:v>523.89001459999997</c:v>
                </c:pt>
                <c:pt idx="167">
                  <c:v>529.55999759999997</c:v>
                </c:pt>
                <c:pt idx="168">
                  <c:v>556.54998780000005</c:v>
                </c:pt>
                <c:pt idx="169">
                  <c:v>552.8400269</c:v>
                </c:pt>
                <c:pt idx="170">
                  <c:v>525.75</c:v>
                </c:pt>
                <c:pt idx="171">
                  <c:v>516.04998780000005</c:v>
                </c:pt>
                <c:pt idx="172">
                  <c:v>507.01998900000001</c:v>
                </c:pt>
                <c:pt idx="173">
                  <c:v>500.19000240000003</c:v>
                </c:pt>
                <c:pt idx="174">
                  <c:v>480.67001340000002</c:v>
                </c:pt>
                <c:pt idx="175">
                  <c:v>482.02999879999999</c:v>
                </c:pt>
                <c:pt idx="176">
                  <c:v>476.26000979999998</c:v>
                </c:pt>
                <c:pt idx="177">
                  <c:v>495.98999020000002</c:v>
                </c:pt>
                <c:pt idx="178">
                  <c:v>483.85998540000003</c:v>
                </c:pt>
                <c:pt idx="179">
                  <c:v>470.2000122</c:v>
                </c:pt>
                <c:pt idx="180">
                  <c:v>469.9599915</c:v>
                </c:pt>
                <c:pt idx="181">
                  <c:v>487.35000609999997</c:v>
                </c:pt>
                <c:pt idx="182">
                  <c:v>491.17001340000002</c:v>
                </c:pt>
                <c:pt idx="183">
                  <c:v>470.60998540000003</c:v>
                </c:pt>
                <c:pt idx="184">
                  <c:v>473.07998659999998</c:v>
                </c:pt>
                <c:pt idx="185">
                  <c:v>482.88000490000002</c:v>
                </c:pt>
                <c:pt idx="186">
                  <c:v>490.64999390000003</c:v>
                </c:pt>
                <c:pt idx="187">
                  <c:v>493.48001099999999</c:v>
                </c:pt>
                <c:pt idx="188">
                  <c:v>500.02999879999999</c:v>
                </c:pt>
                <c:pt idx="189">
                  <c:v>527.51000980000003</c:v>
                </c:pt>
                <c:pt idx="190">
                  <c:v>503.05999759999997</c:v>
                </c:pt>
                <c:pt idx="191">
                  <c:v>520.65002440000001</c:v>
                </c:pt>
                <c:pt idx="192">
                  <c:v>505.86999509999998</c:v>
                </c:pt>
                <c:pt idx="193">
                  <c:v>534.6599731</c:v>
                </c:pt>
                <c:pt idx="194">
                  <c:v>531.78997800000002</c:v>
                </c:pt>
                <c:pt idx="195">
                  <c:v>539.44000240000003</c:v>
                </c:pt>
                <c:pt idx="196">
                  <c:v>539.80999759999997</c:v>
                </c:pt>
                <c:pt idx="197">
                  <c:v>554.0900269</c:v>
                </c:pt>
                <c:pt idx="198">
                  <c:v>541.45001219999995</c:v>
                </c:pt>
                <c:pt idx="199">
                  <c:v>541.94000240000003</c:v>
                </c:pt>
                <c:pt idx="200">
                  <c:v>530.78997800000002</c:v>
                </c:pt>
                <c:pt idx="201">
                  <c:v>530.71997069999998</c:v>
                </c:pt>
                <c:pt idx="202">
                  <c:v>525.41998290000004</c:v>
                </c:pt>
                <c:pt idx="203">
                  <c:v>489.0499878</c:v>
                </c:pt>
                <c:pt idx="204">
                  <c:v>485.23001099999999</c:v>
                </c:pt>
                <c:pt idx="205">
                  <c:v>488.27999879999999</c:v>
                </c:pt>
                <c:pt idx="206">
                  <c:v>488.23999020000002</c:v>
                </c:pt>
                <c:pt idx="207">
                  <c:v>488.92999270000001</c:v>
                </c:pt>
                <c:pt idx="208">
                  <c:v>486.23999020000002</c:v>
                </c:pt>
                <c:pt idx="209">
                  <c:v>504.2099915</c:v>
                </c:pt>
                <c:pt idx="210">
                  <c:v>475.73999020000002</c:v>
                </c:pt>
                <c:pt idx="211">
                  <c:v>484.11999509999998</c:v>
                </c:pt>
                <c:pt idx="212">
                  <c:v>487.22000120000001</c:v>
                </c:pt>
                <c:pt idx="213">
                  <c:v>496.9500122</c:v>
                </c:pt>
                <c:pt idx="214">
                  <c:v>513.76000980000003</c:v>
                </c:pt>
                <c:pt idx="215">
                  <c:v>514.72998050000001</c:v>
                </c:pt>
                <c:pt idx="216">
                  <c:v>470.5</c:v>
                </c:pt>
                <c:pt idx="217">
                  <c:v>480.23999020000002</c:v>
                </c:pt>
                <c:pt idx="218">
                  <c:v>490.76000979999998</c:v>
                </c:pt>
                <c:pt idx="219">
                  <c:v>486.76998900000001</c:v>
                </c:pt>
                <c:pt idx="220">
                  <c:v>482.8399963</c:v>
                </c:pt>
                <c:pt idx="221">
                  <c:v>479.10000609999997</c:v>
                </c:pt>
                <c:pt idx="222">
                  <c:v>480.63000490000002</c:v>
                </c:pt>
                <c:pt idx="223">
                  <c:v>481.7900085</c:v>
                </c:pt>
                <c:pt idx="224">
                  <c:v>484.67001340000002</c:v>
                </c:pt>
                <c:pt idx="225">
                  <c:v>488.23999020000002</c:v>
                </c:pt>
                <c:pt idx="226">
                  <c:v>476.61999509999998</c:v>
                </c:pt>
                <c:pt idx="227">
                  <c:v>482.88000490000002</c:v>
                </c:pt>
                <c:pt idx="228">
                  <c:v>485</c:v>
                </c:pt>
                <c:pt idx="229">
                  <c:v>491.35998540000003</c:v>
                </c:pt>
                <c:pt idx="230">
                  <c:v>490.7000122</c:v>
                </c:pt>
                <c:pt idx="231">
                  <c:v>504.57998659999998</c:v>
                </c:pt>
                <c:pt idx="232">
                  <c:v>503.38000490000002</c:v>
                </c:pt>
                <c:pt idx="233">
                  <c:v>497.51998900000001</c:v>
                </c:pt>
                <c:pt idx="234">
                  <c:v>498.30999759999997</c:v>
                </c:pt>
                <c:pt idx="235">
                  <c:v>515.78002930000002</c:v>
                </c:pt>
                <c:pt idx="236">
                  <c:v>512.6599731</c:v>
                </c:pt>
                <c:pt idx="237">
                  <c:v>493.60000609999997</c:v>
                </c:pt>
                <c:pt idx="238">
                  <c:v>501.0899963</c:v>
                </c:pt>
                <c:pt idx="239">
                  <c:v>503.22000120000001</c:v>
                </c:pt>
                <c:pt idx="240">
                  <c:v>522.41998290000004</c:v>
                </c:pt>
                <c:pt idx="241">
                  <c:v>519.78002930000002</c:v>
                </c:pt>
                <c:pt idx="242">
                  <c:v>524.83001709999996</c:v>
                </c:pt>
                <c:pt idx="243">
                  <c:v>532.90002440000001</c:v>
                </c:pt>
                <c:pt idx="244">
                  <c:v>534.45001219999995</c:v>
                </c:pt>
                <c:pt idx="245">
                  <c:v>528.9099731</c:v>
                </c:pt>
                <c:pt idx="246">
                  <c:v>527.33001709999996</c:v>
                </c:pt>
                <c:pt idx="247">
                  <c:v>514.47998050000001</c:v>
                </c:pt>
                <c:pt idx="248">
                  <c:v>513.96997069999998</c:v>
                </c:pt>
                <c:pt idx="249">
                  <c:v>519.11999509999998</c:v>
                </c:pt>
                <c:pt idx="250">
                  <c:v>530.86999509999998</c:v>
                </c:pt>
                <c:pt idx="251">
                  <c:v>524.5900269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7F-4C1C-BDB8-269B7E2F2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5079360"/>
        <c:axId val="1465088928"/>
      </c:lineChart>
      <c:catAx>
        <c:axId val="1465079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088928"/>
        <c:crosses val="autoZero"/>
        <c:auto val="0"/>
        <c:lblAlgn val="ctr"/>
        <c:lblOffset val="100"/>
        <c:noMultiLvlLbl val="1"/>
      </c:catAx>
      <c:valAx>
        <c:axId val="146508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079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accent2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2"/>
                </a:solidFill>
              </a:rPr>
              <a:t>Residuals Vs Predicted 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accent2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'Part 3'!$G$2:$G$253</c:f>
              <c:numCache>
                <c:formatCode>General</c:formatCode>
                <c:ptCount val="252"/>
                <c:pt idx="0">
                  <c:v>90.911187118627595</c:v>
                </c:pt>
                <c:pt idx="1">
                  <c:v>91.253954185104405</c:v>
                </c:pt>
                <c:pt idx="2">
                  <c:v>91.596721251581229</c:v>
                </c:pt>
                <c:pt idx="3">
                  <c:v>91.939488318058039</c:v>
                </c:pt>
                <c:pt idx="4">
                  <c:v>92.282255384534864</c:v>
                </c:pt>
                <c:pt idx="5">
                  <c:v>92.625022451011674</c:v>
                </c:pt>
                <c:pt idx="6">
                  <c:v>92.967789517488498</c:v>
                </c:pt>
                <c:pt idx="7">
                  <c:v>93.310556583965308</c:v>
                </c:pt>
                <c:pt idx="8">
                  <c:v>93.653323650442132</c:v>
                </c:pt>
                <c:pt idx="9">
                  <c:v>93.996090716918957</c:v>
                </c:pt>
                <c:pt idx="10">
                  <c:v>94.338857783395767</c:v>
                </c:pt>
                <c:pt idx="11">
                  <c:v>94.681624849872591</c:v>
                </c:pt>
                <c:pt idx="12">
                  <c:v>95.024391916349401</c:v>
                </c:pt>
                <c:pt idx="13">
                  <c:v>95.367158982826226</c:v>
                </c:pt>
                <c:pt idx="14">
                  <c:v>95.709926049303036</c:v>
                </c:pt>
                <c:pt idx="15">
                  <c:v>96.05269311577986</c:v>
                </c:pt>
                <c:pt idx="16">
                  <c:v>96.39546018225667</c:v>
                </c:pt>
                <c:pt idx="17">
                  <c:v>96.738227248733494</c:v>
                </c:pt>
                <c:pt idx="18">
                  <c:v>97.080994315210319</c:v>
                </c:pt>
                <c:pt idx="19">
                  <c:v>97.423761381687129</c:v>
                </c:pt>
                <c:pt idx="20">
                  <c:v>97.766528448163953</c:v>
                </c:pt>
                <c:pt idx="21">
                  <c:v>98.109295514640763</c:v>
                </c:pt>
                <c:pt idx="22">
                  <c:v>98.452062581117588</c:v>
                </c:pt>
                <c:pt idx="23">
                  <c:v>98.794829647594398</c:v>
                </c:pt>
                <c:pt idx="24">
                  <c:v>99.137596714071222</c:v>
                </c:pt>
                <c:pt idx="25">
                  <c:v>99.480363780548032</c:v>
                </c:pt>
                <c:pt idx="26">
                  <c:v>99.823130847024856</c:v>
                </c:pt>
                <c:pt idx="27">
                  <c:v>100.16589791350168</c:v>
                </c:pt>
                <c:pt idx="28">
                  <c:v>100.50866497997849</c:v>
                </c:pt>
                <c:pt idx="29">
                  <c:v>100.85143204645532</c:v>
                </c:pt>
                <c:pt idx="30">
                  <c:v>101.19419911293213</c:v>
                </c:pt>
                <c:pt idx="31">
                  <c:v>101.53696617940895</c:v>
                </c:pt>
                <c:pt idx="32">
                  <c:v>101.87973324588576</c:v>
                </c:pt>
                <c:pt idx="33">
                  <c:v>102.22250031236258</c:v>
                </c:pt>
                <c:pt idx="34">
                  <c:v>102.56526737883939</c:v>
                </c:pt>
                <c:pt idx="35">
                  <c:v>102.90803444531622</c:v>
                </c:pt>
                <c:pt idx="36">
                  <c:v>103.25080151179304</c:v>
                </c:pt>
                <c:pt idx="37">
                  <c:v>103.59356857826985</c:v>
                </c:pt>
                <c:pt idx="38">
                  <c:v>103.93633564474668</c:v>
                </c:pt>
                <c:pt idx="39">
                  <c:v>104.27910271122349</c:v>
                </c:pt>
                <c:pt idx="40">
                  <c:v>104.62186977770031</c:v>
                </c:pt>
                <c:pt idx="41">
                  <c:v>104.96463684417714</c:v>
                </c:pt>
                <c:pt idx="42">
                  <c:v>105.30740391065395</c:v>
                </c:pt>
                <c:pt idx="43">
                  <c:v>105.65017097713077</c:v>
                </c:pt>
                <c:pt idx="44">
                  <c:v>105.99293804360758</c:v>
                </c:pt>
                <c:pt idx="45">
                  <c:v>106.3357051100844</c:v>
                </c:pt>
                <c:pt idx="46">
                  <c:v>106.67847217656121</c:v>
                </c:pt>
                <c:pt idx="47">
                  <c:v>107.02123924303804</c:v>
                </c:pt>
                <c:pt idx="48">
                  <c:v>107.36400630951485</c:v>
                </c:pt>
                <c:pt idx="49">
                  <c:v>107.70677337599167</c:v>
                </c:pt>
                <c:pt idx="50">
                  <c:v>108.0495404424685</c:v>
                </c:pt>
                <c:pt idx="51">
                  <c:v>108.39230750894531</c:v>
                </c:pt>
                <c:pt idx="52">
                  <c:v>108.73507457542212</c:v>
                </c:pt>
                <c:pt idx="53">
                  <c:v>109.07784164189894</c:v>
                </c:pt>
                <c:pt idx="54">
                  <c:v>109.42060870837577</c:v>
                </c:pt>
                <c:pt idx="55">
                  <c:v>109.76337577485258</c:v>
                </c:pt>
                <c:pt idx="56">
                  <c:v>110.1061428413294</c:v>
                </c:pt>
                <c:pt idx="57">
                  <c:v>110.44890990780621</c:v>
                </c:pt>
                <c:pt idx="58">
                  <c:v>110.79167697428304</c:v>
                </c:pt>
                <c:pt idx="59">
                  <c:v>111.13444404075986</c:v>
                </c:pt>
                <c:pt idx="60">
                  <c:v>111.47721110723667</c:v>
                </c:pt>
                <c:pt idx="61">
                  <c:v>111.81997817371349</c:v>
                </c:pt>
                <c:pt idx="62">
                  <c:v>112.1627452401903</c:v>
                </c:pt>
                <c:pt idx="63">
                  <c:v>112.50551230666713</c:v>
                </c:pt>
                <c:pt idx="64">
                  <c:v>112.84827937314394</c:v>
                </c:pt>
                <c:pt idx="65">
                  <c:v>113.19104643962076</c:v>
                </c:pt>
                <c:pt idx="66">
                  <c:v>113.53381350609757</c:v>
                </c:pt>
                <c:pt idx="67">
                  <c:v>113.8765805725744</c:v>
                </c:pt>
                <c:pt idx="68">
                  <c:v>114.21934763905122</c:v>
                </c:pt>
                <c:pt idx="69">
                  <c:v>114.56211470552803</c:v>
                </c:pt>
                <c:pt idx="70">
                  <c:v>114.90488177200486</c:v>
                </c:pt>
                <c:pt idx="71">
                  <c:v>115.24764883848167</c:v>
                </c:pt>
                <c:pt idx="72">
                  <c:v>115.59041590495849</c:v>
                </c:pt>
                <c:pt idx="73">
                  <c:v>115.9331829714353</c:v>
                </c:pt>
                <c:pt idx="74">
                  <c:v>116.27595003791212</c:v>
                </c:pt>
                <c:pt idx="75">
                  <c:v>116.61871710438894</c:v>
                </c:pt>
                <c:pt idx="76">
                  <c:v>116.96148417086576</c:v>
                </c:pt>
                <c:pt idx="77">
                  <c:v>117.30425123734258</c:v>
                </c:pt>
                <c:pt idx="78">
                  <c:v>117.64701830381939</c:v>
                </c:pt>
                <c:pt idx="79">
                  <c:v>117.98978537029622</c:v>
                </c:pt>
                <c:pt idx="80">
                  <c:v>118.33255243677303</c:v>
                </c:pt>
                <c:pt idx="81">
                  <c:v>118.67531950324985</c:v>
                </c:pt>
                <c:pt idx="82">
                  <c:v>119.01808656972666</c:v>
                </c:pt>
                <c:pt idx="83">
                  <c:v>119.36085363620349</c:v>
                </c:pt>
                <c:pt idx="84">
                  <c:v>119.7036207026803</c:v>
                </c:pt>
                <c:pt idx="85">
                  <c:v>120.04638776915712</c:v>
                </c:pt>
                <c:pt idx="86">
                  <c:v>120.38915483563395</c:v>
                </c:pt>
                <c:pt idx="87">
                  <c:v>120.73192190211076</c:v>
                </c:pt>
                <c:pt idx="88">
                  <c:v>121.07468896858758</c:v>
                </c:pt>
                <c:pt idx="89">
                  <c:v>121.41745603506439</c:v>
                </c:pt>
                <c:pt idx="90">
                  <c:v>121.76022310154121</c:v>
                </c:pt>
                <c:pt idx="91">
                  <c:v>122.10299016801804</c:v>
                </c:pt>
                <c:pt idx="92">
                  <c:v>122.44575723449485</c:v>
                </c:pt>
                <c:pt idx="93">
                  <c:v>122.78852430097166</c:v>
                </c:pt>
                <c:pt idx="94">
                  <c:v>123.13129136744848</c:v>
                </c:pt>
                <c:pt idx="95">
                  <c:v>123.47405843392531</c:v>
                </c:pt>
                <c:pt idx="96">
                  <c:v>123.81682550040212</c:v>
                </c:pt>
                <c:pt idx="97">
                  <c:v>124.15959256687893</c:v>
                </c:pt>
                <c:pt idx="98">
                  <c:v>124.50235963335575</c:v>
                </c:pt>
                <c:pt idx="99">
                  <c:v>124.84512669983258</c:v>
                </c:pt>
                <c:pt idx="100">
                  <c:v>125.1878937663094</c:v>
                </c:pt>
                <c:pt idx="101">
                  <c:v>125.53066083278621</c:v>
                </c:pt>
                <c:pt idx="102">
                  <c:v>125.87342789926302</c:v>
                </c:pt>
                <c:pt idx="103">
                  <c:v>126.21619496573985</c:v>
                </c:pt>
                <c:pt idx="104">
                  <c:v>126.55896203221667</c:v>
                </c:pt>
                <c:pt idx="105">
                  <c:v>126.90172909869348</c:v>
                </c:pt>
                <c:pt idx="106">
                  <c:v>127.2444961651703</c:v>
                </c:pt>
                <c:pt idx="107">
                  <c:v>127.58726323164711</c:v>
                </c:pt>
                <c:pt idx="108">
                  <c:v>127.93003029812394</c:v>
                </c:pt>
                <c:pt idx="109">
                  <c:v>128.27279736460076</c:v>
                </c:pt>
                <c:pt idx="110">
                  <c:v>128.61556443107759</c:v>
                </c:pt>
                <c:pt idx="111">
                  <c:v>128.95833149755438</c:v>
                </c:pt>
                <c:pt idx="112">
                  <c:v>129.30109856403121</c:v>
                </c:pt>
                <c:pt idx="113">
                  <c:v>129.64386563050803</c:v>
                </c:pt>
                <c:pt idx="114">
                  <c:v>129.98663269698483</c:v>
                </c:pt>
                <c:pt idx="115">
                  <c:v>130.32939976346165</c:v>
                </c:pt>
                <c:pt idx="116">
                  <c:v>130.67216682993848</c:v>
                </c:pt>
                <c:pt idx="117">
                  <c:v>131.0149338964153</c:v>
                </c:pt>
                <c:pt idx="118">
                  <c:v>131.35770096289212</c:v>
                </c:pt>
                <c:pt idx="119">
                  <c:v>131.70046802936895</c:v>
                </c:pt>
                <c:pt idx="120">
                  <c:v>132.04323509584574</c:v>
                </c:pt>
                <c:pt idx="121">
                  <c:v>132.38600216232257</c:v>
                </c:pt>
                <c:pt idx="122">
                  <c:v>132.72876922879939</c:v>
                </c:pt>
                <c:pt idx="123">
                  <c:v>133.07153629527622</c:v>
                </c:pt>
                <c:pt idx="124">
                  <c:v>133.41430336175301</c:v>
                </c:pt>
                <c:pt idx="125">
                  <c:v>133.75707042822984</c:v>
                </c:pt>
                <c:pt idx="126">
                  <c:v>134.09983749470666</c:v>
                </c:pt>
                <c:pt idx="127">
                  <c:v>134.44260456118349</c:v>
                </c:pt>
                <c:pt idx="128">
                  <c:v>134.78537162766031</c:v>
                </c:pt>
                <c:pt idx="129">
                  <c:v>135.12813869413711</c:v>
                </c:pt>
                <c:pt idx="130">
                  <c:v>135.47090576061393</c:v>
                </c:pt>
                <c:pt idx="131">
                  <c:v>135.81367282709076</c:v>
                </c:pt>
                <c:pt idx="132">
                  <c:v>136.15643989356758</c:v>
                </c:pt>
                <c:pt idx="133">
                  <c:v>136.49920696004438</c:v>
                </c:pt>
                <c:pt idx="134">
                  <c:v>136.8419740265212</c:v>
                </c:pt>
                <c:pt idx="135">
                  <c:v>137.18474109299802</c:v>
                </c:pt>
                <c:pt idx="136">
                  <c:v>137.52750815947485</c:v>
                </c:pt>
                <c:pt idx="137">
                  <c:v>137.87027522595167</c:v>
                </c:pt>
                <c:pt idx="138">
                  <c:v>138.21304229242847</c:v>
                </c:pt>
                <c:pt idx="139">
                  <c:v>138.55580935890529</c:v>
                </c:pt>
                <c:pt idx="140">
                  <c:v>138.89857642538212</c:v>
                </c:pt>
                <c:pt idx="141">
                  <c:v>139.24134349185894</c:v>
                </c:pt>
                <c:pt idx="142">
                  <c:v>139.58411055833574</c:v>
                </c:pt>
                <c:pt idx="143">
                  <c:v>139.92687762481256</c:v>
                </c:pt>
                <c:pt idx="144">
                  <c:v>140.26964469128939</c:v>
                </c:pt>
                <c:pt idx="145">
                  <c:v>140.61241175776621</c:v>
                </c:pt>
                <c:pt idx="146">
                  <c:v>140.95517882424303</c:v>
                </c:pt>
                <c:pt idx="147">
                  <c:v>141.29794589071983</c:v>
                </c:pt>
                <c:pt idx="148">
                  <c:v>141.64071295719665</c:v>
                </c:pt>
                <c:pt idx="149">
                  <c:v>141.98348002367348</c:v>
                </c:pt>
                <c:pt idx="150">
                  <c:v>142.3262470901503</c:v>
                </c:pt>
                <c:pt idx="151">
                  <c:v>142.6690141566271</c:v>
                </c:pt>
                <c:pt idx="152">
                  <c:v>143.01178122310392</c:v>
                </c:pt>
                <c:pt idx="153">
                  <c:v>143.35454828958075</c:v>
                </c:pt>
                <c:pt idx="154">
                  <c:v>143.69731535605757</c:v>
                </c:pt>
                <c:pt idx="155">
                  <c:v>144.0400824225344</c:v>
                </c:pt>
                <c:pt idx="156">
                  <c:v>144.38284948901119</c:v>
                </c:pt>
                <c:pt idx="157">
                  <c:v>144.72561655548802</c:v>
                </c:pt>
                <c:pt idx="158">
                  <c:v>145.06838362196484</c:v>
                </c:pt>
                <c:pt idx="159">
                  <c:v>145.41115068844167</c:v>
                </c:pt>
                <c:pt idx="160">
                  <c:v>145.75391775491846</c:v>
                </c:pt>
                <c:pt idx="161">
                  <c:v>146.09668482139529</c:v>
                </c:pt>
                <c:pt idx="162">
                  <c:v>146.43945188787211</c:v>
                </c:pt>
                <c:pt idx="163">
                  <c:v>146.78221895434893</c:v>
                </c:pt>
                <c:pt idx="164">
                  <c:v>147.12498602082576</c:v>
                </c:pt>
                <c:pt idx="165">
                  <c:v>147.46775308730255</c:v>
                </c:pt>
                <c:pt idx="166">
                  <c:v>147.81052015377938</c:v>
                </c:pt>
                <c:pt idx="167">
                  <c:v>148.1532872202562</c:v>
                </c:pt>
                <c:pt idx="168">
                  <c:v>148.49605428673303</c:v>
                </c:pt>
                <c:pt idx="169">
                  <c:v>148.83882135320982</c:v>
                </c:pt>
                <c:pt idx="170">
                  <c:v>149.18158841968665</c:v>
                </c:pt>
                <c:pt idx="171">
                  <c:v>149.52435548616347</c:v>
                </c:pt>
                <c:pt idx="172">
                  <c:v>149.8671225526403</c:v>
                </c:pt>
                <c:pt idx="173">
                  <c:v>150.20988961911712</c:v>
                </c:pt>
                <c:pt idx="174">
                  <c:v>150.55265668559394</c:v>
                </c:pt>
                <c:pt idx="175">
                  <c:v>150.89542375207074</c:v>
                </c:pt>
                <c:pt idx="176">
                  <c:v>151.23819081854757</c:v>
                </c:pt>
                <c:pt idx="177">
                  <c:v>151.58095788502439</c:v>
                </c:pt>
                <c:pt idx="178">
                  <c:v>151.92372495150119</c:v>
                </c:pt>
                <c:pt idx="179">
                  <c:v>152.26649201797801</c:v>
                </c:pt>
                <c:pt idx="180">
                  <c:v>152.60925908445483</c:v>
                </c:pt>
                <c:pt idx="181">
                  <c:v>152.95202615093166</c:v>
                </c:pt>
                <c:pt idx="182">
                  <c:v>153.29479321740848</c:v>
                </c:pt>
                <c:pt idx="183">
                  <c:v>153.63756028388531</c:v>
                </c:pt>
                <c:pt idx="184">
                  <c:v>153.9803273503621</c:v>
                </c:pt>
                <c:pt idx="185">
                  <c:v>154.32309441683893</c:v>
                </c:pt>
                <c:pt idx="186">
                  <c:v>154.66586148331572</c:v>
                </c:pt>
                <c:pt idx="187">
                  <c:v>155.00862854979255</c:v>
                </c:pt>
                <c:pt idx="188">
                  <c:v>155.35139561626937</c:v>
                </c:pt>
                <c:pt idx="189">
                  <c:v>155.6941626827462</c:v>
                </c:pt>
                <c:pt idx="190">
                  <c:v>156.03692974922302</c:v>
                </c:pt>
                <c:pt idx="191">
                  <c:v>156.37969681569984</c:v>
                </c:pt>
                <c:pt idx="192">
                  <c:v>156.72246388217667</c:v>
                </c:pt>
                <c:pt idx="193">
                  <c:v>157.06523094865346</c:v>
                </c:pt>
                <c:pt idx="194">
                  <c:v>157.40799801513029</c:v>
                </c:pt>
                <c:pt idx="195">
                  <c:v>157.75076508160708</c:v>
                </c:pt>
                <c:pt idx="196">
                  <c:v>158.09353214808391</c:v>
                </c:pt>
                <c:pt idx="197">
                  <c:v>158.43629921456073</c:v>
                </c:pt>
                <c:pt idx="198">
                  <c:v>158.77906628103756</c:v>
                </c:pt>
                <c:pt idx="199">
                  <c:v>159.12183334751438</c:v>
                </c:pt>
                <c:pt idx="200">
                  <c:v>159.46460041399121</c:v>
                </c:pt>
                <c:pt idx="201">
                  <c:v>159.80736748046803</c:v>
                </c:pt>
                <c:pt idx="202">
                  <c:v>160.15013454694483</c:v>
                </c:pt>
                <c:pt idx="203">
                  <c:v>160.49290161342165</c:v>
                </c:pt>
                <c:pt idx="204">
                  <c:v>160.83566867989848</c:v>
                </c:pt>
                <c:pt idx="205">
                  <c:v>161.17843574637527</c:v>
                </c:pt>
                <c:pt idx="206">
                  <c:v>161.5212028128521</c:v>
                </c:pt>
                <c:pt idx="207">
                  <c:v>161.86396987932892</c:v>
                </c:pt>
                <c:pt idx="208">
                  <c:v>162.20673694580574</c:v>
                </c:pt>
                <c:pt idx="209">
                  <c:v>162.54950401228257</c:v>
                </c:pt>
                <c:pt idx="210">
                  <c:v>162.89227107875939</c:v>
                </c:pt>
                <c:pt idx="211">
                  <c:v>163.23503814523619</c:v>
                </c:pt>
                <c:pt idx="212">
                  <c:v>163.57780521171301</c:v>
                </c:pt>
                <c:pt idx="213">
                  <c:v>163.92057227818984</c:v>
                </c:pt>
                <c:pt idx="214">
                  <c:v>164.26333934466663</c:v>
                </c:pt>
                <c:pt idx="215">
                  <c:v>164.60610641114346</c:v>
                </c:pt>
                <c:pt idx="216">
                  <c:v>164.94887347762028</c:v>
                </c:pt>
                <c:pt idx="217">
                  <c:v>165.29164054409711</c:v>
                </c:pt>
                <c:pt idx="218">
                  <c:v>165.63440761057393</c:v>
                </c:pt>
                <c:pt idx="219">
                  <c:v>165.97717467705075</c:v>
                </c:pt>
                <c:pt idx="220">
                  <c:v>166.31994174352755</c:v>
                </c:pt>
                <c:pt idx="221">
                  <c:v>166.66270881000437</c:v>
                </c:pt>
                <c:pt idx="222">
                  <c:v>167.0054758764812</c:v>
                </c:pt>
                <c:pt idx="223">
                  <c:v>167.348242942958</c:v>
                </c:pt>
                <c:pt idx="224">
                  <c:v>167.69101000943482</c:v>
                </c:pt>
                <c:pt idx="225">
                  <c:v>168.03377707591164</c:v>
                </c:pt>
                <c:pt idx="226">
                  <c:v>168.37654414238847</c:v>
                </c:pt>
                <c:pt idx="227">
                  <c:v>168.71931120886529</c:v>
                </c:pt>
                <c:pt idx="228">
                  <c:v>169.06207827534212</c:v>
                </c:pt>
                <c:pt idx="229">
                  <c:v>169.40484534181891</c:v>
                </c:pt>
                <c:pt idx="230">
                  <c:v>169.74761240829574</c:v>
                </c:pt>
                <c:pt idx="231">
                  <c:v>170.09037947477256</c:v>
                </c:pt>
                <c:pt idx="232">
                  <c:v>170.43314654124936</c:v>
                </c:pt>
                <c:pt idx="233">
                  <c:v>170.77591360772618</c:v>
                </c:pt>
                <c:pt idx="234">
                  <c:v>171.11868067420301</c:v>
                </c:pt>
                <c:pt idx="235">
                  <c:v>171.46144774067983</c:v>
                </c:pt>
                <c:pt idx="236">
                  <c:v>171.80421480715665</c:v>
                </c:pt>
                <c:pt idx="237">
                  <c:v>172.14698187363348</c:v>
                </c:pt>
                <c:pt idx="238">
                  <c:v>172.4897489401103</c:v>
                </c:pt>
                <c:pt idx="239">
                  <c:v>172.8325160065871</c:v>
                </c:pt>
                <c:pt idx="240">
                  <c:v>173.17528307306392</c:v>
                </c:pt>
                <c:pt idx="241">
                  <c:v>173.51805013954072</c:v>
                </c:pt>
                <c:pt idx="242">
                  <c:v>173.86081720601754</c:v>
                </c:pt>
                <c:pt idx="243">
                  <c:v>174.20358427249437</c:v>
                </c:pt>
                <c:pt idx="244">
                  <c:v>174.54635133897119</c:v>
                </c:pt>
                <c:pt idx="245">
                  <c:v>174.88911840544802</c:v>
                </c:pt>
                <c:pt idx="246">
                  <c:v>175.23188547192484</c:v>
                </c:pt>
                <c:pt idx="247">
                  <c:v>175.57465253840166</c:v>
                </c:pt>
                <c:pt idx="248">
                  <c:v>175.91741960487846</c:v>
                </c:pt>
                <c:pt idx="249">
                  <c:v>176.26018667135529</c:v>
                </c:pt>
                <c:pt idx="250">
                  <c:v>176.60295373783208</c:v>
                </c:pt>
                <c:pt idx="251">
                  <c:v>176.94572080430891</c:v>
                </c:pt>
              </c:numCache>
            </c:numRef>
          </c:xVal>
          <c:yVal>
            <c:numRef>
              <c:f>'Part 3'!$H$2:$H$253</c:f>
              <c:numCache>
                <c:formatCode>0.00</c:formatCode>
                <c:ptCount val="252"/>
                <c:pt idx="0">
                  <c:v>3.9893103213724004</c:v>
                </c:pt>
                <c:pt idx="1">
                  <c:v>2.4945428248955892</c:v>
                </c:pt>
                <c:pt idx="2">
                  <c:v>3.547275938418764</c:v>
                </c:pt>
                <c:pt idx="3">
                  <c:v>3.4035140019419572</c:v>
                </c:pt>
                <c:pt idx="4">
                  <c:v>2.3162477254651321</c:v>
                </c:pt>
                <c:pt idx="5">
                  <c:v>2.4274754089883288</c:v>
                </c:pt>
                <c:pt idx="6">
                  <c:v>1.1902076125115002</c:v>
                </c:pt>
                <c:pt idx="7">
                  <c:v>1.2544458560346925</c:v>
                </c:pt>
                <c:pt idx="8">
                  <c:v>-0.18132353044212834</c:v>
                </c:pt>
                <c:pt idx="9">
                  <c:v>-0.89509279691895927</c:v>
                </c:pt>
                <c:pt idx="10">
                  <c:v>-0.44185461339576193</c:v>
                </c:pt>
                <c:pt idx="11">
                  <c:v>-1.4456247898725962</c:v>
                </c:pt>
                <c:pt idx="12">
                  <c:v>-0.42439344634939857</c:v>
                </c:pt>
                <c:pt idx="13">
                  <c:v>-0.99415788282622941</c:v>
                </c:pt>
                <c:pt idx="14">
                  <c:v>-1.4809297693030317</c:v>
                </c:pt>
                <c:pt idx="15">
                  <c:v>-2.9706923857798557</c:v>
                </c:pt>
                <c:pt idx="16">
                  <c:v>-4.9784603622566692</c:v>
                </c:pt>
                <c:pt idx="17">
                  <c:v>-4.0757287787334917</c:v>
                </c:pt>
                <c:pt idx="18">
                  <c:v>-4.1809927852103215</c:v>
                </c:pt>
                <c:pt idx="19">
                  <c:v>-3.8897648016871358</c:v>
                </c:pt>
                <c:pt idx="20">
                  <c:v>2.6694685518360473</c:v>
                </c:pt>
                <c:pt idx="21">
                  <c:v>2.1007035853592413</c:v>
                </c:pt>
                <c:pt idx="22">
                  <c:v>4.0314350188824193</c:v>
                </c:pt>
                <c:pt idx="23">
                  <c:v>3.1986701524055974</c:v>
                </c:pt>
                <c:pt idx="24">
                  <c:v>3.3739007859287824</c:v>
                </c:pt>
                <c:pt idx="25">
                  <c:v>4.4836331194519659</c:v>
                </c:pt>
                <c:pt idx="26">
                  <c:v>6.8723723529751481</c:v>
                </c:pt>
                <c:pt idx="27">
                  <c:v>7.3741029864983147</c:v>
                </c:pt>
                <c:pt idx="28">
                  <c:v>7.4913350200215092</c:v>
                </c:pt>
                <c:pt idx="29">
                  <c:v>6.6420677535446799</c:v>
                </c:pt>
                <c:pt idx="30">
                  <c:v>5.5493006870678698</c:v>
                </c:pt>
                <c:pt idx="31">
                  <c:v>6.2465345205910552</c:v>
                </c:pt>
                <c:pt idx="32">
                  <c:v>6.6312683541142405</c:v>
                </c:pt>
                <c:pt idx="33">
                  <c:v>5.4324984876374174</c:v>
                </c:pt>
                <c:pt idx="34">
                  <c:v>2.2332327211606042</c:v>
                </c:pt>
                <c:pt idx="35">
                  <c:v>-2.4435340453162127</c:v>
                </c:pt>
                <c:pt idx="36">
                  <c:v>-4.6138004717930414</c:v>
                </c:pt>
                <c:pt idx="37">
                  <c:v>-4.6140687582698519</c:v>
                </c:pt>
                <c:pt idx="38">
                  <c:v>-9.7213393047466781</c:v>
                </c:pt>
                <c:pt idx="39">
                  <c:v>-10.091602711223487</c:v>
                </c:pt>
                <c:pt idx="40">
                  <c:v>-6.924367637700314</c:v>
                </c:pt>
                <c:pt idx="41">
                  <c:v>-9.5151358041771346</c:v>
                </c:pt>
                <c:pt idx="42">
                  <c:v>-6.5159076306539419</c:v>
                </c:pt>
                <c:pt idx="43">
                  <c:v>-9.4486710371307652</c:v>
                </c:pt>
                <c:pt idx="44">
                  <c:v>-10.93844127360758</c:v>
                </c:pt>
                <c:pt idx="45">
                  <c:v>-16.305202790084408</c:v>
                </c:pt>
                <c:pt idx="46">
                  <c:v>-12.087468756561208</c:v>
                </c:pt>
                <c:pt idx="47">
                  <c:v>-15.978239973038043</c:v>
                </c:pt>
                <c:pt idx="48">
                  <c:v>-23.533508569514851</c:v>
                </c:pt>
                <c:pt idx="49">
                  <c:v>-18.456773375991673</c:v>
                </c:pt>
                <c:pt idx="50">
                  <c:v>-23.592043802468496</c:v>
                </c:pt>
                <c:pt idx="51">
                  <c:v>-18.000309218945304</c:v>
                </c:pt>
                <c:pt idx="52">
                  <c:v>-17.235074575422118</c:v>
                </c:pt>
                <c:pt idx="53">
                  <c:v>-15.031340481898937</c:v>
                </c:pt>
                <c:pt idx="54">
                  <c:v>-17.116111938375766</c:v>
                </c:pt>
                <c:pt idx="55">
                  <c:v>-14.621873394852571</c:v>
                </c:pt>
                <c:pt idx="56">
                  <c:v>-13.101145591329399</c:v>
                </c:pt>
                <c:pt idx="57">
                  <c:v>-16.15691008780621</c:v>
                </c:pt>
                <c:pt idx="58">
                  <c:v>-13.017178984283035</c:v>
                </c:pt>
                <c:pt idx="59">
                  <c:v>-16.129446790759857</c:v>
                </c:pt>
                <c:pt idx="60">
                  <c:v>-13.279708967236672</c:v>
                </c:pt>
                <c:pt idx="61">
                  <c:v>-14.333978113713499</c:v>
                </c:pt>
                <c:pt idx="62">
                  <c:v>-16.777743100190307</c:v>
                </c:pt>
                <c:pt idx="63">
                  <c:v>-16.564014506667135</c:v>
                </c:pt>
                <c:pt idx="64">
                  <c:v>-17.518781083143935</c:v>
                </c:pt>
                <c:pt idx="65">
                  <c:v>-13.311545099620758</c:v>
                </c:pt>
                <c:pt idx="66">
                  <c:v>-12.953811706097568</c:v>
                </c:pt>
                <c:pt idx="67">
                  <c:v>-11.726579072574395</c:v>
                </c:pt>
                <c:pt idx="68">
                  <c:v>-12.081347139051218</c:v>
                </c:pt>
                <c:pt idx="69">
                  <c:v>-6.1186180055280346</c:v>
                </c:pt>
                <c:pt idx="70">
                  <c:v>-0.7388813720048546</c:v>
                </c:pt>
                <c:pt idx="71">
                  <c:v>0.13635386151833018</c:v>
                </c:pt>
                <c:pt idx="72">
                  <c:v>4.819084195041512</c:v>
                </c:pt>
                <c:pt idx="73">
                  <c:v>2.8168170285646994</c:v>
                </c:pt>
                <c:pt idx="74">
                  <c:v>3.4045461620878683</c:v>
                </c:pt>
                <c:pt idx="75">
                  <c:v>-0.21271890438893593</c:v>
                </c:pt>
                <c:pt idx="76">
                  <c:v>1.2130153291342367</c:v>
                </c:pt>
                <c:pt idx="77">
                  <c:v>2.6682524626574207</c:v>
                </c:pt>
                <c:pt idx="78">
                  <c:v>2.8639832961806064</c:v>
                </c:pt>
                <c:pt idx="79">
                  <c:v>0.81021772970377981</c:v>
                </c:pt>
                <c:pt idx="80">
                  <c:v>-2.628550036773035</c:v>
                </c:pt>
                <c:pt idx="81">
                  <c:v>-3.9821503249854118E-2</c:v>
                </c:pt>
                <c:pt idx="82">
                  <c:v>4.6819103302733396</c:v>
                </c:pt>
                <c:pt idx="83">
                  <c:v>-5.0588516362034852</c:v>
                </c:pt>
                <c:pt idx="84">
                  <c:v>-3.9041212026803009</c:v>
                </c:pt>
                <c:pt idx="85">
                  <c:v>-4.1563883691571277</c:v>
                </c:pt>
                <c:pt idx="86">
                  <c:v>-2.826151335633952</c:v>
                </c:pt>
                <c:pt idx="87">
                  <c:v>-2.3514211021107627</c:v>
                </c:pt>
                <c:pt idx="88">
                  <c:v>-2.0941896685875747</c:v>
                </c:pt>
                <c:pt idx="89">
                  <c:v>-0.96745913506438797</c:v>
                </c:pt>
                <c:pt idx="90">
                  <c:v>-3.9127194015412101</c:v>
                </c:pt>
                <c:pt idx="91">
                  <c:v>-3.7069864680180444</c:v>
                </c:pt>
                <c:pt idx="92">
                  <c:v>-3.0032599344948494</c:v>
                </c:pt>
                <c:pt idx="93">
                  <c:v>-2.2995259009716591</c:v>
                </c:pt>
                <c:pt idx="94">
                  <c:v>-1.8182878674484897</c:v>
                </c:pt>
                <c:pt idx="95">
                  <c:v>-1.0075591339253123</c:v>
                </c:pt>
                <c:pt idx="96">
                  <c:v>1.0801776995978827</c:v>
                </c:pt>
                <c:pt idx="97">
                  <c:v>-1.8225945668789336</c:v>
                </c:pt>
                <c:pt idx="98">
                  <c:v>-2.6583578333557512</c:v>
                </c:pt>
                <c:pt idx="99">
                  <c:v>-3.7521243998325815</c:v>
                </c:pt>
                <c:pt idx="100">
                  <c:v>-4.668393066309406</c:v>
                </c:pt>
                <c:pt idx="101">
                  <c:v>-5.4756605327862076</c:v>
                </c:pt>
                <c:pt idx="102">
                  <c:v>-3.7549280992630258</c:v>
                </c:pt>
                <c:pt idx="103">
                  <c:v>-2.6641929657398435</c:v>
                </c:pt>
                <c:pt idx="104">
                  <c:v>-2.9384633322166707</c:v>
                </c:pt>
                <c:pt idx="105">
                  <c:v>-2.9817308986934847</c:v>
                </c:pt>
                <c:pt idx="106">
                  <c:v>-4.2144973651703026</c:v>
                </c:pt>
                <c:pt idx="107">
                  <c:v>-3.4372617316471121</c:v>
                </c:pt>
                <c:pt idx="108">
                  <c:v>-1.727027398123937</c:v>
                </c:pt>
                <c:pt idx="109">
                  <c:v>1.7702019353992284</c:v>
                </c:pt>
                <c:pt idx="110">
                  <c:v>3.7569331689224157</c:v>
                </c:pt>
                <c:pt idx="111">
                  <c:v>-1.0603288975543848</c:v>
                </c:pt>
                <c:pt idx="112">
                  <c:v>-2.0500990640312011</c:v>
                </c:pt>
                <c:pt idx="113">
                  <c:v>-1.0098629305080351</c:v>
                </c:pt>
                <c:pt idx="114">
                  <c:v>0.77687130301518437</c:v>
                </c:pt>
                <c:pt idx="115">
                  <c:v>1.7195962365383366</c:v>
                </c:pt>
                <c:pt idx="116">
                  <c:v>2.0268382700615177</c:v>
                </c:pt>
                <c:pt idx="117">
                  <c:v>2.7355696035847075</c:v>
                </c:pt>
                <c:pt idx="118">
                  <c:v>4.3332933371078752</c:v>
                </c:pt>
                <c:pt idx="119">
                  <c:v>6.5200367706310374</c:v>
                </c:pt>
                <c:pt idx="120">
                  <c:v>4.6767661041542681</c:v>
                </c:pt>
                <c:pt idx="121">
                  <c:v>5.3430017376774401</c:v>
                </c:pt>
                <c:pt idx="122">
                  <c:v>1.9147244712006</c:v>
                </c:pt>
                <c:pt idx="123">
                  <c:v>0.94746090472378341</c:v>
                </c:pt>
                <c:pt idx="124">
                  <c:v>4.5266909382469862</c:v>
                </c:pt>
                <c:pt idx="125">
                  <c:v>10.177927171770165</c:v>
                </c:pt>
                <c:pt idx="126">
                  <c:v>10.415161905293331</c:v>
                </c:pt>
                <c:pt idx="127">
                  <c:v>18.409400438816505</c:v>
                </c:pt>
                <c:pt idx="128">
                  <c:v>15.220625072339686</c:v>
                </c:pt>
                <c:pt idx="129">
                  <c:v>18.927357505862886</c:v>
                </c:pt>
                <c:pt idx="130">
                  <c:v>23.660594439386074</c:v>
                </c:pt>
                <c:pt idx="131">
                  <c:v>24.186327172909245</c:v>
                </c:pt>
                <c:pt idx="132">
                  <c:v>19.043557006432422</c:v>
                </c:pt>
                <c:pt idx="133">
                  <c:v>17.700789939955627</c:v>
                </c:pt>
                <c:pt idx="134">
                  <c:v>13.601522673478797</c:v>
                </c:pt>
                <c:pt idx="135">
                  <c:v>12.810254007001987</c:v>
                </c:pt>
                <c:pt idx="136">
                  <c:v>10.570987340525164</c:v>
                </c:pt>
                <c:pt idx="137">
                  <c:v>21.971719974048341</c:v>
                </c:pt>
                <c:pt idx="138">
                  <c:v>18.701462707571523</c:v>
                </c:pt>
                <c:pt idx="139">
                  <c:v>16.43968934109472</c:v>
                </c:pt>
                <c:pt idx="140">
                  <c:v>10.428922974617876</c:v>
                </c:pt>
                <c:pt idx="141">
                  <c:v>11.204152108141045</c:v>
                </c:pt>
                <c:pt idx="142">
                  <c:v>13.176387441664275</c:v>
                </c:pt>
                <c:pt idx="143">
                  <c:v>10.089617175187442</c:v>
                </c:pt>
                <c:pt idx="144">
                  <c:v>11.406853708710628</c:v>
                </c:pt>
                <c:pt idx="145">
                  <c:v>11.981582342233793</c:v>
                </c:pt>
                <c:pt idx="146">
                  <c:v>17.278814675756962</c:v>
                </c:pt>
                <c:pt idx="147">
                  <c:v>14.296551809280174</c:v>
                </c:pt>
                <c:pt idx="148">
                  <c:v>15.300784842803353</c:v>
                </c:pt>
                <c:pt idx="149">
                  <c:v>18.268015376326531</c:v>
                </c:pt>
                <c:pt idx="150">
                  <c:v>18.923752909849696</c:v>
                </c:pt>
                <c:pt idx="151">
                  <c:v>15.703986943372911</c:v>
                </c:pt>
                <c:pt idx="152">
                  <c:v>14.396223576896062</c:v>
                </c:pt>
                <c:pt idx="153">
                  <c:v>10.678944710419245</c:v>
                </c:pt>
                <c:pt idx="154">
                  <c:v>14.414684143942424</c:v>
                </c:pt>
                <c:pt idx="155">
                  <c:v>14.01091247746561</c:v>
                </c:pt>
                <c:pt idx="156">
                  <c:v>13.018151510988815</c:v>
                </c:pt>
                <c:pt idx="157">
                  <c:v>14.394882144511996</c:v>
                </c:pt>
                <c:pt idx="158">
                  <c:v>20.556112878035151</c:v>
                </c:pt>
                <c:pt idx="159">
                  <c:v>17.612851411558324</c:v>
                </c:pt>
                <c:pt idx="160">
                  <c:v>19.114582045081534</c:v>
                </c:pt>
                <c:pt idx="161">
                  <c:v>18.139307578604701</c:v>
                </c:pt>
                <c:pt idx="162">
                  <c:v>18.9335492121279</c:v>
                </c:pt>
                <c:pt idx="163">
                  <c:v>20.54227444565106</c:v>
                </c:pt>
                <c:pt idx="164">
                  <c:v>24.967512779174228</c:v>
                </c:pt>
                <c:pt idx="165">
                  <c:v>22.532246912697445</c:v>
                </c:pt>
                <c:pt idx="166">
                  <c:v>22.279476146220617</c:v>
                </c:pt>
                <c:pt idx="167">
                  <c:v>24.394716979743805</c:v>
                </c:pt>
                <c:pt idx="168">
                  <c:v>26.459939413266966</c:v>
                </c:pt>
                <c:pt idx="169">
                  <c:v>27.733673146790181</c:v>
                </c:pt>
                <c:pt idx="170">
                  <c:v>19.218405480313351</c:v>
                </c:pt>
                <c:pt idx="171">
                  <c:v>15.206647313836527</c:v>
                </c:pt>
                <c:pt idx="172">
                  <c:v>7.6248818473597169</c:v>
                </c:pt>
                <c:pt idx="173">
                  <c:v>13.220606580882873</c:v>
                </c:pt>
                <c:pt idx="174">
                  <c:v>8.2028365144060444</c:v>
                </c:pt>
                <c:pt idx="175">
                  <c:v>4.9155808479292489</c:v>
                </c:pt>
                <c:pt idx="176">
                  <c:v>3.9103076814524229</c:v>
                </c:pt>
                <c:pt idx="177">
                  <c:v>6.2255454149756133</c:v>
                </c:pt>
                <c:pt idx="178">
                  <c:v>1.9812738484988017</c:v>
                </c:pt>
                <c:pt idx="179">
                  <c:v>-1.8299991179780193</c:v>
                </c:pt>
                <c:pt idx="180">
                  <c:v>-4.863760384454821</c:v>
                </c:pt>
                <c:pt idx="181">
                  <c:v>-4.9285276509316702</c:v>
                </c:pt>
                <c:pt idx="182">
                  <c:v>3.1547001825915117</c:v>
                </c:pt>
                <c:pt idx="183">
                  <c:v>-3.6445640838853137</c:v>
                </c:pt>
                <c:pt idx="184">
                  <c:v>-2.9908253503621154</c:v>
                </c:pt>
                <c:pt idx="185">
                  <c:v>0.43340578316107781</c:v>
                </c:pt>
                <c:pt idx="186">
                  <c:v>4.0366379166842705</c:v>
                </c:pt>
                <c:pt idx="187">
                  <c:v>2.2353747502074555</c:v>
                </c:pt>
                <c:pt idx="188">
                  <c:v>2.0850972837306188</c:v>
                </c:pt>
                <c:pt idx="189">
                  <c:v>5.3688408172538118</c:v>
                </c:pt>
                <c:pt idx="190">
                  <c:v>0.21307025077697972</c:v>
                </c:pt>
                <c:pt idx="191">
                  <c:v>3.5803098843001635</c:v>
                </c:pt>
                <c:pt idx="192">
                  <c:v>-1.7244627821766585</c:v>
                </c:pt>
                <c:pt idx="193">
                  <c:v>2.7192691513465377</c:v>
                </c:pt>
                <c:pt idx="194">
                  <c:v>2.1194982848697066</c:v>
                </c:pt>
                <c:pt idx="195">
                  <c:v>6.5817392183929257</c:v>
                </c:pt>
                <c:pt idx="196">
                  <c:v>14.052967451916089</c:v>
                </c:pt>
                <c:pt idx="197">
                  <c:v>13.745204085439269</c:v>
                </c:pt>
                <c:pt idx="198">
                  <c:v>9.4064348189624525</c:v>
                </c:pt>
                <c:pt idx="199">
                  <c:v>7.810661752485629</c:v>
                </c:pt>
                <c:pt idx="200">
                  <c:v>4.170897586008806</c:v>
                </c:pt>
                <c:pt idx="201">
                  <c:v>0.55313671953197741</c:v>
                </c:pt>
                <c:pt idx="202">
                  <c:v>0.70035985305517556</c:v>
                </c:pt>
                <c:pt idx="203">
                  <c:v>-1.2459076134216502</c:v>
                </c:pt>
                <c:pt idx="204">
                  <c:v>-2.0156613798984893</c:v>
                </c:pt>
                <c:pt idx="205">
                  <c:v>-0.95843454637525838</c:v>
                </c:pt>
                <c:pt idx="206">
                  <c:v>-1.1691978128521043</c:v>
                </c:pt>
                <c:pt idx="207">
                  <c:v>2.4525279206710877</c:v>
                </c:pt>
                <c:pt idx="208">
                  <c:v>-4.0677293458057306</c:v>
                </c:pt>
                <c:pt idx="209">
                  <c:v>-1.9989974122825629</c:v>
                </c:pt>
                <c:pt idx="210">
                  <c:v>-11.084775978759382</c:v>
                </c:pt>
                <c:pt idx="211">
                  <c:v>-13.011039145236197</c:v>
                </c:pt>
                <c:pt idx="212">
                  <c:v>-11.157303511713025</c:v>
                </c:pt>
                <c:pt idx="213">
                  <c:v>-1.8625735781898243</c:v>
                </c:pt>
                <c:pt idx="214">
                  <c:v>1.8366667553333684</c:v>
                </c:pt>
                <c:pt idx="215">
                  <c:v>0.96239028885653966</c:v>
                </c:pt>
                <c:pt idx="216">
                  <c:v>-7.7618769776202896</c:v>
                </c:pt>
                <c:pt idx="217">
                  <c:v>-13.540633444097097</c:v>
                </c:pt>
                <c:pt idx="218">
                  <c:v>-8.7649008105739199</c:v>
                </c:pt>
                <c:pt idx="219">
                  <c:v>-10.463167077050741</c:v>
                </c:pt>
                <c:pt idx="220">
                  <c:v>-9.8794357435275515</c:v>
                </c:pt>
                <c:pt idx="221">
                  <c:v>-10.109715010004379</c:v>
                </c:pt>
                <c:pt idx="222">
                  <c:v>-10.222471076481213</c:v>
                </c:pt>
                <c:pt idx="223">
                  <c:v>-12.075247942957986</c:v>
                </c:pt>
                <c:pt idx="224">
                  <c:v>-11.840012109434809</c:v>
                </c:pt>
                <c:pt idx="225">
                  <c:v>-13.063775875911631</c:v>
                </c:pt>
                <c:pt idx="226">
                  <c:v>-13.457049542388461</c:v>
                </c:pt>
                <c:pt idx="227">
                  <c:v>-12.816311308865295</c:v>
                </c:pt>
                <c:pt idx="228">
                  <c:v>-9.8085839753421169</c:v>
                </c:pt>
                <c:pt idx="229">
                  <c:v>-9.6378470418189011</c:v>
                </c:pt>
                <c:pt idx="230">
                  <c:v>-11.345619608295749</c:v>
                </c:pt>
                <c:pt idx="231">
                  <c:v>-9.0863816747725537</c:v>
                </c:pt>
                <c:pt idx="232">
                  <c:v>-10.256648141249343</c:v>
                </c:pt>
                <c:pt idx="233">
                  <c:v>-11.439411507726192</c:v>
                </c:pt>
                <c:pt idx="234">
                  <c:v>-12.989682874202998</c:v>
                </c:pt>
                <c:pt idx="235">
                  <c:v>-13.561453840679832</c:v>
                </c:pt>
                <c:pt idx="236">
                  <c:v>-12.939712807156667</c:v>
                </c:pt>
                <c:pt idx="237">
                  <c:v>-16.936975173633471</c:v>
                </c:pt>
                <c:pt idx="238">
                  <c:v>-17.415255540110309</c:v>
                </c:pt>
                <c:pt idx="239">
                  <c:v>-17.011516906587104</c:v>
                </c:pt>
                <c:pt idx="240">
                  <c:v>-15.32678757306391</c:v>
                </c:pt>
                <c:pt idx="241">
                  <c:v>-15.262053439540722</c:v>
                </c:pt>
                <c:pt idx="242">
                  <c:v>-11.812813006017535</c:v>
                </c:pt>
                <c:pt idx="243">
                  <c:v>-12.399583372494362</c:v>
                </c:pt>
                <c:pt idx="244">
                  <c:v>-14.463847038971181</c:v>
                </c:pt>
                <c:pt idx="245">
                  <c:v>-14.580112705448016</c:v>
                </c:pt>
                <c:pt idx="246">
                  <c:v>-14.905881471924829</c:v>
                </c:pt>
                <c:pt idx="247">
                  <c:v>-16.311148538401653</c:v>
                </c:pt>
                <c:pt idx="248">
                  <c:v>-17.282913404878457</c:v>
                </c:pt>
                <c:pt idx="249">
                  <c:v>-12.062188671355273</c:v>
                </c:pt>
                <c:pt idx="250">
                  <c:v>-10.502947637832079</c:v>
                </c:pt>
                <c:pt idx="251">
                  <c:v>-12.653225104308916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6B-434A-A31D-C1D881A3A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75040"/>
        <c:axId val="27377120"/>
      </c:scatterChart>
      <c:valAx>
        <c:axId val="2737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77120"/>
        <c:crosses val="autoZero"/>
        <c:crossBetween val="midCat"/>
      </c:valAx>
      <c:valAx>
        <c:axId val="2737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75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accent2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2"/>
                </a:solidFill>
              </a:rPr>
              <a:t>Residuals vs 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accent2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'Part 3'!$C$2:$C$253</c:f>
              <c:numCache>
                <c:formatCode>General</c:formatCode>
                <c:ptCount val="2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</c:numCache>
            </c:numRef>
          </c:xVal>
          <c:yVal>
            <c:numRef>
              <c:f>'Part 3'!$H$2:$H$253</c:f>
              <c:numCache>
                <c:formatCode>0.00</c:formatCode>
                <c:ptCount val="252"/>
                <c:pt idx="0">
                  <c:v>3.9893103213724004</c:v>
                </c:pt>
                <c:pt idx="1">
                  <c:v>2.4945428248955892</c:v>
                </c:pt>
                <c:pt idx="2">
                  <c:v>3.547275938418764</c:v>
                </c:pt>
                <c:pt idx="3">
                  <c:v>3.4035140019419572</c:v>
                </c:pt>
                <c:pt idx="4">
                  <c:v>2.3162477254651321</c:v>
                </c:pt>
                <c:pt idx="5">
                  <c:v>2.4274754089883288</c:v>
                </c:pt>
                <c:pt idx="6">
                  <c:v>1.1902076125115002</c:v>
                </c:pt>
                <c:pt idx="7">
                  <c:v>1.2544458560346925</c:v>
                </c:pt>
                <c:pt idx="8">
                  <c:v>-0.18132353044212834</c:v>
                </c:pt>
                <c:pt idx="9">
                  <c:v>-0.89509279691895927</c:v>
                </c:pt>
                <c:pt idx="10">
                  <c:v>-0.44185461339576193</c:v>
                </c:pt>
                <c:pt idx="11">
                  <c:v>-1.4456247898725962</c:v>
                </c:pt>
                <c:pt idx="12">
                  <c:v>-0.42439344634939857</c:v>
                </c:pt>
                <c:pt idx="13">
                  <c:v>-0.99415788282622941</c:v>
                </c:pt>
                <c:pt idx="14">
                  <c:v>-1.4809297693030317</c:v>
                </c:pt>
                <c:pt idx="15">
                  <c:v>-2.9706923857798557</c:v>
                </c:pt>
                <c:pt idx="16">
                  <c:v>-4.9784603622566692</c:v>
                </c:pt>
                <c:pt idx="17">
                  <c:v>-4.0757287787334917</c:v>
                </c:pt>
                <c:pt idx="18">
                  <c:v>-4.1809927852103215</c:v>
                </c:pt>
                <c:pt idx="19">
                  <c:v>-3.8897648016871358</c:v>
                </c:pt>
                <c:pt idx="20">
                  <c:v>2.6694685518360473</c:v>
                </c:pt>
                <c:pt idx="21">
                  <c:v>2.1007035853592413</c:v>
                </c:pt>
                <c:pt idx="22">
                  <c:v>4.0314350188824193</c:v>
                </c:pt>
                <c:pt idx="23">
                  <c:v>3.1986701524055974</c:v>
                </c:pt>
                <c:pt idx="24">
                  <c:v>3.3739007859287824</c:v>
                </c:pt>
                <c:pt idx="25">
                  <c:v>4.4836331194519659</c:v>
                </c:pt>
                <c:pt idx="26">
                  <c:v>6.8723723529751481</c:v>
                </c:pt>
                <c:pt idx="27">
                  <c:v>7.3741029864983147</c:v>
                </c:pt>
                <c:pt idx="28">
                  <c:v>7.4913350200215092</c:v>
                </c:pt>
                <c:pt idx="29">
                  <c:v>6.6420677535446799</c:v>
                </c:pt>
                <c:pt idx="30">
                  <c:v>5.5493006870678698</c:v>
                </c:pt>
                <c:pt idx="31">
                  <c:v>6.2465345205910552</c:v>
                </c:pt>
                <c:pt idx="32">
                  <c:v>6.6312683541142405</c:v>
                </c:pt>
                <c:pt idx="33">
                  <c:v>5.4324984876374174</c:v>
                </c:pt>
                <c:pt idx="34">
                  <c:v>2.2332327211606042</c:v>
                </c:pt>
                <c:pt idx="35">
                  <c:v>-2.4435340453162127</c:v>
                </c:pt>
                <c:pt idx="36">
                  <c:v>-4.6138004717930414</c:v>
                </c:pt>
                <c:pt idx="37">
                  <c:v>-4.6140687582698519</c:v>
                </c:pt>
                <c:pt idx="38">
                  <c:v>-9.7213393047466781</c:v>
                </c:pt>
                <c:pt idx="39">
                  <c:v>-10.091602711223487</c:v>
                </c:pt>
                <c:pt idx="40">
                  <c:v>-6.924367637700314</c:v>
                </c:pt>
                <c:pt idx="41">
                  <c:v>-9.5151358041771346</c:v>
                </c:pt>
                <c:pt idx="42">
                  <c:v>-6.5159076306539419</c:v>
                </c:pt>
                <c:pt idx="43">
                  <c:v>-9.4486710371307652</c:v>
                </c:pt>
                <c:pt idx="44">
                  <c:v>-10.93844127360758</c:v>
                </c:pt>
                <c:pt idx="45">
                  <c:v>-16.305202790084408</c:v>
                </c:pt>
                <c:pt idx="46">
                  <c:v>-12.087468756561208</c:v>
                </c:pt>
                <c:pt idx="47">
                  <c:v>-15.978239973038043</c:v>
                </c:pt>
                <c:pt idx="48">
                  <c:v>-23.533508569514851</c:v>
                </c:pt>
                <c:pt idx="49">
                  <c:v>-18.456773375991673</c:v>
                </c:pt>
                <c:pt idx="50">
                  <c:v>-23.592043802468496</c:v>
                </c:pt>
                <c:pt idx="51">
                  <c:v>-18.000309218945304</c:v>
                </c:pt>
                <c:pt idx="52">
                  <c:v>-17.235074575422118</c:v>
                </c:pt>
                <c:pt idx="53">
                  <c:v>-15.031340481898937</c:v>
                </c:pt>
                <c:pt idx="54">
                  <c:v>-17.116111938375766</c:v>
                </c:pt>
                <c:pt idx="55">
                  <c:v>-14.621873394852571</c:v>
                </c:pt>
                <c:pt idx="56">
                  <c:v>-13.101145591329399</c:v>
                </c:pt>
                <c:pt idx="57">
                  <c:v>-16.15691008780621</c:v>
                </c:pt>
                <c:pt idx="58">
                  <c:v>-13.017178984283035</c:v>
                </c:pt>
                <c:pt idx="59">
                  <c:v>-16.129446790759857</c:v>
                </c:pt>
                <c:pt idx="60">
                  <c:v>-13.279708967236672</c:v>
                </c:pt>
                <c:pt idx="61">
                  <c:v>-14.333978113713499</c:v>
                </c:pt>
                <c:pt idx="62">
                  <c:v>-16.777743100190307</c:v>
                </c:pt>
                <c:pt idx="63">
                  <c:v>-16.564014506667135</c:v>
                </c:pt>
                <c:pt idx="64">
                  <c:v>-17.518781083143935</c:v>
                </c:pt>
                <c:pt idx="65">
                  <c:v>-13.311545099620758</c:v>
                </c:pt>
                <c:pt idx="66">
                  <c:v>-12.953811706097568</c:v>
                </c:pt>
                <c:pt idx="67">
                  <c:v>-11.726579072574395</c:v>
                </c:pt>
                <c:pt idx="68">
                  <c:v>-12.081347139051218</c:v>
                </c:pt>
                <c:pt idx="69">
                  <c:v>-6.1186180055280346</c:v>
                </c:pt>
                <c:pt idx="70">
                  <c:v>-0.7388813720048546</c:v>
                </c:pt>
                <c:pt idx="71">
                  <c:v>0.13635386151833018</c:v>
                </c:pt>
                <c:pt idx="72">
                  <c:v>4.819084195041512</c:v>
                </c:pt>
                <c:pt idx="73">
                  <c:v>2.8168170285646994</c:v>
                </c:pt>
                <c:pt idx="74">
                  <c:v>3.4045461620878683</c:v>
                </c:pt>
                <c:pt idx="75">
                  <c:v>-0.21271890438893593</c:v>
                </c:pt>
                <c:pt idx="76">
                  <c:v>1.2130153291342367</c:v>
                </c:pt>
                <c:pt idx="77">
                  <c:v>2.6682524626574207</c:v>
                </c:pt>
                <c:pt idx="78">
                  <c:v>2.8639832961806064</c:v>
                </c:pt>
                <c:pt idx="79">
                  <c:v>0.81021772970377981</c:v>
                </c:pt>
                <c:pt idx="80">
                  <c:v>-2.628550036773035</c:v>
                </c:pt>
                <c:pt idx="81">
                  <c:v>-3.9821503249854118E-2</c:v>
                </c:pt>
                <c:pt idx="82">
                  <c:v>4.6819103302733396</c:v>
                </c:pt>
                <c:pt idx="83">
                  <c:v>-5.0588516362034852</c:v>
                </c:pt>
                <c:pt idx="84">
                  <c:v>-3.9041212026803009</c:v>
                </c:pt>
                <c:pt idx="85">
                  <c:v>-4.1563883691571277</c:v>
                </c:pt>
                <c:pt idx="86">
                  <c:v>-2.826151335633952</c:v>
                </c:pt>
                <c:pt idx="87">
                  <c:v>-2.3514211021107627</c:v>
                </c:pt>
                <c:pt idx="88">
                  <c:v>-2.0941896685875747</c:v>
                </c:pt>
                <c:pt idx="89">
                  <c:v>-0.96745913506438797</c:v>
                </c:pt>
                <c:pt idx="90">
                  <c:v>-3.9127194015412101</c:v>
                </c:pt>
                <c:pt idx="91">
                  <c:v>-3.7069864680180444</c:v>
                </c:pt>
                <c:pt idx="92">
                  <c:v>-3.0032599344948494</c:v>
                </c:pt>
                <c:pt idx="93">
                  <c:v>-2.2995259009716591</c:v>
                </c:pt>
                <c:pt idx="94">
                  <c:v>-1.8182878674484897</c:v>
                </c:pt>
                <c:pt idx="95">
                  <c:v>-1.0075591339253123</c:v>
                </c:pt>
                <c:pt idx="96">
                  <c:v>1.0801776995978827</c:v>
                </c:pt>
                <c:pt idx="97">
                  <c:v>-1.8225945668789336</c:v>
                </c:pt>
                <c:pt idx="98">
                  <c:v>-2.6583578333557512</c:v>
                </c:pt>
                <c:pt idx="99">
                  <c:v>-3.7521243998325815</c:v>
                </c:pt>
                <c:pt idx="100">
                  <c:v>-4.668393066309406</c:v>
                </c:pt>
                <c:pt idx="101">
                  <c:v>-5.4756605327862076</c:v>
                </c:pt>
                <c:pt idx="102">
                  <c:v>-3.7549280992630258</c:v>
                </c:pt>
                <c:pt idx="103">
                  <c:v>-2.6641929657398435</c:v>
                </c:pt>
                <c:pt idx="104">
                  <c:v>-2.9384633322166707</c:v>
                </c:pt>
                <c:pt idx="105">
                  <c:v>-2.9817308986934847</c:v>
                </c:pt>
                <c:pt idx="106">
                  <c:v>-4.2144973651703026</c:v>
                </c:pt>
                <c:pt idx="107">
                  <c:v>-3.4372617316471121</c:v>
                </c:pt>
                <c:pt idx="108">
                  <c:v>-1.727027398123937</c:v>
                </c:pt>
                <c:pt idx="109">
                  <c:v>1.7702019353992284</c:v>
                </c:pt>
                <c:pt idx="110">
                  <c:v>3.7569331689224157</c:v>
                </c:pt>
                <c:pt idx="111">
                  <c:v>-1.0603288975543848</c:v>
                </c:pt>
                <c:pt idx="112">
                  <c:v>-2.0500990640312011</c:v>
                </c:pt>
                <c:pt idx="113">
                  <c:v>-1.0098629305080351</c:v>
                </c:pt>
                <c:pt idx="114">
                  <c:v>0.77687130301518437</c:v>
                </c:pt>
                <c:pt idx="115">
                  <c:v>1.7195962365383366</c:v>
                </c:pt>
                <c:pt idx="116">
                  <c:v>2.0268382700615177</c:v>
                </c:pt>
                <c:pt idx="117">
                  <c:v>2.7355696035847075</c:v>
                </c:pt>
                <c:pt idx="118">
                  <c:v>4.3332933371078752</c:v>
                </c:pt>
                <c:pt idx="119">
                  <c:v>6.5200367706310374</c:v>
                </c:pt>
                <c:pt idx="120">
                  <c:v>4.6767661041542681</c:v>
                </c:pt>
                <c:pt idx="121">
                  <c:v>5.3430017376774401</c:v>
                </c:pt>
                <c:pt idx="122">
                  <c:v>1.9147244712006</c:v>
                </c:pt>
                <c:pt idx="123">
                  <c:v>0.94746090472378341</c:v>
                </c:pt>
                <c:pt idx="124">
                  <c:v>4.5266909382469862</c:v>
                </c:pt>
                <c:pt idx="125">
                  <c:v>10.177927171770165</c:v>
                </c:pt>
                <c:pt idx="126">
                  <c:v>10.415161905293331</c:v>
                </c:pt>
                <c:pt idx="127">
                  <c:v>18.409400438816505</c:v>
                </c:pt>
                <c:pt idx="128">
                  <c:v>15.220625072339686</c:v>
                </c:pt>
                <c:pt idx="129">
                  <c:v>18.927357505862886</c:v>
                </c:pt>
                <c:pt idx="130">
                  <c:v>23.660594439386074</c:v>
                </c:pt>
                <c:pt idx="131">
                  <c:v>24.186327172909245</c:v>
                </c:pt>
                <c:pt idx="132">
                  <c:v>19.043557006432422</c:v>
                </c:pt>
                <c:pt idx="133">
                  <c:v>17.700789939955627</c:v>
                </c:pt>
                <c:pt idx="134">
                  <c:v>13.601522673478797</c:v>
                </c:pt>
                <c:pt idx="135">
                  <c:v>12.810254007001987</c:v>
                </c:pt>
                <c:pt idx="136">
                  <c:v>10.570987340525164</c:v>
                </c:pt>
                <c:pt idx="137">
                  <c:v>21.971719974048341</c:v>
                </c:pt>
                <c:pt idx="138">
                  <c:v>18.701462707571523</c:v>
                </c:pt>
                <c:pt idx="139">
                  <c:v>16.43968934109472</c:v>
                </c:pt>
                <c:pt idx="140">
                  <c:v>10.428922974617876</c:v>
                </c:pt>
                <c:pt idx="141">
                  <c:v>11.204152108141045</c:v>
                </c:pt>
                <c:pt idx="142">
                  <c:v>13.176387441664275</c:v>
                </c:pt>
                <c:pt idx="143">
                  <c:v>10.089617175187442</c:v>
                </c:pt>
                <c:pt idx="144">
                  <c:v>11.406853708710628</c:v>
                </c:pt>
                <c:pt idx="145">
                  <c:v>11.981582342233793</c:v>
                </c:pt>
                <c:pt idx="146">
                  <c:v>17.278814675756962</c:v>
                </c:pt>
                <c:pt idx="147">
                  <c:v>14.296551809280174</c:v>
                </c:pt>
                <c:pt idx="148">
                  <c:v>15.300784842803353</c:v>
                </c:pt>
                <c:pt idx="149">
                  <c:v>18.268015376326531</c:v>
                </c:pt>
                <c:pt idx="150">
                  <c:v>18.923752909849696</c:v>
                </c:pt>
                <c:pt idx="151">
                  <c:v>15.703986943372911</c:v>
                </c:pt>
                <c:pt idx="152">
                  <c:v>14.396223576896062</c:v>
                </c:pt>
                <c:pt idx="153">
                  <c:v>10.678944710419245</c:v>
                </c:pt>
                <c:pt idx="154">
                  <c:v>14.414684143942424</c:v>
                </c:pt>
                <c:pt idx="155">
                  <c:v>14.01091247746561</c:v>
                </c:pt>
                <c:pt idx="156">
                  <c:v>13.018151510988815</c:v>
                </c:pt>
                <c:pt idx="157">
                  <c:v>14.394882144511996</c:v>
                </c:pt>
                <c:pt idx="158">
                  <c:v>20.556112878035151</c:v>
                </c:pt>
                <c:pt idx="159">
                  <c:v>17.612851411558324</c:v>
                </c:pt>
                <c:pt idx="160">
                  <c:v>19.114582045081534</c:v>
                </c:pt>
                <c:pt idx="161">
                  <c:v>18.139307578604701</c:v>
                </c:pt>
                <c:pt idx="162">
                  <c:v>18.9335492121279</c:v>
                </c:pt>
                <c:pt idx="163">
                  <c:v>20.54227444565106</c:v>
                </c:pt>
                <c:pt idx="164">
                  <c:v>24.967512779174228</c:v>
                </c:pt>
                <c:pt idx="165">
                  <c:v>22.532246912697445</c:v>
                </c:pt>
                <c:pt idx="166">
                  <c:v>22.279476146220617</c:v>
                </c:pt>
                <c:pt idx="167">
                  <c:v>24.394716979743805</c:v>
                </c:pt>
                <c:pt idx="168">
                  <c:v>26.459939413266966</c:v>
                </c:pt>
                <c:pt idx="169">
                  <c:v>27.733673146790181</c:v>
                </c:pt>
                <c:pt idx="170">
                  <c:v>19.218405480313351</c:v>
                </c:pt>
                <c:pt idx="171">
                  <c:v>15.206647313836527</c:v>
                </c:pt>
                <c:pt idx="172">
                  <c:v>7.6248818473597169</c:v>
                </c:pt>
                <c:pt idx="173">
                  <c:v>13.220606580882873</c:v>
                </c:pt>
                <c:pt idx="174">
                  <c:v>8.2028365144060444</c:v>
                </c:pt>
                <c:pt idx="175">
                  <c:v>4.9155808479292489</c:v>
                </c:pt>
                <c:pt idx="176">
                  <c:v>3.9103076814524229</c:v>
                </c:pt>
                <c:pt idx="177">
                  <c:v>6.2255454149756133</c:v>
                </c:pt>
                <c:pt idx="178">
                  <c:v>1.9812738484988017</c:v>
                </c:pt>
                <c:pt idx="179">
                  <c:v>-1.8299991179780193</c:v>
                </c:pt>
                <c:pt idx="180">
                  <c:v>-4.863760384454821</c:v>
                </c:pt>
                <c:pt idx="181">
                  <c:v>-4.9285276509316702</c:v>
                </c:pt>
                <c:pt idx="182">
                  <c:v>3.1547001825915117</c:v>
                </c:pt>
                <c:pt idx="183">
                  <c:v>-3.6445640838853137</c:v>
                </c:pt>
                <c:pt idx="184">
                  <c:v>-2.9908253503621154</c:v>
                </c:pt>
                <c:pt idx="185">
                  <c:v>0.43340578316107781</c:v>
                </c:pt>
                <c:pt idx="186">
                  <c:v>4.0366379166842705</c:v>
                </c:pt>
                <c:pt idx="187">
                  <c:v>2.2353747502074555</c:v>
                </c:pt>
                <c:pt idx="188">
                  <c:v>2.0850972837306188</c:v>
                </c:pt>
                <c:pt idx="189">
                  <c:v>5.3688408172538118</c:v>
                </c:pt>
                <c:pt idx="190">
                  <c:v>0.21307025077697972</c:v>
                </c:pt>
                <c:pt idx="191">
                  <c:v>3.5803098843001635</c:v>
                </c:pt>
                <c:pt idx="192">
                  <c:v>-1.7244627821766585</c:v>
                </c:pt>
                <c:pt idx="193">
                  <c:v>2.7192691513465377</c:v>
                </c:pt>
                <c:pt idx="194">
                  <c:v>2.1194982848697066</c:v>
                </c:pt>
                <c:pt idx="195">
                  <c:v>6.5817392183929257</c:v>
                </c:pt>
                <c:pt idx="196">
                  <c:v>14.052967451916089</c:v>
                </c:pt>
                <c:pt idx="197">
                  <c:v>13.745204085439269</c:v>
                </c:pt>
                <c:pt idx="198">
                  <c:v>9.4064348189624525</c:v>
                </c:pt>
                <c:pt idx="199">
                  <c:v>7.810661752485629</c:v>
                </c:pt>
                <c:pt idx="200">
                  <c:v>4.170897586008806</c:v>
                </c:pt>
                <c:pt idx="201">
                  <c:v>0.55313671953197741</c:v>
                </c:pt>
                <c:pt idx="202">
                  <c:v>0.70035985305517556</c:v>
                </c:pt>
                <c:pt idx="203">
                  <c:v>-1.2459076134216502</c:v>
                </c:pt>
                <c:pt idx="204">
                  <c:v>-2.0156613798984893</c:v>
                </c:pt>
                <c:pt idx="205">
                  <c:v>-0.95843454637525838</c:v>
                </c:pt>
                <c:pt idx="206">
                  <c:v>-1.1691978128521043</c:v>
                </c:pt>
                <c:pt idx="207">
                  <c:v>2.4525279206710877</c:v>
                </c:pt>
                <c:pt idx="208">
                  <c:v>-4.0677293458057306</c:v>
                </c:pt>
                <c:pt idx="209">
                  <c:v>-1.9989974122825629</c:v>
                </c:pt>
                <c:pt idx="210">
                  <c:v>-11.084775978759382</c:v>
                </c:pt>
                <c:pt idx="211">
                  <c:v>-13.011039145236197</c:v>
                </c:pt>
                <c:pt idx="212">
                  <c:v>-11.157303511713025</c:v>
                </c:pt>
                <c:pt idx="213">
                  <c:v>-1.8625735781898243</c:v>
                </c:pt>
                <c:pt idx="214">
                  <c:v>1.8366667553333684</c:v>
                </c:pt>
                <c:pt idx="215">
                  <c:v>0.96239028885653966</c:v>
                </c:pt>
                <c:pt idx="216">
                  <c:v>-7.7618769776202896</c:v>
                </c:pt>
                <c:pt idx="217">
                  <c:v>-13.540633444097097</c:v>
                </c:pt>
                <c:pt idx="218">
                  <c:v>-8.7649008105739199</c:v>
                </c:pt>
                <c:pt idx="219">
                  <c:v>-10.463167077050741</c:v>
                </c:pt>
                <c:pt idx="220">
                  <c:v>-9.8794357435275515</c:v>
                </c:pt>
                <c:pt idx="221">
                  <c:v>-10.109715010004379</c:v>
                </c:pt>
                <c:pt idx="222">
                  <c:v>-10.222471076481213</c:v>
                </c:pt>
                <c:pt idx="223">
                  <c:v>-12.075247942957986</c:v>
                </c:pt>
                <c:pt idx="224">
                  <c:v>-11.840012109434809</c:v>
                </c:pt>
                <c:pt idx="225">
                  <c:v>-13.063775875911631</c:v>
                </c:pt>
                <c:pt idx="226">
                  <c:v>-13.457049542388461</c:v>
                </c:pt>
                <c:pt idx="227">
                  <c:v>-12.816311308865295</c:v>
                </c:pt>
                <c:pt idx="228">
                  <c:v>-9.8085839753421169</c:v>
                </c:pt>
                <c:pt idx="229">
                  <c:v>-9.6378470418189011</c:v>
                </c:pt>
                <c:pt idx="230">
                  <c:v>-11.345619608295749</c:v>
                </c:pt>
                <c:pt idx="231">
                  <c:v>-9.0863816747725537</c:v>
                </c:pt>
                <c:pt idx="232">
                  <c:v>-10.256648141249343</c:v>
                </c:pt>
                <c:pt idx="233">
                  <c:v>-11.439411507726192</c:v>
                </c:pt>
                <c:pt idx="234">
                  <c:v>-12.989682874202998</c:v>
                </c:pt>
                <c:pt idx="235">
                  <c:v>-13.561453840679832</c:v>
                </c:pt>
                <c:pt idx="236">
                  <c:v>-12.939712807156667</c:v>
                </c:pt>
                <c:pt idx="237">
                  <c:v>-16.936975173633471</c:v>
                </c:pt>
                <c:pt idx="238">
                  <c:v>-17.415255540110309</c:v>
                </c:pt>
                <c:pt idx="239">
                  <c:v>-17.011516906587104</c:v>
                </c:pt>
                <c:pt idx="240">
                  <c:v>-15.32678757306391</c:v>
                </c:pt>
                <c:pt idx="241">
                  <c:v>-15.262053439540722</c:v>
                </c:pt>
                <c:pt idx="242">
                  <c:v>-11.812813006017535</c:v>
                </c:pt>
                <c:pt idx="243">
                  <c:v>-12.399583372494362</c:v>
                </c:pt>
                <c:pt idx="244">
                  <c:v>-14.463847038971181</c:v>
                </c:pt>
                <c:pt idx="245">
                  <c:v>-14.580112705448016</c:v>
                </c:pt>
                <c:pt idx="246">
                  <c:v>-14.905881471924829</c:v>
                </c:pt>
                <c:pt idx="247">
                  <c:v>-16.311148538401653</c:v>
                </c:pt>
                <c:pt idx="248">
                  <c:v>-17.282913404878457</c:v>
                </c:pt>
                <c:pt idx="249">
                  <c:v>-12.062188671355273</c:v>
                </c:pt>
                <c:pt idx="250">
                  <c:v>-10.502947637832079</c:v>
                </c:pt>
                <c:pt idx="251">
                  <c:v>-12.653225104308916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98-4B2D-B669-46DB06FBC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6394480"/>
        <c:axId val="1806372432"/>
      </c:scatterChart>
      <c:valAx>
        <c:axId val="180639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372432"/>
        <c:crosses val="autoZero"/>
        <c:crossBetween val="midCat"/>
      </c:valAx>
      <c:valAx>
        <c:axId val="180637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394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accent2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2"/>
                </a:solidFill>
              </a:rPr>
              <a:t>Residuals Vs Predicted 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accent2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'Part 3'!$BI$2:$BI$253</c:f>
              <c:numCache>
                <c:formatCode>General</c:formatCode>
                <c:ptCount val="252"/>
                <c:pt idx="0">
                  <c:v>346.00368830547097</c:v>
                </c:pt>
                <c:pt idx="1">
                  <c:v>346.80409399962832</c:v>
                </c:pt>
                <c:pt idx="2">
                  <c:v>347.60449969378573</c:v>
                </c:pt>
                <c:pt idx="3">
                  <c:v>348.40490538794307</c:v>
                </c:pt>
                <c:pt idx="4">
                  <c:v>349.20531108210048</c:v>
                </c:pt>
                <c:pt idx="5">
                  <c:v>350.00571677625788</c:v>
                </c:pt>
                <c:pt idx="6">
                  <c:v>350.80612247041523</c:v>
                </c:pt>
                <c:pt idx="7">
                  <c:v>351.60652816457264</c:v>
                </c:pt>
                <c:pt idx="8">
                  <c:v>352.40693385872999</c:v>
                </c:pt>
                <c:pt idx="9">
                  <c:v>353.20733955288739</c:v>
                </c:pt>
                <c:pt idx="10">
                  <c:v>354.00774524704474</c:v>
                </c:pt>
                <c:pt idx="11">
                  <c:v>354.80815094120214</c:v>
                </c:pt>
                <c:pt idx="12">
                  <c:v>355.60855663535955</c:v>
                </c:pt>
                <c:pt idx="13">
                  <c:v>356.4089623295169</c:v>
                </c:pt>
                <c:pt idx="14">
                  <c:v>357.2093680236743</c:v>
                </c:pt>
                <c:pt idx="15">
                  <c:v>358.00977371783165</c:v>
                </c:pt>
                <c:pt idx="16">
                  <c:v>358.81017941198905</c:v>
                </c:pt>
                <c:pt idx="17">
                  <c:v>359.61058510614646</c:v>
                </c:pt>
                <c:pt idx="18">
                  <c:v>360.41099080030381</c:v>
                </c:pt>
                <c:pt idx="19">
                  <c:v>361.21139649446121</c:v>
                </c:pt>
                <c:pt idx="20">
                  <c:v>362.01180218861856</c:v>
                </c:pt>
                <c:pt idx="21">
                  <c:v>362.81220788277597</c:v>
                </c:pt>
                <c:pt idx="22">
                  <c:v>363.61261357693331</c:v>
                </c:pt>
                <c:pt idx="23">
                  <c:v>364.41301927109072</c:v>
                </c:pt>
                <c:pt idx="24">
                  <c:v>365.21342496524812</c:v>
                </c:pt>
                <c:pt idx="25">
                  <c:v>366.01383065940547</c:v>
                </c:pt>
                <c:pt idx="26">
                  <c:v>366.81423635356288</c:v>
                </c:pt>
                <c:pt idx="27">
                  <c:v>367.61464204772022</c:v>
                </c:pt>
                <c:pt idx="28">
                  <c:v>368.41504774187763</c:v>
                </c:pt>
                <c:pt idx="29">
                  <c:v>369.21545343603503</c:v>
                </c:pt>
                <c:pt idx="30">
                  <c:v>370.01585913019238</c:v>
                </c:pt>
                <c:pt idx="31">
                  <c:v>370.81626482434979</c:v>
                </c:pt>
                <c:pt idx="32">
                  <c:v>371.61667051850714</c:v>
                </c:pt>
                <c:pt idx="33">
                  <c:v>372.41707621266454</c:v>
                </c:pt>
                <c:pt idx="34">
                  <c:v>373.21748190682194</c:v>
                </c:pt>
                <c:pt idx="35">
                  <c:v>374.01788760097929</c:v>
                </c:pt>
                <c:pt idx="36">
                  <c:v>374.8182932951367</c:v>
                </c:pt>
                <c:pt idx="37">
                  <c:v>375.61869898929405</c:v>
                </c:pt>
                <c:pt idx="38">
                  <c:v>376.41910468345145</c:v>
                </c:pt>
                <c:pt idx="39">
                  <c:v>377.2195103776088</c:v>
                </c:pt>
                <c:pt idx="40">
                  <c:v>378.0199160717662</c:v>
                </c:pt>
                <c:pt idx="41">
                  <c:v>378.82032176592361</c:v>
                </c:pt>
                <c:pt idx="42">
                  <c:v>379.62072746008096</c:v>
                </c:pt>
                <c:pt idx="43">
                  <c:v>380.42113315423836</c:v>
                </c:pt>
                <c:pt idx="44">
                  <c:v>381.22153884839577</c:v>
                </c:pt>
                <c:pt idx="45">
                  <c:v>382.02194454255311</c:v>
                </c:pt>
                <c:pt idx="46">
                  <c:v>382.82235023671052</c:v>
                </c:pt>
                <c:pt idx="47">
                  <c:v>383.62275593086787</c:v>
                </c:pt>
                <c:pt idx="48">
                  <c:v>384.42316162502527</c:v>
                </c:pt>
                <c:pt idx="49">
                  <c:v>385.22356731918262</c:v>
                </c:pt>
                <c:pt idx="50">
                  <c:v>386.02397301334003</c:v>
                </c:pt>
                <c:pt idx="51">
                  <c:v>386.82437870749743</c:v>
                </c:pt>
                <c:pt idx="52">
                  <c:v>387.62478440165478</c:v>
                </c:pt>
                <c:pt idx="53">
                  <c:v>388.42519009581218</c:v>
                </c:pt>
                <c:pt idx="54">
                  <c:v>389.22559578996953</c:v>
                </c:pt>
                <c:pt idx="55">
                  <c:v>390.02600148412694</c:v>
                </c:pt>
                <c:pt idx="56">
                  <c:v>390.82640717828428</c:v>
                </c:pt>
                <c:pt idx="57">
                  <c:v>391.62681287244169</c:v>
                </c:pt>
                <c:pt idx="58">
                  <c:v>392.42721856659909</c:v>
                </c:pt>
                <c:pt idx="59">
                  <c:v>393.22762426075644</c:v>
                </c:pt>
                <c:pt idx="60">
                  <c:v>394.02802995491385</c:v>
                </c:pt>
                <c:pt idx="61">
                  <c:v>394.82843564907125</c:v>
                </c:pt>
                <c:pt idx="62">
                  <c:v>395.6288413432286</c:v>
                </c:pt>
                <c:pt idx="63">
                  <c:v>396.42924703738601</c:v>
                </c:pt>
                <c:pt idx="64">
                  <c:v>397.22965273154335</c:v>
                </c:pt>
                <c:pt idx="65">
                  <c:v>398.03005842570076</c:v>
                </c:pt>
                <c:pt idx="66">
                  <c:v>398.83046411985811</c:v>
                </c:pt>
                <c:pt idx="67">
                  <c:v>399.63086981401551</c:v>
                </c:pt>
                <c:pt idx="68">
                  <c:v>400.43127550817292</c:v>
                </c:pt>
                <c:pt idx="69">
                  <c:v>401.23168120233026</c:v>
                </c:pt>
                <c:pt idx="70">
                  <c:v>402.03208689648767</c:v>
                </c:pt>
                <c:pt idx="71">
                  <c:v>402.83249259064502</c:v>
                </c:pt>
                <c:pt idx="72">
                  <c:v>403.63289828480242</c:v>
                </c:pt>
                <c:pt idx="73">
                  <c:v>404.43330397895977</c:v>
                </c:pt>
                <c:pt idx="74">
                  <c:v>405.23370967311718</c:v>
                </c:pt>
                <c:pt idx="75">
                  <c:v>406.03411536727458</c:v>
                </c:pt>
                <c:pt idx="76">
                  <c:v>406.83452106143193</c:v>
                </c:pt>
                <c:pt idx="77">
                  <c:v>407.63492675558933</c:v>
                </c:pt>
                <c:pt idx="78">
                  <c:v>408.43533244974674</c:v>
                </c:pt>
                <c:pt idx="79">
                  <c:v>409.23573814390409</c:v>
                </c:pt>
                <c:pt idx="80">
                  <c:v>410.03614383806143</c:v>
                </c:pt>
                <c:pt idx="81">
                  <c:v>410.83654953221884</c:v>
                </c:pt>
                <c:pt idx="82">
                  <c:v>411.63695522637624</c:v>
                </c:pt>
                <c:pt idx="83">
                  <c:v>412.43736092053359</c:v>
                </c:pt>
                <c:pt idx="84">
                  <c:v>413.237766614691</c:v>
                </c:pt>
                <c:pt idx="85">
                  <c:v>414.0381723088484</c:v>
                </c:pt>
                <c:pt idx="86">
                  <c:v>414.83857800300575</c:v>
                </c:pt>
                <c:pt idx="87">
                  <c:v>415.63898369716316</c:v>
                </c:pt>
                <c:pt idx="88">
                  <c:v>416.4393893913205</c:v>
                </c:pt>
                <c:pt idx="89">
                  <c:v>417.23979508547791</c:v>
                </c:pt>
                <c:pt idx="90">
                  <c:v>418.04020077963526</c:v>
                </c:pt>
                <c:pt idx="91">
                  <c:v>418.84060647379266</c:v>
                </c:pt>
                <c:pt idx="92">
                  <c:v>419.64101216795007</c:v>
                </c:pt>
                <c:pt idx="93">
                  <c:v>420.44141786210741</c:v>
                </c:pt>
                <c:pt idx="94">
                  <c:v>421.24182355626482</c:v>
                </c:pt>
                <c:pt idx="95">
                  <c:v>422.04222925042222</c:v>
                </c:pt>
                <c:pt idx="96">
                  <c:v>422.84263494457957</c:v>
                </c:pt>
                <c:pt idx="97">
                  <c:v>423.64304063873692</c:v>
                </c:pt>
                <c:pt idx="98">
                  <c:v>424.44344633289433</c:v>
                </c:pt>
                <c:pt idx="99">
                  <c:v>425.24385202705173</c:v>
                </c:pt>
                <c:pt idx="100">
                  <c:v>426.04425772120908</c:v>
                </c:pt>
                <c:pt idx="101">
                  <c:v>426.84466341536648</c:v>
                </c:pt>
                <c:pt idx="102">
                  <c:v>427.64506910952389</c:v>
                </c:pt>
                <c:pt idx="103">
                  <c:v>428.44547480368124</c:v>
                </c:pt>
                <c:pt idx="104">
                  <c:v>429.24588049783864</c:v>
                </c:pt>
                <c:pt idx="105">
                  <c:v>430.04628619199599</c:v>
                </c:pt>
                <c:pt idx="106">
                  <c:v>430.84669188615339</c:v>
                </c:pt>
                <c:pt idx="107">
                  <c:v>431.64709758031074</c:v>
                </c:pt>
                <c:pt idx="108">
                  <c:v>432.44750327446815</c:v>
                </c:pt>
                <c:pt idx="109">
                  <c:v>433.24790896862555</c:v>
                </c:pt>
                <c:pt idx="110">
                  <c:v>434.0483146627829</c:v>
                </c:pt>
                <c:pt idx="111">
                  <c:v>434.84872035694031</c:v>
                </c:pt>
                <c:pt idx="112">
                  <c:v>435.64912605109771</c:v>
                </c:pt>
                <c:pt idx="113">
                  <c:v>436.44953174525506</c:v>
                </c:pt>
                <c:pt idx="114">
                  <c:v>437.24993743941241</c:v>
                </c:pt>
                <c:pt idx="115">
                  <c:v>438.05034313356981</c:v>
                </c:pt>
                <c:pt idx="116">
                  <c:v>438.85074882772722</c:v>
                </c:pt>
                <c:pt idx="117">
                  <c:v>439.65115452188456</c:v>
                </c:pt>
                <c:pt idx="118">
                  <c:v>440.45156021604197</c:v>
                </c:pt>
                <c:pt idx="119">
                  <c:v>441.25196591019937</c:v>
                </c:pt>
                <c:pt idx="120">
                  <c:v>442.05237160435672</c:v>
                </c:pt>
                <c:pt idx="121">
                  <c:v>442.85277729851413</c:v>
                </c:pt>
                <c:pt idx="122">
                  <c:v>443.65318299267147</c:v>
                </c:pt>
                <c:pt idx="123">
                  <c:v>444.45358868682888</c:v>
                </c:pt>
                <c:pt idx="124">
                  <c:v>445.25399438098623</c:v>
                </c:pt>
                <c:pt idx="125">
                  <c:v>446.05440007514363</c:v>
                </c:pt>
                <c:pt idx="126">
                  <c:v>446.85480576930104</c:v>
                </c:pt>
                <c:pt idx="127">
                  <c:v>447.65521146345839</c:v>
                </c:pt>
                <c:pt idx="128">
                  <c:v>448.45561715761579</c:v>
                </c:pt>
                <c:pt idx="129">
                  <c:v>449.2560228517732</c:v>
                </c:pt>
                <c:pt idx="130">
                  <c:v>450.05642854593054</c:v>
                </c:pt>
                <c:pt idx="131">
                  <c:v>450.85683424008789</c:v>
                </c:pt>
                <c:pt idx="132">
                  <c:v>451.6572399342453</c:v>
                </c:pt>
                <c:pt idx="133">
                  <c:v>452.4576456284027</c:v>
                </c:pt>
                <c:pt idx="134">
                  <c:v>453.25805132256005</c:v>
                </c:pt>
                <c:pt idx="135">
                  <c:v>454.05845701671745</c:v>
                </c:pt>
                <c:pt idx="136">
                  <c:v>454.85886271087486</c:v>
                </c:pt>
                <c:pt idx="137">
                  <c:v>455.65926840503221</c:v>
                </c:pt>
                <c:pt idx="138">
                  <c:v>456.45967409918961</c:v>
                </c:pt>
                <c:pt idx="139">
                  <c:v>457.26007979334696</c:v>
                </c:pt>
                <c:pt idx="140">
                  <c:v>458.06048548750437</c:v>
                </c:pt>
                <c:pt idx="141">
                  <c:v>458.86089118166171</c:v>
                </c:pt>
                <c:pt idx="142">
                  <c:v>459.66129687581912</c:v>
                </c:pt>
                <c:pt idx="143">
                  <c:v>460.46170256997652</c:v>
                </c:pt>
                <c:pt idx="144">
                  <c:v>461.26210826413387</c:v>
                </c:pt>
                <c:pt idx="145">
                  <c:v>462.06251395829128</c:v>
                </c:pt>
                <c:pt idx="146">
                  <c:v>462.86291965244868</c:v>
                </c:pt>
                <c:pt idx="147">
                  <c:v>463.66332534660603</c:v>
                </c:pt>
                <c:pt idx="148">
                  <c:v>464.46373104076338</c:v>
                </c:pt>
                <c:pt idx="149">
                  <c:v>465.26413673492078</c:v>
                </c:pt>
                <c:pt idx="150">
                  <c:v>466.06454242907819</c:v>
                </c:pt>
                <c:pt idx="151">
                  <c:v>466.86494812323554</c:v>
                </c:pt>
                <c:pt idx="152">
                  <c:v>467.66535381739294</c:v>
                </c:pt>
                <c:pt idx="153">
                  <c:v>468.46575951155035</c:v>
                </c:pt>
                <c:pt idx="154">
                  <c:v>469.26616520570769</c:v>
                </c:pt>
                <c:pt idx="155">
                  <c:v>470.0665708998651</c:v>
                </c:pt>
                <c:pt idx="156">
                  <c:v>470.86697659402245</c:v>
                </c:pt>
                <c:pt idx="157">
                  <c:v>471.66738228817985</c:v>
                </c:pt>
                <c:pt idx="158">
                  <c:v>472.4677879823372</c:v>
                </c:pt>
                <c:pt idx="159">
                  <c:v>473.2681936764946</c:v>
                </c:pt>
                <c:pt idx="160">
                  <c:v>474.06859937065201</c:v>
                </c:pt>
                <c:pt idx="161">
                  <c:v>474.86900506480936</c:v>
                </c:pt>
                <c:pt idx="162">
                  <c:v>475.66941075896676</c:v>
                </c:pt>
                <c:pt idx="163">
                  <c:v>476.46981645312417</c:v>
                </c:pt>
                <c:pt idx="164">
                  <c:v>477.27022214728152</c:v>
                </c:pt>
                <c:pt idx="165">
                  <c:v>478.07062784143886</c:v>
                </c:pt>
                <c:pt idx="166">
                  <c:v>478.87103353559627</c:v>
                </c:pt>
                <c:pt idx="167">
                  <c:v>479.67143922975367</c:v>
                </c:pt>
                <c:pt idx="168">
                  <c:v>480.47184492391102</c:v>
                </c:pt>
                <c:pt idx="169">
                  <c:v>481.27225061806843</c:v>
                </c:pt>
                <c:pt idx="170">
                  <c:v>482.07265631222583</c:v>
                </c:pt>
                <c:pt idx="171">
                  <c:v>482.87306200638318</c:v>
                </c:pt>
                <c:pt idx="172">
                  <c:v>483.67346770054053</c:v>
                </c:pt>
                <c:pt idx="173">
                  <c:v>484.47387339469799</c:v>
                </c:pt>
                <c:pt idx="174">
                  <c:v>485.27427908885534</c:v>
                </c:pt>
                <c:pt idx="175">
                  <c:v>486.07468478301269</c:v>
                </c:pt>
                <c:pt idx="176">
                  <c:v>486.87509047717009</c:v>
                </c:pt>
                <c:pt idx="177">
                  <c:v>487.6754961713275</c:v>
                </c:pt>
                <c:pt idx="178">
                  <c:v>488.47590186548484</c:v>
                </c:pt>
                <c:pt idx="179">
                  <c:v>489.27630755964225</c:v>
                </c:pt>
                <c:pt idx="180">
                  <c:v>490.07671325379965</c:v>
                </c:pt>
                <c:pt idx="181">
                  <c:v>490.877118947957</c:v>
                </c:pt>
                <c:pt idx="182">
                  <c:v>491.67752464211435</c:v>
                </c:pt>
                <c:pt idx="183">
                  <c:v>492.47793033627175</c:v>
                </c:pt>
                <c:pt idx="184">
                  <c:v>493.27833603042916</c:v>
                </c:pt>
                <c:pt idx="185">
                  <c:v>494.07874172458651</c:v>
                </c:pt>
                <c:pt idx="186">
                  <c:v>494.87914741874391</c:v>
                </c:pt>
                <c:pt idx="187">
                  <c:v>495.67955311290132</c:v>
                </c:pt>
                <c:pt idx="188">
                  <c:v>496.47995880705867</c:v>
                </c:pt>
                <c:pt idx="189">
                  <c:v>497.28036450121601</c:v>
                </c:pt>
                <c:pt idx="190">
                  <c:v>498.08077019537347</c:v>
                </c:pt>
                <c:pt idx="191">
                  <c:v>498.88117588953082</c:v>
                </c:pt>
                <c:pt idx="192">
                  <c:v>499.68158158368817</c:v>
                </c:pt>
                <c:pt idx="193">
                  <c:v>500.48198727784558</c:v>
                </c:pt>
                <c:pt idx="194">
                  <c:v>501.28239297200298</c:v>
                </c:pt>
                <c:pt idx="195">
                  <c:v>502.08279866616033</c:v>
                </c:pt>
                <c:pt idx="196">
                  <c:v>502.88320436031773</c:v>
                </c:pt>
                <c:pt idx="197">
                  <c:v>503.68361005447514</c:v>
                </c:pt>
                <c:pt idx="198">
                  <c:v>504.48401574863249</c:v>
                </c:pt>
                <c:pt idx="199">
                  <c:v>505.28442144278984</c:v>
                </c:pt>
                <c:pt idx="200">
                  <c:v>506.08482713694724</c:v>
                </c:pt>
                <c:pt idx="201">
                  <c:v>506.88523283110464</c:v>
                </c:pt>
                <c:pt idx="202">
                  <c:v>507.68563852526199</c:v>
                </c:pt>
                <c:pt idx="203">
                  <c:v>508.4860442194194</c:v>
                </c:pt>
                <c:pt idx="204">
                  <c:v>509.2864499135768</c:v>
                </c:pt>
                <c:pt idx="205">
                  <c:v>510.08685560773415</c:v>
                </c:pt>
                <c:pt idx="206">
                  <c:v>510.8872613018915</c:v>
                </c:pt>
                <c:pt idx="207">
                  <c:v>511.68766699604896</c:v>
                </c:pt>
                <c:pt idx="208">
                  <c:v>512.48807269020631</c:v>
                </c:pt>
                <c:pt idx="209">
                  <c:v>513.28847838436366</c:v>
                </c:pt>
                <c:pt idx="210">
                  <c:v>514.088884078521</c:v>
                </c:pt>
                <c:pt idx="211">
                  <c:v>514.88928977267847</c:v>
                </c:pt>
                <c:pt idx="212">
                  <c:v>515.68969546683581</c:v>
                </c:pt>
                <c:pt idx="213">
                  <c:v>516.49010116099316</c:v>
                </c:pt>
                <c:pt idx="214">
                  <c:v>517.29050685515062</c:v>
                </c:pt>
                <c:pt idx="215">
                  <c:v>518.09091254930797</c:v>
                </c:pt>
                <c:pt idx="216">
                  <c:v>518.89131824346532</c:v>
                </c:pt>
                <c:pt idx="217">
                  <c:v>519.69172393762278</c:v>
                </c:pt>
                <c:pt idx="218">
                  <c:v>520.49212963178013</c:v>
                </c:pt>
                <c:pt idx="219">
                  <c:v>521.29253532593748</c:v>
                </c:pt>
                <c:pt idx="220">
                  <c:v>522.09294102009494</c:v>
                </c:pt>
                <c:pt idx="221">
                  <c:v>522.89334671425229</c:v>
                </c:pt>
                <c:pt idx="222">
                  <c:v>523.69375240840964</c:v>
                </c:pt>
                <c:pt idx="223">
                  <c:v>524.49415810256698</c:v>
                </c:pt>
                <c:pt idx="224">
                  <c:v>525.29456379672445</c:v>
                </c:pt>
                <c:pt idx="225">
                  <c:v>526.09496949088179</c:v>
                </c:pt>
                <c:pt idx="226">
                  <c:v>526.89537518503914</c:v>
                </c:pt>
                <c:pt idx="227">
                  <c:v>527.69578087919649</c:v>
                </c:pt>
                <c:pt idx="228">
                  <c:v>528.49618657335395</c:v>
                </c:pt>
                <c:pt idx="229">
                  <c:v>529.2965922675113</c:v>
                </c:pt>
                <c:pt idx="230">
                  <c:v>530.09699796166865</c:v>
                </c:pt>
                <c:pt idx="231">
                  <c:v>530.89740365582611</c:v>
                </c:pt>
                <c:pt idx="232">
                  <c:v>531.69780934998346</c:v>
                </c:pt>
                <c:pt idx="233">
                  <c:v>532.49821504414081</c:v>
                </c:pt>
                <c:pt idx="234">
                  <c:v>533.29862073829827</c:v>
                </c:pt>
                <c:pt idx="235">
                  <c:v>534.09902643245562</c:v>
                </c:pt>
                <c:pt idx="236">
                  <c:v>534.89943212661296</c:v>
                </c:pt>
                <c:pt idx="237">
                  <c:v>535.69983782077043</c:v>
                </c:pt>
                <c:pt idx="238">
                  <c:v>536.50024351492777</c:v>
                </c:pt>
                <c:pt idx="239">
                  <c:v>537.30064920908512</c:v>
                </c:pt>
                <c:pt idx="240">
                  <c:v>538.10105490324247</c:v>
                </c:pt>
                <c:pt idx="241">
                  <c:v>538.90146059739993</c:v>
                </c:pt>
                <c:pt idx="242">
                  <c:v>539.70186629155728</c:v>
                </c:pt>
                <c:pt idx="243">
                  <c:v>540.50227198571463</c:v>
                </c:pt>
                <c:pt idx="244">
                  <c:v>541.30267767987198</c:v>
                </c:pt>
                <c:pt idx="245">
                  <c:v>542.10308337402944</c:v>
                </c:pt>
                <c:pt idx="246">
                  <c:v>542.90348906818679</c:v>
                </c:pt>
                <c:pt idx="247">
                  <c:v>543.70389476234413</c:v>
                </c:pt>
                <c:pt idx="248">
                  <c:v>544.5043004565016</c:v>
                </c:pt>
                <c:pt idx="249">
                  <c:v>545.30470615065894</c:v>
                </c:pt>
                <c:pt idx="250">
                  <c:v>546.10511184481629</c:v>
                </c:pt>
                <c:pt idx="251">
                  <c:v>546.90551753897375</c:v>
                </c:pt>
              </c:numCache>
            </c:numRef>
          </c:xVal>
          <c:yVal>
            <c:numRef>
              <c:f>'Part 3'!$BJ$2:$BJ$253</c:f>
              <c:numCache>
                <c:formatCode>0.00</c:formatCode>
                <c:ptCount val="252"/>
                <c:pt idx="0">
                  <c:v>-16.193690705470999</c:v>
                </c:pt>
                <c:pt idx="1">
                  <c:v>-20.904100099628295</c:v>
                </c:pt>
                <c:pt idx="2">
                  <c:v>-11.774513093785743</c:v>
                </c:pt>
                <c:pt idx="3">
                  <c:v>-17.654905387943074</c:v>
                </c:pt>
                <c:pt idx="4">
                  <c:v>-9.9453012821005018</c:v>
                </c:pt>
                <c:pt idx="5">
                  <c:v>-14.34571307625788</c:v>
                </c:pt>
                <c:pt idx="6">
                  <c:v>-21.756134670415236</c:v>
                </c:pt>
                <c:pt idx="7">
                  <c:v>-12.686514764572621</c:v>
                </c:pt>
                <c:pt idx="8">
                  <c:v>-13.71693145872996</c:v>
                </c:pt>
                <c:pt idx="9">
                  <c:v>-14.137332252887404</c:v>
                </c:pt>
                <c:pt idx="10">
                  <c:v>-15.387750147044756</c:v>
                </c:pt>
                <c:pt idx="11">
                  <c:v>-15.138137541202127</c:v>
                </c:pt>
                <c:pt idx="12">
                  <c:v>-17.49857123535952</c:v>
                </c:pt>
                <c:pt idx="13">
                  <c:v>-30.408962329516896</c:v>
                </c:pt>
                <c:pt idx="14">
                  <c:v>-7.609361923674328</c:v>
                </c:pt>
                <c:pt idx="15">
                  <c:v>-4.849770017831645</c:v>
                </c:pt>
                <c:pt idx="16">
                  <c:v>-15.930174511989037</c:v>
                </c:pt>
                <c:pt idx="17">
                  <c:v>-11.09059610614645</c:v>
                </c:pt>
                <c:pt idx="18">
                  <c:v>-17.250987100303803</c:v>
                </c:pt>
                <c:pt idx="19">
                  <c:v>-13.47140629446119</c:v>
                </c:pt>
                <c:pt idx="20">
                  <c:v>-16.921805888618564</c:v>
                </c:pt>
                <c:pt idx="21">
                  <c:v>-4.8122078827759651</c:v>
                </c:pt>
                <c:pt idx="22">
                  <c:v>5.3973962230666643</c:v>
                </c:pt>
                <c:pt idx="23">
                  <c:v>5.2569941289092981</c:v>
                </c:pt>
                <c:pt idx="24">
                  <c:v>1.7365872347518803</c:v>
                </c:pt>
                <c:pt idx="25">
                  <c:v>0.75615834059453846</c:v>
                </c:pt>
                <c:pt idx="26">
                  <c:v>4.2557709464371101</c:v>
                </c:pt>
                <c:pt idx="27">
                  <c:v>6.0753603522798016</c:v>
                </c:pt>
                <c:pt idx="28">
                  <c:v>11.594962058122348</c:v>
                </c:pt>
                <c:pt idx="29">
                  <c:v>12.184540463964993</c:v>
                </c:pt>
                <c:pt idx="30">
                  <c:v>10.384134769807645</c:v>
                </c:pt>
                <c:pt idx="31">
                  <c:v>16.9637339756502</c:v>
                </c:pt>
                <c:pt idx="32">
                  <c:v>14.573331881492891</c:v>
                </c:pt>
                <c:pt idx="33">
                  <c:v>13.58292378733546</c:v>
                </c:pt>
                <c:pt idx="34">
                  <c:v>6.8525253931780412</c:v>
                </c:pt>
                <c:pt idx="35">
                  <c:v>-5.3178754009792897</c:v>
                </c:pt>
                <c:pt idx="36">
                  <c:v>-14.728296995136702</c:v>
                </c:pt>
                <c:pt idx="37">
                  <c:v>3.6212912107059765</c:v>
                </c:pt>
                <c:pt idx="38">
                  <c:v>-4.7091131834514499</c:v>
                </c:pt>
                <c:pt idx="39">
                  <c:v>-8.1895115776088119</c:v>
                </c:pt>
                <c:pt idx="40">
                  <c:v>3.0300717282337928</c:v>
                </c:pt>
                <c:pt idx="41">
                  <c:v>-10.050332765923599</c:v>
                </c:pt>
                <c:pt idx="42">
                  <c:v>4.1692810399190421</c:v>
                </c:pt>
                <c:pt idx="43">
                  <c:v>-7.6411343542383747</c:v>
                </c:pt>
                <c:pt idx="44">
                  <c:v>-12.251537648395754</c:v>
                </c:pt>
                <c:pt idx="45">
                  <c:v>-35.531954342553092</c:v>
                </c:pt>
                <c:pt idx="46">
                  <c:v>-18.692345336710503</c:v>
                </c:pt>
                <c:pt idx="47">
                  <c:v>-33.702742530867852</c:v>
                </c:pt>
                <c:pt idx="48">
                  <c:v>-69.173161625025273</c:v>
                </c:pt>
                <c:pt idx="49">
                  <c:v>-48.923579519182624</c:v>
                </c:pt>
                <c:pt idx="50">
                  <c:v>-87.18397671334003</c:v>
                </c:pt>
                <c:pt idx="51">
                  <c:v>-67.074378707497431</c:v>
                </c:pt>
                <c:pt idx="52">
                  <c:v>-72.154783201654766</c:v>
                </c:pt>
                <c:pt idx="53">
                  <c:v>-56.395191295812197</c:v>
                </c:pt>
                <c:pt idx="54">
                  <c:v>-56.395609189969548</c:v>
                </c:pt>
                <c:pt idx="55">
                  <c:v>-29.756012484126927</c:v>
                </c:pt>
                <c:pt idx="56">
                  <c:v>-33.506399878284299</c:v>
                </c:pt>
                <c:pt idx="57">
                  <c:v>-49.236798272441717</c:v>
                </c:pt>
                <c:pt idx="58">
                  <c:v>-29.437228366599072</c:v>
                </c:pt>
                <c:pt idx="59">
                  <c:v>-36.10762916075646</c:v>
                </c:pt>
                <c:pt idx="60">
                  <c:v>-23.068038454913847</c:v>
                </c:pt>
                <c:pt idx="61">
                  <c:v>-19.328435649071253</c:v>
                </c:pt>
                <c:pt idx="62">
                  <c:v>-31.548854743228617</c:v>
                </c:pt>
                <c:pt idx="63">
                  <c:v>-26.349260437386022</c:v>
                </c:pt>
                <c:pt idx="64">
                  <c:v>-35.469642931543376</c:v>
                </c:pt>
                <c:pt idx="65">
                  <c:v>-18.070066925700758</c:v>
                </c:pt>
                <c:pt idx="66">
                  <c:v>-26.55046531985812</c:v>
                </c:pt>
                <c:pt idx="67">
                  <c:v>-28.510874714015529</c:v>
                </c:pt>
                <c:pt idx="68">
                  <c:v>-29.711274308172904</c:v>
                </c:pt>
                <c:pt idx="69">
                  <c:v>-4.5116800023302517</c:v>
                </c:pt>
                <c:pt idx="70">
                  <c:v>11.517900903512327</c:v>
                </c:pt>
                <c:pt idx="71">
                  <c:v>23.917507409354982</c:v>
                </c:pt>
                <c:pt idx="72">
                  <c:v>35.537115115197594</c:v>
                </c:pt>
                <c:pt idx="73">
                  <c:v>18.52668752104023</c:v>
                </c:pt>
                <c:pt idx="74">
                  <c:v>32.256280526882847</c:v>
                </c:pt>
                <c:pt idx="75">
                  <c:v>27.795871232725403</c:v>
                </c:pt>
                <c:pt idx="76">
                  <c:v>14.585492338568088</c:v>
                </c:pt>
                <c:pt idx="77">
                  <c:v>19.06508544441067</c:v>
                </c:pt>
                <c:pt idx="78">
                  <c:v>16.554657750253284</c:v>
                </c:pt>
                <c:pt idx="79">
                  <c:v>12.144266756095931</c:v>
                </c:pt>
                <c:pt idx="80">
                  <c:v>-6.2061572380614507</c:v>
                </c:pt>
                <c:pt idx="81">
                  <c:v>1.0534650677811328</c:v>
                </c:pt>
                <c:pt idx="82">
                  <c:v>8.2130508736237289</c:v>
                </c:pt>
                <c:pt idx="83">
                  <c:v>2.8326280794664171</c:v>
                </c:pt>
                <c:pt idx="84">
                  <c:v>14.912227285309029</c:v>
                </c:pt>
                <c:pt idx="85">
                  <c:v>10.641820391151612</c:v>
                </c:pt>
                <c:pt idx="86">
                  <c:v>19.421431796994227</c:v>
                </c:pt>
                <c:pt idx="87">
                  <c:v>20.891015102836832</c:v>
                </c:pt>
                <c:pt idx="88">
                  <c:v>19.110598408679493</c:v>
                </c:pt>
                <c:pt idx="89">
                  <c:v>23.280193914522101</c:v>
                </c:pt>
                <c:pt idx="90">
                  <c:v>13.77980652036473</c:v>
                </c:pt>
                <c:pt idx="91">
                  <c:v>19.429382526207348</c:v>
                </c:pt>
                <c:pt idx="92">
                  <c:v>22.309000032049937</c:v>
                </c:pt>
                <c:pt idx="93">
                  <c:v>33.748584537892611</c:v>
                </c:pt>
                <c:pt idx="94">
                  <c:v>31.338163043735165</c:v>
                </c:pt>
                <c:pt idx="95">
                  <c:v>28.997779249577775</c:v>
                </c:pt>
                <c:pt idx="96">
                  <c:v>24.827378455420444</c:v>
                </c:pt>
                <c:pt idx="97">
                  <c:v>12.60695936126308</c:v>
                </c:pt>
                <c:pt idx="98">
                  <c:v>4.8765609671056609</c:v>
                </c:pt>
                <c:pt idx="99">
                  <c:v>-10.473863027051721</c:v>
                </c:pt>
                <c:pt idx="100">
                  <c:v>-6.154243121209106</c:v>
                </c:pt>
                <c:pt idx="101">
                  <c:v>-13.404661015366457</c:v>
                </c:pt>
                <c:pt idx="102">
                  <c:v>-7.9150581095238977</c:v>
                </c:pt>
                <c:pt idx="103">
                  <c:v>-2.52546140368122</c:v>
                </c:pt>
                <c:pt idx="104">
                  <c:v>-1.9358828978386668</c:v>
                </c:pt>
                <c:pt idx="105">
                  <c:v>-8.0762849919959763</c:v>
                </c:pt>
                <c:pt idx="106">
                  <c:v>-16.51670528615341</c:v>
                </c:pt>
                <c:pt idx="107">
                  <c:v>-12.047091480310769</c:v>
                </c:pt>
                <c:pt idx="108">
                  <c:v>-12.957513074468125</c:v>
                </c:pt>
                <c:pt idx="109">
                  <c:v>0.80207883137444469</c:v>
                </c:pt>
                <c:pt idx="110">
                  <c:v>0.43169633721709033</c:v>
                </c:pt>
                <c:pt idx="111">
                  <c:v>-9.2887227569403308</c:v>
                </c:pt>
                <c:pt idx="112">
                  <c:v>-17.579118751097724</c:v>
                </c:pt>
                <c:pt idx="113">
                  <c:v>-10.949531745255058</c:v>
                </c:pt>
                <c:pt idx="114">
                  <c:v>-1.1199325394123889</c:v>
                </c:pt>
                <c:pt idx="115">
                  <c:v>9.7196458664301986</c:v>
                </c:pt>
                <c:pt idx="116">
                  <c:v>11.019246272272767</c:v>
                </c:pt>
                <c:pt idx="117">
                  <c:v>14.068846678115449</c:v>
                </c:pt>
                <c:pt idx="118">
                  <c:v>27.58844828395803</c:v>
                </c:pt>
                <c:pt idx="119">
                  <c:v>25.008043889800604</c:v>
                </c:pt>
                <c:pt idx="120">
                  <c:v>15.797634495643251</c:v>
                </c:pt>
                <c:pt idx="121">
                  <c:v>23.057226401485877</c:v>
                </c:pt>
                <c:pt idx="122">
                  <c:v>-0.25318909267144818</c:v>
                </c:pt>
                <c:pt idx="123">
                  <c:v>2.7864015131711426</c:v>
                </c:pt>
                <c:pt idx="124">
                  <c:v>9.7860141190137711</c:v>
                </c:pt>
                <c:pt idx="125">
                  <c:v>39.585614524856339</c:v>
                </c:pt>
                <c:pt idx="126">
                  <c:v>30.035208830698934</c:v>
                </c:pt>
                <c:pt idx="127">
                  <c:v>46.154786136541588</c:v>
                </c:pt>
                <c:pt idx="128">
                  <c:v>44.704386542384213</c:v>
                </c:pt>
                <c:pt idx="129">
                  <c:v>53.523975948226791</c:v>
                </c:pt>
                <c:pt idx="130">
                  <c:v>57.703581254069434</c:v>
                </c:pt>
                <c:pt idx="131">
                  <c:v>97.873146259912119</c:v>
                </c:pt>
                <c:pt idx="132">
                  <c:v>73.842760065754703</c:v>
                </c:pt>
                <c:pt idx="133">
                  <c:v>72.422359271597315</c:v>
                </c:pt>
                <c:pt idx="134">
                  <c:v>70.001958477439985</c:v>
                </c:pt>
                <c:pt idx="135">
                  <c:v>73.331557583282517</c:v>
                </c:pt>
                <c:pt idx="136">
                  <c:v>38.131127489125163</c:v>
                </c:pt>
                <c:pt idx="137">
                  <c:v>46.750735294967797</c:v>
                </c:pt>
                <c:pt idx="138">
                  <c:v>33.640332000810361</c:v>
                </c:pt>
                <c:pt idx="139">
                  <c:v>32.559927506653025</c:v>
                </c:pt>
                <c:pt idx="140">
                  <c:v>19.519501112495618</c:v>
                </c:pt>
                <c:pt idx="141">
                  <c:v>21.58912101833829</c:v>
                </c:pt>
                <c:pt idx="142">
                  <c:v>35.988697024180908</c:v>
                </c:pt>
                <c:pt idx="143">
                  <c:v>28.048307230023454</c:v>
                </c:pt>
                <c:pt idx="144">
                  <c:v>23.217902735866119</c:v>
                </c:pt>
                <c:pt idx="145">
                  <c:v>23.73747384170872</c:v>
                </c:pt>
                <c:pt idx="146">
                  <c:v>26.017085247551336</c:v>
                </c:pt>
                <c:pt idx="147">
                  <c:v>34.956669753393953</c:v>
                </c:pt>
                <c:pt idx="148">
                  <c:v>45.176283559236595</c:v>
                </c:pt>
                <c:pt idx="149">
                  <c:v>36.845848665079245</c:v>
                </c:pt>
                <c:pt idx="150">
                  <c:v>43.015444170921796</c:v>
                </c:pt>
                <c:pt idx="151">
                  <c:v>27.865062876764455</c:v>
                </c:pt>
                <c:pt idx="152">
                  <c:v>15.714651082607077</c:v>
                </c:pt>
                <c:pt idx="153">
                  <c:v>-1.5357668115503316</c:v>
                </c:pt>
                <c:pt idx="154">
                  <c:v>6.2038359942923194</c:v>
                </c:pt>
                <c:pt idx="155">
                  <c:v>11.263415700134885</c:v>
                </c:pt>
                <c:pt idx="156">
                  <c:v>11.813016105977567</c:v>
                </c:pt>
                <c:pt idx="157">
                  <c:v>10.682623811820122</c:v>
                </c:pt>
                <c:pt idx="158">
                  <c:v>19.402207117662783</c:v>
                </c:pt>
                <c:pt idx="159">
                  <c:v>11.261805123505383</c:v>
                </c:pt>
                <c:pt idx="160">
                  <c:v>23.831394529348017</c:v>
                </c:pt>
                <c:pt idx="161">
                  <c:v>17.440992535190617</c:v>
                </c:pt>
                <c:pt idx="162">
                  <c:v>13.140586841033212</c:v>
                </c:pt>
                <c:pt idx="163">
                  <c:v>14.110170146875816</c:v>
                </c:pt>
                <c:pt idx="164">
                  <c:v>70.259807152718508</c:v>
                </c:pt>
                <c:pt idx="165">
                  <c:v>48.199391658561126</c:v>
                </c:pt>
                <c:pt idx="166">
                  <c:v>45.018981064403704</c:v>
                </c:pt>
                <c:pt idx="167">
                  <c:v>49.888558370246301</c:v>
                </c:pt>
                <c:pt idx="168">
                  <c:v>76.078142876089032</c:v>
                </c:pt>
                <c:pt idx="169">
                  <c:v>71.567776281931572</c:v>
                </c:pt>
                <c:pt idx="170">
                  <c:v>43.677343687774169</c:v>
                </c:pt>
                <c:pt idx="171">
                  <c:v>33.176925793616874</c:v>
                </c:pt>
                <c:pt idx="172">
                  <c:v>23.346521299459482</c:v>
                </c:pt>
                <c:pt idx="173">
                  <c:v>15.716129005302037</c:v>
                </c:pt>
                <c:pt idx="174">
                  <c:v>-4.6042656888553211</c:v>
                </c:pt>
                <c:pt idx="175">
                  <c:v>-4.0446859830126982</c:v>
                </c:pt>
                <c:pt idx="176">
                  <c:v>-10.615080677170113</c:v>
                </c:pt>
                <c:pt idx="177">
                  <c:v>8.3144940286725273</c:v>
                </c:pt>
                <c:pt idx="178">
                  <c:v>-4.6159164654848155</c:v>
                </c:pt>
                <c:pt idx="179">
                  <c:v>-19.076295359642245</c:v>
                </c:pt>
                <c:pt idx="180">
                  <c:v>-20.116721753799652</c:v>
                </c:pt>
                <c:pt idx="181">
                  <c:v>-3.527112847957028</c:v>
                </c:pt>
                <c:pt idx="182">
                  <c:v>-0.50751124211433307</c:v>
                </c:pt>
                <c:pt idx="183">
                  <c:v>-21.867944936271726</c:v>
                </c:pt>
                <c:pt idx="184">
                  <c:v>-20.198349430429175</c:v>
                </c:pt>
                <c:pt idx="185">
                  <c:v>-11.19873682458649</c:v>
                </c:pt>
                <c:pt idx="186">
                  <c:v>-4.2291535187438853</c:v>
                </c:pt>
                <c:pt idx="187">
                  <c:v>-2.1995421129013266</c:v>
                </c:pt>
                <c:pt idx="188">
                  <c:v>3.550039992941322</c:v>
                </c:pt>
                <c:pt idx="189">
                  <c:v>30.229645298784021</c:v>
                </c:pt>
                <c:pt idx="190">
                  <c:v>4.9792274046264993</c:v>
                </c:pt>
                <c:pt idx="191">
                  <c:v>21.768848510469184</c:v>
                </c:pt>
                <c:pt idx="192">
                  <c:v>6.1884135163118117</c:v>
                </c:pt>
                <c:pt idx="193">
                  <c:v>34.177985822154426</c:v>
                </c:pt>
                <c:pt idx="194">
                  <c:v>30.507585027997038</c:v>
                </c:pt>
                <c:pt idx="195">
                  <c:v>37.357203733839697</c:v>
                </c:pt>
                <c:pt idx="196">
                  <c:v>36.92679323968224</c:v>
                </c:pt>
                <c:pt idx="197">
                  <c:v>50.406416845524859</c:v>
                </c:pt>
                <c:pt idx="198">
                  <c:v>36.965996451367459</c:v>
                </c:pt>
                <c:pt idx="199">
                  <c:v>36.655580957210191</c:v>
                </c:pt>
                <c:pt idx="200">
                  <c:v>24.705150863052779</c:v>
                </c:pt>
                <c:pt idx="201">
                  <c:v>23.834737868895331</c:v>
                </c:pt>
                <c:pt idx="202">
                  <c:v>17.734344374738043</c:v>
                </c:pt>
                <c:pt idx="203">
                  <c:v>-19.436056419419401</c:v>
                </c:pt>
                <c:pt idx="204">
                  <c:v>-24.056438913576812</c:v>
                </c:pt>
                <c:pt idx="205">
                  <c:v>-21.806856807734164</c:v>
                </c:pt>
                <c:pt idx="206">
                  <c:v>-22.647271101891477</c:v>
                </c:pt>
                <c:pt idx="207">
                  <c:v>-22.757674296048947</c:v>
                </c:pt>
                <c:pt idx="208">
                  <c:v>-26.248082490206286</c:v>
                </c:pt>
                <c:pt idx="209">
                  <c:v>-9.0784868843636559</c:v>
                </c:pt>
                <c:pt idx="210">
                  <c:v>-38.348893878520983</c:v>
                </c:pt>
                <c:pt idx="211">
                  <c:v>-30.769294672678484</c:v>
                </c:pt>
                <c:pt idx="212">
                  <c:v>-28.469694266835802</c:v>
                </c:pt>
                <c:pt idx="213">
                  <c:v>-19.54008896099316</c:v>
                </c:pt>
                <c:pt idx="214">
                  <c:v>-3.5304970551505903</c:v>
                </c:pt>
                <c:pt idx="215">
                  <c:v>-3.3609320493079622</c:v>
                </c:pt>
                <c:pt idx="216">
                  <c:v>-48.391318243465321</c:v>
                </c:pt>
                <c:pt idx="217">
                  <c:v>-39.45173373762276</c:v>
                </c:pt>
                <c:pt idx="218">
                  <c:v>-29.732119831780153</c:v>
                </c:pt>
                <c:pt idx="219">
                  <c:v>-34.522546325937469</c:v>
                </c:pt>
                <c:pt idx="220">
                  <c:v>-39.252944720094945</c:v>
                </c:pt>
                <c:pt idx="221">
                  <c:v>-43.793340614252315</c:v>
                </c:pt>
                <c:pt idx="222">
                  <c:v>-43.06374750840962</c:v>
                </c:pt>
                <c:pt idx="223">
                  <c:v>-42.704149602566986</c:v>
                </c:pt>
                <c:pt idx="224">
                  <c:v>-40.62455039672443</c:v>
                </c:pt>
                <c:pt idx="225">
                  <c:v>-37.854979290881772</c:v>
                </c:pt>
                <c:pt idx="226">
                  <c:v>-50.27538008503916</c:v>
                </c:pt>
                <c:pt idx="227">
                  <c:v>-44.815775979196474</c:v>
                </c:pt>
                <c:pt idx="228">
                  <c:v>-43.496186573353953</c:v>
                </c:pt>
                <c:pt idx="229">
                  <c:v>-37.936606867511273</c:v>
                </c:pt>
                <c:pt idx="230">
                  <c:v>-39.396985761668645</c:v>
                </c:pt>
                <c:pt idx="231">
                  <c:v>-26.317417055826127</c:v>
                </c:pt>
                <c:pt idx="232">
                  <c:v>-28.317804449983441</c:v>
                </c:pt>
                <c:pt idx="233">
                  <c:v>-34.978226044140797</c:v>
                </c:pt>
                <c:pt idx="234">
                  <c:v>-34.988623138298294</c:v>
                </c:pt>
                <c:pt idx="235">
                  <c:v>-18.318997132455593</c:v>
                </c:pt>
                <c:pt idx="236">
                  <c:v>-22.239459026612963</c:v>
                </c:pt>
                <c:pt idx="237">
                  <c:v>-42.099831720770453</c:v>
                </c:pt>
                <c:pt idx="238">
                  <c:v>-35.410247214927779</c:v>
                </c:pt>
                <c:pt idx="239">
                  <c:v>-34.08064800908511</c:v>
                </c:pt>
                <c:pt idx="240">
                  <c:v>-15.681072003242434</c:v>
                </c:pt>
                <c:pt idx="241">
                  <c:v>-19.121431297399909</c:v>
                </c:pt>
                <c:pt idx="242">
                  <c:v>-14.871849191557317</c:v>
                </c:pt>
                <c:pt idx="243">
                  <c:v>-7.6022475857146219</c:v>
                </c:pt>
                <c:pt idx="244">
                  <c:v>-6.8526654798720301</c:v>
                </c:pt>
                <c:pt idx="245">
                  <c:v>-13.193110274029436</c:v>
                </c:pt>
                <c:pt idx="246">
                  <c:v>-15.573471968186823</c:v>
                </c:pt>
                <c:pt idx="247">
                  <c:v>-29.223914262344124</c:v>
                </c:pt>
                <c:pt idx="248">
                  <c:v>-30.53432975650162</c:v>
                </c:pt>
                <c:pt idx="249">
                  <c:v>-26.184711050658962</c:v>
                </c:pt>
                <c:pt idx="250">
                  <c:v>-15.23511674481631</c:v>
                </c:pt>
                <c:pt idx="251">
                  <c:v>-22.315490638973756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F9-4342-B8C4-57B8C058A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75040"/>
        <c:axId val="27377120"/>
      </c:scatterChart>
      <c:valAx>
        <c:axId val="2737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77120"/>
        <c:crosses val="autoZero"/>
        <c:crossBetween val="midCat"/>
      </c:valAx>
      <c:valAx>
        <c:axId val="2737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75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accent2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2"/>
                </a:solidFill>
              </a:rPr>
              <a:t>Residuals vs 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accent2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'Part 3'!$BE$2:$BE$253</c:f>
              <c:numCache>
                <c:formatCode>General</c:formatCode>
                <c:ptCount val="2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</c:numCache>
            </c:numRef>
          </c:xVal>
          <c:yVal>
            <c:numRef>
              <c:f>'Part 3'!$BJ$2:$BJ$253</c:f>
              <c:numCache>
                <c:formatCode>0.00</c:formatCode>
                <c:ptCount val="252"/>
                <c:pt idx="0">
                  <c:v>-16.193690705470999</c:v>
                </c:pt>
                <c:pt idx="1">
                  <c:v>-20.904100099628295</c:v>
                </c:pt>
                <c:pt idx="2">
                  <c:v>-11.774513093785743</c:v>
                </c:pt>
                <c:pt idx="3">
                  <c:v>-17.654905387943074</c:v>
                </c:pt>
                <c:pt idx="4">
                  <c:v>-9.9453012821005018</c:v>
                </c:pt>
                <c:pt idx="5">
                  <c:v>-14.34571307625788</c:v>
                </c:pt>
                <c:pt idx="6">
                  <c:v>-21.756134670415236</c:v>
                </c:pt>
                <c:pt idx="7">
                  <c:v>-12.686514764572621</c:v>
                </c:pt>
                <c:pt idx="8">
                  <c:v>-13.71693145872996</c:v>
                </c:pt>
                <c:pt idx="9">
                  <c:v>-14.137332252887404</c:v>
                </c:pt>
                <c:pt idx="10">
                  <c:v>-15.387750147044756</c:v>
                </c:pt>
                <c:pt idx="11">
                  <c:v>-15.138137541202127</c:v>
                </c:pt>
                <c:pt idx="12">
                  <c:v>-17.49857123535952</c:v>
                </c:pt>
                <c:pt idx="13">
                  <c:v>-30.408962329516896</c:v>
                </c:pt>
                <c:pt idx="14">
                  <c:v>-7.609361923674328</c:v>
                </c:pt>
                <c:pt idx="15">
                  <c:v>-4.849770017831645</c:v>
                </c:pt>
                <c:pt idx="16">
                  <c:v>-15.930174511989037</c:v>
                </c:pt>
                <c:pt idx="17">
                  <c:v>-11.09059610614645</c:v>
                </c:pt>
                <c:pt idx="18">
                  <c:v>-17.250987100303803</c:v>
                </c:pt>
                <c:pt idx="19">
                  <c:v>-13.47140629446119</c:v>
                </c:pt>
                <c:pt idx="20">
                  <c:v>-16.921805888618564</c:v>
                </c:pt>
                <c:pt idx="21">
                  <c:v>-4.8122078827759651</c:v>
                </c:pt>
                <c:pt idx="22">
                  <c:v>5.3973962230666643</c:v>
                </c:pt>
                <c:pt idx="23">
                  <c:v>5.2569941289092981</c:v>
                </c:pt>
                <c:pt idx="24">
                  <c:v>1.7365872347518803</c:v>
                </c:pt>
                <c:pt idx="25">
                  <c:v>0.75615834059453846</c:v>
                </c:pt>
                <c:pt idx="26">
                  <c:v>4.2557709464371101</c:v>
                </c:pt>
                <c:pt idx="27">
                  <c:v>6.0753603522798016</c:v>
                </c:pt>
                <c:pt idx="28">
                  <c:v>11.594962058122348</c:v>
                </c:pt>
                <c:pt idx="29">
                  <c:v>12.184540463964993</c:v>
                </c:pt>
                <c:pt idx="30">
                  <c:v>10.384134769807645</c:v>
                </c:pt>
                <c:pt idx="31">
                  <c:v>16.9637339756502</c:v>
                </c:pt>
                <c:pt idx="32">
                  <c:v>14.573331881492891</c:v>
                </c:pt>
                <c:pt idx="33">
                  <c:v>13.58292378733546</c:v>
                </c:pt>
                <c:pt idx="34">
                  <c:v>6.8525253931780412</c:v>
                </c:pt>
                <c:pt idx="35">
                  <c:v>-5.3178754009792897</c:v>
                </c:pt>
                <c:pt idx="36">
                  <c:v>-14.728296995136702</c:v>
                </c:pt>
                <c:pt idx="37">
                  <c:v>3.6212912107059765</c:v>
                </c:pt>
                <c:pt idx="38">
                  <c:v>-4.7091131834514499</c:v>
                </c:pt>
                <c:pt idx="39">
                  <c:v>-8.1895115776088119</c:v>
                </c:pt>
                <c:pt idx="40">
                  <c:v>3.0300717282337928</c:v>
                </c:pt>
                <c:pt idx="41">
                  <c:v>-10.050332765923599</c:v>
                </c:pt>
                <c:pt idx="42">
                  <c:v>4.1692810399190421</c:v>
                </c:pt>
                <c:pt idx="43">
                  <c:v>-7.6411343542383747</c:v>
                </c:pt>
                <c:pt idx="44">
                  <c:v>-12.251537648395754</c:v>
                </c:pt>
                <c:pt idx="45">
                  <c:v>-35.531954342553092</c:v>
                </c:pt>
                <c:pt idx="46">
                  <c:v>-18.692345336710503</c:v>
                </c:pt>
                <c:pt idx="47">
                  <c:v>-33.702742530867852</c:v>
                </c:pt>
                <c:pt idx="48">
                  <c:v>-69.173161625025273</c:v>
                </c:pt>
                <c:pt idx="49">
                  <c:v>-48.923579519182624</c:v>
                </c:pt>
                <c:pt idx="50">
                  <c:v>-87.18397671334003</c:v>
                </c:pt>
                <c:pt idx="51">
                  <c:v>-67.074378707497431</c:v>
                </c:pt>
                <c:pt idx="52">
                  <c:v>-72.154783201654766</c:v>
                </c:pt>
                <c:pt idx="53">
                  <c:v>-56.395191295812197</c:v>
                </c:pt>
                <c:pt idx="54">
                  <c:v>-56.395609189969548</c:v>
                </c:pt>
                <c:pt idx="55">
                  <c:v>-29.756012484126927</c:v>
                </c:pt>
                <c:pt idx="56">
                  <c:v>-33.506399878284299</c:v>
                </c:pt>
                <c:pt idx="57">
                  <c:v>-49.236798272441717</c:v>
                </c:pt>
                <c:pt idx="58">
                  <c:v>-29.437228366599072</c:v>
                </c:pt>
                <c:pt idx="59">
                  <c:v>-36.10762916075646</c:v>
                </c:pt>
                <c:pt idx="60">
                  <c:v>-23.068038454913847</c:v>
                </c:pt>
                <c:pt idx="61">
                  <c:v>-19.328435649071253</c:v>
                </c:pt>
                <c:pt idx="62">
                  <c:v>-31.548854743228617</c:v>
                </c:pt>
                <c:pt idx="63">
                  <c:v>-26.349260437386022</c:v>
                </c:pt>
                <c:pt idx="64">
                  <c:v>-35.469642931543376</c:v>
                </c:pt>
                <c:pt idx="65">
                  <c:v>-18.070066925700758</c:v>
                </c:pt>
                <c:pt idx="66">
                  <c:v>-26.55046531985812</c:v>
                </c:pt>
                <c:pt idx="67">
                  <c:v>-28.510874714015529</c:v>
                </c:pt>
                <c:pt idx="68">
                  <c:v>-29.711274308172904</c:v>
                </c:pt>
                <c:pt idx="69">
                  <c:v>-4.5116800023302517</c:v>
                </c:pt>
                <c:pt idx="70">
                  <c:v>11.517900903512327</c:v>
                </c:pt>
                <c:pt idx="71">
                  <c:v>23.917507409354982</c:v>
                </c:pt>
                <c:pt idx="72">
                  <c:v>35.537115115197594</c:v>
                </c:pt>
                <c:pt idx="73">
                  <c:v>18.52668752104023</c:v>
                </c:pt>
                <c:pt idx="74">
                  <c:v>32.256280526882847</c:v>
                </c:pt>
                <c:pt idx="75">
                  <c:v>27.795871232725403</c:v>
                </c:pt>
                <c:pt idx="76">
                  <c:v>14.585492338568088</c:v>
                </c:pt>
                <c:pt idx="77">
                  <c:v>19.06508544441067</c:v>
                </c:pt>
                <c:pt idx="78">
                  <c:v>16.554657750253284</c:v>
                </c:pt>
                <c:pt idx="79">
                  <c:v>12.144266756095931</c:v>
                </c:pt>
                <c:pt idx="80">
                  <c:v>-6.2061572380614507</c:v>
                </c:pt>
                <c:pt idx="81">
                  <c:v>1.0534650677811328</c:v>
                </c:pt>
                <c:pt idx="82">
                  <c:v>8.2130508736237289</c:v>
                </c:pt>
                <c:pt idx="83">
                  <c:v>2.8326280794664171</c:v>
                </c:pt>
                <c:pt idx="84">
                  <c:v>14.912227285309029</c:v>
                </c:pt>
                <c:pt idx="85">
                  <c:v>10.641820391151612</c:v>
                </c:pt>
                <c:pt idx="86">
                  <c:v>19.421431796994227</c:v>
                </c:pt>
                <c:pt idx="87">
                  <c:v>20.891015102836832</c:v>
                </c:pt>
                <c:pt idx="88">
                  <c:v>19.110598408679493</c:v>
                </c:pt>
                <c:pt idx="89">
                  <c:v>23.280193914522101</c:v>
                </c:pt>
                <c:pt idx="90">
                  <c:v>13.77980652036473</c:v>
                </c:pt>
                <c:pt idx="91">
                  <c:v>19.429382526207348</c:v>
                </c:pt>
                <c:pt idx="92">
                  <c:v>22.309000032049937</c:v>
                </c:pt>
                <c:pt idx="93">
                  <c:v>33.748584537892611</c:v>
                </c:pt>
                <c:pt idx="94">
                  <c:v>31.338163043735165</c:v>
                </c:pt>
                <c:pt idx="95">
                  <c:v>28.997779249577775</c:v>
                </c:pt>
                <c:pt idx="96">
                  <c:v>24.827378455420444</c:v>
                </c:pt>
                <c:pt idx="97">
                  <c:v>12.60695936126308</c:v>
                </c:pt>
                <c:pt idx="98">
                  <c:v>4.8765609671056609</c:v>
                </c:pt>
                <c:pt idx="99">
                  <c:v>-10.473863027051721</c:v>
                </c:pt>
                <c:pt idx="100">
                  <c:v>-6.154243121209106</c:v>
                </c:pt>
                <c:pt idx="101">
                  <c:v>-13.404661015366457</c:v>
                </c:pt>
                <c:pt idx="102">
                  <c:v>-7.9150581095238977</c:v>
                </c:pt>
                <c:pt idx="103">
                  <c:v>-2.52546140368122</c:v>
                </c:pt>
                <c:pt idx="104">
                  <c:v>-1.9358828978386668</c:v>
                </c:pt>
                <c:pt idx="105">
                  <c:v>-8.0762849919959763</c:v>
                </c:pt>
                <c:pt idx="106">
                  <c:v>-16.51670528615341</c:v>
                </c:pt>
                <c:pt idx="107">
                  <c:v>-12.047091480310769</c:v>
                </c:pt>
                <c:pt idx="108">
                  <c:v>-12.957513074468125</c:v>
                </c:pt>
                <c:pt idx="109">
                  <c:v>0.80207883137444469</c:v>
                </c:pt>
                <c:pt idx="110">
                  <c:v>0.43169633721709033</c:v>
                </c:pt>
                <c:pt idx="111">
                  <c:v>-9.2887227569403308</c:v>
                </c:pt>
                <c:pt idx="112">
                  <c:v>-17.579118751097724</c:v>
                </c:pt>
                <c:pt idx="113">
                  <c:v>-10.949531745255058</c:v>
                </c:pt>
                <c:pt idx="114">
                  <c:v>-1.1199325394123889</c:v>
                </c:pt>
                <c:pt idx="115">
                  <c:v>9.7196458664301986</c:v>
                </c:pt>
                <c:pt idx="116">
                  <c:v>11.019246272272767</c:v>
                </c:pt>
                <c:pt idx="117">
                  <c:v>14.068846678115449</c:v>
                </c:pt>
                <c:pt idx="118">
                  <c:v>27.58844828395803</c:v>
                </c:pt>
                <c:pt idx="119">
                  <c:v>25.008043889800604</c:v>
                </c:pt>
                <c:pt idx="120">
                  <c:v>15.797634495643251</c:v>
                </c:pt>
                <c:pt idx="121">
                  <c:v>23.057226401485877</c:v>
                </c:pt>
                <c:pt idx="122">
                  <c:v>-0.25318909267144818</c:v>
                </c:pt>
                <c:pt idx="123">
                  <c:v>2.7864015131711426</c:v>
                </c:pt>
                <c:pt idx="124">
                  <c:v>9.7860141190137711</c:v>
                </c:pt>
                <c:pt idx="125">
                  <c:v>39.585614524856339</c:v>
                </c:pt>
                <c:pt idx="126">
                  <c:v>30.035208830698934</c:v>
                </c:pt>
                <c:pt idx="127">
                  <c:v>46.154786136541588</c:v>
                </c:pt>
                <c:pt idx="128">
                  <c:v>44.704386542384213</c:v>
                </c:pt>
                <c:pt idx="129">
                  <c:v>53.523975948226791</c:v>
                </c:pt>
                <c:pt idx="130">
                  <c:v>57.703581254069434</c:v>
                </c:pt>
                <c:pt idx="131">
                  <c:v>97.873146259912119</c:v>
                </c:pt>
                <c:pt idx="132">
                  <c:v>73.842760065754703</c:v>
                </c:pt>
                <c:pt idx="133">
                  <c:v>72.422359271597315</c:v>
                </c:pt>
                <c:pt idx="134">
                  <c:v>70.001958477439985</c:v>
                </c:pt>
                <c:pt idx="135">
                  <c:v>73.331557583282517</c:v>
                </c:pt>
                <c:pt idx="136">
                  <c:v>38.131127489125163</c:v>
                </c:pt>
                <c:pt idx="137">
                  <c:v>46.750735294967797</c:v>
                </c:pt>
                <c:pt idx="138">
                  <c:v>33.640332000810361</c:v>
                </c:pt>
                <c:pt idx="139">
                  <c:v>32.559927506653025</c:v>
                </c:pt>
                <c:pt idx="140">
                  <c:v>19.519501112495618</c:v>
                </c:pt>
                <c:pt idx="141">
                  <c:v>21.58912101833829</c:v>
                </c:pt>
                <c:pt idx="142">
                  <c:v>35.988697024180908</c:v>
                </c:pt>
                <c:pt idx="143">
                  <c:v>28.048307230023454</c:v>
                </c:pt>
                <c:pt idx="144">
                  <c:v>23.217902735866119</c:v>
                </c:pt>
                <c:pt idx="145">
                  <c:v>23.73747384170872</c:v>
                </c:pt>
                <c:pt idx="146">
                  <c:v>26.017085247551336</c:v>
                </c:pt>
                <c:pt idx="147">
                  <c:v>34.956669753393953</c:v>
                </c:pt>
                <c:pt idx="148">
                  <c:v>45.176283559236595</c:v>
                </c:pt>
                <c:pt idx="149">
                  <c:v>36.845848665079245</c:v>
                </c:pt>
                <c:pt idx="150">
                  <c:v>43.015444170921796</c:v>
                </c:pt>
                <c:pt idx="151">
                  <c:v>27.865062876764455</c:v>
                </c:pt>
                <c:pt idx="152">
                  <c:v>15.714651082607077</c:v>
                </c:pt>
                <c:pt idx="153">
                  <c:v>-1.5357668115503316</c:v>
                </c:pt>
                <c:pt idx="154">
                  <c:v>6.2038359942923194</c:v>
                </c:pt>
                <c:pt idx="155">
                  <c:v>11.263415700134885</c:v>
                </c:pt>
                <c:pt idx="156">
                  <c:v>11.813016105977567</c:v>
                </c:pt>
                <c:pt idx="157">
                  <c:v>10.682623811820122</c:v>
                </c:pt>
                <c:pt idx="158">
                  <c:v>19.402207117662783</c:v>
                </c:pt>
                <c:pt idx="159">
                  <c:v>11.261805123505383</c:v>
                </c:pt>
                <c:pt idx="160">
                  <c:v>23.831394529348017</c:v>
                </c:pt>
                <c:pt idx="161">
                  <c:v>17.440992535190617</c:v>
                </c:pt>
                <c:pt idx="162">
                  <c:v>13.140586841033212</c:v>
                </c:pt>
                <c:pt idx="163">
                  <c:v>14.110170146875816</c:v>
                </c:pt>
                <c:pt idx="164">
                  <c:v>70.259807152718508</c:v>
                </c:pt>
                <c:pt idx="165">
                  <c:v>48.199391658561126</c:v>
                </c:pt>
                <c:pt idx="166">
                  <c:v>45.018981064403704</c:v>
                </c:pt>
                <c:pt idx="167">
                  <c:v>49.888558370246301</c:v>
                </c:pt>
                <c:pt idx="168">
                  <c:v>76.078142876089032</c:v>
                </c:pt>
                <c:pt idx="169">
                  <c:v>71.567776281931572</c:v>
                </c:pt>
                <c:pt idx="170">
                  <c:v>43.677343687774169</c:v>
                </c:pt>
                <c:pt idx="171">
                  <c:v>33.176925793616874</c:v>
                </c:pt>
                <c:pt idx="172">
                  <c:v>23.346521299459482</c:v>
                </c:pt>
                <c:pt idx="173">
                  <c:v>15.716129005302037</c:v>
                </c:pt>
                <c:pt idx="174">
                  <c:v>-4.6042656888553211</c:v>
                </c:pt>
                <c:pt idx="175">
                  <c:v>-4.0446859830126982</c:v>
                </c:pt>
                <c:pt idx="176">
                  <c:v>-10.615080677170113</c:v>
                </c:pt>
                <c:pt idx="177">
                  <c:v>8.3144940286725273</c:v>
                </c:pt>
                <c:pt idx="178">
                  <c:v>-4.6159164654848155</c:v>
                </c:pt>
                <c:pt idx="179">
                  <c:v>-19.076295359642245</c:v>
                </c:pt>
                <c:pt idx="180">
                  <c:v>-20.116721753799652</c:v>
                </c:pt>
                <c:pt idx="181">
                  <c:v>-3.527112847957028</c:v>
                </c:pt>
                <c:pt idx="182">
                  <c:v>-0.50751124211433307</c:v>
                </c:pt>
                <c:pt idx="183">
                  <c:v>-21.867944936271726</c:v>
                </c:pt>
                <c:pt idx="184">
                  <c:v>-20.198349430429175</c:v>
                </c:pt>
                <c:pt idx="185">
                  <c:v>-11.19873682458649</c:v>
                </c:pt>
                <c:pt idx="186">
                  <c:v>-4.2291535187438853</c:v>
                </c:pt>
                <c:pt idx="187">
                  <c:v>-2.1995421129013266</c:v>
                </c:pt>
                <c:pt idx="188">
                  <c:v>3.550039992941322</c:v>
                </c:pt>
                <c:pt idx="189">
                  <c:v>30.229645298784021</c:v>
                </c:pt>
                <c:pt idx="190">
                  <c:v>4.9792274046264993</c:v>
                </c:pt>
                <c:pt idx="191">
                  <c:v>21.768848510469184</c:v>
                </c:pt>
                <c:pt idx="192">
                  <c:v>6.1884135163118117</c:v>
                </c:pt>
                <c:pt idx="193">
                  <c:v>34.177985822154426</c:v>
                </c:pt>
                <c:pt idx="194">
                  <c:v>30.507585027997038</c:v>
                </c:pt>
                <c:pt idx="195">
                  <c:v>37.357203733839697</c:v>
                </c:pt>
                <c:pt idx="196">
                  <c:v>36.92679323968224</c:v>
                </c:pt>
                <c:pt idx="197">
                  <c:v>50.406416845524859</c:v>
                </c:pt>
                <c:pt idx="198">
                  <c:v>36.965996451367459</c:v>
                </c:pt>
                <c:pt idx="199">
                  <c:v>36.655580957210191</c:v>
                </c:pt>
                <c:pt idx="200">
                  <c:v>24.705150863052779</c:v>
                </c:pt>
                <c:pt idx="201">
                  <c:v>23.834737868895331</c:v>
                </c:pt>
                <c:pt idx="202">
                  <c:v>17.734344374738043</c:v>
                </c:pt>
                <c:pt idx="203">
                  <c:v>-19.436056419419401</c:v>
                </c:pt>
                <c:pt idx="204">
                  <c:v>-24.056438913576812</c:v>
                </c:pt>
                <c:pt idx="205">
                  <c:v>-21.806856807734164</c:v>
                </c:pt>
                <c:pt idx="206">
                  <c:v>-22.647271101891477</c:v>
                </c:pt>
                <c:pt idx="207">
                  <c:v>-22.757674296048947</c:v>
                </c:pt>
                <c:pt idx="208">
                  <c:v>-26.248082490206286</c:v>
                </c:pt>
                <c:pt idx="209">
                  <c:v>-9.0784868843636559</c:v>
                </c:pt>
                <c:pt idx="210">
                  <c:v>-38.348893878520983</c:v>
                </c:pt>
                <c:pt idx="211">
                  <c:v>-30.769294672678484</c:v>
                </c:pt>
                <c:pt idx="212">
                  <c:v>-28.469694266835802</c:v>
                </c:pt>
                <c:pt idx="213">
                  <c:v>-19.54008896099316</c:v>
                </c:pt>
                <c:pt idx="214">
                  <c:v>-3.5304970551505903</c:v>
                </c:pt>
                <c:pt idx="215">
                  <c:v>-3.3609320493079622</c:v>
                </c:pt>
                <c:pt idx="216">
                  <c:v>-48.391318243465321</c:v>
                </c:pt>
                <c:pt idx="217">
                  <c:v>-39.45173373762276</c:v>
                </c:pt>
                <c:pt idx="218">
                  <c:v>-29.732119831780153</c:v>
                </c:pt>
                <c:pt idx="219">
                  <c:v>-34.522546325937469</c:v>
                </c:pt>
                <c:pt idx="220">
                  <c:v>-39.252944720094945</c:v>
                </c:pt>
                <c:pt idx="221">
                  <c:v>-43.793340614252315</c:v>
                </c:pt>
                <c:pt idx="222">
                  <c:v>-43.06374750840962</c:v>
                </c:pt>
                <c:pt idx="223">
                  <c:v>-42.704149602566986</c:v>
                </c:pt>
                <c:pt idx="224">
                  <c:v>-40.62455039672443</c:v>
                </c:pt>
                <c:pt idx="225">
                  <c:v>-37.854979290881772</c:v>
                </c:pt>
                <c:pt idx="226">
                  <c:v>-50.27538008503916</c:v>
                </c:pt>
                <c:pt idx="227">
                  <c:v>-44.815775979196474</c:v>
                </c:pt>
                <c:pt idx="228">
                  <c:v>-43.496186573353953</c:v>
                </c:pt>
                <c:pt idx="229">
                  <c:v>-37.936606867511273</c:v>
                </c:pt>
                <c:pt idx="230">
                  <c:v>-39.396985761668645</c:v>
                </c:pt>
                <c:pt idx="231">
                  <c:v>-26.317417055826127</c:v>
                </c:pt>
                <c:pt idx="232">
                  <c:v>-28.317804449983441</c:v>
                </c:pt>
                <c:pt idx="233">
                  <c:v>-34.978226044140797</c:v>
                </c:pt>
                <c:pt idx="234">
                  <c:v>-34.988623138298294</c:v>
                </c:pt>
                <c:pt idx="235">
                  <c:v>-18.318997132455593</c:v>
                </c:pt>
                <c:pt idx="236">
                  <c:v>-22.239459026612963</c:v>
                </c:pt>
                <c:pt idx="237">
                  <c:v>-42.099831720770453</c:v>
                </c:pt>
                <c:pt idx="238">
                  <c:v>-35.410247214927779</c:v>
                </c:pt>
                <c:pt idx="239">
                  <c:v>-34.08064800908511</c:v>
                </c:pt>
                <c:pt idx="240">
                  <c:v>-15.681072003242434</c:v>
                </c:pt>
                <c:pt idx="241">
                  <c:v>-19.121431297399909</c:v>
                </c:pt>
                <c:pt idx="242">
                  <c:v>-14.871849191557317</c:v>
                </c:pt>
                <c:pt idx="243">
                  <c:v>-7.6022475857146219</c:v>
                </c:pt>
                <c:pt idx="244">
                  <c:v>-6.8526654798720301</c:v>
                </c:pt>
                <c:pt idx="245">
                  <c:v>-13.193110274029436</c:v>
                </c:pt>
                <c:pt idx="246">
                  <c:v>-15.573471968186823</c:v>
                </c:pt>
                <c:pt idx="247">
                  <c:v>-29.223914262344124</c:v>
                </c:pt>
                <c:pt idx="248">
                  <c:v>-30.53432975650162</c:v>
                </c:pt>
                <c:pt idx="249">
                  <c:v>-26.184711050658962</c:v>
                </c:pt>
                <c:pt idx="250">
                  <c:v>-15.23511674481631</c:v>
                </c:pt>
                <c:pt idx="251">
                  <c:v>-22.315490638973756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EC-4433-A63B-6A21BEC29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6394480"/>
        <c:axId val="1806372432"/>
      </c:scatterChart>
      <c:valAx>
        <c:axId val="180639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372432"/>
        <c:crosses val="autoZero"/>
        <c:crossBetween val="midCat"/>
      </c:valAx>
      <c:valAx>
        <c:axId val="180637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394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accent2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2"/>
                </a:solidFill>
              </a:rPr>
              <a:t>Normal Probability of Residuals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accent2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'Part 3'!$O$2:$O$253</c:f>
              <c:numCache>
                <c:formatCode>0.00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xVal>
          <c:yVal>
            <c:numRef>
              <c:f>'Part 3'!$M$2:$M$253</c:f>
              <c:numCache>
                <c:formatCode>0.00</c:formatCode>
                <c:ptCount val="252"/>
                <c:pt idx="0">
                  <c:v>0.36407319226190171</c:v>
                </c:pt>
                <c:pt idx="1">
                  <c:v>0.22765743858736012</c:v>
                </c:pt>
                <c:pt idx="2">
                  <c:v>0.32373216688985534</c:v>
                </c:pt>
                <c:pt idx="3">
                  <c:v>0.31061213788171899</c:v>
                </c:pt>
                <c:pt idx="4">
                  <c:v>0.21138583753728976</c:v>
                </c:pt>
                <c:pt idx="5">
                  <c:v>0.22153671940557612</c:v>
                </c:pt>
                <c:pt idx="6">
                  <c:v>0.10862095200265259</c:v>
                </c:pt>
                <c:pt idx="7">
                  <c:v>0.11448347471979743</c:v>
                </c:pt>
                <c:pt idx="8">
                  <c:v>-1.6547982293228531E-2</c:v>
                </c:pt>
                <c:pt idx="9">
                  <c:v>-8.1688127945085856E-2</c:v>
                </c:pt>
                <c:pt idx="10">
                  <c:v>-4.032461920869132E-2</c:v>
                </c:pt>
                <c:pt idx="11">
                  <c:v>-0.13193088269974337</c:v>
                </c:pt>
                <c:pt idx="12">
                  <c:v>-3.8731074882713476E-2</c:v>
                </c:pt>
                <c:pt idx="13">
                  <c:v>-9.0729024531830113E-2</c:v>
                </c:pt>
                <c:pt idx="14">
                  <c:v>-0.1351528924028034</c:v>
                </c:pt>
                <c:pt idx="15">
                  <c:v>-0.27111188977319861</c:v>
                </c:pt>
                <c:pt idx="16">
                  <c:v>-0.45434519017627761</c:v>
                </c:pt>
                <c:pt idx="17">
                  <c:v>-0.37195992984489801</c:v>
                </c:pt>
                <c:pt idx="18">
                  <c:v>-0.38156655349184276</c:v>
                </c:pt>
                <c:pt idx="19">
                  <c:v>-0.35498845023694053</c:v>
                </c:pt>
                <c:pt idx="20">
                  <c:v>0.24362154332866218</c:v>
                </c:pt>
                <c:pt idx="21">
                  <c:v>0.19171480749952077</c:v>
                </c:pt>
                <c:pt idx="22">
                  <c:v>0.3679175843648112</c:v>
                </c:pt>
                <c:pt idx="23">
                  <c:v>0.29191763978354573</c:v>
                </c:pt>
                <c:pt idx="24">
                  <c:v>0.30790957096700755</c:v>
                </c:pt>
                <c:pt idx="25">
                  <c:v>0.40918617285418357</c:v>
                </c:pt>
                <c:pt idx="26">
                  <c:v>0.62718774409591338</c:v>
                </c:pt>
                <c:pt idx="27">
                  <c:v>0.67297677996603467</c:v>
                </c:pt>
                <c:pt idx="28">
                  <c:v>0.68367563195844139</c:v>
                </c:pt>
                <c:pt idx="29">
                  <c:v>0.60616964223052539</c:v>
                </c:pt>
                <c:pt idx="30">
                  <c:v>0.50644132774983608</c:v>
                </c:pt>
                <c:pt idx="31">
                  <c:v>0.57007241359538707</c:v>
                </c:pt>
                <c:pt idx="32">
                  <c:v>0.60518406539934044</c:v>
                </c:pt>
                <c:pt idx="33">
                  <c:v>0.49578170335761113</c:v>
                </c:pt>
                <c:pt idx="34">
                  <c:v>0.20380970653016683</c:v>
                </c:pt>
                <c:pt idx="35">
                  <c:v>-0.22300226570813983</c:v>
                </c:pt>
                <c:pt idx="36">
                  <c:v>-0.42106553035645811</c:v>
                </c:pt>
                <c:pt idx="37">
                  <c:v>-0.42109001476759295</c:v>
                </c:pt>
                <c:pt idx="38">
                  <c:v>-0.88719070431267932</c:v>
                </c:pt>
                <c:pt idx="39">
                  <c:v>-0.92098175326958354</c:v>
                </c:pt>
                <c:pt idx="40">
                  <c:v>-0.63193294759413277</c:v>
                </c:pt>
                <c:pt idx="41">
                  <c:v>-0.86837212148503262</c:v>
                </c:pt>
                <c:pt idx="42">
                  <c:v>-0.59465599325944651</c:v>
                </c:pt>
                <c:pt idx="43">
                  <c:v>-0.86230640135745162</c:v>
                </c:pt>
                <c:pt idx="44">
                  <c:v>-0.99826609414572565</c:v>
                </c:pt>
                <c:pt idx="45">
                  <c:v>-1.4880484976213886</c:v>
                </c:pt>
                <c:pt idx="46">
                  <c:v>-1.1031288573843778</c:v>
                </c:pt>
                <c:pt idx="47">
                  <c:v>-1.4582091552380008</c:v>
                </c:pt>
                <c:pt idx="48">
                  <c:v>-2.1477195053300751</c:v>
                </c:pt>
                <c:pt idx="49">
                  <c:v>-1.684405538935384</c:v>
                </c:pt>
                <c:pt idx="50">
                  <c:v>-2.1530615588191346</c:v>
                </c:pt>
                <c:pt idx="51">
                  <c:v>-1.6427476207938245</c:v>
                </c:pt>
                <c:pt idx="52">
                  <c:v>-1.5729106321784487</c:v>
                </c:pt>
                <c:pt idx="53">
                  <c:v>-1.371793034976996</c:v>
                </c:pt>
                <c:pt idx="54">
                  <c:v>-1.5620538415203435</c:v>
                </c:pt>
                <c:pt idx="55">
                  <c:v>-1.3344241723170795</c:v>
                </c:pt>
                <c:pt idx="56">
                  <c:v>-1.1956392241961113</c:v>
                </c:pt>
                <c:pt idx="57">
                  <c:v>-1.474514981008674</c:v>
                </c:pt>
                <c:pt idx="58">
                  <c:v>-1.1879762478397737</c:v>
                </c:pt>
                <c:pt idx="59">
                  <c:v>-1.4720086204049034</c:v>
                </c:pt>
                <c:pt idx="60">
                  <c:v>-1.2119353087446953</c:v>
                </c:pt>
                <c:pt idx="61">
                  <c:v>-1.3081502187768141</c:v>
                </c:pt>
                <c:pt idx="62">
                  <c:v>-1.5311735606807844</c:v>
                </c:pt>
                <c:pt idx="63">
                  <c:v>-1.5116682213982644</c:v>
                </c:pt>
                <c:pt idx="64">
                  <c:v>-1.5988023090877106</c:v>
                </c:pt>
                <c:pt idx="65">
                  <c:v>-1.2148407438732314</c:v>
                </c:pt>
                <c:pt idx="66">
                  <c:v>-1.1821932113258347</c:v>
                </c:pt>
                <c:pt idx="67">
                  <c:v>-1.0701932748603622</c:v>
                </c:pt>
                <c:pt idx="68">
                  <c:v>-1.1025701851706049</c:v>
                </c:pt>
                <c:pt idx="69">
                  <c:v>-0.5583984724300407</c:v>
                </c:pt>
                <c:pt idx="70">
                  <c:v>-6.7431931371064194E-2</c:v>
                </c:pt>
                <c:pt idx="71">
                  <c:v>1.2443951871645117E-2</c:v>
                </c:pt>
                <c:pt idx="72">
                  <c:v>0.43980017229245238</c:v>
                </c:pt>
                <c:pt idx="73">
                  <c:v>0.25706888785087867</c:v>
                </c:pt>
                <c:pt idx="74">
                  <c:v>0.31070633507596435</c:v>
                </c:pt>
                <c:pt idx="75">
                  <c:v>-1.9413192841987788E-2</c:v>
                </c:pt>
                <c:pt idx="76">
                  <c:v>0.11070243414620966</c:v>
                </c:pt>
                <c:pt idx="77">
                  <c:v>0.24351056036828284</c:v>
                </c:pt>
                <c:pt idx="78">
                  <c:v>0.2613733846773113</c:v>
                </c:pt>
                <c:pt idx="79">
                  <c:v>7.3942243525183318E-2</c:v>
                </c:pt>
                <c:pt idx="80">
                  <c:v>-0.2398872300761194</c:v>
                </c:pt>
                <c:pt idx="81">
                  <c:v>-3.6341975531888446E-3</c:v>
                </c:pt>
                <c:pt idx="82">
                  <c:v>0.42728138512929426</c:v>
                </c:pt>
                <c:pt idx="83">
                  <c:v>-0.46168187380778553</c:v>
                </c:pt>
                <c:pt idx="84">
                  <c:v>-0.35629864681677831</c:v>
                </c:pt>
                <c:pt idx="85">
                  <c:v>-0.3793211006254073</c:v>
                </c:pt>
                <c:pt idx="86">
                  <c:v>-0.25792075714619273</c:v>
                </c:pt>
                <c:pt idx="87">
                  <c:v>-0.21459583688213904</c:v>
                </c:pt>
                <c:pt idx="88">
                  <c:v>-0.19112033319641061</c:v>
                </c:pt>
                <c:pt idx="89">
                  <c:v>-8.8292438369311443E-2</c:v>
                </c:pt>
                <c:pt idx="90">
                  <c:v>-0.35708333726570707</c:v>
                </c:pt>
                <c:pt idx="91">
                  <c:v>-0.33830769941675254</c:v>
                </c:pt>
                <c:pt idx="92">
                  <c:v>-0.27408407555711473</c:v>
                </c:pt>
                <c:pt idx="93">
                  <c:v>-0.20985976723106031</c:v>
                </c:pt>
                <c:pt idx="94">
                  <c:v>-0.16594093089386955</c:v>
                </c:pt>
                <c:pt idx="95">
                  <c:v>-9.1952052041574694E-2</c:v>
                </c:pt>
                <c:pt idx="96">
                  <c:v>9.8579381302036168E-2</c:v>
                </c:pt>
                <c:pt idx="97">
                  <c:v>-0.16633396971096884</c:v>
                </c:pt>
                <c:pt idx="98">
                  <c:v>-0.242607554839531</c:v>
                </c:pt>
                <c:pt idx="99">
                  <c:v>-0.34242708587806076</c:v>
                </c:pt>
                <c:pt idx="100">
                  <c:v>-0.42604777003155936</c:v>
                </c:pt>
                <c:pt idx="101">
                  <c:v>-0.49972076607671989</c:v>
                </c:pt>
                <c:pt idx="102">
                  <c:v>-0.34268295762519357</c:v>
                </c:pt>
                <c:pt idx="103">
                  <c:v>-0.24314008179361776</c:v>
                </c:pt>
                <c:pt idx="104">
                  <c:v>-0.26817059579777985</c:v>
                </c:pt>
                <c:pt idx="105">
                  <c:v>-0.27211928862426282</c:v>
                </c:pt>
                <c:pt idx="106">
                  <c:v>-0.38462425479827511</c:v>
                </c:pt>
                <c:pt idx="107">
                  <c:v>-0.31369202956613468</c:v>
                </c:pt>
                <c:pt idx="108">
                  <c:v>-0.15761230070024773</c:v>
                </c:pt>
                <c:pt idx="109">
                  <c:v>0.16155250347816483</c:v>
                </c:pt>
                <c:pt idx="110">
                  <c:v>0.34286594467127263</c:v>
                </c:pt>
                <c:pt idx="111">
                  <c:v>-9.6767936179846761E-2</c:v>
                </c:pt>
                <c:pt idx="112">
                  <c:v>-0.18709652811321173</c:v>
                </c:pt>
                <c:pt idx="113">
                  <c:v>-9.2162301560570592E-2</c:v>
                </c:pt>
                <c:pt idx="114">
                  <c:v>7.0898975632484554E-2</c:v>
                </c:pt>
                <c:pt idx="115">
                  <c:v>0.15693411662762993</c:v>
                </c:pt>
                <c:pt idx="116">
                  <c:v>0.18497369713921605</c:v>
                </c:pt>
                <c:pt idx="117">
                  <c:v>0.2496540700020258</c:v>
                </c:pt>
                <c:pt idx="118">
                  <c:v>0.39546583523373424</c:v>
                </c:pt>
                <c:pt idx="119">
                  <c:v>0.59503282761216714</c:v>
                </c:pt>
                <c:pt idx="120">
                  <c:v>0.42681191179330091</c:v>
                </c:pt>
                <c:pt idx="121">
                  <c:v>0.48761403405386422</c:v>
                </c:pt>
                <c:pt idx="122">
                  <c:v>0.17474194644556204</c:v>
                </c:pt>
                <c:pt idx="123">
                  <c:v>8.646735609363905E-2</c:v>
                </c:pt>
                <c:pt idx="124">
                  <c:v>0.4131157236481024</c:v>
                </c:pt>
                <c:pt idx="125">
                  <c:v>0.92885991249754307</c:v>
                </c:pt>
                <c:pt idx="126">
                  <c:v>0.95051047356983087</c:v>
                </c:pt>
                <c:pt idx="127">
                  <c:v>1.6800821809925872</c:v>
                </c:pt>
                <c:pt idx="128">
                  <c:v>1.3890675610319261</c:v>
                </c:pt>
                <c:pt idx="129">
                  <c:v>1.7273520767046147</c:v>
                </c:pt>
                <c:pt idx="130">
                  <c:v>2.1593176399969916</c:v>
                </c:pt>
                <c:pt idx="131">
                  <c:v>2.2072971600521045</c:v>
                </c:pt>
                <c:pt idx="132">
                  <c:v>1.7379566974795249</c:v>
                </c:pt>
                <c:pt idx="133">
                  <c:v>1.6154128357655591</c:v>
                </c:pt>
                <c:pt idx="134">
                  <c:v>1.2413047320050288</c:v>
                </c:pt>
                <c:pt idx="135">
                  <c:v>1.1690918214681705</c:v>
                </c:pt>
                <c:pt idx="136">
                  <c:v>0.96473144388054277</c:v>
                </c:pt>
                <c:pt idx="137">
                  <c:v>2.0051872594570308</c:v>
                </c:pt>
                <c:pt idx="138">
                  <c:v>1.706736422943941</c:v>
                </c:pt>
                <c:pt idx="139">
                  <c:v>1.5003220346486543</c:v>
                </c:pt>
                <c:pt idx="140">
                  <c:v>0.95176633887844908</c:v>
                </c:pt>
                <c:pt idx="141">
                  <c:v>1.0225154465284934</c:v>
                </c:pt>
                <c:pt idx="142">
                  <c:v>1.2025059601570496</c:v>
                </c:pt>
                <c:pt idx="143">
                  <c:v>0.92080054890472818</c:v>
                </c:pt>
                <c:pt idx="144">
                  <c:v>1.0410144382967188</c:v>
                </c:pt>
                <c:pt idx="145">
                  <c:v>1.0934654314345791</c:v>
                </c:pt>
                <c:pt idx="146">
                  <c:v>1.5769024494791606</c:v>
                </c:pt>
                <c:pt idx="147">
                  <c:v>1.3047346123105517</c:v>
                </c:pt>
                <c:pt idx="148">
                  <c:v>1.3963831171488161</c:v>
                </c:pt>
                <c:pt idx="149">
                  <c:v>1.6671790707073073</c:v>
                </c:pt>
                <c:pt idx="150">
                  <c:v>1.7270231133822314</c:v>
                </c:pt>
                <c:pt idx="151">
                  <c:v>1.4331802234292228</c:v>
                </c:pt>
                <c:pt idx="152">
                  <c:v>1.31383087599801</c:v>
                </c:pt>
                <c:pt idx="153">
                  <c:v>0.97458386976853817</c:v>
                </c:pt>
                <c:pt idx="154">
                  <c:v>1.3155156277556075</c:v>
                </c:pt>
                <c:pt idx="155">
                  <c:v>1.278666541643763</c:v>
                </c:pt>
                <c:pt idx="156">
                  <c:v>1.1880650027557389</c:v>
                </c:pt>
                <c:pt idx="157">
                  <c:v>1.3137084539423345</c:v>
                </c:pt>
                <c:pt idx="158">
                  <c:v>1.875995857205621</c:v>
                </c:pt>
                <c:pt idx="159">
                  <c:v>1.6073873731724646</c:v>
                </c:pt>
                <c:pt idx="160">
                  <c:v>1.7444385979757018</c:v>
                </c:pt>
                <c:pt idx="161">
                  <c:v>1.6554329153544529</c:v>
                </c:pt>
                <c:pt idx="162">
                  <c:v>1.7279171453715907</c:v>
                </c:pt>
                <c:pt idx="163">
                  <c:v>1.874732931574846</c:v>
                </c:pt>
                <c:pt idx="164">
                  <c:v>2.2785898684428871</c:v>
                </c:pt>
                <c:pt idx="165">
                  <c:v>2.0563421748341244</c:v>
                </c:pt>
                <c:pt idx="166">
                  <c:v>2.0332737613871483</c:v>
                </c:pt>
                <c:pt idx="167">
                  <c:v>2.2263152699751751</c:v>
                </c:pt>
                <c:pt idx="168">
                  <c:v>2.414791989892267</c:v>
                </c:pt>
                <c:pt idx="169">
                  <c:v>2.5310357185315411</c:v>
                </c:pt>
                <c:pt idx="170">
                  <c:v>1.7539137519375125</c:v>
                </c:pt>
                <c:pt idx="171">
                  <c:v>1.3877919201945494</c:v>
                </c:pt>
                <c:pt idx="172">
                  <c:v>0.69586340774639854</c:v>
                </c:pt>
                <c:pt idx="173">
                  <c:v>1.2065414955948768</c:v>
                </c:pt>
                <c:pt idx="174">
                  <c:v>0.74860881576515437</c:v>
                </c:pt>
                <c:pt idx="175">
                  <c:v>0.44860666805970595</c:v>
                </c:pt>
                <c:pt idx="176">
                  <c:v>0.35686323841131012</c:v>
                </c:pt>
                <c:pt idx="177">
                  <c:v>0.56815690187317358</c:v>
                </c:pt>
                <c:pt idx="178">
                  <c:v>0.18081538828993149</c:v>
                </c:pt>
                <c:pt idx="179">
                  <c:v>-0.16700972525233848</c:v>
                </c:pt>
                <c:pt idx="180">
                  <c:v>-0.44387741913150158</c:v>
                </c:pt>
                <c:pt idx="181">
                  <c:v>-0.44978822164139304</c:v>
                </c:pt>
                <c:pt idx="182">
                  <c:v>0.28790484409098943</c:v>
                </c:pt>
                <c:pt idx="183">
                  <c:v>-0.33261089600237598</c:v>
                </c:pt>
                <c:pt idx="184">
                  <c:v>-0.27294926819068843</c:v>
                </c:pt>
                <c:pt idx="185">
                  <c:v>3.9553560467549542E-2</c:v>
                </c:pt>
                <c:pt idx="186">
                  <c:v>0.36839241220700342</c:v>
                </c:pt>
                <c:pt idx="187">
                  <c:v>0.20400519278974077</c:v>
                </c:pt>
                <c:pt idx="188">
                  <c:v>0.1902905422517423</c:v>
                </c:pt>
                <c:pt idx="189">
                  <c:v>0.48997216501602076</c:v>
                </c:pt>
                <c:pt idx="190">
                  <c:v>1.9445257482434159E-2</c:v>
                </c:pt>
                <c:pt idx="191">
                  <c:v>0.32674691710008985</c:v>
                </c:pt>
                <c:pt idx="192">
                  <c:v>-0.15737824823512633</c:v>
                </c:pt>
                <c:pt idx="193">
                  <c:v>0.24816645505017079</c:v>
                </c:pt>
                <c:pt idx="194">
                  <c:v>0.19343005291718593</c:v>
                </c:pt>
                <c:pt idx="195">
                  <c:v>0.60066392805744806</c:v>
                </c:pt>
                <c:pt idx="196">
                  <c:v>1.2825045706676399</c:v>
                </c:pt>
                <c:pt idx="197">
                  <c:v>1.2544174121695417</c:v>
                </c:pt>
                <c:pt idx="198">
                  <c:v>0.85845183163515459</c:v>
                </c:pt>
                <c:pt idx="199">
                  <c:v>0.71281808854797513</c:v>
                </c:pt>
                <c:pt idx="200">
                  <c:v>0.38064524351499635</c:v>
                </c:pt>
                <c:pt idx="201">
                  <c:v>5.0480467803768997E-2</c:v>
                </c:pt>
                <c:pt idx="202">
                  <c:v>6.3916373230687884E-2</c:v>
                </c:pt>
                <c:pt idx="203">
                  <c:v>-0.11370425600928946</c:v>
                </c:pt>
                <c:pt idx="204">
                  <c:v>-0.18395366967747334</c:v>
                </c:pt>
                <c:pt idx="205">
                  <c:v>-8.7468834651320465E-2</c:v>
                </c:pt>
                <c:pt idx="206">
                  <c:v>-0.10670355169669021</c:v>
                </c:pt>
                <c:pt idx="207">
                  <c:v>0.22382306646001707</c:v>
                </c:pt>
                <c:pt idx="208">
                  <c:v>-0.37122988408568691</c:v>
                </c:pt>
                <c:pt idx="209">
                  <c:v>-0.18243287951653339</c:v>
                </c:pt>
                <c:pt idx="210">
                  <c:v>-1.0116209196547605</c:v>
                </c:pt>
                <c:pt idx="211">
                  <c:v>-1.1874159126886623</c:v>
                </c:pt>
                <c:pt idx="212">
                  <c:v>-1.0182399410700285</c:v>
                </c:pt>
                <c:pt idx="213">
                  <c:v>-0.16998254179458236</c:v>
                </c:pt>
                <c:pt idx="214">
                  <c:v>0.16761822843239957</c:v>
                </c:pt>
                <c:pt idx="215">
                  <c:v>8.7829844369017654E-2</c:v>
                </c:pt>
                <c:pt idx="216">
                  <c:v>-0.70836588320715554</c:v>
                </c:pt>
                <c:pt idx="217">
                  <c:v>-1.2357478476492048</c:v>
                </c:pt>
                <c:pt idx="218">
                  <c:v>-0.79990403375458397</c:v>
                </c:pt>
                <c:pt idx="219">
                  <c:v>-0.95489153062452237</c:v>
                </c:pt>
                <c:pt idx="220">
                  <c:v>-0.90161893137835158</c:v>
                </c:pt>
                <c:pt idx="221">
                  <c:v>-0.92263472130293833</c:v>
                </c:pt>
                <c:pt idx="222">
                  <c:v>-0.93292508674510166</c:v>
                </c:pt>
                <c:pt idx="223">
                  <c:v>-1.1020135591844042</c:v>
                </c:pt>
                <c:pt idx="224">
                  <c:v>-1.080545422101574</c:v>
                </c:pt>
                <c:pt idx="225">
                  <c:v>-1.1922287821672783</c:v>
                </c:pt>
                <c:pt idx="226">
                  <c:v>-1.2281197978197045</c:v>
                </c:pt>
                <c:pt idx="227">
                  <c:v>-1.1696446240952449</c:v>
                </c:pt>
                <c:pt idx="228">
                  <c:v>-0.89515284392396743</c:v>
                </c:pt>
                <c:pt idx="229">
                  <c:v>-0.87957101763891155</c:v>
                </c:pt>
                <c:pt idx="230">
                  <c:v>-1.0354260802555073</c:v>
                </c:pt>
                <c:pt idx="231">
                  <c:v>-0.82924308112145984</c:v>
                </c:pt>
                <c:pt idx="232">
                  <c:v>-0.93604416048715</c:v>
                </c:pt>
                <c:pt idx="233">
                  <c:v>-1.0439857343017238</c:v>
                </c:pt>
                <c:pt idx="234">
                  <c:v>-1.1854668926467238</c:v>
                </c:pt>
                <c:pt idx="235">
                  <c:v>-1.2376479626158006</c:v>
                </c:pt>
                <c:pt idx="236">
                  <c:v>-1.1809065149469413</c:v>
                </c:pt>
                <c:pt idx="237">
                  <c:v>-1.5457054282515656</c:v>
                </c:pt>
                <c:pt idx="238">
                  <c:v>-1.5893543414199729</c:v>
                </c:pt>
                <c:pt idx="239">
                  <c:v>-1.5525082699677817</c:v>
                </c:pt>
                <c:pt idx="240">
                  <c:v>-1.3987561832306323</c:v>
                </c:pt>
                <c:pt idx="241">
                  <c:v>-1.3928484045066176</c:v>
                </c:pt>
                <c:pt idx="242">
                  <c:v>-1.0780631723866954</c:v>
                </c:pt>
                <c:pt idx="243">
                  <c:v>-1.1316131204324551</c:v>
                </c:pt>
                <c:pt idx="244">
                  <c:v>-1.3200023411702211</c:v>
                </c:pt>
                <c:pt idx="245">
                  <c:v>-1.330613000390664</c:v>
                </c:pt>
                <c:pt idx="246">
                  <c:v>-1.3603433711053778</c:v>
                </c:pt>
                <c:pt idx="247">
                  <c:v>-1.4885911196276658</c:v>
                </c:pt>
                <c:pt idx="248">
                  <c:v>-1.5772765084706322</c:v>
                </c:pt>
                <c:pt idx="249">
                  <c:v>-1.1008217414720685</c:v>
                </c:pt>
                <c:pt idx="250">
                  <c:v>-0.95852199167841401</c:v>
                </c:pt>
                <c:pt idx="251">
                  <c:v>-1.1547610200826366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61-4B5F-ACB3-A8E15E2EE18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'Part 3'!$O$2:$O$253</c:f>
              <c:numCache>
                <c:formatCode>0.00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xVal>
          <c:yVal>
            <c:numRef>
              <c:f>'Part 3'!$O$2:$O$253</c:f>
              <c:numCache>
                <c:formatCode>0.00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61-4B5F-ACB3-A8E15E2EE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802768"/>
        <c:axId val="1371808176"/>
      </c:scatterChart>
      <c:valAx>
        <c:axId val="137180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808176"/>
        <c:crosses val="autoZero"/>
        <c:crossBetween val="midCat"/>
      </c:valAx>
      <c:valAx>
        <c:axId val="137180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80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accent2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2"/>
                </a:solidFill>
              </a:rPr>
              <a:t>Normal Probability of Residuals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accent2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'Part 3'!$BQ$2:$BQ$253</c:f>
              <c:numCache>
                <c:formatCode>0.00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xVal>
          <c:yVal>
            <c:numRef>
              <c:f>'Part 3'!$BO$2:$BO$253</c:f>
              <c:numCache>
                <c:formatCode>0.00</c:formatCode>
                <c:ptCount val="252"/>
                <c:pt idx="0">
                  <c:v>-0.54492113292425615</c:v>
                </c:pt>
                <c:pt idx="1">
                  <c:v>-0.70342740986173546</c:v>
                </c:pt>
                <c:pt idx="2">
                  <c:v>-0.39621486734518829</c:v>
                </c:pt>
                <c:pt idx="3">
                  <c:v>-0.5940913174547805</c:v>
                </c:pt>
                <c:pt idx="4">
                  <c:v>-0.33466150122802513</c:v>
                </c:pt>
                <c:pt idx="5">
                  <c:v>-0.48273629306009314</c:v>
                </c:pt>
                <c:pt idx="6">
                  <c:v>-0.73209855420111669</c:v>
                </c:pt>
                <c:pt idx="7">
                  <c:v>-0.4269039173408205</c:v>
                </c:pt>
                <c:pt idx="8">
                  <c:v>-0.46157765803259421</c:v>
                </c:pt>
                <c:pt idx="9">
                  <c:v>-0.47572423407885261</c:v>
                </c:pt>
                <c:pt idx="10">
                  <c:v>-0.51780106189444064</c:v>
                </c:pt>
                <c:pt idx="11">
                  <c:v>-0.50940154467246546</c:v>
                </c:pt>
                <c:pt idx="12">
                  <c:v>-0.58883064000391361</c:v>
                </c:pt>
                <c:pt idx="13">
                  <c:v>-1.0232680434024302</c:v>
                </c:pt>
                <c:pt idx="14">
                  <c:v>-0.25605664549826168</c:v>
                </c:pt>
                <c:pt idx="15">
                  <c:v>-0.16319579153416994</c:v>
                </c:pt>
                <c:pt idx="16">
                  <c:v>-0.53605375702411229</c:v>
                </c:pt>
                <c:pt idx="17">
                  <c:v>-0.37320091539878975</c:v>
                </c:pt>
                <c:pt idx="18">
                  <c:v>-0.58049938125490874</c:v>
                </c:pt>
                <c:pt idx="19">
                  <c:v>-0.45331568408804107</c:v>
                </c:pt>
                <c:pt idx="20">
                  <c:v>-0.5694223635403306</c:v>
                </c:pt>
                <c:pt idx="21">
                  <c:v>-0.16193181770869233</c:v>
                </c:pt>
                <c:pt idx="22">
                  <c:v>0.18162352969487075</c:v>
                </c:pt>
                <c:pt idx="23">
                  <c:v>0.17689896939514102</c:v>
                </c:pt>
                <c:pt idx="24">
                  <c:v>5.8436529423348378E-2</c:v>
                </c:pt>
                <c:pt idx="25">
                  <c:v>2.5444888822518538E-2</c:v>
                </c:pt>
                <c:pt idx="26">
                  <c:v>0.14320759657433915</c:v>
                </c:pt>
                <c:pt idx="27">
                  <c:v>0.20443716669042106</c:v>
                </c:pt>
                <c:pt idx="28">
                  <c:v>0.39017293684578391</c:v>
                </c:pt>
                <c:pt idx="29">
                  <c:v>0.41001237547053865</c:v>
                </c:pt>
                <c:pt idx="30">
                  <c:v>0.34942834132864564</c:v>
                </c:pt>
                <c:pt idx="31">
                  <c:v>0.57083325257744333</c:v>
                </c:pt>
                <c:pt idx="32">
                  <c:v>0.4903957142185903</c:v>
                </c:pt>
                <c:pt idx="33">
                  <c:v>0.45706827141746958</c:v>
                </c:pt>
                <c:pt idx="34">
                  <c:v>0.23058893544146439</c:v>
                </c:pt>
                <c:pt idx="35">
                  <c:v>-0.17894763713577705</c:v>
                </c:pt>
                <c:pt idx="36">
                  <c:v>-0.49561032321824711</c:v>
                </c:pt>
                <c:pt idx="37">
                  <c:v>0.12185721865861879</c:v>
                </c:pt>
                <c:pt idx="38">
                  <c:v>-0.15846265917181718</c:v>
                </c:pt>
                <c:pt idx="39">
                  <c:v>-0.27557880461797307</c:v>
                </c:pt>
                <c:pt idx="40">
                  <c:v>0.10196255745659932</c:v>
                </c:pt>
                <c:pt idx="41">
                  <c:v>-0.33819583297478756</c:v>
                </c:pt>
                <c:pt idx="42">
                  <c:v>0.14029719284343325</c:v>
                </c:pt>
                <c:pt idx="43">
                  <c:v>-0.2571257945374531</c:v>
                </c:pt>
                <c:pt idx="44">
                  <c:v>-0.41226684496156685</c:v>
                </c:pt>
                <c:pt idx="45">
                  <c:v>-1.1956578131269113</c:v>
                </c:pt>
                <c:pt idx="46">
                  <c:v>-0.6290013921564197</c:v>
                </c:pt>
                <c:pt idx="47">
                  <c:v>-1.1341044470097481</c:v>
                </c:pt>
                <c:pt idx="48">
                  <c:v>-2.3276915859537102</c:v>
                </c:pt>
                <c:pt idx="49">
                  <c:v>-1.646288845648769</c:v>
                </c:pt>
                <c:pt idx="50">
                  <c:v>-2.9337593404463926</c:v>
                </c:pt>
                <c:pt idx="51">
                  <c:v>-2.2570670948489759</c:v>
                </c:pt>
                <c:pt idx="52">
                  <c:v>-2.4280237855145828</c:v>
                </c:pt>
                <c:pt idx="53">
                  <c:v>-1.8977101694311049</c:v>
                </c:pt>
                <c:pt idx="54">
                  <c:v>-1.8977242316582901</c:v>
                </c:pt>
                <c:pt idx="55">
                  <c:v>-1.0012961423723323</c:v>
                </c:pt>
                <c:pt idx="56">
                  <c:v>-1.1274974750332465</c:v>
                </c:pt>
                <c:pt idx="57">
                  <c:v>-1.6568287232457521</c:v>
                </c:pt>
                <c:pt idx="58">
                  <c:v>-0.99056898908522839</c:v>
                </c:pt>
                <c:pt idx="59">
                  <c:v>-1.215029393073499</c:v>
                </c:pt>
                <c:pt idx="60">
                  <c:v>-0.7762443952906396</c:v>
                </c:pt>
                <c:pt idx="61">
                  <c:v>-0.65040596631792713</c:v>
                </c:pt>
                <c:pt idx="62">
                  <c:v>-1.0616256653175939</c:v>
                </c:pt>
                <c:pt idx="63">
                  <c:v>-0.88665821216443286</c:v>
                </c:pt>
                <c:pt idx="64">
                  <c:v>-1.1935610209070839</c:v>
                </c:pt>
                <c:pt idx="65">
                  <c:v>-0.60806159140999838</c:v>
                </c:pt>
                <c:pt idx="66">
                  <c:v>-0.8934287992097657</c:v>
                </c:pt>
                <c:pt idx="67">
                  <c:v>-0.95939699185276239</c:v>
                </c:pt>
                <c:pt idx="68">
                  <c:v>-0.99979069324592695</c:v>
                </c:pt>
                <c:pt idx="69">
                  <c:v>-0.15181899067831825</c:v>
                </c:pt>
                <c:pt idx="70">
                  <c:v>0.38757981261991753</c:v>
                </c:pt>
                <c:pt idx="71">
                  <c:v>0.8048292060948733</c:v>
                </c:pt>
                <c:pt idx="72">
                  <c:v>1.195831474222919</c:v>
                </c:pt>
                <c:pt idx="73">
                  <c:v>0.62342697146168646</c:v>
                </c:pt>
                <c:pt idx="74">
                  <c:v>1.0854306932448332</c:v>
                </c:pt>
                <c:pt idx="75">
                  <c:v>0.93533697279005079</c:v>
                </c:pt>
                <c:pt idx="76">
                  <c:v>0.49080491618291172</c:v>
                </c:pt>
                <c:pt idx="77">
                  <c:v>0.64154417597689739</c:v>
                </c:pt>
                <c:pt idx="78">
                  <c:v>0.55706775067611602</c:v>
                </c:pt>
                <c:pt idx="79">
                  <c:v>0.4086571566437609</c:v>
                </c:pt>
                <c:pt idx="80">
                  <c:v>-0.20883850968747528</c:v>
                </c:pt>
                <c:pt idx="81">
                  <c:v>3.5449323361322498E-2</c:v>
                </c:pt>
                <c:pt idx="82">
                  <c:v>0.27637090693029331</c:v>
                </c:pt>
                <c:pt idx="83">
                  <c:v>9.5318536724582473E-2</c:v>
                </c:pt>
                <c:pt idx="84">
                  <c:v>0.50179961656235461</c:v>
                </c:pt>
                <c:pt idx="85">
                  <c:v>0.3580995172375202</c:v>
                </c:pt>
                <c:pt idx="86">
                  <c:v>0.65353530645450109</c:v>
                </c:pt>
                <c:pt idx="87">
                  <c:v>0.70298709693953121</c:v>
                </c:pt>
                <c:pt idx="88">
                  <c:v>0.64307569689471578</c:v>
                </c:pt>
                <c:pt idx="89">
                  <c:v>0.78338347158328825</c:v>
                </c:pt>
                <c:pt idx="90">
                  <c:v>0.46369341721572105</c:v>
                </c:pt>
                <c:pt idx="91">
                  <c:v>0.65380285018181972</c:v>
                </c:pt>
                <c:pt idx="92">
                  <c:v>0.75070259108783421</c:v>
                </c:pt>
                <c:pt idx="93">
                  <c:v>1.1356470402862229</c:v>
                </c:pt>
                <c:pt idx="94">
                  <c:v>1.0545358448638289</c:v>
                </c:pt>
                <c:pt idx="95">
                  <c:v>0.97578143292739761</c:v>
                </c:pt>
                <c:pt idx="96">
                  <c:v>0.83544656011593443</c:v>
                </c:pt>
                <c:pt idx="97">
                  <c:v>0.42422686111626745</c:v>
                </c:pt>
                <c:pt idx="98">
                  <c:v>0.16409731266953997</c:v>
                </c:pt>
                <c:pt idx="99">
                  <c:v>-0.35244771624952936</c:v>
                </c:pt>
                <c:pt idx="100">
                  <c:v>-0.20709158862516397</c:v>
                </c:pt>
                <c:pt idx="101">
                  <c:v>-0.45106969126508567</c:v>
                </c:pt>
                <c:pt idx="102">
                  <c:v>-0.26634338710358907</c:v>
                </c:pt>
                <c:pt idx="103">
                  <c:v>-8.4982312820478065E-2</c:v>
                </c:pt>
                <c:pt idx="104">
                  <c:v>-6.5142870830705177E-2</c:v>
                </c:pt>
                <c:pt idx="105">
                  <c:v>-0.27176870595476671</c:v>
                </c:pt>
                <c:pt idx="106">
                  <c:v>-0.55579064219536056</c:v>
                </c:pt>
                <c:pt idx="107">
                  <c:v>-0.40538718796668211</c:v>
                </c:pt>
                <c:pt idx="108">
                  <c:v>-0.43602306804801083</c:v>
                </c:pt>
                <c:pt idx="109">
                  <c:v>2.6990123094022225E-2</c:v>
                </c:pt>
                <c:pt idx="110">
                  <c:v>1.4526673470191197E-2</c:v>
                </c:pt>
                <c:pt idx="111">
                  <c:v>-0.31256749435267189</c:v>
                </c:pt>
                <c:pt idx="112">
                  <c:v>-0.59154108102249303</c:v>
                </c:pt>
                <c:pt idx="113">
                  <c:v>-0.3684540696827478</c:v>
                </c:pt>
                <c:pt idx="114">
                  <c:v>-3.7685967904098921E-2</c:v>
                </c:pt>
                <c:pt idx="115">
                  <c:v>0.32706814854555732</c:v>
                </c:pt>
                <c:pt idx="116">
                  <c:v>0.37079997832919664</c:v>
                </c:pt>
                <c:pt idx="117">
                  <c:v>0.47341967993660383</c:v>
                </c:pt>
                <c:pt idx="118">
                  <c:v>0.92835714649272494</c:v>
                </c:pt>
                <c:pt idx="119">
                  <c:v>0.84152599036894216</c:v>
                </c:pt>
                <c:pt idx="120">
                  <c:v>0.53159375731321068</c:v>
                </c:pt>
                <c:pt idx="121">
                  <c:v>0.77588056739555078</c:v>
                </c:pt>
                <c:pt idx="122">
                  <c:v>-8.5198667636600962E-3</c:v>
                </c:pt>
                <c:pt idx="123">
                  <c:v>9.3763002946954555E-2</c:v>
                </c:pt>
                <c:pt idx="124">
                  <c:v>0.32930145434630509</c:v>
                </c:pt>
                <c:pt idx="125">
                  <c:v>1.3320643395455296</c:v>
                </c:pt>
                <c:pt idx="126">
                  <c:v>1.0106911587555369</c:v>
                </c:pt>
                <c:pt idx="127">
                  <c:v>1.5531183600353755</c:v>
                </c:pt>
                <c:pt idx="128">
                  <c:v>1.5043121055245303</c:v>
                </c:pt>
                <c:pt idx="129">
                  <c:v>1.8010931629356643</c:v>
                </c:pt>
                <c:pt idx="130">
                  <c:v>1.9417377695210276</c:v>
                </c:pt>
                <c:pt idx="131">
                  <c:v>3.2934521668241246</c:v>
                </c:pt>
                <c:pt idx="132">
                  <c:v>2.4848245656372159</c:v>
                </c:pt>
                <c:pt idx="133">
                  <c:v>2.4370277771202371</c:v>
                </c:pt>
                <c:pt idx="134">
                  <c:v>2.355580776132538</c:v>
                </c:pt>
                <c:pt idx="135">
                  <c:v>2.4676224934864663</c:v>
                </c:pt>
                <c:pt idx="136">
                  <c:v>1.2831205417572644</c:v>
                </c:pt>
                <c:pt idx="137">
                  <c:v>1.5731721758381654</c:v>
                </c:pt>
                <c:pt idx="138">
                  <c:v>1.1320043194129104</c:v>
                </c:pt>
                <c:pt idx="139">
                  <c:v>1.0956484786301928</c:v>
                </c:pt>
                <c:pt idx="140">
                  <c:v>0.65683535975798113</c:v>
                </c:pt>
                <c:pt idx="141">
                  <c:v>0.72647850932322333</c:v>
                </c:pt>
                <c:pt idx="142">
                  <c:v>1.2110273014081421</c:v>
                </c:pt>
                <c:pt idx="143">
                  <c:v>0.9438314977343889</c:v>
                </c:pt>
                <c:pt idx="144">
                  <c:v>0.78128736018646272</c:v>
                </c:pt>
                <c:pt idx="145">
                  <c:v>0.79877103829171436</c:v>
                </c:pt>
                <c:pt idx="146">
                  <c:v>0.87548044644900036</c:v>
                </c:pt>
                <c:pt idx="147">
                  <c:v>1.1762993644705813</c:v>
                </c:pt>
                <c:pt idx="148">
                  <c:v>1.520191540405913</c:v>
                </c:pt>
                <c:pt idx="149">
                  <c:v>1.2398706362439993</c:v>
                </c:pt>
                <c:pt idx="150">
                  <c:v>1.4474788358740145</c:v>
                </c:pt>
                <c:pt idx="151">
                  <c:v>0.93766528631316348</c:v>
                </c:pt>
                <c:pt idx="152">
                  <c:v>0.5288013478329977</c:v>
                </c:pt>
                <c:pt idx="153">
                  <c:v>-5.1678879514148846E-2</c:v>
                </c:pt>
                <c:pt idx="154">
                  <c:v>0.20876039934145471</c:v>
                </c:pt>
                <c:pt idx="155">
                  <c:v>0.37901633145561164</c:v>
                </c:pt>
                <c:pt idx="156">
                  <c:v>0.39751050188621306</c:v>
                </c:pt>
                <c:pt idx="157">
                  <c:v>0.35947256101254782</c:v>
                </c:pt>
                <c:pt idx="158">
                  <c:v>0.65288839191031645</c:v>
                </c:pt>
                <c:pt idx="159">
                  <c:v>0.37896213520982847</c:v>
                </c:pt>
                <c:pt idx="160">
                  <c:v>0.80193148938617309</c:v>
                </c:pt>
                <c:pt idx="161">
                  <c:v>0.5868931045094492</c:v>
                </c:pt>
                <c:pt idx="162">
                  <c:v>0.44218353919074849</c:v>
                </c:pt>
                <c:pt idx="163">
                  <c:v>0.47481022344041746</c:v>
                </c:pt>
                <c:pt idx="164">
                  <c:v>2.3642574388409545</c:v>
                </c:pt>
                <c:pt idx="165">
                  <c:v>1.6219197702701449</c:v>
                </c:pt>
                <c:pt idx="166">
                  <c:v>1.5148982780326115</c:v>
                </c:pt>
                <c:pt idx="167">
                  <c:v>1.6787605890168222</c:v>
                </c:pt>
                <c:pt idx="168">
                  <c:v>2.5600456721583664</c:v>
                </c:pt>
                <c:pt idx="169">
                  <c:v>2.4082708779441195</c:v>
                </c:pt>
                <c:pt idx="170">
                  <c:v>1.4697518952503652</c:v>
                </c:pt>
                <c:pt idx="171">
                  <c:v>1.1164106020805979</c:v>
                </c:pt>
                <c:pt idx="172">
                  <c:v>0.78561540217905856</c:v>
                </c:pt>
                <c:pt idx="173">
                  <c:v>0.52885108024569838</c:v>
                </c:pt>
                <c:pt idx="174">
                  <c:v>-0.15493451870163452</c:v>
                </c:pt>
                <c:pt idx="175">
                  <c:v>-0.136104542705726</c:v>
                </c:pt>
                <c:pt idx="176">
                  <c:v>-0.35719972018062934</c:v>
                </c:pt>
                <c:pt idx="177">
                  <c:v>0.27978449065138578</c:v>
                </c:pt>
                <c:pt idx="178">
                  <c:v>-0.15532656981066595</c:v>
                </c:pt>
                <c:pt idx="179">
                  <c:v>-0.64192139200621157</c:v>
                </c:pt>
                <c:pt idx="180">
                  <c:v>-0.67693196122975574</c:v>
                </c:pt>
                <c:pt idx="181">
                  <c:v>-0.11868809674196486</c:v>
                </c:pt>
                <c:pt idx="182">
                  <c:v>-1.7077861128423959E-2</c:v>
                </c:pt>
                <c:pt idx="183">
                  <c:v>-0.73586099340359556</c:v>
                </c:pt>
                <c:pt idx="184">
                  <c:v>-0.67967874989183064</c:v>
                </c:pt>
                <c:pt idx="185">
                  <c:v>-0.37683987355103366</c:v>
                </c:pt>
                <c:pt idx="186">
                  <c:v>-0.14231191447703101</c:v>
                </c:pt>
                <c:pt idx="187">
                  <c:v>-7.4015059437427547E-2</c:v>
                </c:pt>
                <c:pt idx="188">
                  <c:v>0.11945960004204045</c:v>
                </c:pt>
                <c:pt idx="189">
                  <c:v>1.0172339872186569</c:v>
                </c:pt>
                <c:pt idx="190">
                  <c:v>0.16755206010572832</c:v>
                </c:pt>
                <c:pt idx="191">
                  <c:v>0.73252637762025796</c:v>
                </c:pt>
                <c:pt idx="192">
                  <c:v>0.20824142968058559</c:v>
                </c:pt>
                <c:pt idx="193">
                  <c:v>1.150096484736834</c:v>
                </c:pt>
                <c:pt idx="194">
                  <c:v>1.02658671816073</c:v>
                </c:pt>
                <c:pt idx="195">
                  <c:v>1.2570778429557692</c:v>
                </c:pt>
                <c:pt idx="196">
                  <c:v>1.2425944383777423</c:v>
                </c:pt>
                <c:pt idx="197">
                  <c:v>1.69618663673971</c:v>
                </c:pt>
                <c:pt idx="198">
                  <c:v>1.2439136347804847</c:v>
                </c:pt>
                <c:pt idx="199">
                  <c:v>1.2334680874478883</c:v>
                </c:pt>
                <c:pt idx="200">
                  <c:v>0.83133357566297761</c:v>
                </c:pt>
                <c:pt idx="201">
                  <c:v>0.80204399347230193</c:v>
                </c:pt>
                <c:pt idx="202">
                  <c:v>0.59676445623889729</c:v>
                </c:pt>
                <c:pt idx="203">
                  <c:v>-0.65402742810640513</c:v>
                </c:pt>
                <c:pt idx="204">
                  <c:v>-0.80950428073080771</c:v>
                </c:pt>
                <c:pt idx="205">
                  <c:v>-0.73380536489886772</c:v>
                </c:pt>
                <c:pt idx="206">
                  <c:v>-0.76208548446069346</c:v>
                </c:pt>
                <c:pt idx="207">
                  <c:v>-0.76580057540153867</c:v>
                </c:pt>
                <c:pt idx="208">
                  <c:v>-0.88325355274448325</c:v>
                </c:pt>
                <c:pt idx="209">
                  <c:v>-0.30549301257149908</c:v>
                </c:pt>
                <c:pt idx="210">
                  <c:v>-1.2904484270294088</c:v>
                </c:pt>
                <c:pt idx="211">
                  <c:v>-1.0353933033098908</c:v>
                </c:pt>
                <c:pt idx="212">
                  <c:v>-0.95801126105552525</c:v>
                </c:pt>
                <c:pt idx="213">
                  <c:v>-0.65752814523423131</c:v>
                </c:pt>
                <c:pt idx="214">
                  <c:v>-0.11880197603307317</c:v>
                </c:pt>
                <c:pt idx="215">
                  <c:v>-0.11309607755886947</c:v>
                </c:pt>
                <c:pt idx="216">
                  <c:v>-1.6283781406309441</c:v>
                </c:pt>
                <c:pt idx="217">
                  <c:v>-1.3275592226093649</c:v>
                </c:pt>
                <c:pt idx="218">
                  <c:v>-1.0004921495443744</c:v>
                </c:pt>
                <c:pt idx="219">
                  <c:v>-1.1616910188981453</c:v>
                </c:pt>
                <c:pt idx="220">
                  <c:v>-1.3208699299327078</c:v>
                </c:pt>
                <c:pt idx="221">
                  <c:v>-1.4736552164722985</c:v>
                </c:pt>
                <c:pt idx="222">
                  <c:v>-1.4491042534435175</c:v>
                </c:pt>
                <c:pt idx="223">
                  <c:v>-1.4370037075078861</c:v>
                </c:pt>
                <c:pt idx="224">
                  <c:v>-1.3670247523773389</c:v>
                </c:pt>
                <c:pt idx="225">
                  <c:v>-1.27382809621296</c:v>
                </c:pt>
                <c:pt idx="226">
                  <c:v>-1.6917772219078839</c:v>
                </c:pt>
                <c:pt idx="227">
                  <c:v>-1.5080603837402498</c:v>
                </c:pt>
                <c:pt idx="228">
                  <c:v>-1.4636559198595349</c:v>
                </c:pt>
                <c:pt idx="229">
                  <c:v>-1.2765748815100129</c:v>
                </c:pt>
                <c:pt idx="230">
                  <c:v>-1.3257169415861669</c:v>
                </c:pt>
                <c:pt idx="231">
                  <c:v>-0.88558667560915616</c:v>
                </c:pt>
                <c:pt idx="232">
                  <c:v>-0.95290013644630422</c:v>
                </c:pt>
                <c:pt idx="233">
                  <c:v>-1.1770247382342862</c:v>
                </c:pt>
                <c:pt idx="234">
                  <c:v>-1.177374602661764</c:v>
                </c:pt>
                <c:pt idx="235">
                  <c:v>-0.61643814575767941</c:v>
                </c:pt>
                <c:pt idx="236">
                  <c:v>-0.74836252147944526</c:v>
                </c:pt>
                <c:pt idx="237">
                  <c:v>-1.4166682823855761</c:v>
                </c:pt>
                <c:pt idx="238">
                  <c:v>-1.1915623424231183</c:v>
                </c:pt>
                <c:pt idx="239">
                  <c:v>-1.1468210466456088</c:v>
                </c:pt>
                <c:pt idx="240">
                  <c:v>-0.52767140467779916</c:v>
                </c:pt>
                <c:pt idx="241">
                  <c:v>-0.64344022590182226</c:v>
                </c:pt>
                <c:pt idx="242">
                  <c:v>-0.50044088512843965</c:v>
                </c:pt>
                <c:pt idx="243">
                  <c:v>-0.25581724651432902</c:v>
                </c:pt>
                <c:pt idx="244">
                  <c:v>-0.23059364938847438</c:v>
                </c:pt>
                <c:pt idx="245">
                  <c:v>-0.44395096387075611</c:v>
                </c:pt>
                <c:pt idx="246">
                  <c:v>-0.52405064063632067</c:v>
                </c:pt>
                <c:pt idx="247">
                  <c:v>-0.9833909241540475</c:v>
                </c:pt>
                <c:pt idx="248">
                  <c:v>-1.0274866839573737</c:v>
                </c:pt>
                <c:pt idx="249">
                  <c:v>-0.88112109033914021</c:v>
                </c:pt>
                <c:pt idx="250">
                  <c:v>-0.51266491547932413</c:v>
                </c:pt>
                <c:pt idx="251">
                  <c:v>-0.7509210013898775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96-4DEC-A932-2A04F9AF5F0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'Part 3'!$BQ$2:$BQ$253</c:f>
              <c:numCache>
                <c:formatCode>0.00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xVal>
          <c:yVal>
            <c:numRef>
              <c:f>'Part 3'!$BQ$2:$BQ$253</c:f>
              <c:numCache>
                <c:formatCode>0.00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96-4DEC-A932-2A04F9AF5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802768"/>
        <c:axId val="1371808176"/>
      </c:scatterChart>
      <c:valAx>
        <c:axId val="137180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808176"/>
        <c:crosses val="autoZero"/>
        <c:crossBetween val="midCat"/>
      </c:valAx>
      <c:valAx>
        <c:axId val="137180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80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30480</xdr:rowOff>
    </xdr:from>
    <xdr:to>
      <xdr:col>14</xdr:col>
      <xdr:colOff>68580</xdr:colOff>
      <xdr:row>11</xdr:row>
      <xdr:rowOff>365760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E44787-9532-A2C6-C924-B9B1786373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601980</xdr:colOff>
      <xdr:row>12</xdr:row>
      <xdr:rowOff>289560</xdr:rowOff>
    </xdr:from>
    <xdr:to>
      <xdr:col>14</xdr:col>
      <xdr:colOff>106680</xdr:colOff>
      <xdr:row>18</xdr:row>
      <xdr:rowOff>449580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73251B-AD90-49CC-BF56-FBD237AEC9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571966</xdr:colOff>
      <xdr:row>5</xdr:row>
      <xdr:rowOff>167640</xdr:rowOff>
    </xdr:from>
    <xdr:to>
      <xdr:col>24</xdr:col>
      <xdr:colOff>175726</xdr:colOff>
      <xdr:row>21</xdr:row>
      <xdr:rowOff>182880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8830C9-BCA0-47E3-BE1B-A2873AE525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556260</xdr:colOff>
      <xdr:row>3</xdr:row>
      <xdr:rowOff>167640</xdr:rowOff>
    </xdr:from>
    <xdr:to>
      <xdr:col>48</xdr:col>
      <xdr:colOff>251460</xdr:colOff>
      <xdr:row>18</xdr:row>
      <xdr:rowOff>167640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0A3F4FE-0311-490E-82B4-C2CE304C29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8</xdr:row>
      <xdr:rowOff>0</xdr:rowOff>
    </xdr:from>
    <xdr:to>
      <xdr:col>28</xdr:col>
      <xdr:colOff>304800</xdr:colOff>
      <xdr:row>17</xdr:row>
      <xdr:rowOff>388937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EA52083-223D-4AF7-9272-1610439E4E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73</xdr:col>
      <xdr:colOff>222251</xdr:colOff>
      <xdr:row>7</xdr:row>
      <xdr:rowOff>0</xdr:rowOff>
    </xdr:from>
    <xdr:to>
      <xdr:col>81</xdr:col>
      <xdr:colOff>304801</xdr:colOff>
      <xdr:row>17</xdr:row>
      <xdr:rowOff>230187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4987900-D9B4-4827-9F68-AF5318517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146242</xdr:colOff>
      <xdr:row>7</xdr:row>
      <xdr:rowOff>177030</xdr:rowOff>
    </xdr:from>
    <xdr:to>
      <xdr:col>37</xdr:col>
      <xdr:colOff>46181</xdr:colOff>
      <xdr:row>17</xdr:row>
      <xdr:rowOff>349250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87CF4E16-4A9B-4146-8CEF-9695E33826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37</xdr:col>
      <xdr:colOff>388937</xdr:colOff>
      <xdr:row>8</xdr:row>
      <xdr:rowOff>0</xdr:rowOff>
    </xdr:from>
    <xdr:to>
      <xdr:col>45</xdr:col>
      <xdr:colOff>351197</xdr:colOff>
      <xdr:row>17</xdr:row>
      <xdr:rowOff>325437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2354080E-CE40-437F-B338-8C33182DD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82</xdr:col>
      <xdr:colOff>0</xdr:colOff>
      <xdr:row>7</xdr:row>
      <xdr:rowOff>0</xdr:rowOff>
    </xdr:from>
    <xdr:to>
      <xdr:col>89</xdr:col>
      <xdr:colOff>511127</xdr:colOff>
      <xdr:row>17</xdr:row>
      <xdr:rowOff>254000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48AFE60-A268-4748-9C0C-D2821585CB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90</xdr:col>
      <xdr:colOff>242695</xdr:colOff>
      <xdr:row>7</xdr:row>
      <xdr:rowOff>5533</xdr:rowOff>
    </xdr:from>
    <xdr:to>
      <xdr:col>98</xdr:col>
      <xdr:colOff>204955</xdr:colOff>
      <xdr:row>17</xdr:row>
      <xdr:rowOff>254000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7F0E7202-3B28-4C35-9F67-9F6E65ACE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46</xdr:col>
      <xdr:colOff>1</xdr:colOff>
      <xdr:row>8</xdr:row>
      <xdr:rowOff>7937</xdr:rowOff>
    </xdr:from>
    <xdr:to>
      <xdr:col>53</xdr:col>
      <xdr:colOff>293688</xdr:colOff>
      <xdr:row>17</xdr:row>
      <xdr:rowOff>325437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A1AA4E73-C1DD-437F-9745-0AB4BBBC82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100</xdr:col>
      <xdr:colOff>0</xdr:colOff>
      <xdr:row>7</xdr:row>
      <xdr:rowOff>-1</xdr:rowOff>
    </xdr:from>
    <xdr:to>
      <xdr:col>107</xdr:col>
      <xdr:colOff>293688</xdr:colOff>
      <xdr:row>17</xdr:row>
      <xdr:rowOff>285750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1A64CA78-D836-4125-87D6-9838105BEF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264"/>
  <sheetViews>
    <sheetView tabSelected="1" zoomScale="57" workbookViewId="0">
      <selection activeCell="O3" sqref="O3"/>
    </sheetView>
  </sheetViews>
  <sheetFormatPr defaultRowHeight="36.6" x14ac:dyDescent="0.7"/>
  <cols>
    <col min="1" max="1" width="12" bestFit="1" customWidth="1"/>
    <col min="2" max="2" width="14.88671875" bestFit="1" customWidth="1"/>
    <col min="3" max="3" width="12" bestFit="1" customWidth="1"/>
    <col min="4" max="4" width="14.88671875" bestFit="1" customWidth="1"/>
    <col min="5" max="5" width="10.5546875" bestFit="1" customWidth="1"/>
    <col min="9" max="9" width="12.21875" bestFit="1" customWidth="1"/>
    <col min="17" max="17" width="6.6640625" bestFit="1" customWidth="1"/>
    <col min="18" max="18" width="7.5546875" bestFit="1" customWidth="1"/>
    <col min="19" max="19" width="17.21875" bestFit="1" customWidth="1"/>
    <col min="20" max="20" width="15.109375" bestFit="1" customWidth="1"/>
    <col min="21" max="21" width="10.44140625" bestFit="1" customWidth="1"/>
    <col min="22" max="22" width="12" bestFit="1" customWidth="1"/>
    <col min="23" max="23" width="10.21875" customWidth="1"/>
    <col min="24" max="24" width="6.88671875" bestFit="1" customWidth="1"/>
    <col min="25" max="25" width="17.21875" bestFit="1" customWidth="1"/>
    <col min="26" max="26" width="15.109375" bestFit="1" customWidth="1"/>
    <col min="27" max="27" width="10.21875" bestFit="1" customWidth="1"/>
    <col min="28" max="28" width="12" bestFit="1" customWidth="1"/>
    <col min="29" max="29" width="10.21875" customWidth="1"/>
    <col min="30" max="30" width="6.88671875" bestFit="1" customWidth="1"/>
    <col min="31" max="31" width="17.21875" bestFit="1" customWidth="1"/>
    <col min="32" max="32" width="15.109375" bestFit="1" customWidth="1"/>
    <col min="33" max="33" width="10.21875" bestFit="1" customWidth="1"/>
    <col min="34" max="34" width="13.33203125" customWidth="1"/>
    <col min="35" max="35" width="10.21875" customWidth="1"/>
    <col min="36" max="36" width="6.88671875" bestFit="1" customWidth="1"/>
    <col min="37" max="37" width="17.21875" bestFit="1" customWidth="1"/>
    <col min="38" max="38" width="15.109375" bestFit="1" customWidth="1"/>
    <col min="39" max="39" width="10.21875" bestFit="1" customWidth="1"/>
    <col min="40" max="41" width="10.21875" customWidth="1"/>
    <col min="42" max="42" width="6.88671875" bestFit="1" customWidth="1"/>
    <col min="43" max="43" width="17.21875" bestFit="1" customWidth="1"/>
    <col min="44" max="44" width="7.5546875" bestFit="1" customWidth="1"/>
    <col min="45" max="45" width="6.6640625" bestFit="1" customWidth="1"/>
    <col min="46" max="46" width="9.33203125" bestFit="1" customWidth="1"/>
    <col min="47" max="47" width="14.109375" bestFit="1" customWidth="1"/>
    <col min="48" max="48" width="10.21875" bestFit="1" customWidth="1"/>
    <col min="49" max="49" width="12" bestFit="1" customWidth="1"/>
    <col min="50" max="50" width="10.21875" customWidth="1"/>
    <col min="51" max="51" width="6.88671875" bestFit="1" customWidth="1"/>
    <col min="52" max="52" width="6.6640625" bestFit="1" customWidth="1"/>
    <col min="53" max="53" width="9.33203125" bestFit="1" customWidth="1"/>
    <col min="54" max="54" width="14.109375" bestFit="1" customWidth="1"/>
    <col min="55" max="55" width="10.21875" bestFit="1" customWidth="1"/>
    <col min="56" max="56" width="12" bestFit="1" customWidth="1"/>
    <col min="57" max="57" width="10.21875" customWidth="1"/>
    <col min="58" max="58" width="6.88671875" bestFit="1" customWidth="1"/>
    <col min="59" max="59" width="16" bestFit="1" customWidth="1"/>
    <col min="60" max="60" width="9.33203125" bestFit="1" customWidth="1"/>
    <col min="61" max="61" width="14.109375" bestFit="1" customWidth="1"/>
    <col min="62" max="62" width="10.21875" bestFit="1" customWidth="1"/>
    <col min="63" max="63" width="12" bestFit="1" customWidth="1"/>
    <col min="64" max="64" width="10.21875" customWidth="1"/>
    <col min="65" max="65" width="6.88671875" bestFit="1" customWidth="1"/>
    <col min="66" max="66" width="6.6640625" bestFit="1" customWidth="1"/>
    <col min="67" max="67" width="9.33203125" bestFit="1" customWidth="1"/>
    <col min="68" max="68" width="14.109375" bestFit="1" customWidth="1"/>
    <col min="69" max="69" width="10.21875" bestFit="1" customWidth="1"/>
    <col min="70" max="70" width="12" bestFit="1" customWidth="1"/>
    <col min="71" max="71" width="10.21875" customWidth="1"/>
    <col min="72" max="73" width="9.5546875" customWidth="1"/>
    <col min="74" max="74" width="5.44140625" style="84" bestFit="1" customWidth="1"/>
    <col min="75" max="75" width="6.88671875" bestFit="1" customWidth="1"/>
    <col min="76" max="76" width="14.88671875" bestFit="1" customWidth="1"/>
    <col min="77" max="77" width="15.109375" bestFit="1" customWidth="1"/>
    <col min="78" max="78" width="10.21875" bestFit="1" customWidth="1"/>
    <col min="79" max="79" width="12" bestFit="1" customWidth="1"/>
    <col min="80" max="80" width="10.21875" customWidth="1"/>
    <col min="81" max="81" width="6.88671875" bestFit="1" customWidth="1"/>
    <col min="82" max="82" width="14.88671875" bestFit="1" customWidth="1"/>
    <col min="83" max="83" width="15.109375" bestFit="1" customWidth="1"/>
    <col min="84" max="84" width="10.21875" bestFit="1" customWidth="1"/>
    <col min="85" max="85" width="12" bestFit="1" customWidth="1"/>
    <col min="86" max="86" width="10.21875" customWidth="1"/>
    <col min="87" max="87" width="6.88671875" bestFit="1" customWidth="1"/>
    <col min="88" max="88" width="14.88671875" bestFit="1" customWidth="1"/>
    <col min="89" max="89" width="15.109375" bestFit="1" customWidth="1"/>
    <col min="90" max="90" width="10.21875" bestFit="1" customWidth="1"/>
    <col min="91" max="91" width="12" bestFit="1" customWidth="1"/>
    <col min="92" max="92" width="10.21875" customWidth="1"/>
    <col min="93" max="93" width="6.88671875" bestFit="1" customWidth="1"/>
    <col min="94" max="94" width="14.88671875" bestFit="1" customWidth="1"/>
    <col min="95" max="95" width="15.109375" bestFit="1" customWidth="1"/>
    <col min="96" max="96" width="10.21875" bestFit="1" customWidth="1"/>
    <col min="97" max="97" width="12" bestFit="1" customWidth="1"/>
    <col min="98" max="98" width="10.21875" customWidth="1"/>
    <col min="99" max="99" width="6.88671875" bestFit="1" customWidth="1"/>
    <col min="100" max="100" width="14.88671875" bestFit="1" customWidth="1"/>
    <col min="101" max="101" width="6.88671875" bestFit="1" customWidth="1"/>
    <col min="102" max="102" width="7.109375" bestFit="1" customWidth="1"/>
    <col min="103" max="103" width="8.109375" bestFit="1" customWidth="1"/>
    <col min="104" max="104" width="14.109375" bestFit="1" customWidth="1"/>
    <col min="105" max="105" width="10.21875" bestFit="1" customWidth="1"/>
    <col min="106" max="106" width="12" bestFit="1" customWidth="1"/>
    <col min="107" max="107" width="10.21875" customWidth="1"/>
    <col min="108" max="108" width="6.88671875" bestFit="1" customWidth="1"/>
    <col min="109" max="109" width="7.5546875" bestFit="1" customWidth="1"/>
    <col min="110" max="110" width="9.77734375" bestFit="1" customWidth="1"/>
    <col min="111" max="111" width="14.109375" bestFit="1" customWidth="1"/>
    <col min="112" max="112" width="10.21875" bestFit="1" customWidth="1"/>
    <col min="113" max="113" width="12" bestFit="1" customWidth="1"/>
    <col min="114" max="114" width="10.21875" customWidth="1"/>
    <col min="115" max="115" width="6.88671875" bestFit="1" customWidth="1"/>
    <col min="116" max="116" width="7.5546875" bestFit="1" customWidth="1"/>
    <col min="117" max="117" width="9.77734375" bestFit="1" customWidth="1"/>
    <col min="118" max="118" width="14.109375" bestFit="1" customWidth="1"/>
    <col min="119" max="119" width="10.44140625" bestFit="1" customWidth="1"/>
    <col min="120" max="120" width="12" bestFit="1" customWidth="1"/>
    <col min="121" max="121" width="10.21875" customWidth="1"/>
    <col min="122" max="122" width="6.88671875" bestFit="1" customWidth="1"/>
    <col min="123" max="123" width="7.5546875" bestFit="1" customWidth="1"/>
    <col min="124" max="124" width="8.109375" bestFit="1" customWidth="1"/>
    <col min="125" max="125" width="14.109375" bestFit="1" customWidth="1"/>
    <col min="126" max="126" width="10.44140625" bestFit="1" customWidth="1"/>
    <col min="127" max="127" width="12" bestFit="1" customWidth="1"/>
    <col min="128" max="128" width="10.21875" customWidth="1"/>
    <col min="129" max="129" width="10.21875" bestFit="1" customWidth="1"/>
  </cols>
  <sheetData>
    <row r="1" spans="1:128" ht="37.799999999999997" thickTop="1" thickBot="1" x14ac:dyDescent="0.75">
      <c r="A1" s="22" t="s">
        <v>0</v>
      </c>
      <c r="B1" s="22" t="s">
        <v>2</v>
      </c>
      <c r="C1" s="22" t="s">
        <v>0</v>
      </c>
      <c r="D1" s="22" t="s">
        <v>3</v>
      </c>
      <c r="E1" s="22" t="s">
        <v>1</v>
      </c>
      <c r="R1" s="22" t="s">
        <v>8</v>
      </c>
      <c r="S1" s="22" t="s">
        <v>4</v>
      </c>
      <c r="T1" s="22" t="s">
        <v>45</v>
      </c>
      <c r="U1" s="22" t="s">
        <v>6</v>
      </c>
      <c r="V1" s="22" t="s">
        <v>46</v>
      </c>
      <c r="W1" s="22" t="s">
        <v>5</v>
      </c>
      <c r="X1" s="22" t="s">
        <v>8</v>
      </c>
      <c r="Y1" s="22" t="s">
        <v>4</v>
      </c>
      <c r="Z1" s="22" t="s">
        <v>45</v>
      </c>
      <c r="AA1" s="22" t="s">
        <v>6</v>
      </c>
      <c r="AB1" s="22" t="s">
        <v>46</v>
      </c>
      <c r="AC1" s="22" t="s">
        <v>5</v>
      </c>
      <c r="AD1" s="22" t="s">
        <v>8</v>
      </c>
      <c r="AE1" s="22" t="s">
        <v>4</v>
      </c>
      <c r="AF1" s="22" t="s">
        <v>45</v>
      </c>
      <c r="AG1" s="22" t="s">
        <v>6</v>
      </c>
      <c r="AH1" s="22" t="s">
        <v>46</v>
      </c>
      <c r="AI1" s="22" t="s">
        <v>5</v>
      </c>
      <c r="AJ1" s="22" t="s">
        <v>8</v>
      </c>
      <c r="AK1" s="22" t="s">
        <v>4</v>
      </c>
      <c r="AL1" s="22" t="s">
        <v>45</v>
      </c>
      <c r="AM1" s="22" t="s">
        <v>6</v>
      </c>
      <c r="AN1" s="22" t="s">
        <v>47</v>
      </c>
      <c r="AO1" s="22"/>
      <c r="AP1" s="22" t="s">
        <v>8</v>
      </c>
      <c r="AQ1" s="22" t="s">
        <v>4</v>
      </c>
      <c r="AR1" s="22" t="s">
        <v>9</v>
      </c>
      <c r="AS1" s="22" t="s">
        <v>10</v>
      </c>
      <c r="AT1" s="22" t="s">
        <v>11</v>
      </c>
      <c r="AU1" s="22" t="s">
        <v>45</v>
      </c>
      <c r="AV1" s="22" t="s">
        <v>6</v>
      </c>
      <c r="AW1" s="22" t="s">
        <v>46</v>
      </c>
      <c r="AX1" s="22" t="s">
        <v>5</v>
      </c>
      <c r="AY1" s="22" t="s">
        <v>9</v>
      </c>
      <c r="AZ1" s="22" t="s">
        <v>10</v>
      </c>
      <c r="BA1" s="22" t="s">
        <v>11</v>
      </c>
      <c r="BB1" s="22" t="s">
        <v>45</v>
      </c>
      <c r="BC1" s="22" t="s">
        <v>6</v>
      </c>
      <c r="BD1" s="22" t="s">
        <v>46</v>
      </c>
      <c r="BE1" s="22" t="s">
        <v>5</v>
      </c>
      <c r="BF1" s="22" t="s">
        <v>9</v>
      </c>
      <c r="BG1" s="22" t="s">
        <v>10</v>
      </c>
      <c r="BH1" s="22" t="s">
        <v>11</v>
      </c>
      <c r="BI1" s="22" t="s">
        <v>45</v>
      </c>
      <c r="BJ1" s="22" t="s">
        <v>6</v>
      </c>
      <c r="BK1" s="22" t="s">
        <v>46</v>
      </c>
      <c r="BL1" s="22" t="s">
        <v>5</v>
      </c>
      <c r="BM1" s="22" t="s">
        <v>9</v>
      </c>
      <c r="BN1" s="22" t="s">
        <v>10</v>
      </c>
      <c r="BO1" s="22" t="s">
        <v>11</v>
      </c>
      <c r="BP1" s="22" t="s">
        <v>45</v>
      </c>
      <c r="BQ1" s="22" t="s">
        <v>6</v>
      </c>
      <c r="BR1" s="22" t="s">
        <v>46</v>
      </c>
      <c r="BS1" s="22" t="s">
        <v>5</v>
      </c>
      <c r="BW1" s="22" t="s">
        <v>8</v>
      </c>
      <c r="BX1" s="22" t="s">
        <v>12</v>
      </c>
      <c r="BY1" s="22" t="s">
        <v>45</v>
      </c>
      <c r="BZ1" s="22" t="s">
        <v>6</v>
      </c>
      <c r="CA1" s="22" t="s">
        <v>46</v>
      </c>
      <c r="CB1" s="22" t="s">
        <v>5</v>
      </c>
      <c r="CC1" s="22" t="s">
        <v>8</v>
      </c>
      <c r="CD1" s="22" t="s">
        <v>12</v>
      </c>
      <c r="CE1" s="22" t="s">
        <v>45</v>
      </c>
      <c r="CF1" s="22" t="s">
        <v>6</v>
      </c>
      <c r="CG1" s="22" t="s">
        <v>46</v>
      </c>
      <c r="CH1" s="22" t="s">
        <v>5</v>
      </c>
      <c r="CI1" s="22" t="s">
        <v>8</v>
      </c>
      <c r="CJ1" s="22" t="s">
        <v>12</v>
      </c>
      <c r="CK1" s="22" t="s">
        <v>45</v>
      </c>
      <c r="CL1" s="22" t="s">
        <v>6</v>
      </c>
      <c r="CM1" s="22" t="s">
        <v>46</v>
      </c>
      <c r="CN1" s="22" t="s">
        <v>5</v>
      </c>
      <c r="CO1" s="22" t="s">
        <v>8</v>
      </c>
      <c r="CP1" s="22" t="s">
        <v>12</v>
      </c>
      <c r="CQ1" s="22" t="s">
        <v>45</v>
      </c>
      <c r="CR1" s="22" t="s">
        <v>6</v>
      </c>
      <c r="CS1" s="22" t="s">
        <v>46</v>
      </c>
      <c r="CT1" s="22" t="s">
        <v>5</v>
      </c>
      <c r="CU1" s="22" t="s">
        <v>8</v>
      </c>
      <c r="CV1" s="22" t="s">
        <v>12</v>
      </c>
      <c r="CW1" s="22" t="s">
        <v>9</v>
      </c>
      <c r="CX1" s="22" t="s">
        <v>10</v>
      </c>
      <c r="CY1" s="22" t="s">
        <v>11</v>
      </c>
      <c r="CZ1" s="22" t="s">
        <v>45</v>
      </c>
      <c r="DA1" s="22" t="s">
        <v>6</v>
      </c>
      <c r="DB1" s="22" t="s">
        <v>46</v>
      </c>
      <c r="DC1" s="22" t="s">
        <v>5</v>
      </c>
      <c r="DD1" s="22" t="s">
        <v>9</v>
      </c>
      <c r="DE1" s="22" t="s">
        <v>10</v>
      </c>
      <c r="DF1" s="22" t="s">
        <v>11</v>
      </c>
      <c r="DG1" s="22" t="s">
        <v>45</v>
      </c>
      <c r="DH1" s="22" t="s">
        <v>6</v>
      </c>
      <c r="DI1" s="22" t="s">
        <v>46</v>
      </c>
      <c r="DJ1" s="22" t="s">
        <v>5</v>
      </c>
      <c r="DK1" s="22" t="s">
        <v>9</v>
      </c>
      <c r="DL1" s="22" t="s">
        <v>10</v>
      </c>
      <c r="DM1" s="22" t="s">
        <v>11</v>
      </c>
      <c r="DN1" s="22" t="s">
        <v>45</v>
      </c>
      <c r="DO1" s="22" t="s">
        <v>6</v>
      </c>
      <c r="DP1" s="22" t="s">
        <v>46</v>
      </c>
      <c r="DQ1" s="22" t="s">
        <v>5</v>
      </c>
      <c r="DR1" s="22" t="s">
        <v>9</v>
      </c>
      <c r="DS1" s="22" t="s">
        <v>10</v>
      </c>
      <c r="DT1" s="22" t="s">
        <v>11</v>
      </c>
      <c r="DU1" s="22" t="s">
        <v>45</v>
      </c>
      <c r="DV1" s="22" t="s">
        <v>6</v>
      </c>
      <c r="DW1" s="22" t="s">
        <v>46</v>
      </c>
      <c r="DX1" s="22" t="s">
        <v>5</v>
      </c>
    </row>
    <row r="2" spans="1:128" ht="37.200000000000003" thickTop="1" x14ac:dyDescent="0.7">
      <c r="A2" s="25">
        <v>43832</v>
      </c>
      <c r="B2">
        <v>94.900497439999995</v>
      </c>
      <c r="C2" s="85">
        <v>43832</v>
      </c>
      <c r="D2">
        <v>329.80999759999997</v>
      </c>
      <c r="E2" s="17">
        <v>1</v>
      </c>
      <c r="R2" s="98">
        <v>0.33</v>
      </c>
      <c r="S2" s="86">
        <f>B2</f>
        <v>94.900497439999995</v>
      </c>
      <c r="T2" s="86"/>
      <c r="W2" s="104">
        <f>AVERAGE(V3:V253)</f>
        <v>2.2673787825496585E-2</v>
      </c>
      <c r="X2" s="99">
        <v>0.5</v>
      </c>
      <c r="Y2" s="86">
        <f>B2</f>
        <v>94.900497439999995</v>
      </c>
      <c r="Z2" s="86"/>
      <c r="AC2" s="104">
        <f>AVERAGE(AB3:AB253)</f>
        <v>1.9961721528867261E-2</v>
      </c>
      <c r="AD2" s="99">
        <v>0.66</v>
      </c>
      <c r="AE2" s="86">
        <f>B2</f>
        <v>94.900497439999995</v>
      </c>
      <c r="AF2" s="86"/>
      <c r="AG2" s="87"/>
      <c r="AH2" s="103"/>
      <c r="AI2" s="104">
        <f>AVERAGE(AH3:AH253)</f>
        <v>1.8592436782691679E-2</v>
      </c>
      <c r="AJ2" s="99">
        <v>0.75</v>
      </c>
      <c r="AK2" s="86">
        <f>B2</f>
        <v>94.900497439999995</v>
      </c>
      <c r="AL2" s="86"/>
      <c r="AM2" s="87"/>
      <c r="AO2" s="104">
        <f>AVERAGE(AN3:AN253)</f>
        <v>1.8150937861010855E-2</v>
      </c>
      <c r="AP2" s="72">
        <v>0.5</v>
      </c>
      <c r="AQ2" s="6">
        <f>B2</f>
        <v>94.900497439999995</v>
      </c>
      <c r="AR2" s="20">
        <v>0.33</v>
      </c>
      <c r="AS2" s="86">
        <v>0</v>
      </c>
      <c r="AT2" s="86">
        <f>(AQ2+AS2)</f>
        <v>94.900497439999995</v>
      </c>
      <c r="AV2" s="87"/>
      <c r="AX2" s="106">
        <f>AVERAGE(AW3:AW253)</f>
        <v>1.8520170441691693E-2</v>
      </c>
      <c r="AY2" s="72">
        <v>0.5</v>
      </c>
      <c r="AZ2" s="86">
        <v>0</v>
      </c>
      <c r="BA2" s="86">
        <f>(AQ2+AZ2)</f>
        <v>94.900497439999995</v>
      </c>
      <c r="BB2" s="86"/>
      <c r="BC2" s="87"/>
      <c r="BE2" s="106">
        <f>AVERAGE(BD3:BD253)</f>
        <v>1.8170092017895462E-2</v>
      </c>
      <c r="BF2" s="72">
        <v>0.66</v>
      </c>
      <c r="BG2">
        <v>0</v>
      </c>
      <c r="BH2" s="86">
        <f>(AQ2+BG2)</f>
        <v>94.900497439999995</v>
      </c>
      <c r="BI2" s="86"/>
      <c r="BJ2" s="88"/>
      <c r="BL2" s="108">
        <f>AVERAGE(BK3:BK253)</f>
        <v>1.7919985818025404E-2</v>
      </c>
      <c r="BM2" s="107">
        <v>0.75</v>
      </c>
      <c r="BN2" s="89">
        <v>0</v>
      </c>
      <c r="BO2" s="89">
        <f>(AQ2+BN2)</f>
        <v>94.900497439999995</v>
      </c>
      <c r="BP2" s="90"/>
      <c r="BQ2" s="91"/>
      <c r="BS2" s="108">
        <f>AVERAGE(BR3:BR253)</f>
        <v>1.7870235414970834E-2</v>
      </c>
      <c r="BW2" s="100">
        <v>0.33</v>
      </c>
      <c r="BX2" s="86">
        <f>D2</f>
        <v>329.80999759999997</v>
      </c>
      <c r="BY2" s="86"/>
      <c r="BZ2" s="87"/>
      <c r="CB2" s="106">
        <f>AVERAGE(CA3:CA253)</f>
        <v>2.4845811088667291E-2</v>
      </c>
      <c r="CC2" s="100">
        <v>0.5</v>
      </c>
      <c r="CD2" s="86">
        <f>D2</f>
        <v>329.80999759999997</v>
      </c>
      <c r="CE2" s="86"/>
      <c r="CF2" s="87"/>
      <c r="CH2" s="106">
        <f>AVERAGE(CG3:CG253)</f>
        <v>2.162827068218693E-2</v>
      </c>
      <c r="CI2" s="100">
        <v>0.66</v>
      </c>
      <c r="CJ2" s="86">
        <f>D2</f>
        <v>329.80999759999997</v>
      </c>
      <c r="CK2" s="86"/>
      <c r="CL2" s="87"/>
      <c r="CN2" s="106">
        <f>AVERAGE(CM3:CM253)</f>
        <v>2.0516786754272903E-2</v>
      </c>
      <c r="CO2" s="100">
        <v>0.75</v>
      </c>
      <c r="CP2" s="86">
        <f>D2</f>
        <v>329.80999759999997</v>
      </c>
      <c r="CQ2" s="86"/>
      <c r="CR2" s="87"/>
      <c r="CT2" s="106">
        <f>AVERAGE(CS3:CS253)</f>
        <v>2.0313007016206655E-2</v>
      </c>
      <c r="CU2" s="100">
        <v>0.5</v>
      </c>
      <c r="CV2" s="6">
        <f>D2</f>
        <v>329.80999759999997</v>
      </c>
      <c r="CW2" s="100">
        <v>0.33</v>
      </c>
      <c r="CX2" s="86">
        <v>0</v>
      </c>
      <c r="CY2" s="86">
        <f>(CV2+CX2)</f>
        <v>329.80999759999997</v>
      </c>
      <c r="DA2" s="87"/>
      <c r="DC2" s="106">
        <f>AVERAGE(DB3:DB253)</f>
        <v>2.0760616388595068E-2</v>
      </c>
      <c r="DD2" s="100">
        <v>0.5</v>
      </c>
      <c r="DE2" s="86">
        <v>0</v>
      </c>
      <c r="DF2" s="86">
        <f>(CV2+DE2)</f>
        <v>329.80999759999997</v>
      </c>
      <c r="DG2" s="86"/>
      <c r="DH2" s="87"/>
      <c r="DJ2" s="106">
        <f>AVERAGE(DI3:DI253)</f>
        <v>2.0436290013050702E-2</v>
      </c>
      <c r="DK2" s="100">
        <v>0.66</v>
      </c>
      <c r="DL2" s="86">
        <v>0</v>
      </c>
      <c r="DM2" s="86">
        <f>(CV2+DL2)</f>
        <v>329.80999759999997</v>
      </c>
      <c r="DN2" s="86"/>
      <c r="DO2" s="88"/>
      <c r="DQ2" s="106">
        <f>AVERAGE(DP3:DP253)</f>
        <v>2.0386127797462385E-2</v>
      </c>
      <c r="DR2" s="101">
        <v>0.75</v>
      </c>
      <c r="DS2" s="89">
        <v>0</v>
      </c>
      <c r="DT2" s="89">
        <f t="shared" ref="DT2:DT65" si="0">(CV2+DS2)</f>
        <v>329.80999759999997</v>
      </c>
      <c r="DU2" s="90"/>
      <c r="DV2" s="91"/>
      <c r="DX2" s="106">
        <f>AVERAGE(DW3:DW253)</f>
        <v>2.0461867766745471E-2</v>
      </c>
    </row>
    <row r="3" spans="1:128" ht="37.200000000000003" thickBot="1" x14ac:dyDescent="0.75">
      <c r="A3" s="25">
        <v>43833</v>
      </c>
      <c r="B3">
        <v>93.748497009999994</v>
      </c>
      <c r="C3" s="85">
        <v>43833</v>
      </c>
      <c r="D3">
        <v>325.89999390000003</v>
      </c>
      <c r="E3" s="17">
        <v>2</v>
      </c>
      <c r="R3" s="5"/>
      <c r="S3" s="86">
        <f>($R$2*B2)+(1-$R$2)*(S2)</f>
        <v>94.900497439999995</v>
      </c>
      <c r="T3" s="86">
        <f>ABS(B3-S3)</f>
        <v>1.1520004300000011</v>
      </c>
      <c r="U3" s="92">
        <f>(T3/S3)</f>
        <v>1.2139034684495129E-2</v>
      </c>
      <c r="V3" s="156">
        <f>ABS((B3-S3)/B3)</f>
        <v>1.2288201589803826E-2</v>
      </c>
      <c r="W3" s="102"/>
      <c r="X3" s="5"/>
      <c r="Y3" s="86">
        <f>($X$2*B2)+(1-$X$2)*(Y2)</f>
        <v>94.900497439999995</v>
      </c>
      <c r="Z3" s="86">
        <f>ABS((B3-Y3))</f>
        <v>1.1520004300000011</v>
      </c>
      <c r="AA3" s="92">
        <f>(Z3/Y3)</f>
        <v>1.2139034684495129E-2</v>
      </c>
      <c r="AB3" s="156">
        <f>ABS((B3-Y3)/B3)</f>
        <v>1.2288201589803826E-2</v>
      </c>
      <c r="AC3" s="102"/>
      <c r="AD3" s="5"/>
      <c r="AE3" s="86">
        <f t="shared" ref="AE3:AE66" si="1">($AD$2*B2)+(1-$AD$2)*(AE2)</f>
        <v>94.900497439999995</v>
      </c>
      <c r="AF3" s="86">
        <f>ABS((B3-AE3))</f>
        <v>1.1520004300000011</v>
      </c>
      <c r="AG3" s="92">
        <f>(AF3/AE3)</f>
        <v>1.2139034684495129E-2</v>
      </c>
      <c r="AH3" s="156">
        <f>ABS((B3-AE3)/B3)</f>
        <v>1.2288201589803826E-2</v>
      </c>
      <c r="AI3" s="102"/>
      <c r="AJ3" s="5"/>
      <c r="AK3" s="86">
        <f t="shared" ref="AK3:AK66" si="2">($AJ$2*B2)+(1-$AJ$2)*(AK2)</f>
        <v>94.900497439999995</v>
      </c>
      <c r="AL3" s="86">
        <f>ABS(B3-AK3)</f>
        <v>1.1520004300000011</v>
      </c>
      <c r="AM3" s="92">
        <f>(AL3/AK3)</f>
        <v>1.2139034684495129E-2</v>
      </c>
      <c r="AN3" s="156">
        <f>ABS((B3-AK3)/B3)</f>
        <v>1.2288201589803826E-2</v>
      </c>
      <c r="AO3" s="105"/>
      <c r="AP3" s="5"/>
      <c r="AQ3" s="6">
        <f t="shared" ref="AQ3:AQ66" si="3">($AP$2*B2)+(1-$AP$2)*(AQ2)</f>
        <v>94.900497439999995</v>
      </c>
      <c r="AR3" s="5"/>
      <c r="AS3" s="86">
        <f>($AR$2)*(AQ3-AQ2)+(1-$AR$2)*AS2</f>
        <v>0</v>
      </c>
      <c r="AT3" s="86">
        <f>(AQ3+AS3)</f>
        <v>94.900497439999995</v>
      </c>
      <c r="AU3" s="86">
        <f>ABS(B3-AT3)</f>
        <v>1.1520004300000011</v>
      </c>
      <c r="AV3" s="92">
        <f>(AU3/AT3)</f>
        <v>1.2139034684495129E-2</v>
      </c>
      <c r="AW3" s="156">
        <f>ABS((B3-AT3)/B3)</f>
        <v>1.2288201589803826E-2</v>
      </c>
      <c r="AY3" s="5"/>
      <c r="AZ3" s="86">
        <f>($AY$2)*(AQ3-AQ2)+(1-$AY$2)*AZ2</f>
        <v>0</v>
      </c>
      <c r="BA3" s="86">
        <f t="shared" ref="BA3:BA66" si="4">(AQ3+AZ3)</f>
        <v>94.900497439999995</v>
      </c>
      <c r="BB3" s="86">
        <f>ABS((B3-BA3))</f>
        <v>1.1520004300000011</v>
      </c>
      <c r="BC3" s="92">
        <f>(BB3/BA3)</f>
        <v>1.2139034684495129E-2</v>
      </c>
      <c r="BD3" s="156">
        <f>ABS((B3-BA3)/B3)</f>
        <v>1.2288201589803826E-2</v>
      </c>
      <c r="BF3" s="5"/>
      <c r="BG3">
        <f>($BF$2)*(AQ3-AQ2)+(1-$BF$2)*BG2</f>
        <v>0</v>
      </c>
      <c r="BH3" s="86">
        <f>(AQ3+BG3)</f>
        <v>94.900497439999995</v>
      </c>
      <c r="BI3" s="86">
        <f>ABS((B3-BH3))</f>
        <v>1.1520004300000011</v>
      </c>
      <c r="BJ3" s="92">
        <f>(BI3/BH3)</f>
        <v>1.2139034684495129E-2</v>
      </c>
      <c r="BK3" s="156">
        <f>ABS((B3-BH3)/B3)</f>
        <v>1.2288201589803826E-2</v>
      </c>
      <c r="BM3" s="5"/>
      <c r="BN3" s="86">
        <f>($BM$2)*(AQ3-AQ2)+(1-$BM$2)*BN2</f>
        <v>0</v>
      </c>
      <c r="BO3" s="86">
        <f t="shared" ref="BO3:BO66" si="5">(AQ3+BN3)</f>
        <v>94.900497439999995</v>
      </c>
      <c r="BP3" s="86">
        <f>ABS((B3-BO3))</f>
        <v>1.1520004300000011</v>
      </c>
      <c r="BQ3" s="92">
        <f>(BP3/BO3)</f>
        <v>1.2139034684495129E-2</v>
      </c>
      <c r="BR3" s="157">
        <f>ABS((B3-BO3)/B3)</f>
        <v>1.2288201589803826E-2</v>
      </c>
      <c r="BW3" s="5"/>
      <c r="BX3" s="86">
        <f t="shared" ref="BX3:BX66" si="6">($BW$2*D2)+(1-$BW$2)*(BX2)</f>
        <v>329.80999759999997</v>
      </c>
      <c r="BY3" s="86">
        <f>ABS((D3-BX3))</f>
        <v>3.9100036999999475</v>
      </c>
      <c r="BZ3" s="92">
        <f>(BY3/BX3)</f>
        <v>1.1855321938245416E-2</v>
      </c>
      <c r="CA3" s="156">
        <f>ABS((D3-BX3)/D3)</f>
        <v>1.1997556837020694E-2</v>
      </c>
      <c r="CC3" s="5"/>
      <c r="CD3" s="86">
        <f t="shared" ref="CD3:CD66" si="7">($CC$2*D2)+(1-$CC$2)*(CD2)</f>
        <v>329.80999759999997</v>
      </c>
      <c r="CE3" s="86">
        <f>ABS((D3-CD3))</f>
        <v>3.9100036999999475</v>
      </c>
      <c r="CF3" s="92">
        <f>(CE3/CD3)</f>
        <v>1.1855321938245416E-2</v>
      </c>
      <c r="CG3" s="156">
        <f>ABS((D3-CD3)/D3)</f>
        <v>1.1997556837020694E-2</v>
      </c>
      <c r="CI3" s="5"/>
      <c r="CJ3" s="86">
        <f t="shared" ref="CJ3:CJ66" si="8">($CI$2*D2)+(1-$CI$2)*(CJ2)</f>
        <v>329.80999759999997</v>
      </c>
      <c r="CK3" s="86">
        <f>ABS((D3-CJ3))</f>
        <v>3.9100036999999475</v>
      </c>
      <c r="CL3" s="92">
        <f>(CK3/CJ3)</f>
        <v>1.1855321938245416E-2</v>
      </c>
      <c r="CM3" s="156">
        <f>ABS((D3-CJ3)/D3)</f>
        <v>1.1997556837020694E-2</v>
      </c>
      <c r="CO3" s="5"/>
      <c r="CP3" s="86">
        <f t="shared" ref="CP3:CP66" si="9">($CO$2*D2)+(1-$CO$2)*(CP2)</f>
        <v>329.80999759999997</v>
      </c>
      <c r="CQ3" s="86">
        <f>ABS((D3-CP3))</f>
        <v>3.9100036999999475</v>
      </c>
      <c r="CR3" s="92">
        <f>(CQ3/CP3)</f>
        <v>1.1855321938245416E-2</v>
      </c>
      <c r="CS3" s="156">
        <f>ABS((D3-CP3)/D3)</f>
        <v>1.1997556837020694E-2</v>
      </c>
      <c r="CU3" s="5"/>
      <c r="CV3" s="6">
        <f t="shared" ref="CV3:CV66" si="10">($CU$2*D2)+(1-$CU$2)*(CV2)</f>
        <v>329.80999759999997</v>
      </c>
      <c r="CW3" s="5"/>
      <c r="CX3" s="86">
        <f>($CW$2)*(CV3-CV2)+(1-$CW$2)*CX2</f>
        <v>0</v>
      </c>
      <c r="CY3" s="86">
        <f t="shared" ref="CY3:CY66" si="11">(CV3+CX3)</f>
        <v>329.80999759999997</v>
      </c>
      <c r="CZ3" s="86">
        <f>ABS((D3-CY3))</f>
        <v>3.9100036999999475</v>
      </c>
      <c r="DA3" s="92">
        <f>(CZ3/CY3)</f>
        <v>1.1855321938245416E-2</v>
      </c>
      <c r="DB3" s="156">
        <f>ABS((D3-CY3)/D3)</f>
        <v>1.1997556837020694E-2</v>
      </c>
      <c r="DD3" s="5"/>
      <c r="DE3" s="86">
        <f>($DD$2)*(CV3-CV2)+(1-$DD$2)*DE2</f>
        <v>0</v>
      </c>
      <c r="DF3" s="86">
        <f t="shared" ref="DF3:DF66" si="12">(CV3+DE3)</f>
        <v>329.80999759999997</v>
      </c>
      <c r="DG3" s="86">
        <f>ABS((D3-DF3))</f>
        <v>3.9100036999999475</v>
      </c>
      <c r="DH3" s="92">
        <f>(DG3/DF3)</f>
        <v>1.1855321938245416E-2</v>
      </c>
      <c r="DI3" s="156">
        <f>ABS((D3-DF3)/D3)</f>
        <v>1.1997556837020694E-2</v>
      </c>
      <c r="DK3" s="5"/>
      <c r="DL3" s="86">
        <f>($DK$2)*(CV3-CV2)+(1-$DK$2)*DL2</f>
        <v>0</v>
      </c>
      <c r="DM3" s="86">
        <f>(CV3+DL3)</f>
        <v>329.80999759999997</v>
      </c>
      <c r="DN3" s="86">
        <f>ABS((D3-DM3))</f>
        <v>3.9100036999999475</v>
      </c>
      <c r="DO3" s="92">
        <f>(DN3/DM3)</f>
        <v>1.1855321938245416E-2</v>
      </c>
      <c r="DP3" s="156">
        <f>ABS((D3-DM3)/D3)</f>
        <v>1.1997556837020694E-2</v>
      </c>
      <c r="DR3" s="5"/>
      <c r="DS3" s="86">
        <f t="shared" ref="DS3:DS66" si="13">($DR$2)*(CV3-CV2)+(1-$DR$2)*DS2</f>
        <v>0</v>
      </c>
      <c r="DT3" s="86">
        <f t="shared" si="0"/>
        <v>329.80999759999997</v>
      </c>
      <c r="DU3" s="86">
        <f>ABS((D3-DT3))</f>
        <v>3.9100036999999475</v>
      </c>
      <c r="DV3" s="92">
        <f>(DU3/DT3)</f>
        <v>1.1855321938245416E-2</v>
      </c>
      <c r="DW3" s="156">
        <f>ABS((D3-DT3)/D3)</f>
        <v>1.1997556837020694E-2</v>
      </c>
    </row>
    <row r="4" spans="1:128" ht="37.200000000000003" thickTop="1" x14ac:dyDescent="0.7">
      <c r="A4" s="25">
        <v>43836</v>
      </c>
      <c r="B4">
        <v>95.143997189999993</v>
      </c>
      <c r="C4" s="85">
        <v>43836</v>
      </c>
      <c r="D4">
        <v>335.82998659999998</v>
      </c>
      <c r="E4" s="17">
        <v>3</v>
      </c>
      <c r="I4" s="93"/>
      <c r="Q4" s="48" t="s">
        <v>34</v>
      </c>
      <c r="R4" s="5"/>
      <c r="S4" s="86">
        <f>($R$2*B3)+(1-$R$2)*(S3)</f>
        <v>94.520337298099989</v>
      </c>
      <c r="T4" s="86">
        <f t="shared" ref="T4:T67" si="14">ABS(B4-S4)</f>
        <v>0.62365989190000448</v>
      </c>
      <c r="U4" s="92">
        <f t="shared" ref="U4:U67" si="15">(T4/S4)</f>
        <v>6.5981555898715679E-3</v>
      </c>
      <c r="V4" s="156">
        <f t="shared" ref="V4:V67" si="16">ABS((B4-S4)/B4)</f>
        <v>6.5549053047936649E-3</v>
      </c>
      <c r="W4" s="102"/>
      <c r="X4" s="5"/>
      <c r="Y4" s="86">
        <f t="shared" ref="Y4:Y67" si="17">($X$2*B3)+(1-$X$2)*(Y3)</f>
        <v>94.324497224999988</v>
      </c>
      <c r="Z4" s="86">
        <f t="shared" ref="Z4:Z67" si="18">ABS((B4-Y4))</f>
        <v>0.81949996500000566</v>
      </c>
      <c r="AA4" s="92">
        <f t="shared" ref="AA4:AA67" si="19">(Z4/Y4)</f>
        <v>8.6880925858018078E-3</v>
      </c>
      <c r="AB4" s="156">
        <f t="shared" ref="AB4:AB67" si="20">ABS((B4-Y4)/B4)</f>
        <v>8.6132597873041471E-3</v>
      </c>
      <c r="AC4" s="102"/>
      <c r="AD4" s="5"/>
      <c r="AE4" s="86">
        <f t="shared" si="1"/>
        <v>94.140177156199996</v>
      </c>
      <c r="AF4" s="86">
        <f t="shared" ref="AF4:AF67" si="21">ABS((B4-AE4))</f>
        <v>1.0038200337999967</v>
      </c>
      <c r="AG4" s="92">
        <f t="shared" ref="AG4:AG67" si="22">(AF4/AE4)</f>
        <v>1.0663035317369656E-2</v>
      </c>
      <c r="AH4" s="156">
        <f t="shared" ref="AH4:AH67" si="23">ABS((B4-AE4)/B4)</f>
        <v>1.055053459437273E-2</v>
      </c>
      <c r="AI4" s="102"/>
      <c r="AJ4" s="5"/>
      <c r="AK4" s="86">
        <f t="shared" si="2"/>
        <v>94.036497117499991</v>
      </c>
      <c r="AL4" s="86">
        <f t="shared" ref="AL4:AL67" si="24">ABS(B4-AK4)</f>
        <v>1.1075000725000024</v>
      </c>
      <c r="AM4" s="92">
        <f t="shared" ref="AM4:AM67" si="25">(AL4/AK4)</f>
        <v>1.177734290885128E-2</v>
      </c>
      <c r="AN4" s="156">
        <f t="shared" ref="AN4:AN67" si="26">ABS((B4-AK4)/B4)</f>
        <v>1.1640251673348921E-2</v>
      </c>
      <c r="AO4" s="102"/>
      <c r="AP4" s="5"/>
      <c r="AQ4" s="6">
        <f t="shared" si="3"/>
        <v>94.324497224999988</v>
      </c>
      <c r="AR4" s="5"/>
      <c r="AS4" s="86">
        <f t="shared" ref="AS4:AS67" si="27">($AR$2)*(AQ4-AQ3)+(1-$AR$2)*AS3</f>
        <v>-0.19008007095000254</v>
      </c>
      <c r="AT4" s="86">
        <f t="shared" ref="AT4:AT66" si="28">(AQ4+AS4)</f>
        <v>94.134417154049984</v>
      </c>
      <c r="AU4" s="86">
        <f t="shared" ref="AU4:AU67" si="29">ABS(B4-AT4)</f>
        <v>1.0095800359500089</v>
      </c>
      <c r="AV4" s="92">
        <f t="shared" ref="AV4:AV67" si="30">(AU4/AT4)</f>
        <v>1.0724876899145631E-2</v>
      </c>
      <c r="AW4" s="156">
        <f t="shared" ref="AW4:AW67" si="31">ABS((B4-AT4)/B4)</f>
        <v>1.0611074432093755E-2</v>
      </c>
      <c r="AY4" s="5"/>
      <c r="AZ4" s="86">
        <f t="shared" ref="AZ4:AZ67" si="32">($AY$2)*(AQ4-AQ3)+(1-$AY$2)*AZ3</f>
        <v>-0.28800010750000382</v>
      </c>
      <c r="BA4" s="86">
        <f t="shared" si="4"/>
        <v>94.036497117499977</v>
      </c>
      <c r="BB4" s="86">
        <f t="shared" ref="BB4:BB67" si="33">ABS((B4-BA4))</f>
        <v>1.1075000725000166</v>
      </c>
      <c r="BC4" s="92">
        <f t="shared" ref="BC4:BC67" si="34">(BB4/BA4)</f>
        <v>1.1777342908851433E-2</v>
      </c>
      <c r="BD4" s="156">
        <f t="shared" ref="BD4:BD67" si="35">ABS((B4-BA4)/B4)</f>
        <v>1.164025167334907E-2</v>
      </c>
      <c r="BF4" s="5"/>
      <c r="BG4">
        <f t="shared" ref="BG4:BG67" si="36">($BF$2)*(AQ4-AQ3)+(1-$BF$2)*BG3</f>
        <v>-0.38016014190000508</v>
      </c>
      <c r="BH4" s="86">
        <f t="shared" ref="BH4:BH66" si="37">(AQ4+BG4)</f>
        <v>93.944337083099981</v>
      </c>
      <c r="BI4" s="86">
        <f t="shared" ref="BI4:BI67" si="38">ABS((B4-BH4))</f>
        <v>1.1996601069000121</v>
      </c>
      <c r="BJ4" s="92">
        <f t="shared" ref="BJ4:BJ67" si="39">(BI4/BH4)</f>
        <v>1.2769903372023727E-2</v>
      </c>
      <c r="BK4" s="156">
        <f t="shared" ref="BK4:BK67" si="40">ABS((B4-BH4)/B4)</f>
        <v>1.2608889076883361E-2</v>
      </c>
      <c r="BM4" s="5"/>
      <c r="BN4" s="86">
        <f t="shared" ref="BN4:BN67" si="41">($BM$2)*(AQ4-AQ3)+(1-$BM$2)*BN3</f>
        <v>-0.43200016125000573</v>
      </c>
      <c r="BO4" s="86">
        <f t="shared" si="5"/>
        <v>93.892497063749985</v>
      </c>
      <c r="BP4" s="86">
        <f t="shared" ref="BP4:BP67" si="42">ABS((B4-BO4))</f>
        <v>1.2515001262500078</v>
      </c>
      <c r="BQ4" s="92">
        <f t="shared" ref="BQ4:BQ67" si="43">(BP4/BO4)</f>
        <v>1.3329074903613219E-2</v>
      </c>
      <c r="BR4" s="156">
        <f t="shared" ref="BR4:BR67" si="44">ABS((B4-BO4)/B4)</f>
        <v>1.3153747616371381E-2</v>
      </c>
      <c r="BV4" s="68" t="s">
        <v>27</v>
      </c>
      <c r="BW4" s="5"/>
      <c r="BX4" s="86">
        <f t="shared" si="6"/>
        <v>328.51969637899998</v>
      </c>
      <c r="BY4" s="86">
        <f t="shared" ref="BY4:BY67" si="45">ABS((D4-BX4))</f>
        <v>7.3102902210000025</v>
      </c>
      <c r="BZ4" s="92">
        <f t="shared" ref="BZ4:BZ67" si="46">(BY4/BX4)</f>
        <v>2.2252212885788176E-2</v>
      </c>
      <c r="CA4" s="156">
        <f t="shared" ref="CA4:CA67" si="47">ABS((D4-BX4)/D4)</f>
        <v>2.1767830487713819E-2</v>
      </c>
      <c r="CC4" s="5"/>
      <c r="CD4" s="86">
        <f t="shared" si="7"/>
        <v>327.85499575</v>
      </c>
      <c r="CE4" s="86">
        <f t="shared" ref="CE4:CE67" si="48">ABS((D4-CD4))</f>
        <v>7.9749908499999833</v>
      </c>
      <c r="CF4" s="92">
        <f t="shared" ref="CF4:CF67" si="49">(CE4/CD4)</f>
        <v>2.4324750128502451E-2</v>
      </c>
      <c r="CG4" s="156">
        <f t="shared" ref="CG4:CG67" si="50">ABS((D4-CD4)/D4)</f>
        <v>2.3747107668198871E-2</v>
      </c>
      <c r="CI4" s="5"/>
      <c r="CJ4" s="86">
        <f t="shared" si="8"/>
        <v>327.22939515799999</v>
      </c>
      <c r="CK4" s="86">
        <f t="shared" ref="CK4:CK67" si="51">ABS((D4-CJ4))</f>
        <v>8.6005914419999954</v>
      </c>
      <c r="CL4" s="92">
        <f t="shared" ref="CL4:CL67" si="52">(CK4/CJ4)</f>
        <v>2.6283064936288108E-2</v>
      </c>
      <c r="CM4" s="156">
        <f t="shared" ref="CM4:CM67" si="53">ABS((D4-CJ4)/D4)</f>
        <v>2.5609956779243714E-2</v>
      </c>
      <c r="CO4" s="5"/>
      <c r="CP4" s="86">
        <f t="shared" si="9"/>
        <v>326.87749482499999</v>
      </c>
      <c r="CQ4" s="86">
        <f t="shared" ref="CQ4:CQ67" si="54">ABS((D4-CP4))</f>
        <v>8.9524917749999986</v>
      </c>
      <c r="CR4" s="92">
        <f t="shared" ref="CR4:CR67" si="55">(CQ4/CP4)</f>
        <v>2.7387911118790492E-2</v>
      </c>
      <c r="CS4" s="156">
        <f t="shared" ref="CS4:CS67" si="56">ABS((D4-CP4)/D4)</f>
        <v>2.665780940420643E-2</v>
      </c>
      <c r="CU4" s="5"/>
      <c r="CV4" s="6">
        <f t="shared" si="10"/>
        <v>327.85499575</v>
      </c>
      <c r="CW4" s="5"/>
      <c r="CX4" s="86">
        <f t="shared" ref="CX4:CX67" si="57">($CW$2)*(CV4-CV3)+(1-$CW$2)*CX3</f>
        <v>-0.64515061049999134</v>
      </c>
      <c r="CY4" s="86">
        <f>(CV4+CX4)</f>
        <v>327.20984513950003</v>
      </c>
      <c r="CZ4" s="86">
        <f t="shared" ref="CZ4:CZ67" si="58">ABS((D4-CY4))</f>
        <v>8.6201414604999513</v>
      </c>
      <c r="DA4" s="92">
        <f t="shared" ref="DA4:DA67" si="59">(CZ4/CY4)</f>
        <v>2.6344382935131153E-2</v>
      </c>
      <c r="DB4" s="156">
        <f t="shared" ref="DB4:DB67" si="60">ABS((D4-CY4)/D4)</f>
        <v>2.5668170813963734E-2</v>
      </c>
      <c r="DD4" s="5"/>
      <c r="DE4" s="86">
        <f t="shared" ref="DE4:DE67" si="61">($DD$2)*(CV4-CV3)+(1-$DD$2)*DE3</f>
        <v>-0.97750092499998686</v>
      </c>
      <c r="DF4" s="86">
        <f t="shared" si="12"/>
        <v>326.87749482499999</v>
      </c>
      <c r="DG4" s="86">
        <f t="shared" ref="DG4:DG67" si="62">ABS((D4-DF4))</f>
        <v>8.9524917749999986</v>
      </c>
      <c r="DH4" s="92">
        <f t="shared" ref="DH4:DH67" si="63">(DG4/DF4)</f>
        <v>2.7387911118790492E-2</v>
      </c>
      <c r="DI4" s="156">
        <f t="shared" ref="DI4:DI67" si="64">ABS((D4-DF4)/D4)</f>
        <v>2.665780940420643E-2</v>
      </c>
      <c r="DK4" s="5"/>
      <c r="DL4" s="86">
        <f t="shared" ref="DL4:DL67" si="65">($DK$2)*(CV4-CV3)+(1-$DK$2)*DL3</f>
        <v>-1.2903012209999827</v>
      </c>
      <c r="DM4" s="86">
        <f t="shared" ref="DM4:DM66" si="66">(CV4+DL4)</f>
        <v>326.56469452900001</v>
      </c>
      <c r="DN4" s="86">
        <f t="shared" ref="DN4:DN67" si="67">ABS((D4-DM4))</f>
        <v>9.2652920709999762</v>
      </c>
      <c r="DO4" s="92">
        <f t="shared" ref="DO4:DO67" si="68">(DN4/DM4)</f>
        <v>2.8371995583794465E-2</v>
      </c>
      <c r="DP4" s="156">
        <f t="shared" ref="DP4:DP67" si="69">ABS((D4-DM4)/D4)</f>
        <v>2.7589233959728766E-2</v>
      </c>
      <c r="DR4" s="5"/>
      <c r="DS4" s="86">
        <f t="shared" si="13"/>
        <v>-1.4662513874999803</v>
      </c>
      <c r="DT4" s="86">
        <f t="shared" si="0"/>
        <v>326.38874436250001</v>
      </c>
      <c r="DU4" s="86">
        <f t="shared" ref="DU4:DU67" si="70">ABS((D4-DT4))</f>
        <v>9.4412422374999778</v>
      </c>
      <c r="DV4" s="92">
        <f t="shared" ref="DV4:DV67" si="71">(DU4/DT4)</f>
        <v>2.8926372004465226E-2</v>
      </c>
      <c r="DW4" s="156">
        <f t="shared" ref="DW4:DW67" si="72">ABS((D4-DT4)/D4)</f>
        <v>2.8113160272210124E-2</v>
      </c>
    </row>
    <row r="5" spans="1:128" x14ac:dyDescent="0.7">
      <c r="A5" s="25">
        <v>43837</v>
      </c>
      <c r="B5">
        <v>95.343002319999997</v>
      </c>
      <c r="C5" s="85">
        <v>43837</v>
      </c>
      <c r="D5">
        <v>330.75</v>
      </c>
      <c r="E5" s="17">
        <v>4</v>
      </c>
      <c r="Q5" s="49" t="s">
        <v>35</v>
      </c>
      <c r="R5" s="5"/>
      <c r="S5" s="86">
        <f t="shared" ref="S5:S67" si="73">($R$2*B4)+(1-$R$2)*(S4)</f>
        <v>94.72614506242698</v>
      </c>
      <c r="T5" s="86">
        <f t="shared" si="14"/>
        <v>0.61685725757301668</v>
      </c>
      <c r="U5" s="92">
        <f t="shared" si="15"/>
        <v>6.5120063438292757E-3</v>
      </c>
      <c r="V5" s="156">
        <f t="shared" si="16"/>
        <v>6.4698744801706251E-3</v>
      </c>
      <c r="W5" s="102"/>
      <c r="X5" s="5"/>
      <c r="Y5" s="86">
        <f t="shared" si="17"/>
        <v>94.73424720749999</v>
      </c>
      <c r="Z5" s="86">
        <f t="shared" si="18"/>
        <v>0.60875511250000613</v>
      </c>
      <c r="AA5" s="92">
        <f t="shared" si="19"/>
        <v>6.42592441956737E-3</v>
      </c>
      <c r="AB5" s="156">
        <f t="shared" si="20"/>
        <v>6.3848955632510879E-3</v>
      </c>
      <c r="AC5" s="102"/>
      <c r="AD5" s="5"/>
      <c r="AE5" s="86">
        <f t="shared" si="1"/>
        <v>94.802698378507998</v>
      </c>
      <c r="AF5" s="86">
        <f t="shared" si="21"/>
        <v>0.54030394149199878</v>
      </c>
      <c r="AG5" s="92">
        <f t="shared" si="22"/>
        <v>5.69924644269922E-3</v>
      </c>
      <c r="AH5" s="156">
        <f t="shared" si="23"/>
        <v>5.6669491031819527E-3</v>
      </c>
      <c r="AI5" s="102"/>
      <c r="AJ5" s="5"/>
      <c r="AK5" s="86">
        <f t="shared" si="2"/>
        <v>94.867122171874996</v>
      </c>
      <c r="AL5" s="86">
        <f t="shared" si="24"/>
        <v>0.47588014812500035</v>
      </c>
      <c r="AM5" s="92">
        <f t="shared" si="25"/>
        <v>5.0162810595521922E-3</v>
      </c>
      <c r="AN5" s="156">
        <f t="shared" si="26"/>
        <v>4.9912435789236263E-3</v>
      </c>
      <c r="AO5" s="102"/>
      <c r="AP5" s="5"/>
      <c r="AQ5" s="6">
        <f t="shared" si="3"/>
        <v>94.73424720749999</v>
      </c>
      <c r="AR5" s="5"/>
      <c r="AS5" s="86">
        <f t="shared" si="27"/>
        <v>7.8638466884992375E-3</v>
      </c>
      <c r="AT5" s="86">
        <f t="shared" si="28"/>
        <v>94.742111054188484</v>
      </c>
      <c r="AU5" s="86">
        <f t="shared" si="29"/>
        <v>0.6008912658115122</v>
      </c>
      <c r="AV5" s="92">
        <f t="shared" si="30"/>
        <v>6.3423883965159676E-3</v>
      </c>
      <c r="AW5" s="156">
        <f t="shared" si="31"/>
        <v>6.3024160262411194E-3</v>
      </c>
      <c r="AY5" s="5"/>
      <c r="AZ5" s="86">
        <f t="shared" si="32"/>
        <v>6.0874937499999504E-2</v>
      </c>
      <c r="BA5" s="86">
        <f t="shared" si="4"/>
        <v>94.795122144999993</v>
      </c>
      <c r="BB5" s="86">
        <f t="shared" si="33"/>
        <v>0.54788017500000308</v>
      </c>
      <c r="BC5" s="92">
        <f t="shared" si="34"/>
        <v>5.7796241262494247E-3</v>
      </c>
      <c r="BD5" s="156">
        <f t="shared" si="35"/>
        <v>5.7464120246722592E-3</v>
      </c>
      <c r="BF5" s="5"/>
      <c r="BG5">
        <f t="shared" si="36"/>
        <v>0.14118054020400014</v>
      </c>
      <c r="BH5" s="86">
        <f t="shared" si="37"/>
        <v>94.875427747703995</v>
      </c>
      <c r="BI5" s="86">
        <f t="shared" si="38"/>
        <v>0.46757457229600163</v>
      </c>
      <c r="BJ5" s="92">
        <f t="shared" si="39"/>
        <v>4.9283000182027328E-3</v>
      </c>
      <c r="BK5" s="156">
        <f t="shared" si="40"/>
        <v>4.9041309893586077E-3</v>
      </c>
      <c r="BM5" s="5"/>
      <c r="BN5" s="86">
        <f t="shared" si="41"/>
        <v>0.19931244656250069</v>
      </c>
      <c r="BO5" s="86">
        <f t="shared" si="5"/>
        <v>94.933559654062492</v>
      </c>
      <c r="BP5" s="86">
        <f t="shared" si="42"/>
        <v>0.40944266593750456</v>
      </c>
      <c r="BQ5" s="92">
        <f t="shared" si="43"/>
        <v>4.3129391484898697E-3</v>
      </c>
      <c r="BR5" s="156">
        <f t="shared" si="44"/>
        <v>4.2944175867599696E-3</v>
      </c>
      <c r="BV5" s="69" t="s">
        <v>28</v>
      </c>
      <c r="BW5" s="5"/>
      <c r="BX5" s="86">
        <f t="shared" si="6"/>
        <v>330.93209215192996</v>
      </c>
      <c r="BY5" s="86">
        <f t="shared" si="45"/>
        <v>0.18209215192996453</v>
      </c>
      <c r="BZ5" s="92">
        <f t="shared" si="46"/>
        <v>5.5024023432084237E-4</v>
      </c>
      <c r="CA5" s="156">
        <f t="shared" si="47"/>
        <v>5.5054316532113234E-4</v>
      </c>
      <c r="CC5" s="5"/>
      <c r="CD5" s="86">
        <f t="shared" si="7"/>
        <v>331.84249117499996</v>
      </c>
      <c r="CE5" s="86">
        <f t="shared" si="48"/>
        <v>1.0924911749999637</v>
      </c>
      <c r="CF5" s="92">
        <f t="shared" si="49"/>
        <v>3.2921979675707932E-3</v>
      </c>
      <c r="CG5" s="156">
        <f t="shared" si="50"/>
        <v>3.3030723356007974E-3</v>
      </c>
      <c r="CI5" s="5"/>
      <c r="CJ5" s="86">
        <f t="shared" si="8"/>
        <v>332.90578550971998</v>
      </c>
      <c r="CK5" s="86">
        <f t="shared" si="51"/>
        <v>2.1557855097199763</v>
      </c>
      <c r="CL5" s="92">
        <f t="shared" si="52"/>
        <v>6.4756624953789905E-3</v>
      </c>
      <c r="CM5" s="156">
        <f t="shared" si="53"/>
        <v>6.5178700218291048E-3</v>
      </c>
      <c r="CO5" s="5"/>
      <c r="CP5" s="86">
        <f t="shared" si="9"/>
        <v>333.59186365624998</v>
      </c>
      <c r="CQ5" s="86">
        <f t="shared" si="54"/>
        <v>2.8418636562499842</v>
      </c>
      <c r="CR5" s="92">
        <f t="shared" si="55"/>
        <v>8.5189837219123103E-3</v>
      </c>
      <c r="CS5" s="156">
        <f t="shared" si="56"/>
        <v>8.5921803665910332E-3</v>
      </c>
      <c r="CU5" s="5"/>
      <c r="CV5" s="6">
        <f t="shared" si="10"/>
        <v>331.84249117499996</v>
      </c>
      <c r="CW5" s="5"/>
      <c r="CX5" s="86">
        <f t="shared" si="57"/>
        <v>0.88362258121499382</v>
      </c>
      <c r="CY5" s="86">
        <f t="shared" si="11"/>
        <v>332.72611375621494</v>
      </c>
      <c r="CZ5" s="86">
        <f t="shared" si="58"/>
        <v>1.9761137562149429</v>
      </c>
      <c r="DA5" s="92">
        <f t="shared" si="59"/>
        <v>5.9391603920298883E-3</v>
      </c>
      <c r="DB5" s="156">
        <f t="shared" si="60"/>
        <v>5.9746447655780587E-3</v>
      </c>
      <c r="DD5" s="5"/>
      <c r="DE5" s="86">
        <f t="shared" si="61"/>
        <v>1.5049972499999882</v>
      </c>
      <c r="DF5" s="86">
        <f t="shared" si="12"/>
        <v>333.34748842499994</v>
      </c>
      <c r="DG5" s="86">
        <f t="shared" si="62"/>
        <v>2.5974884249999377</v>
      </c>
      <c r="DH5" s="92">
        <f t="shared" si="63"/>
        <v>7.7921343798705361E-3</v>
      </c>
      <c r="DI5" s="156">
        <f t="shared" si="64"/>
        <v>7.8533285714283835E-3</v>
      </c>
      <c r="DK5" s="5"/>
      <c r="DL5" s="86">
        <f t="shared" si="65"/>
        <v>2.1930445653599819</v>
      </c>
      <c r="DM5" s="86">
        <f t="shared" si="66"/>
        <v>334.03553574035993</v>
      </c>
      <c r="DN5" s="86">
        <f t="shared" si="67"/>
        <v>3.2855357403599328</v>
      </c>
      <c r="DO5" s="92">
        <f t="shared" si="68"/>
        <v>9.8358868707721057E-3</v>
      </c>
      <c r="DP5" s="156">
        <f t="shared" si="69"/>
        <v>9.933592563446508E-3</v>
      </c>
      <c r="DR5" s="5"/>
      <c r="DS5" s="86">
        <f t="shared" si="13"/>
        <v>2.6240587218749774</v>
      </c>
      <c r="DT5" s="86">
        <f t="shared" si="0"/>
        <v>334.46654989687494</v>
      </c>
      <c r="DU5" s="86">
        <f t="shared" si="70"/>
        <v>3.7165498968749375</v>
      </c>
      <c r="DV5" s="92">
        <f t="shared" si="71"/>
        <v>1.1111873214289591E-2</v>
      </c>
      <c r="DW5" s="156">
        <f t="shared" si="72"/>
        <v>1.1236734382085979E-2</v>
      </c>
    </row>
    <row r="6" spans="1:128" x14ac:dyDescent="0.7">
      <c r="A6" s="25">
        <v>43838</v>
      </c>
      <c r="B6">
        <v>94.598503109999996</v>
      </c>
      <c r="C6" s="85">
        <v>43838</v>
      </c>
      <c r="D6">
        <v>339.26000979999998</v>
      </c>
      <c r="E6" s="17">
        <v>5</v>
      </c>
      <c r="Q6" s="49" t="s">
        <v>34</v>
      </c>
      <c r="R6" s="5"/>
      <c r="S6" s="86">
        <f t="shared" si="73"/>
        <v>94.929707957426075</v>
      </c>
      <c r="T6" s="86">
        <f t="shared" si="14"/>
        <v>0.33120484742607914</v>
      </c>
      <c r="U6" s="92">
        <f t="shared" si="15"/>
        <v>3.4889483445437056E-3</v>
      </c>
      <c r="V6" s="156">
        <f t="shared" si="16"/>
        <v>3.5011637239222605E-3</v>
      </c>
      <c r="W6" s="102"/>
      <c r="X6" s="5"/>
      <c r="Y6" s="86">
        <f t="shared" si="17"/>
        <v>95.038624763749993</v>
      </c>
      <c r="Z6" s="86">
        <f t="shared" si="18"/>
        <v>0.44012165374999768</v>
      </c>
      <c r="AA6" s="92">
        <f t="shared" si="19"/>
        <v>4.6309766670557988E-3</v>
      </c>
      <c r="AB6" s="156">
        <f t="shared" si="20"/>
        <v>4.6525223896853865E-3</v>
      </c>
      <c r="AC6" s="102"/>
      <c r="AD6" s="5"/>
      <c r="AE6" s="86">
        <f t="shared" si="1"/>
        <v>95.159298979892725</v>
      </c>
      <c r="AF6" s="86">
        <f t="shared" si="21"/>
        <v>0.56079586989272912</v>
      </c>
      <c r="AG6" s="92">
        <f t="shared" si="22"/>
        <v>5.8932324628749727E-3</v>
      </c>
      <c r="AH6" s="156">
        <f t="shared" si="23"/>
        <v>5.9281685381493889E-3</v>
      </c>
      <c r="AI6" s="102"/>
      <c r="AJ6" s="5"/>
      <c r="AK6" s="86">
        <f t="shared" si="2"/>
        <v>95.22403228296875</v>
      </c>
      <c r="AL6" s="86">
        <f t="shared" si="24"/>
        <v>0.62552917296875421</v>
      </c>
      <c r="AM6" s="92">
        <f t="shared" si="25"/>
        <v>6.5690263053545667E-3</v>
      </c>
      <c r="AN6" s="156">
        <f t="shared" si="26"/>
        <v>6.6124637536957983E-3</v>
      </c>
      <c r="AO6" s="102"/>
      <c r="AP6" s="5"/>
      <c r="AQ6" s="6">
        <f t="shared" si="3"/>
        <v>95.038624763749993</v>
      </c>
      <c r="AR6" s="5"/>
      <c r="AS6" s="86">
        <f t="shared" si="27"/>
        <v>0.10571337084379551</v>
      </c>
      <c r="AT6" s="86">
        <f t="shared" si="28"/>
        <v>95.144338134593795</v>
      </c>
      <c r="AU6" s="86">
        <f t="shared" si="29"/>
        <v>0.54583502459379929</v>
      </c>
      <c r="AV6" s="92">
        <f t="shared" si="30"/>
        <v>5.7369154622910513E-3</v>
      </c>
      <c r="AW6" s="156">
        <f t="shared" si="31"/>
        <v>5.7700175652789917E-3</v>
      </c>
      <c r="AY6" s="5"/>
      <c r="AZ6" s="86">
        <f t="shared" si="32"/>
        <v>0.18262624687500129</v>
      </c>
      <c r="BA6" s="86">
        <f t="shared" si="4"/>
        <v>95.221251010624997</v>
      </c>
      <c r="BB6" s="86">
        <f t="shared" si="33"/>
        <v>0.62274790062500074</v>
      </c>
      <c r="BC6" s="92">
        <f t="shared" si="34"/>
        <v>6.5400096513698732E-3</v>
      </c>
      <c r="BD6" s="156">
        <f t="shared" si="35"/>
        <v>6.583062946576056E-3</v>
      </c>
      <c r="BF6" s="5"/>
      <c r="BG6">
        <f t="shared" si="36"/>
        <v>0.24889057079436208</v>
      </c>
      <c r="BH6" s="86">
        <f t="shared" si="37"/>
        <v>95.287515334544352</v>
      </c>
      <c r="BI6" s="86">
        <f t="shared" si="38"/>
        <v>0.6890122245443564</v>
      </c>
      <c r="BJ6" s="92">
        <f t="shared" si="39"/>
        <v>7.2308761764362057E-3</v>
      </c>
      <c r="BK6" s="156">
        <f t="shared" si="40"/>
        <v>7.2835425708921283E-3</v>
      </c>
      <c r="BM6" s="5"/>
      <c r="BN6" s="86">
        <f t="shared" si="41"/>
        <v>0.27811127882812747</v>
      </c>
      <c r="BO6" s="86">
        <f t="shared" si="5"/>
        <v>95.316736042578114</v>
      </c>
      <c r="BP6" s="86">
        <f t="shared" si="42"/>
        <v>0.71823293257811827</v>
      </c>
      <c r="BQ6" s="92">
        <f t="shared" si="43"/>
        <v>7.53522374347022E-3</v>
      </c>
      <c r="BR6" s="156">
        <f t="shared" si="44"/>
        <v>7.5924344357008533E-3</v>
      </c>
      <c r="BV6" s="69" t="s">
        <v>29</v>
      </c>
      <c r="BW6" s="5"/>
      <c r="BX6" s="86">
        <f t="shared" si="6"/>
        <v>330.87200174179304</v>
      </c>
      <c r="BY6" s="86">
        <f t="shared" si="45"/>
        <v>8.3880080582069354</v>
      </c>
      <c r="BZ6" s="92">
        <f t="shared" si="46"/>
        <v>2.535121743166651E-2</v>
      </c>
      <c r="CA6" s="156">
        <f t="shared" si="47"/>
        <v>2.4724423203170396E-2</v>
      </c>
      <c r="CC6" s="5"/>
      <c r="CD6" s="86">
        <f t="shared" si="7"/>
        <v>331.29624558749998</v>
      </c>
      <c r="CE6" s="86">
        <f t="shared" si="48"/>
        <v>7.9637642124999957</v>
      </c>
      <c r="CF6" s="92">
        <f t="shared" si="49"/>
        <v>2.4038196383353382E-2</v>
      </c>
      <c r="CG6" s="156">
        <f t="shared" si="50"/>
        <v>2.3473925551068579E-2</v>
      </c>
      <c r="CI6" s="5"/>
      <c r="CJ6" s="86">
        <f t="shared" si="8"/>
        <v>331.48296707330479</v>
      </c>
      <c r="CK6" s="86">
        <f t="shared" si="51"/>
        <v>7.7770427266951856</v>
      </c>
      <c r="CL6" s="92">
        <f t="shared" si="52"/>
        <v>2.3461364532118948E-2</v>
      </c>
      <c r="CM6" s="156">
        <f t="shared" si="53"/>
        <v>2.2923546843260117E-2</v>
      </c>
      <c r="CO6" s="5"/>
      <c r="CP6" s="86">
        <f t="shared" si="9"/>
        <v>331.46046591406252</v>
      </c>
      <c r="CQ6" s="86">
        <f t="shared" si="54"/>
        <v>7.7995438859374531</v>
      </c>
      <c r="CR6" s="92">
        <f t="shared" si="55"/>
        <v>2.3530842100365702E-2</v>
      </c>
      <c r="CS6" s="156">
        <f t="shared" si="56"/>
        <v>2.2989871074210685E-2</v>
      </c>
      <c r="CU6" s="5"/>
      <c r="CV6" s="6">
        <f t="shared" si="10"/>
        <v>331.29624558749998</v>
      </c>
      <c r="CW6" s="5"/>
      <c r="CX6" s="86">
        <f t="shared" si="57"/>
        <v>0.41176608553905175</v>
      </c>
      <c r="CY6" s="86">
        <f t="shared" si="11"/>
        <v>331.70801167303904</v>
      </c>
      <c r="CZ6" s="86">
        <f t="shared" si="58"/>
        <v>7.5519981269609389</v>
      </c>
      <c r="DA6" s="92">
        <f t="shared" si="59"/>
        <v>2.2767005502432245E-2</v>
      </c>
      <c r="DB6" s="156">
        <f t="shared" si="60"/>
        <v>2.2260207241675732E-2</v>
      </c>
      <c r="DD6" s="5"/>
      <c r="DE6" s="86">
        <f t="shared" si="61"/>
        <v>0.47937583125000316</v>
      </c>
      <c r="DF6" s="86">
        <f t="shared" si="12"/>
        <v>331.77562141875001</v>
      </c>
      <c r="DG6" s="86">
        <f t="shared" si="62"/>
        <v>7.4843883812499712</v>
      </c>
      <c r="DH6" s="92">
        <f t="shared" si="63"/>
        <v>2.2558584471170543E-2</v>
      </c>
      <c r="DI6" s="156">
        <f t="shared" si="64"/>
        <v>2.2060921314192485E-2</v>
      </c>
      <c r="DK6" s="5"/>
      <c r="DL6" s="86">
        <f t="shared" si="65"/>
        <v>0.38511306447240568</v>
      </c>
      <c r="DM6" s="86">
        <f t="shared" si="66"/>
        <v>331.6813586519724</v>
      </c>
      <c r="DN6" s="86">
        <f t="shared" si="67"/>
        <v>7.5786511480275749</v>
      </c>
      <c r="DO6" s="92">
        <f t="shared" si="68"/>
        <v>2.2849192305618007E-2</v>
      </c>
      <c r="DP6" s="156">
        <f t="shared" si="69"/>
        <v>2.2338769466213625E-2</v>
      </c>
      <c r="DR6" s="5"/>
      <c r="DS6" s="86">
        <f t="shared" si="13"/>
        <v>0.24633048984375794</v>
      </c>
      <c r="DT6" s="86">
        <f t="shared" si="0"/>
        <v>331.54257607734377</v>
      </c>
      <c r="DU6" s="86">
        <f t="shared" si="70"/>
        <v>7.7174337226562102</v>
      </c>
      <c r="DV6" s="92">
        <f t="shared" si="71"/>
        <v>2.3277353436669479E-2</v>
      </c>
      <c r="DW6" s="156">
        <f t="shared" si="72"/>
        <v>2.2747843835781822E-2</v>
      </c>
    </row>
    <row r="7" spans="1:128" x14ac:dyDescent="0.7">
      <c r="A7" s="25">
        <v>43839</v>
      </c>
      <c r="B7">
        <v>95.052497860000003</v>
      </c>
      <c r="C7" s="85">
        <v>43839</v>
      </c>
      <c r="D7">
        <v>335.6600037</v>
      </c>
      <c r="E7" s="17">
        <v>6</v>
      </c>
      <c r="Q7" s="49" t="s">
        <v>36</v>
      </c>
      <c r="R7" s="5"/>
      <c r="S7" s="86">
        <f t="shared" si="73"/>
        <v>94.820410357775472</v>
      </c>
      <c r="T7" s="86">
        <f t="shared" si="14"/>
        <v>0.23208750222453034</v>
      </c>
      <c r="U7" s="92">
        <f t="shared" si="15"/>
        <v>2.4476534255527893E-3</v>
      </c>
      <c r="V7" s="156">
        <f t="shared" si="16"/>
        <v>2.4416770463661576E-3</v>
      </c>
      <c r="W7" s="102"/>
      <c r="X7" s="5"/>
      <c r="Y7" s="86">
        <f t="shared" si="17"/>
        <v>94.818563936874995</v>
      </c>
      <c r="Z7" s="86">
        <f t="shared" si="18"/>
        <v>0.23393392312500794</v>
      </c>
      <c r="AA7" s="92">
        <f t="shared" si="19"/>
        <v>2.4671742896332865E-3</v>
      </c>
      <c r="AB7" s="156">
        <f t="shared" si="20"/>
        <v>2.4611023212621121E-3</v>
      </c>
      <c r="AC7" s="102"/>
      <c r="AD7" s="5"/>
      <c r="AE7" s="86">
        <f t="shared" si="1"/>
        <v>94.789173705763517</v>
      </c>
      <c r="AF7" s="86">
        <f t="shared" si="21"/>
        <v>0.2633241542364857</v>
      </c>
      <c r="AG7" s="92">
        <f t="shared" si="22"/>
        <v>2.7779982031901039E-3</v>
      </c>
      <c r="AH7" s="156">
        <f t="shared" si="23"/>
        <v>2.7703023083552E-3</v>
      </c>
      <c r="AI7" s="102"/>
      <c r="AJ7" s="5"/>
      <c r="AK7" s="86">
        <f t="shared" si="2"/>
        <v>94.754885403242184</v>
      </c>
      <c r="AL7" s="86">
        <f t="shared" si="24"/>
        <v>0.29761245675781822</v>
      </c>
      <c r="AM7" s="92">
        <f t="shared" si="25"/>
        <v>3.1408666211909637E-3</v>
      </c>
      <c r="AN7" s="156">
        <f t="shared" si="26"/>
        <v>3.1310324658291753E-3</v>
      </c>
      <c r="AO7" s="102"/>
      <c r="AP7" s="5"/>
      <c r="AQ7" s="6">
        <f t="shared" si="3"/>
        <v>94.818563936874995</v>
      </c>
      <c r="AR7" s="5"/>
      <c r="AS7" s="86">
        <f t="shared" si="27"/>
        <v>-1.7921144034066389E-3</v>
      </c>
      <c r="AT7" s="86">
        <f t="shared" si="28"/>
        <v>94.816771822471594</v>
      </c>
      <c r="AU7" s="86">
        <f t="shared" si="29"/>
        <v>0.23572603752840848</v>
      </c>
      <c r="AV7" s="92">
        <f t="shared" si="30"/>
        <v>2.486121737721315E-3</v>
      </c>
      <c r="AW7" s="156">
        <f t="shared" si="31"/>
        <v>2.4799562645434351E-3</v>
      </c>
      <c r="AY7" s="5"/>
      <c r="AZ7" s="86">
        <f t="shared" si="32"/>
        <v>-1.8717289999998776E-2</v>
      </c>
      <c r="BA7" s="86">
        <f t="shared" si="4"/>
        <v>94.799846646874997</v>
      </c>
      <c r="BB7" s="86">
        <f t="shared" si="33"/>
        <v>0.25265121312500582</v>
      </c>
      <c r="BC7" s="92">
        <f t="shared" si="34"/>
        <v>2.6651014960616952E-3</v>
      </c>
      <c r="BD7" s="156">
        <f t="shared" si="35"/>
        <v>2.6580176093544462E-3</v>
      </c>
      <c r="BF7" s="5"/>
      <c r="BG7">
        <f t="shared" si="36"/>
        <v>-6.061735166741615E-2</v>
      </c>
      <c r="BH7" s="86">
        <f t="shared" si="37"/>
        <v>94.757946585207577</v>
      </c>
      <c r="BI7" s="86">
        <f t="shared" si="38"/>
        <v>0.29455127479242549</v>
      </c>
      <c r="BJ7" s="92">
        <f t="shared" si="39"/>
        <v>3.1084598749463311E-3</v>
      </c>
      <c r="BK7" s="156">
        <f t="shared" si="40"/>
        <v>3.0988272946415496E-3</v>
      </c>
      <c r="BM7" s="5"/>
      <c r="BN7" s="86">
        <f t="shared" si="41"/>
        <v>-9.5517800449217261E-2</v>
      </c>
      <c r="BO7" s="86">
        <f t="shared" si="5"/>
        <v>94.723046136425779</v>
      </c>
      <c r="BP7" s="86">
        <f t="shared" si="42"/>
        <v>0.32945172357422337</v>
      </c>
      <c r="BQ7" s="92">
        <f t="shared" si="43"/>
        <v>3.4780524593743252E-3</v>
      </c>
      <c r="BR7" s="156">
        <f t="shared" si="44"/>
        <v>3.4659975381127069E-3</v>
      </c>
      <c r="BV7" s="69" t="s">
        <v>30</v>
      </c>
      <c r="BW7" s="5"/>
      <c r="BX7" s="86">
        <f t="shared" si="6"/>
        <v>333.64004440100132</v>
      </c>
      <c r="BY7" s="86">
        <f t="shared" si="45"/>
        <v>2.0199592989986854</v>
      </c>
      <c r="BZ7" s="92">
        <f t="shared" si="46"/>
        <v>6.0543071279864124E-3</v>
      </c>
      <c r="CA7" s="156">
        <f t="shared" si="47"/>
        <v>6.0178730761263032E-3</v>
      </c>
      <c r="CC7" s="5"/>
      <c r="CD7" s="86">
        <f t="shared" si="7"/>
        <v>335.27812769374998</v>
      </c>
      <c r="CE7" s="86">
        <f t="shared" si="48"/>
        <v>0.3818760062500246</v>
      </c>
      <c r="CF7" s="92">
        <f t="shared" si="49"/>
        <v>1.1389827570226654E-3</v>
      </c>
      <c r="CG7" s="156">
        <f t="shared" si="50"/>
        <v>1.1376869512023562E-3</v>
      </c>
      <c r="CI7" s="5"/>
      <c r="CJ7" s="86">
        <f t="shared" si="8"/>
        <v>336.61581527292361</v>
      </c>
      <c r="CK7" s="86">
        <f t="shared" si="51"/>
        <v>0.95581157292360786</v>
      </c>
      <c r="CL7" s="92">
        <f t="shared" si="52"/>
        <v>2.8394731606672984E-3</v>
      </c>
      <c r="CM7" s="156">
        <f t="shared" si="53"/>
        <v>2.8475587272467394E-3</v>
      </c>
      <c r="CO7" s="5"/>
      <c r="CP7" s="86">
        <f t="shared" si="9"/>
        <v>337.3101238285156</v>
      </c>
      <c r="CQ7" s="86">
        <f t="shared" si="54"/>
        <v>1.6501201285155958</v>
      </c>
      <c r="CR7" s="92">
        <f t="shared" si="55"/>
        <v>4.8919970435114986E-3</v>
      </c>
      <c r="CS7" s="156">
        <f t="shared" si="56"/>
        <v>4.9160463276119414E-3</v>
      </c>
      <c r="CU7" s="5"/>
      <c r="CV7" s="6">
        <f t="shared" si="10"/>
        <v>335.27812769374998</v>
      </c>
      <c r="CW7" s="5"/>
      <c r="CX7" s="86">
        <f t="shared" si="57"/>
        <v>1.5899043723736639</v>
      </c>
      <c r="CY7" s="86">
        <f t="shared" si="11"/>
        <v>336.86803206612365</v>
      </c>
      <c r="CZ7" s="86">
        <f t="shared" si="58"/>
        <v>1.2080283661236422</v>
      </c>
      <c r="DA7" s="92">
        <f t="shared" si="59"/>
        <v>3.5860581923265397E-3</v>
      </c>
      <c r="DB7" s="156">
        <f t="shared" si="60"/>
        <v>3.5989642876943164E-3</v>
      </c>
      <c r="DD7" s="5"/>
      <c r="DE7" s="86">
        <f t="shared" si="61"/>
        <v>2.2306289687500005</v>
      </c>
      <c r="DF7" s="86">
        <f t="shared" si="12"/>
        <v>337.50875666249999</v>
      </c>
      <c r="DG7" s="86">
        <f t="shared" si="62"/>
        <v>1.8487529624999866</v>
      </c>
      <c r="DH7" s="92">
        <f t="shared" si="63"/>
        <v>5.4776444344189022E-3</v>
      </c>
      <c r="DI7" s="156">
        <f t="shared" si="64"/>
        <v>5.507814282670183E-3</v>
      </c>
      <c r="DK7" s="5"/>
      <c r="DL7" s="86">
        <f t="shared" si="65"/>
        <v>2.7589806320456165</v>
      </c>
      <c r="DM7" s="86">
        <f t="shared" si="66"/>
        <v>338.0371083257956</v>
      </c>
      <c r="DN7" s="86">
        <f t="shared" si="67"/>
        <v>2.3771046257955959</v>
      </c>
      <c r="DO7" s="92">
        <f t="shared" si="68"/>
        <v>7.0320818846449683E-3</v>
      </c>
      <c r="DP7" s="156">
        <f t="shared" si="69"/>
        <v>7.0818822605989143E-3</v>
      </c>
      <c r="DR7" s="5"/>
      <c r="DS7" s="86">
        <f t="shared" si="13"/>
        <v>3.0479942021484376</v>
      </c>
      <c r="DT7" s="86">
        <f t="shared" si="0"/>
        <v>338.32612189589844</v>
      </c>
      <c r="DU7" s="86">
        <f t="shared" si="70"/>
        <v>2.6661181958984344</v>
      </c>
      <c r="DV7" s="92">
        <f t="shared" si="71"/>
        <v>7.8803202689705053E-3</v>
      </c>
      <c r="DW7" s="156">
        <f t="shared" si="72"/>
        <v>7.9429129670191747E-3</v>
      </c>
    </row>
    <row r="8" spans="1:128" x14ac:dyDescent="0.7">
      <c r="A8" s="25">
        <v>43840</v>
      </c>
      <c r="B8">
        <v>94.157997129999998</v>
      </c>
      <c r="C8" s="85">
        <v>43840</v>
      </c>
      <c r="D8">
        <v>329.0499878</v>
      </c>
      <c r="E8" s="17">
        <v>7</v>
      </c>
      <c r="Q8" s="49" t="s">
        <v>37</v>
      </c>
      <c r="R8" s="5"/>
      <c r="S8" s="86">
        <f t="shared" si="73"/>
        <v>94.896999233509561</v>
      </c>
      <c r="T8" s="86">
        <f t="shared" si="14"/>
        <v>0.73900210350956286</v>
      </c>
      <c r="U8" s="92">
        <f t="shared" si="15"/>
        <v>7.787412768354535E-3</v>
      </c>
      <c r="V8" s="156">
        <f t="shared" si="16"/>
        <v>7.8485325307977149E-3</v>
      </c>
      <c r="W8" s="102"/>
      <c r="X8" s="5"/>
      <c r="Y8" s="86">
        <f t="shared" si="17"/>
        <v>94.935530898437491</v>
      </c>
      <c r="Z8" s="86">
        <f t="shared" si="18"/>
        <v>0.77753376843749322</v>
      </c>
      <c r="AA8" s="92">
        <f t="shared" si="19"/>
        <v>8.1901239828668856E-3</v>
      </c>
      <c r="AB8" s="156">
        <f t="shared" si="20"/>
        <v>8.2577560285610682E-3</v>
      </c>
      <c r="AC8" s="102"/>
      <c r="AD8" s="5"/>
      <c r="AE8" s="86">
        <f t="shared" si="1"/>
        <v>94.962967647559594</v>
      </c>
      <c r="AF8" s="86">
        <f t="shared" si="21"/>
        <v>0.80497051755959603</v>
      </c>
      <c r="AG8" s="92">
        <f t="shared" si="22"/>
        <v>8.4766781988861173E-3</v>
      </c>
      <c r="AH8" s="156">
        <f t="shared" si="23"/>
        <v>8.5491465631772831E-3</v>
      </c>
      <c r="AI8" s="102"/>
      <c r="AJ8" s="5"/>
      <c r="AK8" s="86">
        <f t="shared" si="2"/>
        <v>94.978094745810552</v>
      </c>
      <c r="AL8" s="86">
        <f t="shared" si="24"/>
        <v>0.82009761581055329</v>
      </c>
      <c r="AM8" s="92">
        <f t="shared" si="25"/>
        <v>8.6345974617134287E-3</v>
      </c>
      <c r="AN8" s="156">
        <f t="shared" si="26"/>
        <v>8.7098031055002044E-3</v>
      </c>
      <c r="AO8" s="102"/>
      <c r="AP8" s="5"/>
      <c r="AQ8" s="6">
        <f t="shared" si="3"/>
        <v>94.935530898437491</v>
      </c>
      <c r="AR8" s="5"/>
      <c r="AS8" s="86">
        <f t="shared" si="27"/>
        <v>3.7398380665341513E-2</v>
      </c>
      <c r="AT8" s="86">
        <f t="shared" si="28"/>
        <v>94.972929279102829</v>
      </c>
      <c r="AU8" s="86">
        <f t="shared" si="29"/>
        <v>0.81493214910283029</v>
      </c>
      <c r="AV8" s="92">
        <f t="shared" si="30"/>
        <v>8.5806782552524906E-3</v>
      </c>
      <c r="AW8" s="156">
        <f t="shared" si="31"/>
        <v>8.6549435410960118E-3</v>
      </c>
      <c r="AY8" s="5"/>
      <c r="AZ8" s="86">
        <f t="shared" si="32"/>
        <v>4.9124835781249043E-2</v>
      </c>
      <c r="BA8" s="86">
        <f t="shared" si="4"/>
        <v>94.984655734218734</v>
      </c>
      <c r="BB8" s="86">
        <f t="shared" si="33"/>
        <v>0.8266586042187356</v>
      </c>
      <c r="BC8" s="92">
        <f t="shared" si="34"/>
        <v>8.7030752265065837E-3</v>
      </c>
      <c r="BD8" s="156">
        <f t="shared" si="35"/>
        <v>8.7794837338925416E-3</v>
      </c>
      <c r="BF8" s="5"/>
      <c r="BG8">
        <f t="shared" si="36"/>
        <v>5.6588295064326437E-2</v>
      </c>
      <c r="BH8" s="86">
        <f t="shared" si="37"/>
        <v>94.992119193501821</v>
      </c>
      <c r="BI8" s="86">
        <f t="shared" si="38"/>
        <v>0.83412206350182316</v>
      </c>
      <c r="BJ8" s="92">
        <f t="shared" si="39"/>
        <v>8.7809606795137534E-3</v>
      </c>
      <c r="BK8" s="156">
        <f t="shared" si="40"/>
        <v>8.8587490062069368E-3</v>
      </c>
      <c r="BM8" s="5"/>
      <c r="BN8" s="86">
        <f t="shared" si="41"/>
        <v>6.3845771059568332E-2</v>
      </c>
      <c r="BO8" s="86">
        <f t="shared" si="5"/>
        <v>94.999376669497053</v>
      </c>
      <c r="BP8" s="86">
        <f t="shared" si="42"/>
        <v>0.84137953949705491</v>
      </c>
      <c r="BQ8" s="92">
        <f t="shared" si="43"/>
        <v>8.8566848435670826E-3</v>
      </c>
      <c r="BR8" s="156">
        <f t="shared" si="44"/>
        <v>8.9358266439694706E-3</v>
      </c>
      <c r="BV8" s="69" t="s">
        <v>31</v>
      </c>
      <c r="BW8" s="5"/>
      <c r="BX8" s="86">
        <f t="shared" si="6"/>
        <v>334.30663096967089</v>
      </c>
      <c r="BY8" s="86">
        <f t="shared" si="45"/>
        <v>5.2566431696708946</v>
      </c>
      <c r="BZ8" s="92">
        <f t="shared" si="46"/>
        <v>1.5724017063088975E-2</v>
      </c>
      <c r="CA8" s="156">
        <f t="shared" si="47"/>
        <v>1.5975211562280735E-2</v>
      </c>
      <c r="CC8" s="5"/>
      <c r="CD8" s="86">
        <f t="shared" si="7"/>
        <v>335.46906569687496</v>
      </c>
      <c r="CE8" s="86">
        <f t="shared" si="48"/>
        <v>6.4190778968749669</v>
      </c>
      <c r="CF8" s="92">
        <f t="shared" si="49"/>
        <v>1.9134634317296943E-2</v>
      </c>
      <c r="CG8" s="156">
        <f t="shared" si="50"/>
        <v>1.9507911061758035E-2</v>
      </c>
      <c r="CI8" s="5"/>
      <c r="CJ8" s="86">
        <f t="shared" si="8"/>
        <v>335.98497963479406</v>
      </c>
      <c r="CK8" s="86">
        <f t="shared" si="51"/>
        <v>6.9349918347940616</v>
      </c>
      <c r="CL8" s="92">
        <f t="shared" si="52"/>
        <v>2.0640779365590084E-2</v>
      </c>
      <c r="CM8" s="156">
        <f t="shared" si="53"/>
        <v>2.1075800309736593E-2</v>
      </c>
      <c r="CO8" s="5"/>
      <c r="CP8" s="86">
        <f t="shared" si="9"/>
        <v>336.07253373212887</v>
      </c>
      <c r="CQ8" s="86">
        <f t="shared" si="54"/>
        <v>7.0225459321288781</v>
      </c>
      <c r="CR8" s="92">
        <f t="shared" si="55"/>
        <v>2.089592343100044E-2</v>
      </c>
      <c r="CS8" s="156">
        <f t="shared" si="56"/>
        <v>2.1341881758090975E-2</v>
      </c>
      <c r="CU8" s="5"/>
      <c r="CV8" s="6">
        <f t="shared" si="10"/>
        <v>335.46906569687496</v>
      </c>
      <c r="CW8" s="5"/>
      <c r="CX8" s="86">
        <f t="shared" si="57"/>
        <v>1.1282454705215994</v>
      </c>
      <c r="CY8" s="86">
        <f t="shared" si="11"/>
        <v>336.59731116739658</v>
      </c>
      <c r="CZ8" s="86">
        <f t="shared" si="58"/>
        <v>7.5473233673965865</v>
      </c>
      <c r="DA8" s="92">
        <f t="shared" si="59"/>
        <v>2.2422411341376257E-2</v>
      </c>
      <c r="DB8" s="156">
        <f t="shared" si="60"/>
        <v>2.2936707634780184E-2</v>
      </c>
      <c r="DD8" s="5"/>
      <c r="DE8" s="86">
        <f t="shared" si="61"/>
        <v>1.2107834859374922</v>
      </c>
      <c r="DF8" s="86">
        <f t="shared" si="12"/>
        <v>336.67984918281246</v>
      </c>
      <c r="DG8" s="86">
        <f t="shared" si="62"/>
        <v>7.6298613828124644</v>
      </c>
      <c r="DH8" s="92">
        <f t="shared" si="63"/>
        <v>2.2662067246767583E-2</v>
      </c>
      <c r="DI8" s="156">
        <f t="shared" si="64"/>
        <v>2.3187544949705249E-2</v>
      </c>
      <c r="DK8" s="5"/>
      <c r="DL8" s="86">
        <f t="shared" si="65"/>
        <v>1.0640724969579989</v>
      </c>
      <c r="DM8" s="86">
        <f t="shared" si="66"/>
        <v>336.53313819383294</v>
      </c>
      <c r="DN8" s="86">
        <f t="shared" si="67"/>
        <v>7.4831503938329433</v>
      </c>
      <c r="DO8" s="92">
        <f t="shared" si="68"/>
        <v>2.2235998612186815E-2</v>
      </c>
      <c r="DP8" s="156">
        <f t="shared" si="69"/>
        <v>2.2741682635713332E-2</v>
      </c>
      <c r="DR8" s="5"/>
      <c r="DS8" s="86">
        <f t="shared" si="13"/>
        <v>0.90520205288084732</v>
      </c>
      <c r="DT8" s="86">
        <f t="shared" si="0"/>
        <v>336.3742677497558</v>
      </c>
      <c r="DU8" s="86">
        <f t="shared" si="70"/>
        <v>7.3242799497558053</v>
      </c>
      <c r="DV8" s="92">
        <f t="shared" si="71"/>
        <v>2.1774198123872757E-2</v>
      </c>
      <c r="DW8" s="156">
        <f t="shared" si="72"/>
        <v>2.2258867106257359E-2</v>
      </c>
    </row>
    <row r="9" spans="1:128" ht="37.200000000000003" thickBot="1" x14ac:dyDescent="0.75">
      <c r="A9" s="25">
        <v>43843</v>
      </c>
      <c r="B9">
        <v>94.565002440000001</v>
      </c>
      <c r="C9" s="85">
        <v>43843</v>
      </c>
      <c r="D9">
        <v>338.92001340000002</v>
      </c>
      <c r="E9" s="17">
        <v>8</v>
      </c>
      <c r="Q9" s="50" t="s">
        <v>27</v>
      </c>
      <c r="R9" s="5"/>
      <c r="S9" s="86">
        <f t="shared" si="73"/>
        <v>94.6531285393514</v>
      </c>
      <c r="T9" s="86">
        <f t="shared" si="14"/>
        <v>8.8126099351399034E-2</v>
      </c>
      <c r="U9" s="92">
        <f t="shared" si="15"/>
        <v>9.3104264709814848E-4</v>
      </c>
      <c r="V9" s="156">
        <f t="shared" si="16"/>
        <v>9.3191029532636719E-4</v>
      </c>
      <c r="W9" s="102"/>
      <c r="X9" s="5"/>
      <c r="Y9" s="86">
        <f t="shared" si="17"/>
        <v>94.546764014218752</v>
      </c>
      <c r="Z9" s="86">
        <f t="shared" si="18"/>
        <v>1.8238425781248679E-2</v>
      </c>
      <c r="AA9" s="92">
        <f t="shared" si="19"/>
        <v>1.9290375478642324E-4</v>
      </c>
      <c r="AB9" s="156">
        <f t="shared" si="20"/>
        <v>1.9286655010473534E-4</v>
      </c>
      <c r="AC9" s="102"/>
      <c r="AD9" s="5"/>
      <c r="AE9" s="86">
        <f t="shared" si="1"/>
        <v>94.431687105970269</v>
      </c>
      <c r="AF9" s="86">
        <f t="shared" si="21"/>
        <v>0.1333153340297315</v>
      </c>
      <c r="AG9" s="92">
        <f t="shared" si="22"/>
        <v>1.4117648229680193E-3</v>
      </c>
      <c r="AH9" s="156">
        <f t="shared" si="23"/>
        <v>1.4097745528459959E-3</v>
      </c>
      <c r="AI9" s="102"/>
      <c r="AJ9" s="5"/>
      <c r="AK9" s="86">
        <f t="shared" si="2"/>
        <v>94.363021533952633</v>
      </c>
      <c r="AL9" s="86">
        <f t="shared" si="24"/>
        <v>0.20198090604736763</v>
      </c>
      <c r="AM9" s="92">
        <f t="shared" si="25"/>
        <v>2.1404667078691745E-3</v>
      </c>
      <c r="AN9" s="156">
        <f t="shared" si="26"/>
        <v>2.1358948959528798E-3</v>
      </c>
      <c r="AO9" s="102"/>
      <c r="AP9" s="5"/>
      <c r="AQ9" s="6">
        <f t="shared" si="3"/>
        <v>94.546764014218752</v>
      </c>
      <c r="AR9" s="5"/>
      <c r="AS9" s="86">
        <f t="shared" si="27"/>
        <v>-0.10323615674640524</v>
      </c>
      <c r="AT9" s="86">
        <f t="shared" si="28"/>
        <v>94.443527857472347</v>
      </c>
      <c r="AU9" s="86">
        <f t="shared" si="29"/>
        <v>0.12147458252765375</v>
      </c>
      <c r="AV9" s="92">
        <f t="shared" si="30"/>
        <v>1.2862139448134001E-3</v>
      </c>
      <c r="AW9" s="156">
        <f t="shared" si="31"/>
        <v>1.2845617236115175E-3</v>
      </c>
      <c r="AY9" s="5"/>
      <c r="AZ9" s="86">
        <f t="shared" si="32"/>
        <v>-0.16982102421874523</v>
      </c>
      <c r="BA9" s="86">
        <f t="shared" si="4"/>
        <v>94.376942990000003</v>
      </c>
      <c r="BB9" s="86">
        <f t="shared" si="33"/>
        <v>0.18805944999999724</v>
      </c>
      <c r="BC9" s="92">
        <f t="shared" si="34"/>
        <v>1.9926418894488209E-3</v>
      </c>
      <c r="BD9" s="156">
        <f t="shared" si="35"/>
        <v>1.988679164041877E-3</v>
      </c>
      <c r="BF9" s="5"/>
      <c r="BG9">
        <f t="shared" si="36"/>
        <v>-0.2373461232624971</v>
      </c>
      <c r="BH9" s="86">
        <f t="shared" si="37"/>
        <v>94.309417890956254</v>
      </c>
      <c r="BI9" s="86">
        <f t="shared" si="38"/>
        <v>0.25558454904374628</v>
      </c>
      <c r="BJ9" s="92">
        <f t="shared" si="39"/>
        <v>2.7100639019876234E-3</v>
      </c>
      <c r="BK9" s="156">
        <f t="shared" si="40"/>
        <v>2.7027393057586038E-3</v>
      </c>
      <c r="BM9" s="5"/>
      <c r="BN9" s="86">
        <f t="shared" si="41"/>
        <v>-0.27561372039916254</v>
      </c>
      <c r="BO9" s="86">
        <f t="shared" si="5"/>
        <v>94.271150293819588</v>
      </c>
      <c r="BP9" s="86">
        <f t="shared" si="42"/>
        <v>0.29385214618041289</v>
      </c>
      <c r="BQ9" s="92">
        <f t="shared" si="43"/>
        <v>3.1170951586413156E-3</v>
      </c>
      <c r="BR9" s="156">
        <f t="shared" si="44"/>
        <v>3.1074090688768016E-3</v>
      </c>
      <c r="BV9" s="69" t="s">
        <v>32</v>
      </c>
      <c r="BW9" s="5"/>
      <c r="BX9" s="86">
        <f t="shared" si="6"/>
        <v>332.57193872367947</v>
      </c>
      <c r="BY9" s="86">
        <f t="shared" si="45"/>
        <v>6.3480746763205502</v>
      </c>
      <c r="BZ9" s="92">
        <f t="shared" si="46"/>
        <v>1.908782412816527E-2</v>
      </c>
      <c r="CA9" s="156">
        <f t="shared" si="47"/>
        <v>1.8730303391167488E-2</v>
      </c>
      <c r="CC9" s="5"/>
      <c r="CD9" s="86">
        <f t="shared" si="7"/>
        <v>332.25952674843745</v>
      </c>
      <c r="CE9" s="86">
        <f t="shared" si="48"/>
        <v>6.6604866515625645</v>
      </c>
      <c r="CF9" s="92">
        <f t="shared" si="49"/>
        <v>2.0046036653165393E-2</v>
      </c>
      <c r="CG9" s="156">
        <f t="shared" si="50"/>
        <v>1.965209013402737E-2</v>
      </c>
      <c r="CI9" s="5"/>
      <c r="CJ9" s="86">
        <f t="shared" si="8"/>
        <v>331.40788502382998</v>
      </c>
      <c r="CK9" s="86">
        <f t="shared" si="51"/>
        <v>7.5121283761700397</v>
      </c>
      <c r="CL9" s="92">
        <f t="shared" si="52"/>
        <v>2.2667319383876089E-2</v>
      </c>
      <c r="CM9" s="156">
        <f t="shared" si="53"/>
        <v>2.2164900505017033E-2</v>
      </c>
      <c r="CO9" s="5"/>
      <c r="CP9" s="86">
        <f t="shared" si="9"/>
        <v>330.80562428303222</v>
      </c>
      <c r="CQ9" s="86">
        <f t="shared" si="54"/>
        <v>8.1143891169678</v>
      </c>
      <c r="CR9" s="92">
        <f t="shared" si="55"/>
        <v>2.4529175205392679E-2</v>
      </c>
      <c r="CS9" s="156">
        <f t="shared" si="56"/>
        <v>2.3941900142058117E-2</v>
      </c>
      <c r="CU9" s="5"/>
      <c r="CV9" s="6">
        <f t="shared" si="10"/>
        <v>332.25952674843745</v>
      </c>
      <c r="CW9" s="5"/>
      <c r="CX9" s="86">
        <f t="shared" si="57"/>
        <v>-0.30322338773490742</v>
      </c>
      <c r="CY9" s="86">
        <f t="shared" si="11"/>
        <v>331.95630336070252</v>
      </c>
      <c r="CZ9" s="86">
        <f t="shared" si="58"/>
        <v>6.9637100392974958</v>
      </c>
      <c r="DA9" s="92">
        <f t="shared" si="59"/>
        <v>2.097779125986577E-2</v>
      </c>
      <c r="DB9" s="156">
        <f t="shared" si="60"/>
        <v>2.0546765502097362E-2</v>
      </c>
      <c r="DD9" s="5"/>
      <c r="DE9" s="86">
        <f t="shared" si="61"/>
        <v>-0.99937773125000984</v>
      </c>
      <c r="DF9" s="86">
        <f t="shared" si="12"/>
        <v>331.26014901718742</v>
      </c>
      <c r="DG9" s="86">
        <f t="shared" si="62"/>
        <v>7.6598643828126001</v>
      </c>
      <c r="DH9" s="92">
        <f t="shared" si="63"/>
        <v>2.3123410423917815E-2</v>
      </c>
      <c r="DI9" s="156">
        <f t="shared" si="64"/>
        <v>2.2600802785205484E-2</v>
      </c>
      <c r="DK9" s="5"/>
      <c r="DL9" s="86">
        <f t="shared" si="65"/>
        <v>-1.7565110570030384</v>
      </c>
      <c r="DM9" s="86">
        <f t="shared" si="66"/>
        <v>330.50301569143443</v>
      </c>
      <c r="DN9" s="86">
        <f t="shared" si="67"/>
        <v>8.4169977085655887</v>
      </c>
      <c r="DO9" s="92">
        <f t="shared" si="68"/>
        <v>2.5467234212543162E-2</v>
      </c>
      <c r="DP9" s="156">
        <f t="shared" si="69"/>
        <v>2.4834761524193862E-2</v>
      </c>
      <c r="DR9" s="5"/>
      <c r="DS9" s="86">
        <f t="shared" si="13"/>
        <v>-2.1808536981079221</v>
      </c>
      <c r="DT9" s="86">
        <f t="shared" si="0"/>
        <v>330.07867305032954</v>
      </c>
      <c r="DU9" s="86">
        <f t="shared" si="70"/>
        <v>8.8413403496704746</v>
      </c>
      <c r="DV9" s="92">
        <f t="shared" si="71"/>
        <v>2.6785554692054795E-2</v>
      </c>
      <c r="DW9" s="156">
        <f t="shared" si="72"/>
        <v>2.6086805146073661E-2</v>
      </c>
    </row>
    <row r="10" spans="1:128" ht="37.799999999999997" thickTop="1" thickBot="1" x14ac:dyDescent="0.75">
      <c r="A10" s="25">
        <v>43844</v>
      </c>
      <c r="B10">
        <v>93.472000120000004</v>
      </c>
      <c r="C10" s="85">
        <v>43844</v>
      </c>
      <c r="D10">
        <v>338.69000240000003</v>
      </c>
      <c r="E10" s="17">
        <v>9</v>
      </c>
      <c r="R10" s="5"/>
      <c r="S10" s="86">
        <f t="shared" si="73"/>
        <v>94.624046926565427</v>
      </c>
      <c r="T10" s="86">
        <f t="shared" si="14"/>
        <v>1.1520468065654228</v>
      </c>
      <c r="U10" s="92">
        <f t="shared" si="15"/>
        <v>1.2174989804224797E-2</v>
      </c>
      <c r="V10" s="156">
        <f t="shared" si="16"/>
        <v>1.2325047127336711E-2</v>
      </c>
      <c r="W10" s="102"/>
      <c r="X10" s="5"/>
      <c r="Y10" s="86">
        <f t="shared" si="17"/>
        <v>94.555883227109376</v>
      </c>
      <c r="Z10" s="86">
        <f t="shared" si="18"/>
        <v>1.0838831071093722</v>
      </c>
      <c r="AA10" s="92">
        <f t="shared" si="19"/>
        <v>1.1462883853625943E-2</v>
      </c>
      <c r="AB10" s="156">
        <f t="shared" si="20"/>
        <v>1.1595805222075867E-2</v>
      </c>
      <c r="AC10" s="102"/>
      <c r="AD10" s="5"/>
      <c r="AE10" s="86">
        <f t="shared" si="1"/>
        <v>94.519675226429896</v>
      </c>
      <c r="AF10" s="86">
        <f t="shared" si="21"/>
        <v>1.0476751064298924</v>
      </c>
      <c r="AG10" s="92">
        <f t="shared" si="22"/>
        <v>1.1084201293752838E-2</v>
      </c>
      <c r="AH10" s="156">
        <f t="shared" si="23"/>
        <v>1.1208437875351761E-2</v>
      </c>
      <c r="AI10" s="102"/>
      <c r="AJ10" s="5"/>
      <c r="AK10" s="86">
        <f t="shared" si="2"/>
        <v>94.514507213488159</v>
      </c>
      <c r="AL10" s="86">
        <f t="shared" si="24"/>
        <v>1.0425070934881546</v>
      </c>
      <c r="AM10" s="92">
        <f t="shared" si="25"/>
        <v>1.10301277996758E-2</v>
      </c>
      <c r="AN10" s="156">
        <f t="shared" si="26"/>
        <v>1.1153148452475359E-2</v>
      </c>
      <c r="AO10" s="102"/>
      <c r="AP10" s="5"/>
      <c r="AQ10" s="6">
        <f t="shared" si="3"/>
        <v>94.555883227109376</v>
      </c>
      <c r="AR10" s="5"/>
      <c r="AS10" s="86">
        <f t="shared" si="27"/>
        <v>-6.6158884766185463E-2</v>
      </c>
      <c r="AT10" s="86">
        <f t="shared" si="28"/>
        <v>94.489724342343195</v>
      </c>
      <c r="AU10" s="86">
        <f t="shared" si="29"/>
        <v>1.0177242223431904</v>
      </c>
      <c r="AV10" s="92">
        <f t="shared" si="30"/>
        <v>1.0770739669595193E-2</v>
      </c>
      <c r="AW10" s="156">
        <f t="shared" si="31"/>
        <v>1.0888011608146064E-2</v>
      </c>
      <c r="AY10" s="5"/>
      <c r="AZ10" s="86">
        <f t="shared" si="32"/>
        <v>-8.0350905664060446E-2</v>
      </c>
      <c r="BA10" s="86">
        <f t="shared" si="4"/>
        <v>94.475532321445314</v>
      </c>
      <c r="BB10" s="86">
        <f t="shared" si="33"/>
        <v>1.0035322014453101</v>
      </c>
      <c r="BC10" s="92">
        <f t="shared" si="34"/>
        <v>1.0622138629829291E-2</v>
      </c>
      <c r="BD10" s="156">
        <f t="shared" si="35"/>
        <v>1.0736179820234599E-2</v>
      </c>
      <c r="BF10" s="5"/>
      <c r="BG10">
        <f t="shared" si="36"/>
        <v>-7.4679001401436934E-2</v>
      </c>
      <c r="BH10" s="86">
        <f t="shared" si="37"/>
        <v>94.481204225707941</v>
      </c>
      <c r="BI10" s="86">
        <f t="shared" si="38"/>
        <v>1.0092041057079371</v>
      </c>
      <c r="BJ10" s="92">
        <f t="shared" si="39"/>
        <v>1.0681533051770067E-2</v>
      </c>
      <c r="BK10" s="156">
        <f t="shared" si="40"/>
        <v>1.0796860069457312E-2</v>
      </c>
      <c r="BM10" s="5"/>
      <c r="BN10" s="86">
        <f t="shared" si="41"/>
        <v>-6.2064020431822381E-2</v>
      </c>
      <c r="BO10" s="86">
        <f t="shared" si="5"/>
        <v>94.493819206677557</v>
      </c>
      <c r="BP10" s="86">
        <f t="shared" si="42"/>
        <v>1.0218190866775529</v>
      </c>
      <c r="BQ10" s="92">
        <f t="shared" si="43"/>
        <v>1.0813607654513602E-2</v>
      </c>
      <c r="BR10" s="156">
        <f t="shared" si="44"/>
        <v>1.0931820067675182E-2</v>
      </c>
      <c r="BV10" s="70" t="s">
        <v>33</v>
      </c>
      <c r="BW10" s="5"/>
      <c r="BX10" s="86">
        <f t="shared" si="6"/>
        <v>334.66680336686522</v>
      </c>
      <c r="BY10" s="86">
        <f t="shared" si="45"/>
        <v>4.0231990331348015</v>
      </c>
      <c r="BZ10" s="92">
        <f t="shared" si="46"/>
        <v>1.2021506144798379E-2</v>
      </c>
      <c r="CA10" s="156">
        <f t="shared" si="47"/>
        <v>1.1878706205160785E-2</v>
      </c>
      <c r="CC10" s="5"/>
      <c r="CD10" s="86">
        <f t="shared" si="7"/>
        <v>335.58977007421873</v>
      </c>
      <c r="CE10" s="86">
        <f t="shared" si="48"/>
        <v>3.1002323257812918</v>
      </c>
      <c r="CF10" s="92">
        <f t="shared" si="49"/>
        <v>9.2381609996503977E-3</v>
      </c>
      <c r="CG10" s="156">
        <f t="shared" si="50"/>
        <v>9.1535985822216621E-3</v>
      </c>
      <c r="CI10" s="5"/>
      <c r="CJ10" s="86">
        <f t="shared" si="8"/>
        <v>336.36588975210219</v>
      </c>
      <c r="CK10" s="86">
        <f t="shared" si="51"/>
        <v>2.3241126478978344</v>
      </c>
      <c r="CL10" s="92">
        <f t="shared" si="52"/>
        <v>6.9094777999358934E-3</v>
      </c>
      <c r="CM10" s="156">
        <f t="shared" si="53"/>
        <v>6.8620645174905653E-3</v>
      </c>
      <c r="CO10" s="5"/>
      <c r="CP10" s="86">
        <f t="shared" si="9"/>
        <v>336.89141612075809</v>
      </c>
      <c r="CQ10" s="86">
        <f t="shared" si="54"/>
        <v>1.7985862792419312</v>
      </c>
      <c r="CR10" s="92">
        <f t="shared" si="55"/>
        <v>5.3387714651572816E-3</v>
      </c>
      <c r="CS10" s="156">
        <f t="shared" si="56"/>
        <v>5.3104203445537871E-3</v>
      </c>
      <c r="CU10" s="5"/>
      <c r="CV10" s="6">
        <f t="shared" si="10"/>
        <v>335.58977007421873</v>
      </c>
      <c r="CW10" s="5"/>
      <c r="CX10" s="86">
        <f t="shared" si="57"/>
        <v>0.89582062772543514</v>
      </c>
      <c r="CY10" s="86">
        <f t="shared" si="11"/>
        <v>336.48559070194415</v>
      </c>
      <c r="CZ10" s="86">
        <f t="shared" si="58"/>
        <v>2.2044116980558783</v>
      </c>
      <c r="DA10" s="92">
        <f t="shared" si="59"/>
        <v>6.5512811215994267E-3</v>
      </c>
      <c r="DB10" s="156">
        <f t="shared" si="60"/>
        <v>6.5086411834867856E-3</v>
      </c>
      <c r="DD10" s="5"/>
      <c r="DE10" s="86">
        <f t="shared" si="61"/>
        <v>1.1654327972656362</v>
      </c>
      <c r="DF10" s="86">
        <f t="shared" si="12"/>
        <v>336.75520287148436</v>
      </c>
      <c r="DG10" s="86">
        <f t="shared" si="62"/>
        <v>1.9347995285156685</v>
      </c>
      <c r="DH10" s="92">
        <f t="shared" si="63"/>
        <v>5.7454183692420774E-3</v>
      </c>
      <c r="DI10" s="156">
        <f t="shared" si="64"/>
        <v>5.7125971088766584E-3</v>
      </c>
      <c r="DK10" s="5"/>
      <c r="DL10" s="86">
        <f t="shared" si="65"/>
        <v>1.6007468356346131</v>
      </c>
      <c r="DM10" s="86">
        <f t="shared" si="66"/>
        <v>337.19051690985333</v>
      </c>
      <c r="DN10" s="86">
        <f t="shared" si="67"/>
        <v>1.4994854901466965</v>
      </c>
      <c r="DO10" s="92">
        <f t="shared" si="68"/>
        <v>4.4469978096910081E-3</v>
      </c>
      <c r="DP10" s="156">
        <f t="shared" si="69"/>
        <v>4.4273095737138784E-3</v>
      </c>
      <c r="DR10" s="5"/>
      <c r="DS10" s="86">
        <f t="shared" si="13"/>
        <v>1.9524690698089811</v>
      </c>
      <c r="DT10" s="86">
        <f t="shared" si="0"/>
        <v>337.54223914402769</v>
      </c>
      <c r="DU10" s="86">
        <f t="shared" si="70"/>
        <v>1.1477632559723361</v>
      </c>
      <c r="DV10" s="92">
        <f t="shared" si="71"/>
        <v>3.4003544530691785E-3</v>
      </c>
      <c r="DW10" s="156">
        <f t="shared" si="72"/>
        <v>3.3888312257201012E-3</v>
      </c>
    </row>
    <row r="11" spans="1:128" ht="37.200000000000003" thickTop="1" x14ac:dyDescent="0.7">
      <c r="A11" s="25">
        <v>43845</v>
      </c>
      <c r="B11">
        <v>93.100997919999998</v>
      </c>
      <c r="C11" s="85">
        <v>43845</v>
      </c>
      <c r="D11">
        <v>339.07000729999999</v>
      </c>
      <c r="E11" s="17">
        <v>10</v>
      </c>
      <c r="R11" s="5"/>
      <c r="S11" s="86">
        <f t="shared" si="73"/>
        <v>94.243871480398838</v>
      </c>
      <c r="T11" s="86">
        <f t="shared" si="14"/>
        <v>1.14287356039884</v>
      </c>
      <c r="U11" s="92">
        <f t="shared" si="15"/>
        <v>1.2126767952614709E-2</v>
      </c>
      <c r="V11" s="156">
        <f t="shared" si="16"/>
        <v>1.2275631689586083E-2</v>
      </c>
      <c r="W11" s="102"/>
      <c r="X11" s="5"/>
      <c r="Y11" s="86">
        <f t="shared" si="17"/>
        <v>94.013941673554683</v>
      </c>
      <c r="Z11" s="86">
        <f t="shared" si="18"/>
        <v>0.9129437535546856</v>
      </c>
      <c r="AA11" s="92">
        <f t="shared" si="19"/>
        <v>9.7107273379166154E-3</v>
      </c>
      <c r="AB11" s="156">
        <f t="shared" si="20"/>
        <v>9.8059502470549415E-3</v>
      </c>
      <c r="AC11" s="102"/>
      <c r="AD11" s="5"/>
      <c r="AE11" s="86">
        <f t="shared" si="1"/>
        <v>93.828209656186175</v>
      </c>
      <c r="AF11" s="86">
        <f t="shared" si="21"/>
        <v>0.7272117361861774</v>
      </c>
      <c r="AG11" s="92">
        <f t="shared" si="22"/>
        <v>7.7504594711003492E-3</v>
      </c>
      <c r="AH11" s="156">
        <f t="shared" si="23"/>
        <v>7.8109982968287547E-3</v>
      </c>
      <c r="AI11" s="102"/>
      <c r="AJ11" s="5"/>
      <c r="AK11" s="86">
        <f t="shared" si="2"/>
        <v>93.732626893372043</v>
      </c>
      <c r="AL11" s="86">
        <f t="shared" si="24"/>
        <v>0.63162897337204527</v>
      </c>
      <c r="AM11" s="92">
        <f t="shared" si="25"/>
        <v>6.738624471610841E-3</v>
      </c>
      <c r="AN11" s="156">
        <f t="shared" si="26"/>
        <v>6.7843416019535323E-3</v>
      </c>
      <c r="AO11" s="102"/>
      <c r="AP11" s="5"/>
      <c r="AQ11" s="6">
        <f t="shared" si="3"/>
        <v>94.013941673554683</v>
      </c>
      <c r="AR11" s="5"/>
      <c r="AS11" s="86">
        <f t="shared" si="27"/>
        <v>-0.22316716546639304</v>
      </c>
      <c r="AT11" s="86">
        <f t="shared" si="28"/>
        <v>93.79077450808829</v>
      </c>
      <c r="AU11" s="86">
        <f t="shared" si="29"/>
        <v>0.6897765880882929</v>
      </c>
      <c r="AV11" s="92">
        <f t="shared" si="30"/>
        <v>7.3544182965330799E-3</v>
      </c>
      <c r="AW11" s="156">
        <f t="shared" si="31"/>
        <v>7.4089064940099291E-3</v>
      </c>
      <c r="AY11" s="5"/>
      <c r="AZ11" s="86">
        <f t="shared" si="32"/>
        <v>-0.31114622960937682</v>
      </c>
      <c r="BA11" s="86">
        <f t="shared" si="4"/>
        <v>93.702795443945305</v>
      </c>
      <c r="BB11" s="86">
        <f t="shared" si="33"/>
        <v>0.60179752394530794</v>
      </c>
      <c r="BC11" s="92">
        <f t="shared" si="34"/>
        <v>6.4224073688955632E-3</v>
      </c>
      <c r="BD11" s="156">
        <f t="shared" si="35"/>
        <v>6.4639213047149252E-3</v>
      </c>
      <c r="BF11" s="5"/>
      <c r="BG11">
        <f t="shared" si="36"/>
        <v>-0.38307228582258607</v>
      </c>
      <c r="BH11" s="86">
        <f t="shared" si="37"/>
        <v>93.630869387732091</v>
      </c>
      <c r="BI11" s="86">
        <f t="shared" si="38"/>
        <v>0.52987146773209304</v>
      </c>
      <c r="BJ11" s="92">
        <f t="shared" si="39"/>
        <v>5.6591535590453362E-3</v>
      </c>
      <c r="BK11" s="156">
        <f t="shared" si="40"/>
        <v>5.6913618497129535E-3</v>
      </c>
      <c r="BM11" s="5"/>
      <c r="BN11" s="86">
        <f t="shared" si="41"/>
        <v>-0.42197217027397549</v>
      </c>
      <c r="BO11" s="86">
        <f t="shared" si="5"/>
        <v>93.591969503280708</v>
      </c>
      <c r="BP11" s="86">
        <f t="shared" si="42"/>
        <v>0.49097158328071089</v>
      </c>
      <c r="BQ11" s="92">
        <f t="shared" si="43"/>
        <v>5.2458729727180358E-3</v>
      </c>
      <c r="BR11" s="156">
        <f t="shared" si="44"/>
        <v>5.2735372794026746E-3</v>
      </c>
      <c r="BW11" s="5"/>
      <c r="BX11" s="86">
        <f t="shared" si="6"/>
        <v>335.99445904779969</v>
      </c>
      <c r="BY11" s="86">
        <f t="shared" si="45"/>
        <v>3.0755482522002922</v>
      </c>
      <c r="BZ11" s="92">
        <f t="shared" si="46"/>
        <v>9.1535683681103642E-3</v>
      </c>
      <c r="CA11" s="156">
        <f t="shared" si="47"/>
        <v>9.0705405550044124E-3</v>
      </c>
      <c r="CC11" s="5"/>
      <c r="CD11" s="86">
        <f t="shared" si="7"/>
        <v>337.13988623710941</v>
      </c>
      <c r="CE11" s="86">
        <f t="shared" si="48"/>
        <v>1.9301210628905778</v>
      </c>
      <c r="CF11" s="92">
        <f t="shared" si="49"/>
        <v>5.7249858046553703E-3</v>
      </c>
      <c r="CG11" s="156">
        <f t="shared" si="50"/>
        <v>5.692396913133219E-3</v>
      </c>
      <c r="CI11" s="5"/>
      <c r="CJ11" s="86">
        <f t="shared" si="8"/>
        <v>337.89980409971474</v>
      </c>
      <c r="CK11" s="86">
        <f t="shared" si="51"/>
        <v>1.1702032002852434</v>
      </c>
      <c r="CL11" s="92">
        <f t="shared" si="52"/>
        <v>3.4631662584211345E-3</v>
      </c>
      <c r="CM11" s="156">
        <f t="shared" si="53"/>
        <v>3.4512141300952026E-3</v>
      </c>
      <c r="CO11" s="5"/>
      <c r="CP11" s="86">
        <f t="shared" si="9"/>
        <v>338.24035583018951</v>
      </c>
      <c r="CQ11" s="86">
        <f t="shared" si="54"/>
        <v>0.82965146981047155</v>
      </c>
      <c r="CR11" s="92">
        <f t="shared" si="55"/>
        <v>2.4528458994023485E-3</v>
      </c>
      <c r="CS11" s="156">
        <f t="shared" si="56"/>
        <v>2.4468441677190822E-3</v>
      </c>
      <c r="CU11" s="5"/>
      <c r="CV11" s="6">
        <f t="shared" si="10"/>
        <v>337.13988623710941</v>
      </c>
      <c r="CW11" s="5"/>
      <c r="CX11" s="86">
        <f t="shared" si="57"/>
        <v>1.111738154329964</v>
      </c>
      <c r="CY11" s="86">
        <f t="shared" si="11"/>
        <v>338.25162439143935</v>
      </c>
      <c r="CZ11" s="86">
        <f t="shared" si="58"/>
        <v>0.81838290856063622</v>
      </c>
      <c r="DA11" s="92">
        <f t="shared" si="59"/>
        <v>2.4194500470855634E-3</v>
      </c>
      <c r="DB11" s="156">
        <f t="shared" si="60"/>
        <v>2.4136104371996346E-3</v>
      </c>
      <c r="DD11" s="5"/>
      <c r="DE11" s="86">
        <f t="shared" si="61"/>
        <v>1.3577744800781553</v>
      </c>
      <c r="DF11" s="86">
        <f t="shared" si="12"/>
        <v>338.49766071718756</v>
      </c>
      <c r="DG11" s="86">
        <f t="shared" si="62"/>
        <v>0.57234658281242901</v>
      </c>
      <c r="DH11" s="92">
        <f t="shared" si="63"/>
        <v>1.6908435396563069E-3</v>
      </c>
      <c r="DI11" s="156">
        <f t="shared" si="64"/>
        <v>1.6879894136612094E-3</v>
      </c>
      <c r="DK11" s="5"/>
      <c r="DL11" s="86">
        <f t="shared" si="65"/>
        <v>1.5673305916236133</v>
      </c>
      <c r="DM11" s="86">
        <f t="shared" si="66"/>
        <v>338.70721682873301</v>
      </c>
      <c r="DN11" s="86">
        <f t="shared" si="67"/>
        <v>0.36279047126697606</v>
      </c>
      <c r="DO11" s="92">
        <f t="shared" si="68"/>
        <v>1.0711034582130581E-3</v>
      </c>
      <c r="DP11" s="156">
        <f t="shared" si="69"/>
        <v>1.0699574231170168E-3</v>
      </c>
      <c r="DR11" s="5"/>
      <c r="DS11" s="86">
        <f t="shared" si="13"/>
        <v>1.6507043896202509</v>
      </c>
      <c r="DT11" s="86">
        <f t="shared" si="0"/>
        <v>338.79059062672968</v>
      </c>
      <c r="DU11" s="86">
        <f t="shared" si="70"/>
        <v>0.27941667327030473</v>
      </c>
      <c r="DV11" s="92">
        <f t="shared" si="71"/>
        <v>8.2474744281832337E-4</v>
      </c>
      <c r="DW11" s="156">
        <f t="shared" si="72"/>
        <v>8.240677950116785E-4</v>
      </c>
    </row>
    <row r="12" spans="1:128" x14ac:dyDescent="0.7">
      <c r="A12" s="25">
        <v>43846</v>
      </c>
      <c r="B12">
        <v>93.897003170000005</v>
      </c>
      <c r="C12" s="85">
        <v>43846</v>
      </c>
      <c r="D12">
        <v>338.61999509999998</v>
      </c>
      <c r="E12" s="17">
        <v>11</v>
      </c>
      <c r="R12" s="5"/>
      <c r="S12" s="86">
        <f t="shared" si="73"/>
        <v>93.86672320546721</v>
      </c>
      <c r="T12" s="86">
        <f t="shared" si="14"/>
        <v>3.0279964532795134E-2</v>
      </c>
      <c r="U12" s="92">
        <f t="shared" si="15"/>
        <v>3.2258465512335574E-4</v>
      </c>
      <c r="V12" s="156">
        <f t="shared" si="16"/>
        <v>3.2248062782124604E-4</v>
      </c>
      <c r="W12" s="102"/>
      <c r="X12" s="5"/>
      <c r="Y12" s="86">
        <f t="shared" si="17"/>
        <v>93.55746979677734</v>
      </c>
      <c r="Z12" s="86">
        <f t="shared" si="18"/>
        <v>0.33953337322266464</v>
      </c>
      <c r="AA12" s="92">
        <f t="shared" si="19"/>
        <v>3.6291423224696926E-3</v>
      </c>
      <c r="AB12" s="156">
        <f t="shared" si="20"/>
        <v>3.6160192738839744E-3</v>
      </c>
      <c r="AC12" s="102"/>
      <c r="AD12" s="5"/>
      <c r="AE12" s="86">
        <f t="shared" si="1"/>
        <v>93.348249910303295</v>
      </c>
      <c r="AF12" s="86">
        <f t="shared" si="21"/>
        <v>0.54875325969670996</v>
      </c>
      <c r="AG12" s="92">
        <f t="shared" si="22"/>
        <v>5.8785596968769895E-3</v>
      </c>
      <c r="AH12" s="156">
        <f t="shared" si="23"/>
        <v>5.8442041936439147E-3</v>
      </c>
      <c r="AI12" s="102"/>
      <c r="AJ12" s="5"/>
      <c r="AK12" s="86">
        <f t="shared" si="2"/>
        <v>93.258905163343002</v>
      </c>
      <c r="AL12" s="86">
        <f t="shared" si="24"/>
        <v>0.63809800665700322</v>
      </c>
      <c r="AM12" s="92">
        <f t="shared" si="25"/>
        <v>6.8422206494851553E-3</v>
      </c>
      <c r="AN12" s="156">
        <f t="shared" si="26"/>
        <v>6.7957228145154999E-3</v>
      </c>
      <c r="AO12" s="102"/>
      <c r="AP12" s="5"/>
      <c r="AQ12" s="6">
        <f t="shared" si="3"/>
        <v>93.55746979677734</v>
      </c>
      <c r="AR12" s="5"/>
      <c r="AS12" s="86">
        <f t="shared" si="27"/>
        <v>-0.30015772019900644</v>
      </c>
      <c r="AT12" s="86">
        <f t="shared" si="28"/>
        <v>93.25731207657833</v>
      </c>
      <c r="AU12" s="86">
        <f t="shared" si="29"/>
        <v>0.63969109342167485</v>
      </c>
      <c r="AV12" s="92">
        <f t="shared" si="30"/>
        <v>6.8594202339478955E-3</v>
      </c>
      <c r="AW12" s="156">
        <f t="shared" si="31"/>
        <v>6.8126891362391799E-3</v>
      </c>
      <c r="AY12" s="5"/>
      <c r="AZ12" s="86">
        <f t="shared" si="32"/>
        <v>-0.38380905319335978</v>
      </c>
      <c r="BA12" s="86">
        <f t="shared" si="4"/>
        <v>93.17366074358398</v>
      </c>
      <c r="BB12" s="86">
        <f t="shared" si="33"/>
        <v>0.72334242641602486</v>
      </c>
      <c r="BC12" s="92">
        <f t="shared" si="34"/>
        <v>7.7633788416522518E-3</v>
      </c>
      <c r="BD12" s="156">
        <f t="shared" si="35"/>
        <v>7.703573085356275E-3</v>
      </c>
      <c r="BF12" s="5"/>
      <c r="BG12">
        <f t="shared" si="36"/>
        <v>-0.43151601585272553</v>
      </c>
      <c r="BH12" s="86">
        <f t="shared" si="37"/>
        <v>93.125953780924618</v>
      </c>
      <c r="BI12" s="86">
        <f t="shared" si="38"/>
        <v>0.77104938907538667</v>
      </c>
      <c r="BJ12" s="92">
        <f t="shared" si="39"/>
        <v>8.2796401837585687E-3</v>
      </c>
      <c r="BK12" s="156">
        <f t="shared" si="40"/>
        <v>8.2116506708888887E-3</v>
      </c>
      <c r="BM12" s="5"/>
      <c r="BN12" s="86">
        <f t="shared" si="41"/>
        <v>-0.447846950151501</v>
      </c>
      <c r="BO12" s="86">
        <f t="shared" si="5"/>
        <v>93.10962284662584</v>
      </c>
      <c r="BP12" s="86">
        <f t="shared" si="42"/>
        <v>0.78738032337416541</v>
      </c>
      <c r="BQ12" s="92">
        <f t="shared" si="43"/>
        <v>8.4564870880335548E-3</v>
      </c>
      <c r="BR12" s="156">
        <f t="shared" si="44"/>
        <v>8.3855745848311868E-3</v>
      </c>
      <c r="BW12" s="5"/>
      <c r="BX12" s="86">
        <f t="shared" si="6"/>
        <v>337.00938997102577</v>
      </c>
      <c r="BY12" s="86">
        <f t="shared" si="45"/>
        <v>1.610605128974214</v>
      </c>
      <c r="BZ12" s="92">
        <f t="shared" si="46"/>
        <v>4.7791105438121026E-3</v>
      </c>
      <c r="CA12" s="156">
        <f t="shared" si="47"/>
        <v>4.7563792814378138E-3</v>
      </c>
      <c r="CC12" s="5"/>
      <c r="CD12" s="86">
        <f t="shared" si="7"/>
        <v>338.10494676855467</v>
      </c>
      <c r="CE12" s="86">
        <f t="shared" si="48"/>
        <v>0.51504833144531403</v>
      </c>
      <c r="CF12" s="92">
        <f t="shared" si="49"/>
        <v>1.5233386449027132E-3</v>
      </c>
      <c r="CG12" s="156">
        <f t="shared" si="50"/>
        <v>1.5210216138985292E-3</v>
      </c>
      <c r="CI12" s="5"/>
      <c r="CJ12" s="86">
        <f t="shared" si="8"/>
        <v>338.67213821190296</v>
      </c>
      <c r="CK12" s="86">
        <f t="shared" si="51"/>
        <v>5.214311190297849E-2</v>
      </c>
      <c r="CL12" s="92">
        <f t="shared" si="52"/>
        <v>1.5396339414951575E-4</v>
      </c>
      <c r="CM12" s="156">
        <f t="shared" si="53"/>
        <v>1.5398710252647599E-4</v>
      </c>
      <c r="CO12" s="5"/>
      <c r="CP12" s="86">
        <f t="shared" si="9"/>
        <v>338.86259443254733</v>
      </c>
      <c r="CQ12" s="86">
        <f t="shared" si="54"/>
        <v>0.24259933254734278</v>
      </c>
      <c r="CR12" s="92">
        <f t="shared" si="55"/>
        <v>7.1592243149054232E-4</v>
      </c>
      <c r="CS12" s="156">
        <f t="shared" si="56"/>
        <v>7.1643534362375518E-4</v>
      </c>
      <c r="CU12" s="5"/>
      <c r="CV12" s="6">
        <f t="shared" si="10"/>
        <v>338.10494676855467</v>
      </c>
      <c r="CW12" s="5"/>
      <c r="CX12" s="86">
        <f t="shared" si="57"/>
        <v>1.0633345387780118</v>
      </c>
      <c r="CY12" s="86">
        <f t="shared" si="11"/>
        <v>339.16828130733268</v>
      </c>
      <c r="CZ12" s="86">
        <f t="shared" si="58"/>
        <v>0.54828620733269418</v>
      </c>
      <c r="DA12" s="92">
        <f t="shared" si="59"/>
        <v>1.6165609744499432E-3</v>
      </c>
      <c r="DB12" s="156">
        <f t="shared" si="60"/>
        <v>1.6191784751835945E-3</v>
      </c>
      <c r="DD12" s="5"/>
      <c r="DE12" s="86">
        <f t="shared" si="61"/>
        <v>1.1614175057617078</v>
      </c>
      <c r="DF12" s="86">
        <f t="shared" si="12"/>
        <v>339.2663642743164</v>
      </c>
      <c r="DG12" s="86">
        <f t="shared" si="62"/>
        <v>0.64636917431641905</v>
      </c>
      <c r="DH12" s="92">
        <f t="shared" si="63"/>
        <v>1.9051967491648901E-3</v>
      </c>
      <c r="DI12" s="156">
        <f t="shared" si="64"/>
        <v>1.9088334524532012E-3</v>
      </c>
      <c r="DK12" s="5"/>
      <c r="DL12" s="86">
        <f t="shared" si="65"/>
        <v>1.1698323519059004</v>
      </c>
      <c r="DM12" s="86">
        <f t="shared" si="66"/>
        <v>339.27477912046055</v>
      </c>
      <c r="DN12" s="86">
        <f t="shared" si="67"/>
        <v>0.65478402046056772</v>
      </c>
      <c r="DO12" s="92">
        <f t="shared" si="68"/>
        <v>1.9299519467908478E-3</v>
      </c>
      <c r="DP12" s="156">
        <f t="shared" si="69"/>
        <v>1.9336838637281279E-3</v>
      </c>
      <c r="DR12" s="5"/>
      <c r="DS12" s="86">
        <f t="shared" si="13"/>
        <v>1.1364714959890081</v>
      </c>
      <c r="DT12" s="86">
        <f t="shared" si="0"/>
        <v>339.24141826454365</v>
      </c>
      <c r="DU12" s="86">
        <f t="shared" si="70"/>
        <v>0.62142316454367119</v>
      </c>
      <c r="DV12" s="92">
        <f t="shared" si="71"/>
        <v>1.8318021653213334E-3</v>
      </c>
      <c r="DW12" s="156">
        <f t="shared" si="72"/>
        <v>1.8351638223848975E-3</v>
      </c>
    </row>
    <row r="13" spans="1:128" x14ac:dyDescent="0.7">
      <c r="A13" s="25">
        <v>43847</v>
      </c>
      <c r="B13">
        <v>93.236000059999995</v>
      </c>
      <c r="C13" s="85">
        <v>43847</v>
      </c>
      <c r="D13">
        <v>339.67001340000002</v>
      </c>
      <c r="E13" s="17">
        <v>12</v>
      </c>
      <c r="R13" s="5"/>
      <c r="S13" s="86">
        <f t="shared" si="73"/>
        <v>93.876715593763038</v>
      </c>
      <c r="T13" s="86">
        <f t="shared" si="14"/>
        <v>0.6407155337630428</v>
      </c>
      <c r="U13" s="92">
        <f t="shared" si="15"/>
        <v>6.8250740315164002E-3</v>
      </c>
      <c r="V13" s="156">
        <f t="shared" si="16"/>
        <v>6.871975774923037E-3</v>
      </c>
      <c r="W13" s="102"/>
      <c r="X13" s="5"/>
      <c r="Y13" s="86">
        <f t="shared" si="17"/>
        <v>93.72723648338868</v>
      </c>
      <c r="Z13" s="86">
        <f t="shared" si="18"/>
        <v>0.49123642338868478</v>
      </c>
      <c r="AA13" s="92">
        <f t="shared" si="19"/>
        <v>5.2411277854729757E-3</v>
      </c>
      <c r="AB13" s="156">
        <f t="shared" si="20"/>
        <v>5.2687419352241659E-3</v>
      </c>
      <c r="AC13" s="102"/>
      <c r="AD13" s="5"/>
      <c r="AE13" s="86">
        <f t="shared" si="1"/>
        <v>93.710427061703129</v>
      </c>
      <c r="AF13" s="86">
        <f t="shared" si="21"/>
        <v>0.47442700170313401</v>
      </c>
      <c r="AG13" s="92">
        <f t="shared" si="22"/>
        <v>5.0626917044220713E-3</v>
      </c>
      <c r="AH13" s="156">
        <f t="shared" si="23"/>
        <v>5.0884529730772111E-3</v>
      </c>
      <c r="AI13" s="102"/>
      <c r="AJ13" s="5"/>
      <c r="AK13" s="86">
        <f t="shared" si="2"/>
        <v>93.737478668335754</v>
      </c>
      <c r="AL13" s="86">
        <f t="shared" si="24"/>
        <v>0.50147860833575919</v>
      </c>
      <c r="AM13" s="92">
        <f t="shared" si="25"/>
        <v>5.3498196821583294E-3</v>
      </c>
      <c r="AN13" s="156">
        <f t="shared" si="26"/>
        <v>5.3785941912248871E-3</v>
      </c>
      <c r="AO13" s="102"/>
      <c r="AP13" s="5"/>
      <c r="AQ13" s="6">
        <f t="shared" si="3"/>
        <v>93.72723648338868</v>
      </c>
      <c r="AR13" s="5"/>
      <c r="AS13" s="86">
        <f t="shared" si="27"/>
        <v>-0.1450826659515923</v>
      </c>
      <c r="AT13" s="86">
        <f t="shared" si="28"/>
        <v>93.582153817437089</v>
      </c>
      <c r="AU13" s="86">
        <f t="shared" si="29"/>
        <v>0.34615375743709365</v>
      </c>
      <c r="AV13" s="92">
        <f t="shared" si="30"/>
        <v>3.6989291581424905E-3</v>
      </c>
      <c r="AW13" s="156">
        <f t="shared" si="31"/>
        <v>3.7126620319869359E-3</v>
      </c>
      <c r="AY13" s="5"/>
      <c r="AZ13" s="86">
        <f t="shared" si="32"/>
        <v>-0.10702118329101018</v>
      </c>
      <c r="BA13" s="86">
        <f t="shared" si="4"/>
        <v>93.620215300097669</v>
      </c>
      <c r="BB13" s="86">
        <f t="shared" si="33"/>
        <v>0.38421524009767438</v>
      </c>
      <c r="BC13" s="92">
        <f t="shared" si="34"/>
        <v>4.1039773179978312E-3</v>
      </c>
      <c r="BD13" s="156">
        <f t="shared" si="35"/>
        <v>4.1208893544384256E-3</v>
      </c>
      <c r="BF13" s="5"/>
      <c r="BG13">
        <f t="shared" si="36"/>
        <v>-3.4669432226442642E-2</v>
      </c>
      <c r="BH13" s="86">
        <f t="shared" si="37"/>
        <v>93.692567051162243</v>
      </c>
      <c r="BI13" s="86">
        <f t="shared" si="38"/>
        <v>0.45656699116224786</v>
      </c>
      <c r="BJ13" s="92">
        <f t="shared" si="39"/>
        <v>4.873033214181575E-3</v>
      </c>
      <c r="BK13" s="156">
        <f t="shared" si="40"/>
        <v>4.8968959507961962E-3</v>
      </c>
      <c r="BM13" s="5"/>
      <c r="BN13" s="86">
        <f t="shared" si="41"/>
        <v>1.5363277420629318E-2</v>
      </c>
      <c r="BO13" s="86">
        <f t="shared" si="5"/>
        <v>93.742599760809313</v>
      </c>
      <c r="BP13" s="86">
        <f t="shared" si="42"/>
        <v>0.50659970080931771</v>
      </c>
      <c r="BQ13" s="92">
        <f t="shared" si="43"/>
        <v>5.4041567238581143E-3</v>
      </c>
      <c r="BR13" s="156">
        <f t="shared" si="44"/>
        <v>5.4335203192254766E-3</v>
      </c>
      <c r="BW13" s="5"/>
      <c r="BX13" s="86">
        <f t="shared" si="6"/>
        <v>337.54088966358722</v>
      </c>
      <c r="BY13" s="86">
        <f t="shared" si="45"/>
        <v>2.1291237364127937</v>
      </c>
      <c r="BZ13" s="92">
        <f t="shared" si="46"/>
        <v>6.3077505618202336E-3</v>
      </c>
      <c r="CA13" s="156">
        <f t="shared" si="47"/>
        <v>6.2682122425258323E-3</v>
      </c>
      <c r="CC13" s="5"/>
      <c r="CD13" s="86">
        <f t="shared" si="7"/>
        <v>338.36247093427733</v>
      </c>
      <c r="CE13" s="86">
        <f t="shared" si="48"/>
        <v>1.3075424657226904</v>
      </c>
      <c r="CF13" s="92">
        <f t="shared" si="49"/>
        <v>3.8643247346915851E-3</v>
      </c>
      <c r="CG13" s="156">
        <f t="shared" si="50"/>
        <v>3.8494492128833013E-3</v>
      </c>
      <c r="CI13" s="5"/>
      <c r="CJ13" s="86">
        <f t="shared" si="8"/>
        <v>338.637723758047</v>
      </c>
      <c r="CK13" s="86">
        <f t="shared" si="51"/>
        <v>1.0322896419530139</v>
      </c>
      <c r="CL13" s="92">
        <f t="shared" si="52"/>
        <v>3.0483598534065677E-3</v>
      </c>
      <c r="CM13" s="156">
        <f t="shared" si="53"/>
        <v>3.0390955963998374E-3</v>
      </c>
      <c r="CO13" s="5"/>
      <c r="CP13" s="86">
        <f t="shared" si="9"/>
        <v>338.68064493313682</v>
      </c>
      <c r="CQ13" s="86">
        <f t="shared" si="54"/>
        <v>0.98936846686319768</v>
      </c>
      <c r="CR13" s="92">
        <f t="shared" si="55"/>
        <v>2.9212430106790462E-3</v>
      </c>
      <c r="CS13" s="156">
        <f t="shared" si="56"/>
        <v>2.9127342062371104E-3</v>
      </c>
      <c r="CU13" s="5"/>
      <c r="CV13" s="6">
        <f t="shared" si="10"/>
        <v>338.36247093427733</v>
      </c>
      <c r="CW13" s="5"/>
      <c r="CX13" s="86">
        <f t="shared" si="57"/>
        <v>0.7974171156697446</v>
      </c>
      <c r="CY13" s="86">
        <f t="shared" si="11"/>
        <v>339.15988804994709</v>
      </c>
      <c r="CZ13" s="86">
        <f t="shared" si="58"/>
        <v>0.51012535005293103</v>
      </c>
      <c r="DA13" s="92">
        <f t="shared" si="59"/>
        <v>1.5040851469375598E-3</v>
      </c>
      <c r="DB13" s="156">
        <f t="shared" si="60"/>
        <v>1.5018262723480405E-3</v>
      </c>
      <c r="DD13" s="5"/>
      <c r="DE13" s="86">
        <f t="shared" si="61"/>
        <v>0.70947083574218239</v>
      </c>
      <c r="DF13" s="86">
        <f t="shared" si="12"/>
        <v>339.07194177001952</v>
      </c>
      <c r="DG13" s="86">
        <f t="shared" si="62"/>
        <v>0.59807162998049535</v>
      </c>
      <c r="DH13" s="92">
        <f t="shared" si="63"/>
        <v>1.7638487775144371E-3</v>
      </c>
      <c r="DI13" s="156">
        <f t="shared" si="64"/>
        <v>1.7607430929623984E-3</v>
      </c>
      <c r="DK13" s="5"/>
      <c r="DL13" s="86">
        <f t="shared" si="65"/>
        <v>0.56770894902495972</v>
      </c>
      <c r="DM13" s="86">
        <f t="shared" si="66"/>
        <v>338.93017988330229</v>
      </c>
      <c r="DN13" s="86">
        <f t="shared" si="67"/>
        <v>0.73983351669772901</v>
      </c>
      <c r="DO13" s="92">
        <f t="shared" si="68"/>
        <v>2.182849331837202E-3</v>
      </c>
      <c r="DP13" s="156">
        <f t="shared" si="69"/>
        <v>2.1780948788861472E-3</v>
      </c>
      <c r="DR13" s="5"/>
      <c r="DS13" s="86">
        <f t="shared" si="13"/>
        <v>0.47726099828924479</v>
      </c>
      <c r="DT13" s="86">
        <f t="shared" si="0"/>
        <v>338.83973193256656</v>
      </c>
      <c r="DU13" s="86">
        <f t="shared" si="70"/>
        <v>0.83028146743345133</v>
      </c>
      <c r="DV13" s="92">
        <f t="shared" si="71"/>
        <v>2.4503663212633161E-3</v>
      </c>
      <c r="DW13" s="156">
        <f t="shared" si="72"/>
        <v>2.444376702914015E-3</v>
      </c>
    </row>
    <row r="14" spans="1:128" x14ac:dyDescent="0.7">
      <c r="A14" s="25">
        <v>43851</v>
      </c>
      <c r="B14">
        <v>94.599998470000003</v>
      </c>
      <c r="C14" s="85">
        <v>43851</v>
      </c>
      <c r="D14">
        <v>338.10998540000003</v>
      </c>
      <c r="E14" s="17">
        <v>13</v>
      </c>
      <c r="R14" s="5"/>
      <c r="S14" s="86">
        <f t="shared" si="73"/>
        <v>93.665279467621232</v>
      </c>
      <c r="T14" s="86">
        <f t="shared" si="14"/>
        <v>0.93471900237877037</v>
      </c>
      <c r="U14" s="92">
        <f t="shared" si="15"/>
        <v>9.9793542248693082E-3</v>
      </c>
      <c r="V14" s="156">
        <f t="shared" si="16"/>
        <v>9.8807507134917438E-3</v>
      </c>
      <c r="W14" s="102"/>
      <c r="X14" s="5"/>
      <c r="Y14" s="86">
        <f t="shared" si="17"/>
        <v>93.481618271694344</v>
      </c>
      <c r="Z14" s="86">
        <f t="shared" si="18"/>
        <v>1.1183801983056583</v>
      </c>
      <c r="AA14" s="92">
        <f t="shared" si="19"/>
        <v>1.1963637546958223E-2</v>
      </c>
      <c r="AB14" s="156">
        <f t="shared" si="20"/>
        <v>1.1822201018960104E-2</v>
      </c>
      <c r="AC14" s="102"/>
      <c r="AD14" s="5"/>
      <c r="AE14" s="86">
        <f t="shared" si="1"/>
        <v>93.397305240579058</v>
      </c>
      <c r="AF14" s="86">
        <f t="shared" si="21"/>
        <v>1.2026932294209445</v>
      </c>
      <c r="AG14" s="92">
        <f t="shared" si="22"/>
        <v>1.2877172701321162E-2</v>
      </c>
      <c r="AH14" s="156">
        <f t="shared" si="23"/>
        <v>1.271345929040737E-2</v>
      </c>
      <c r="AI14" s="102"/>
      <c r="AJ14" s="5"/>
      <c r="AK14" s="86">
        <f t="shared" si="2"/>
        <v>93.361369712083942</v>
      </c>
      <c r="AL14" s="86">
        <f t="shared" si="24"/>
        <v>1.2386287579160609</v>
      </c>
      <c r="AM14" s="92">
        <f t="shared" si="25"/>
        <v>1.326703712398237E-2</v>
      </c>
      <c r="AN14" s="156">
        <f t="shared" si="26"/>
        <v>1.3093327462461436E-2</v>
      </c>
      <c r="AO14" s="102"/>
      <c r="AP14" s="5"/>
      <c r="AQ14" s="6">
        <f t="shared" si="3"/>
        <v>93.481618271694344</v>
      </c>
      <c r="AR14" s="5"/>
      <c r="AS14" s="86">
        <f t="shared" si="27"/>
        <v>-0.17825939604669749</v>
      </c>
      <c r="AT14" s="86">
        <f t="shared" si="28"/>
        <v>93.303358875647646</v>
      </c>
      <c r="AU14" s="86">
        <f t="shared" si="29"/>
        <v>1.2966395943523565</v>
      </c>
      <c r="AV14" s="92">
        <f t="shared" si="30"/>
        <v>1.3897030181737454E-2</v>
      </c>
      <c r="AW14" s="156">
        <f t="shared" si="31"/>
        <v>1.3706549844856001E-2</v>
      </c>
      <c r="AY14" s="5"/>
      <c r="AZ14" s="86">
        <f t="shared" si="32"/>
        <v>-0.17631969749267273</v>
      </c>
      <c r="BA14" s="86">
        <f t="shared" si="4"/>
        <v>93.305298574201672</v>
      </c>
      <c r="BB14" s="86">
        <f t="shared" si="33"/>
        <v>1.2946998957983311</v>
      </c>
      <c r="BC14" s="92">
        <f t="shared" si="34"/>
        <v>1.3875952551276735E-2</v>
      </c>
      <c r="BD14" s="156">
        <f t="shared" si="35"/>
        <v>1.3686045631479713E-2</v>
      </c>
      <c r="BF14" s="5"/>
      <c r="BG14">
        <f t="shared" si="36"/>
        <v>-0.1738956266752518</v>
      </c>
      <c r="BH14" s="86">
        <f t="shared" si="37"/>
        <v>93.307722645019098</v>
      </c>
      <c r="BI14" s="86">
        <f t="shared" si="38"/>
        <v>1.292275824980905</v>
      </c>
      <c r="BJ14" s="92">
        <f t="shared" si="39"/>
        <v>1.3849612747459853E-2</v>
      </c>
      <c r="BK14" s="156">
        <f t="shared" si="40"/>
        <v>1.366042120381976E-2</v>
      </c>
      <c r="BM14" s="5"/>
      <c r="BN14" s="86">
        <f t="shared" si="41"/>
        <v>-0.18037283941559412</v>
      </c>
      <c r="BO14" s="86">
        <f t="shared" si="5"/>
        <v>93.301245432278748</v>
      </c>
      <c r="BP14" s="86">
        <f t="shared" si="42"/>
        <v>1.2987530377212551</v>
      </c>
      <c r="BQ14" s="92">
        <f t="shared" si="43"/>
        <v>1.3919996798584373E-2</v>
      </c>
      <c r="BR14" s="156">
        <f t="shared" si="44"/>
        <v>1.3728890684212028E-2</v>
      </c>
      <c r="BW14" s="5"/>
      <c r="BX14" s="86">
        <f t="shared" si="6"/>
        <v>338.24350049660342</v>
      </c>
      <c r="BY14" s="86">
        <f t="shared" si="45"/>
        <v>0.13351509660338934</v>
      </c>
      <c r="BZ14" s="92">
        <f t="shared" si="46"/>
        <v>3.9473070852023682E-4</v>
      </c>
      <c r="CA14" s="156">
        <f t="shared" si="47"/>
        <v>3.9488658238068507E-4</v>
      </c>
      <c r="CC14" s="5"/>
      <c r="CD14" s="86">
        <f t="shared" si="7"/>
        <v>339.01624216713867</v>
      </c>
      <c r="CE14" s="86">
        <f t="shared" si="48"/>
        <v>0.90625676713864323</v>
      </c>
      <c r="CF14" s="92">
        <f t="shared" si="49"/>
        <v>2.6731957187226705E-3</v>
      </c>
      <c r="CG14" s="156">
        <f t="shared" si="50"/>
        <v>2.6803608478658176E-3</v>
      </c>
      <c r="CI14" s="5"/>
      <c r="CJ14" s="86">
        <f t="shared" si="8"/>
        <v>339.31903492173603</v>
      </c>
      <c r="CK14" s="86">
        <f t="shared" si="51"/>
        <v>1.2090495217360058</v>
      </c>
      <c r="CL14" s="92">
        <f t="shared" si="52"/>
        <v>3.5631644479210342E-3</v>
      </c>
      <c r="CM14" s="156">
        <f t="shared" si="53"/>
        <v>3.5759059890101835E-3</v>
      </c>
      <c r="CO14" s="5"/>
      <c r="CP14" s="86">
        <f t="shared" si="9"/>
        <v>339.42267128328422</v>
      </c>
      <c r="CQ14" s="86">
        <f t="shared" si="54"/>
        <v>1.312685883284189</v>
      </c>
      <c r="CR14" s="92">
        <f t="shared" si="55"/>
        <v>3.867407790767793E-3</v>
      </c>
      <c r="CS14" s="156">
        <f t="shared" si="56"/>
        <v>3.8824227025747843E-3</v>
      </c>
      <c r="CU14" s="5"/>
      <c r="CV14" s="6">
        <f t="shared" si="10"/>
        <v>339.01624216713867</v>
      </c>
      <c r="CW14" s="5"/>
      <c r="CX14" s="86">
        <f t="shared" si="57"/>
        <v>0.75001397434297279</v>
      </c>
      <c r="CY14" s="86">
        <f t="shared" si="11"/>
        <v>339.76625614148162</v>
      </c>
      <c r="CZ14" s="86">
        <f t="shared" si="58"/>
        <v>1.6562707414815918</v>
      </c>
      <c r="DA14" s="92">
        <f t="shared" si="59"/>
        <v>4.8747358265969366E-3</v>
      </c>
      <c r="DB14" s="156">
        <f t="shared" si="60"/>
        <v>4.8986152820128795E-3</v>
      </c>
      <c r="DD14" s="5"/>
      <c r="DE14" s="86">
        <f t="shared" si="61"/>
        <v>0.6816210343017638</v>
      </c>
      <c r="DF14" s="86">
        <f t="shared" si="12"/>
        <v>339.69786320144044</v>
      </c>
      <c r="DG14" s="86">
        <f t="shared" si="62"/>
        <v>1.5878778014404134</v>
      </c>
      <c r="DH14" s="92">
        <f t="shared" si="63"/>
        <v>4.6743826601546908E-3</v>
      </c>
      <c r="DI14" s="156">
        <f t="shared" si="64"/>
        <v>4.6963351276416137E-3</v>
      </c>
      <c r="DK14" s="5"/>
      <c r="DL14" s="86">
        <f t="shared" si="65"/>
        <v>0.6245100563569741</v>
      </c>
      <c r="DM14" s="86">
        <f t="shared" si="66"/>
        <v>339.64075222349567</v>
      </c>
      <c r="DN14" s="86">
        <f t="shared" si="67"/>
        <v>1.5307668234956395</v>
      </c>
      <c r="DO14" s="92">
        <f t="shared" si="68"/>
        <v>4.5070175280036498E-3</v>
      </c>
      <c r="DP14" s="156">
        <f t="shared" si="69"/>
        <v>4.5274227014758832E-3</v>
      </c>
      <c r="DR14" s="5"/>
      <c r="DS14" s="86">
        <f t="shared" si="13"/>
        <v>0.60964367421832011</v>
      </c>
      <c r="DT14" s="86">
        <f t="shared" si="0"/>
        <v>339.62588584135699</v>
      </c>
      <c r="DU14" s="86">
        <f t="shared" si="70"/>
        <v>1.5159004413569619</v>
      </c>
      <c r="DV14" s="92">
        <f t="shared" si="71"/>
        <v>4.4634419947160798E-3</v>
      </c>
      <c r="DW14" s="156">
        <f t="shared" si="72"/>
        <v>4.4834536299292677E-3</v>
      </c>
    </row>
    <row r="15" spans="1:128" x14ac:dyDescent="0.7">
      <c r="A15" s="25">
        <v>43852</v>
      </c>
      <c r="B15">
        <v>94.373001099999996</v>
      </c>
      <c r="C15" s="85">
        <v>43852</v>
      </c>
      <c r="D15">
        <v>326</v>
      </c>
      <c r="E15" s="17">
        <v>14</v>
      </c>
      <c r="R15" s="5"/>
      <c r="S15" s="86">
        <f t="shared" si="73"/>
        <v>93.973736738406217</v>
      </c>
      <c r="T15" s="86">
        <f t="shared" si="14"/>
        <v>0.39926436159377943</v>
      </c>
      <c r="U15" s="92">
        <f t="shared" si="15"/>
        <v>4.2486802744176044E-3</v>
      </c>
      <c r="V15" s="156">
        <f t="shared" si="16"/>
        <v>4.2307053600076673E-3</v>
      </c>
      <c r="W15" s="102"/>
      <c r="X15" s="5"/>
      <c r="Y15" s="86">
        <f t="shared" si="17"/>
        <v>94.040808370847174</v>
      </c>
      <c r="Z15" s="86">
        <f t="shared" si="18"/>
        <v>0.33219272915282261</v>
      </c>
      <c r="AA15" s="92">
        <f t="shared" si="19"/>
        <v>3.5324316635266502E-3</v>
      </c>
      <c r="AB15" s="156">
        <f t="shared" si="20"/>
        <v>3.5199975128567002E-3</v>
      </c>
      <c r="AC15" s="102"/>
      <c r="AD15" s="5"/>
      <c r="AE15" s="86">
        <f t="shared" si="1"/>
        <v>94.191082771996889</v>
      </c>
      <c r="AF15" s="86">
        <f t="shared" si="21"/>
        <v>0.18191832800310692</v>
      </c>
      <c r="AG15" s="92">
        <f t="shared" si="22"/>
        <v>1.9313752708785235E-3</v>
      </c>
      <c r="AH15" s="156">
        <f t="shared" si="23"/>
        <v>1.927652250990108E-3</v>
      </c>
      <c r="AI15" s="102"/>
      <c r="AJ15" s="5"/>
      <c r="AK15" s="86">
        <f t="shared" si="2"/>
        <v>94.290341280520991</v>
      </c>
      <c r="AL15" s="86">
        <f t="shared" si="24"/>
        <v>8.2659819479005137E-2</v>
      </c>
      <c r="AM15" s="92">
        <f t="shared" si="25"/>
        <v>8.76652034094201E-4</v>
      </c>
      <c r="AN15" s="156">
        <f t="shared" si="26"/>
        <v>8.7588418843877517E-4</v>
      </c>
      <c r="AO15" s="102"/>
      <c r="AP15" s="5"/>
      <c r="AQ15" s="6">
        <f t="shared" si="3"/>
        <v>94.040808370847174</v>
      </c>
      <c r="AR15" s="5"/>
      <c r="AS15" s="86">
        <f t="shared" si="27"/>
        <v>6.509893736914632E-2</v>
      </c>
      <c r="AT15" s="86">
        <f t="shared" si="28"/>
        <v>94.105907308216317</v>
      </c>
      <c r="AU15" s="86">
        <f t="shared" si="29"/>
        <v>0.26709379178367954</v>
      </c>
      <c r="AV15" s="92">
        <f t="shared" si="30"/>
        <v>2.8382255633420772E-3</v>
      </c>
      <c r="AW15" s="156">
        <f t="shared" si="31"/>
        <v>2.8301928376809832E-3</v>
      </c>
      <c r="AY15" s="5"/>
      <c r="AZ15" s="86">
        <f t="shared" si="32"/>
        <v>0.1914352008300782</v>
      </c>
      <c r="BA15" s="86">
        <f t="shared" si="4"/>
        <v>94.232243571677259</v>
      </c>
      <c r="BB15" s="86">
        <f t="shared" si="33"/>
        <v>0.14075752832273736</v>
      </c>
      <c r="BC15" s="92">
        <f t="shared" si="34"/>
        <v>1.493729990793129E-3</v>
      </c>
      <c r="BD15" s="156">
        <f t="shared" si="35"/>
        <v>1.4915020893908751E-3</v>
      </c>
      <c r="BF15" s="5"/>
      <c r="BG15">
        <f t="shared" si="36"/>
        <v>0.30994095237128166</v>
      </c>
      <c r="BH15" s="86">
        <f t="shared" si="37"/>
        <v>94.350749323218452</v>
      </c>
      <c r="BI15" s="86">
        <f t="shared" si="38"/>
        <v>2.2251776781544663E-2</v>
      </c>
      <c r="BJ15" s="92">
        <f t="shared" si="39"/>
        <v>2.3584101812818142E-4</v>
      </c>
      <c r="BK15" s="156">
        <f t="shared" si="40"/>
        <v>2.3578541025696663E-4</v>
      </c>
      <c r="BM15" s="5"/>
      <c r="BN15" s="86">
        <f t="shared" si="41"/>
        <v>0.37429936451072332</v>
      </c>
      <c r="BO15" s="86">
        <f t="shared" si="5"/>
        <v>94.415107735357893</v>
      </c>
      <c r="BP15" s="86">
        <f t="shared" si="42"/>
        <v>4.2106635357896494E-2</v>
      </c>
      <c r="BQ15" s="92">
        <f t="shared" si="43"/>
        <v>4.4597349267364982E-4</v>
      </c>
      <c r="BR15" s="156">
        <f t="shared" si="44"/>
        <v>4.4617247377011195E-4</v>
      </c>
      <c r="BW15" s="5"/>
      <c r="BX15" s="86">
        <f t="shared" si="6"/>
        <v>338.1994405147243</v>
      </c>
      <c r="BY15" s="86">
        <f t="shared" si="45"/>
        <v>12.199440514724301</v>
      </c>
      <c r="BZ15" s="92">
        <f t="shared" si="46"/>
        <v>3.6071734761468861E-2</v>
      </c>
      <c r="CA15" s="156">
        <f t="shared" si="47"/>
        <v>3.7421596670933442E-2</v>
      </c>
      <c r="CC15" s="5"/>
      <c r="CD15" s="86">
        <f t="shared" si="7"/>
        <v>338.56311378356935</v>
      </c>
      <c r="CE15" s="86">
        <f t="shared" si="48"/>
        <v>12.563113783569349</v>
      </c>
      <c r="CF15" s="92">
        <f t="shared" si="49"/>
        <v>3.7107154536629397E-2</v>
      </c>
      <c r="CG15" s="156">
        <f t="shared" si="50"/>
        <v>3.8537158845304752E-2</v>
      </c>
      <c r="CI15" s="5"/>
      <c r="CJ15" s="86">
        <f t="shared" si="8"/>
        <v>338.52106223739025</v>
      </c>
      <c r="CK15" s="86">
        <f t="shared" si="51"/>
        <v>12.521062237390254</v>
      </c>
      <c r="CL15" s="92">
        <f t="shared" si="52"/>
        <v>3.6987542679426465E-2</v>
      </c>
      <c r="CM15" s="156">
        <f t="shared" si="53"/>
        <v>3.8408166372362738E-2</v>
      </c>
      <c r="CO15" s="5"/>
      <c r="CP15" s="86">
        <f t="shared" si="9"/>
        <v>338.4381568708211</v>
      </c>
      <c r="CQ15" s="86">
        <f t="shared" si="54"/>
        <v>12.438156870821103</v>
      </c>
      <c r="CR15" s="92">
        <f t="shared" si="55"/>
        <v>3.6751638721306004E-2</v>
      </c>
      <c r="CS15" s="156">
        <f t="shared" si="56"/>
        <v>3.8153855431966574E-2</v>
      </c>
      <c r="CU15" s="5"/>
      <c r="CV15" s="6">
        <f t="shared" si="10"/>
        <v>338.56311378356935</v>
      </c>
      <c r="CW15" s="5"/>
      <c r="CX15" s="86">
        <f t="shared" si="57"/>
        <v>0.35297699623191559</v>
      </c>
      <c r="CY15" s="86">
        <f t="shared" si="11"/>
        <v>338.91609077980127</v>
      </c>
      <c r="CZ15" s="86">
        <f t="shared" si="58"/>
        <v>12.916090779801266</v>
      </c>
      <c r="DA15" s="92">
        <f t="shared" si="59"/>
        <v>3.8109995751700793E-2</v>
      </c>
      <c r="DB15" s="156">
        <f t="shared" si="60"/>
        <v>3.9619910367488548E-2</v>
      </c>
      <c r="DD15" s="5"/>
      <c r="DE15" s="86">
        <f t="shared" si="61"/>
        <v>0.11424632536622109</v>
      </c>
      <c r="DF15" s="86">
        <f t="shared" si="12"/>
        <v>338.67736010893555</v>
      </c>
      <c r="DG15" s="86">
        <f t="shared" si="62"/>
        <v>12.677360108935545</v>
      </c>
      <c r="DH15" s="92">
        <f t="shared" si="63"/>
        <v>3.7431968008897532E-2</v>
      </c>
      <c r="DI15" s="156">
        <f t="shared" si="64"/>
        <v>3.8887607696121304E-2</v>
      </c>
      <c r="DK15" s="5"/>
      <c r="DL15" s="86">
        <f t="shared" si="65"/>
        <v>-8.673131399438111E-2</v>
      </c>
      <c r="DM15" s="86">
        <f t="shared" si="66"/>
        <v>338.47638246957496</v>
      </c>
      <c r="DN15" s="86">
        <f t="shared" si="67"/>
        <v>12.476382469574958</v>
      </c>
      <c r="DO15" s="92">
        <f t="shared" si="68"/>
        <v>3.6860422516174926E-2</v>
      </c>
      <c r="DP15" s="156">
        <f t="shared" si="69"/>
        <v>3.8271111869861832E-2</v>
      </c>
      <c r="DR15" s="5"/>
      <c r="DS15" s="86">
        <f t="shared" si="13"/>
        <v>-0.18743536912241118</v>
      </c>
      <c r="DT15" s="86">
        <f t="shared" si="0"/>
        <v>338.37567841444695</v>
      </c>
      <c r="DU15" s="86">
        <f t="shared" si="70"/>
        <v>12.375678414446952</v>
      </c>
      <c r="DV15" s="92">
        <f t="shared" si="71"/>
        <v>3.6573782348768756E-2</v>
      </c>
      <c r="DW15" s="156">
        <f t="shared" si="72"/>
        <v>3.7962203725297398E-2</v>
      </c>
    </row>
    <row r="16" spans="1:128" x14ac:dyDescent="0.7">
      <c r="A16" s="25">
        <v>43853</v>
      </c>
      <c r="B16">
        <v>94.228996280000004</v>
      </c>
      <c r="C16" s="85">
        <v>43853</v>
      </c>
      <c r="D16">
        <v>349.60000609999997</v>
      </c>
      <c r="E16" s="17">
        <v>15</v>
      </c>
      <c r="R16" s="5"/>
      <c r="S16" s="86">
        <f t="shared" si="73"/>
        <v>94.105493977732152</v>
      </c>
      <c r="T16" s="86">
        <f t="shared" si="14"/>
        <v>0.12350230226785186</v>
      </c>
      <c r="U16" s="92">
        <f t="shared" si="15"/>
        <v>1.312381424798384E-3</v>
      </c>
      <c r="V16" s="156">
        <f t="shared" si="16"/>
        <v>1.3106613372052343E-3</v>
      </c>
      <c r="W16" s="102"/>
      <c r="X16" s="5"/>
      <c r="Y16" s="86">
        <f t="shared" si="17"/>
        <v>94.206904735423592</v>
      </c>
      <c r="Z16" s="86">
        <f t="shared" si="18"/>
        <v>2.2091544576412048E-2</v>
      </c>
      <c r="AA16" s="92">
        <f t="shared" si="19"/>
        <v>2.3450026978866662E-4</v>
      </c>
      <c r="AB16" s="156">
        <f t="shared" si="20"/>
        <v>2.3444529230437058E-4</v>
      </c>
      <c r="AC16" s="102"/>
      <c r="AD16" s="5"/>
      <c r="AE16" s="86">
        <f t="shared" si="1"/>
        <v>94.311148868478938</v>
      </c>
      <c r="AF16" s="86">
        <f t="shared" si="21"/>
        <v>8.2152588478933808E-2</v>
      </c>
      <c r="AG16" s="92">
        <f t="shared" si="22"/>
        <v>8.710803490847007E-4</v>
      </c>
      <c r="AH16" s="156">
        <f t="shared" si="23"/>
        <v>8.7183979159470896E-4</v>
      </c>
      <c r="AI16" s="102"/>
      <c r="AJ16" s="5"/>
      <c r="AK16" s="86">
        <f t="shared" si="2"/>
        <v>94.352336145130238</v>
      </c>
      <c r="AL16" s="86">
        <f t="shared" si="24"/>
        <v>0.12333986513023376</v>
      </c>
      <c r="AM16" s="92">
        <f t="shared" si="25"/>
        <v>1.3072264044476406E-3</v>
      </c>
      <c r="AN16" s="156">
        <f t="shared" si="26"/>
        <v>1.3089374820859946E-3</v>
      </c>
      <c r="AO16" s="102"/>
      <c r="AP16" s="5"/>
      <c r="AQ16" s="6">
        <f t="shared" si="3"/>
        <v>94.206904735423592</v>
      </c>
      <c r="AR16" s="5"/>
      <c r="AS16" s="86">
        <f t="shared" si="27"/>
        <v>9.84280883475461E-2</v>
      </c>
      <c r="AT16" s="86">
        <f t="shared" si="28"/>
        <v>94.305332823771138</v>
      </c>
      <c r="AU16" s="86">
        <f t="shared" si="29"/>
        <v>7.6336543771134302E-2</v>
      </c>
      <c r="AV16" s="92">
        <f t="shared" si="30"/>
        <v>8.0946158064872954E-4</v>
      </c>
      <c r="AW16" s="156">
        <f t="shared" si="31"/>
        <v>8.1011733951088095E-4</v>
      </c>
      <c r="AY16" s="5"/>
      <c r="AZ16" s="86">
        <f t="shared" si="32"/>
        <v>0.1787657827032483</v>
      </c>
      <c r="BA16" s="86">
        <f t="shared" si="4"/>
        <v>94.385670518126844</v>
      </c>
      <c r="BB16" s="86">
        <f t="shared" si="33"/>
        <v>0.15667423812683978</v>
      </c>
      <c r="BC16" s="92">
        <f t="shared" si="34"/>
        <v>1.6599366966064024E-3</v>
      </c>
      <c r="BD16" s="156">
        <f t="shared" si="35"/>
        <v>1.6626966678206432E-3</v>
      </c>
      <c r="BF16" s="5"/>
      <c r="BG16">
        <f t="shared" si="36"/>
        <v>0.21500352442667192</v>
      </c>
      <c r="BH16" s="86">
        <f t="shared" si="37"/>
        <v>94.421908259850269</v>
      </c>
      <c r="BI16" s="86">
        <f t="shared" si="38"/>
        <v>0.19291197985026542</v>
      </c>
      <c r="BJ16" s="92">
        <f t="shared" si="39"/>
        <v>2.0430849514221769E-3</v>
      </c>
      <c r="BK16" s="156">
        <f t="shared" si="40"/>
        <v>2.0472676932377638E-3</v>
      </c>
      <c r="BM16" s="5"/>
      <c r="BN16" s="86">
        <f t="shared" si="41"/>
        <v>0.21814711455999464</v>
      </c>
      <c r="BO16" s="86">
        <f t="shared" si="5"/>
        <v>94.425051849983589</v>
      </c>
      <c r="BP16" s="86">
        <f t="shared" si="42"/>
        <v>0.19605556998358509</v>
      </c>
      <c r="BQ16" s="92">
        <f t="shared" si="43"/>
        <v>2.0763088411650064E-3</v>
      </c>
      <c r="BR16" s="156">
        <f t="shared" si="44"/>
        <v>2.080628869281479E-3</v>
      </c>
      <c r="BW16" s="5"/>
      <c r="BX16" s="86">
        <f t="shared" si="6"/>
        <v>334.17362514486524</v>
      </c>
      <c r="BY16" s="86">
        <f t="shared" si="45"/>
        <v>15.426380955134732</v>
      </c>
      <c r="BZ16" s="92">
        <f t="shared" si="46"/>
        <v>4.6162772266803972E-2</v>
      </c>
      <c r="CA16" s="156">
        <f t="shared" si="47"/>
        <v>4.4125802877480941E-2</v>
      </c>
      <c r="CC16" s="5"/>
      <c r="CD16" s="86">
        <f t="shared" si="7"/>
        <v>332.2815568917847</v>
      </c>
      <c r="CE16" s="86">
        <f t="shared" si="48"/>
        <v>17.31844920821527</v>
      </c>
      <c r="CF16" s="92">
        <f t="shared" si="49"/>
        <v>5.2119802766710369E-2</v>
      </c>
      <c r="CG16" s="156">
        <f t="shared" si="50"/>
        <v>4.9537897328472823E-2</v>
      </c>
      <c r="CI16" s="5"/>
      <c r="CJ16" s="86">
        <f t="shared" si="8"/>
        <v>330.25716116071266</v>
      </c>
      <c r="CK16" s="86">
        <f t="shared" si="51"/>
        <v>19.342844939287318</v>
      </c>
      <c r="CL16" s="92">
        <f t="shared" si="52"/>
        <v>5.8569040172529466E-2</v>
      </c>
      <c r="CM16" s="156">
        <f t="shared" si="53"/>
        <v>5.5328502865513308E-2</v>
      </c>
      <c r="CO16" s="5"/>
      <c r="CP16" s="86">
        <f t="shared" si="9"/>
        <v>329.10953921770528</v>
      </c>
      <c r="CQ16" s="86">
        <f t="shared" si="54"/>
        <v>20.490466882294697</v>
      </c>
      <c r="CR16" s="92">
        <f t="shared" si="55"/>
        <v>6.2260325030385387E-2</v>
      </c>
      <c r="CS16" s="156">
        <f t="shared" si="56"/>
        <v>5.8611174269927159E-2</v>
      </c>
      <c r="CU16" s="5"/>
      <c r="CV16" s="6">
        <f t="shared" si="10"/>
        <v>332.2815568917847</v>
      </c>
      <c r="CW16" s="5"/>
      <c r="CX16" s="86">
        <f t="shared" si="57"/>
        <v>-1.8364191868135498</v>
      </c>
      <c r="CY16" s="86">
        <f t="shared" si="11"/>
        <v>330.44513770497116</v>
      </c>
      <c r="CZ16" s="86">
        <f t="shared" si="58"/>
        <v>19.154868395028814</v>
      </c>
      <c r="DA16" s="92">
        <f t="shared" si="59"/>
        <v>5.7966864115672694E-2</v>
      </c>
      <c r="DB16" s="156">
        <f t="shared" si="60"/>
        <v>5.4790812530906348E-2</v>
      </c>
      <c r="DD16" s="5"/>
      <c r="DE16" s="86">
        <f t="shared" si="61"/>
        <v>-3.0836552832092128</v>
      </c>
      <c r="DF16" s="86">
        <f t="shared" si="12"/>
        <v>329.19790160857548</v>
      </c>
      <c r="DG16" s="86">
        <f t="shared" si="62"/>
        <v>20.402104491424495</v>
      </c>
      <c r="DH16" s="92">
        <f t="shared" si="63"/>
        <v>6.197519604995267E-2</v>
      </c>
      <c r="DI16" s="156">
        <f t="shared" si="64"/>
        <v>5.8358421440040407E-2</v>
      </c>
      <c r="DK16" s="5"/>
      <c r="DL16" s="86">
        <f t="shared" si="65"/>
        <v>-4.1753161953359559</v>
      </c>
      <c r="DM16" s="86">
        <f t="shared" si="66"/>
        <v>328.10624069644876</v>
      </c>
      <c r="DN16" s="86">
        <f t="shared" si="67"/>
        <v>21.493765403551208</v>
      </c>
      <c r="DO16" s="92">
        <f t="shared" si="68"/>
        <v>6.5508554052272391E-2</v>
      </c>
      <c r="DP16" s="156">
        <f t="shared" si="69"/>
        <v>6.1481021248618366E-2</v>
      </c>
      <c r="DR16" s="5"/>
      <c r="DS16" s="86">
        <f t="shared" si="13"/>
        <v>-4.7580265111190876</v>
      </c>
      <c r="DT16" s="86">
        <f t="shared" si="0"/>
        <v>327.52353038066559</v>
      </c>
      <c r="DU16" s="86">
        <f t="shared" si="70"/>
        <v>22.076475719334383</v>
      </c>
      <c r="DV16" s="92">
        <f t="shared" si="71"/>
        <v>6.7404243272768546E-2</v>
      </c>
      <c r="DW16" s="156">
        <f t="shared" si="72"/>
        <v>6.3147812740654258E-2</v>
      </c>
    </row>
    <row r="17" spans="1:127" x14ac:dyDescent="0.7">
      <c r="A17" s="25">
        <v>43854</v>
      </c>
      <c r="B17">
        <v>93.082000730000004</v>
      </c>
      <c r="C17" s="85">
        <v>43854</v>
      </c>
      <c r="D17">
        <v>353.1600037</v>
      </c>
      <c r="E17" s="17">
        <v>16</v>
      </c>
      <c r="R17" s="5"/>
      <c r="S17" s="86">
        <f t="shared" si="73"/>
        <v>94.146249737480545</v>
      </c>
      <c r="T17" s="86">
        <f t="shared" si="14"/>
        <v>1.0642490074805409</v>
      </c>
      <c r="U17" s="92">
        <f t="shared" si="15"/>
        <v>1.1304210315844932E-2</v>
      </c>
      <c r="V17" s="156">
        <f t="shared" si="16"/>
        <v>1.1433456512903865E-2</v>
      </c>
      <c r="W17" s="102"/>
      <c r="X17" s="5"/>
      <c r="Y17" s="86">
        <f t="shared" si="17"/>
        <v>94.217950507711805</v>
      </c>
      <c r="Z17" s="86">
        <f t="shared" si="18"/>
        <v>1.1359497777118008</v>
      </c>
      <c r="AA17" s="92">
        <f t="shared" si="19"/>
        <v>1.2056617359967117E-2</v>
      </c>
      <c r="AB17" s="156">
        <f t="shared" si="20"/>
        <v>1.2203753344395918E-2</v>
      </c>
      <c r="AC17" s="102"/>
      <c r="AD17" s="5"/>
      <c r="AE17" s="86">
        <f t="shared" si="1"/>
        <v>94.25692816008285</v>
      </c>
      <c r="AF17" s="86">
        <f t="shared" si="21"/>
        <v>1.1749274300828461</v>
      </c>
      <c r="AG17" s="92">
        <f t="shared" si="22"/>
        <v>1.2465157235841467E-2</v>
      </c>
      <c r="AH17" s="156">
        <f t="shared" si="23"/>
        <v>1.2622498666427687E-2</v>
      </c>
      <c r="AI17" s="102"/>
      <c r="AJ17" s="5"/>
      <c r="AK17" s="86">
        <f t="shared" si="2"/>
        <v>94.259831246282573</v>
      </c>
      <c r="AL17" s="86">
        <f t="shared" si="24"/>
        <v>1.1778305162825689</v>
      </c>
      <c r="AM17" s="92">
        <f t="shared" si="25"/>
        <v>1.2495572087383939E-2</v>
      </c>
      <c r="AN17" s="156">
        <f t="shared" si="26"/>
        <v>1.2653687147304282E-2</v>
      </c>
      <c r="AO17" s="102"/>
      <c r="AP17" s="5"/>
      <c r="AQ17" s="6">
        <f t="shared" si="3"/>
        <v>94.217950507711805</v>
      </c>
      <c r="AR17" s="5"/>
      <c r="AS17" s="86">
        <f t="shared" si="27"/>
        <v>6.9591924047966214E-2</v>
      </c>
      <c r="AT17" s="86">
        <f t="shared" si="28"/>
        <v>94.287542431759775</v>
      </c>
      <c r="AU17" s="86">
        <f t="shared" si="29"/>
        <v>1.2055417017597705</v>
      </c>
      <c r="AV17" s="92">
        <f t="shared" si="30"/>
        <v>1.278580044264359E-2</v>
      </c>
      <c r="AW17" s="156">
        <f t="shared" si="31"/>
        <v>1.2951394386726246E-2</v>
      </c>
      <c r="AY17" s="5"/>
      <c r="AZ17" s="86">
        <f t="shared" si="32"/>
        <v>9.4905777495730717E-2</v>
      </c>
      <c r="BA17" s="86">
        <f t="shared" si="4"/>
        <v>94.312856285207531</v>
      </c>
      <c r="BB17" s="86">
        <f t="shared" si="33"/>
        <v>1.2308555552075262</v>
      </c>
      <c r="BC17" s="92">
        <f t="shared" si="34"/>
        <v>1.3050771694214709E-2</v>
      </c>
      <c r="BD17" s="156">
        <f t="shared" si="35"/>
        <v>1.3223346571350885E-2</v>
      </c>
      <c r="BF17" s="5"/>
      <c r="BG17">
        <f t="shared" si="36"/>
        <v>8.0391408015289115E-2</v>
      </c>
      <c r="BH17" s="86">
        <f t="shared" si="37"/>
        <v>94.298341915727093</v>
      </c>
      <c r="BI17" s="86">
        <f t="shared" si="38"/>
        <v>1.2163411857270887</v>
      </c>
      <c r="BJ17" s="92">
        <f t="shared" si="39"/>
        <v>1.2898860796662928E-2</v>
      </c>
      <c r="BK17" s="156">
        <f t="shared" si="40"/>
        <v>1.3067415571086519E-2</v>
      </c>
      <c r="BM17" s="5"/>
      <c r="BN17" s="86">
        <f t="shared" si="41"/>
        <v>6.2821107856158506E-2</v>
      </c>
      <c r="BO17" s="86">
        <f t="shared" si="5"/>
        <v>94.280771615567957</v>
      </c>
      <c r="BP17" s="86">
        <f t="shared" si="42"/>
        <v>1.1987708855679529</v>
      </c>
      <c r="BQ17" s="92">
        <f t="shared" si="43"/>
        <v>1.2714903209065461E-2</v>
      </c>
      <c r="BR17" s="156">
        <f t="shared" si="44"/>
        <v>1.2878654048758464E-2</v>
      </c>
      <c r="BW17" s="5"/>
      <c r="BX17" s="86">
        <f t="shared" si="6"/>
        <v>339.26433086005966</v>
      </c>
      <c r="BY17" s="86">
        <f t="shared" si="45"/>
        <v>13.895672839940346</v>
      </c>
      <c r="BZ17" s="92">
        <f t="shared" si="46"/>
        <v>4.095824870452431E-2</v>
      </c>
      <c r="CA17" s="156">
        <f t="shared" si="47"/>
        <v>3.9346677693843125E-2</v>
      </c>
      <c r="CC17" s="5"/>
      <c r="CD17" s="86">
        <f t="shared" si="7"/>
        <v>340.94078149589234</v>
      </c>
      <c r="CE17" s="86">
        <f t="shared" si="48"/>
        <v>12.219222204107666</v>
      </c>
      <c r="CF17" s="92">
        <f t="shared" si="49"/>
        <v>3.5839720172210855E-2</v>
      </c>
      <c r="CG17" s="156">
        <f t="shared" si="50"/>
        <v>3.4599677415587435E-2</v>
      </c>
      <c r="CI17" s="5"/>
      <c r="CJ17" s="86">
        <f t="shared" si="8"/>
        <v>343.0234388206423</v>
      </c>
      <c r="CK17" s="86">
        <f t="shared" si="51"/>
        <v>10.136564879357707</v>
      </c>
      <c r="CL17" s="92">
        <f t="shared" si="52"/>
        <v>2.9550647950497177E-2</v>
      </c>
      <c r="CM17" s="156">
        <f t="shared" si="53"/>
        <v>2.8702471325061055E-2</v>
      </c>
      <c r="CO17" s="5"/>
      <c r="CP17" s="86">
        <f t="shared" si="9"/>
        <v>344.47738937942631</v>
      </c>
      <c r="CQ17" s="86">
        <f t="shared" si="54"/>
        <v>8.6826143205736912</v>
      </c>
      <c r="CR17" s="92">
        <f t="shared" si="55"/>
        <v>2.5205179173632738E-2</v>
      </c>
      <c r="CS17" s="156">
        <f t="shared" si="56"/>
        <v>2.4585497308889318E-2</v>
      </c>
      <c r="CU17" s="5"/>
      <c r="CV17" s="6">
        <f t="shared" si="10"/>
        <v>340.94078149589234</v>
      </c>
      <c r="CW17" s="5"/>
      <c r="CX17" s="86">
        <f t="shared" si="57"/>
        <v>1.6271432641904413</v>
      </c>
      <c r="CY17" s="86">
        <f t="shared" si="11"/>
        <v>342.5679247600828</v>
      </c>
      <c r="CZ17" s="86">
        <f t="shared" si="58"/>
        <v>10.592078939917201</v>
      </c>
      <c r="DA17" s="92">
        <f t="shared" si="59"/>
        <v>3.0919645928133392E-2</v>
      </c>
      <c r="DB17" s="156">
        <f t="shared" si="60"/>
        <v>2.9992294792574783E-2</v>
      </c>
      <c r="DD17" s="5"/>
      <c r="DE17" s="86">
        <f t="shared" si="61"/>
        <v>2.7877846604492111</v>
      </c>
      <c r="DF17" s="86">
        <f t="shared" si="12"/>
        <v>343.72856615634157</v>
      </c>
      <c r="DG17" s="86">
        <f t="shared" si="62"/>
        <v>9.4314375436584328</v>
      </c>
      <c r="DH17" s="92">
        <f t="shared" si="63"/>
        <v>2.7438620098187115E-2</v>
      </c>
      <c r="DI17" s="156">
        <f t="shared" si="64"/>
        <v>2.6705848467682619E-2</v>
      </c>
      <c r="DK17" s="5"/>
      <c r="DL17" s="86">
        <f t="shared" si="65"/>
        <v>4.2954807322968147</v>
      </c>
      <c r="DM17" s="86">
        <f t="shared" si="66"/>
        <v>345.23626222818916</v>
      </c>
      <c r="DN17" s="86">
        <f t="shared" si="67"/>
        <v>7.9237414718108425</v>
      </c>
      <c r="DO17" s="92">
        <f t="shared" si="68"/>
        <v>2.2951648881465194E-2</v>
      </c>
      <c r="DP17" s="156">
        <f t="shared" si="69"/>
        <v>2.2436689853876684E-2</v>
      </c>
      <c r="DR17" s="5"/>
      <c r="DS17" s="86">
        <f t="shared" si="13"/>
        <v>5.3049118253009544</v>
      </c>
      <c r="DT17" s="86">
        <f t="shared" si="0"/>
        <v>346.2456933211933</v>
      </c>
      <c r="DU17" s="86">
        <f t="shared" si="70"/>
        <v>6.9143103788067037</v>
      </c>
      <c r="DV17" s="92">
        <f t="shared" si="71"/>
        <v>1.9969375828142573E-2</v>
      </c>
      <c r="DW17" s="156">
        <f t="shared" si="72"/>
        <v>1.9578407255540255E-2</v>
      </c>
    </row>
    <row r="18" spans="1:127" x14ac:dyDescent="0.7">
      <c r="A18" s="25">
        <v>43857</v>
      </c>
      <c r="B18">
        <v>91.416999820000001</v>
      </c>
      <c r="C18" s="85">
        <v>43857</v>
      </c>
      <c r="D18">
        <v>342.88000490000002</v>
      </c>
      <c r="E18" s="17">
        <v>17</v>
      </c>
      <c r="R18" s="5"/>
      <c r="S18" s="86">
        <f t="shared" si="73"/>
        <v>93.79504756501197</v>
      </c>
      <c r="T18" s="86">
        <f t="shared" si="14"/>
        <v>2.378047745011969</v>
      </c>
      <c r="U18" s="92">
        <f t="shared" si="15"/>
        <v>2.5353659993228084E-2</v>
      </c>
      <c r="V18" s="156">
        <f t="shared" si="16"/>
        <v>2.6013189556585135E-2</v>
      </c>
      <c r="W18" s="102"/>
      <c r="X18" s="5"/>
      <c r="Y18" s="86">
        <f t="shared" si="17"/>
        <v>93.649975618855905</v>
      </c>
      <c r="Z18" s="86">
        <f t="shared" si="18"/>
        <v>2.2329757988559038</v>
      </c>
      <c r="AA18" s="92">
        <f t="shared" si="19"/>
        <v>2.3843848160130288E-2</v>
      </c>
      <c r="AB18" s="156">
        <f t="shared" si="20"/>
        <v>2.4426264297150762E-2</v>
      </c>
      <c r="AC18" s="102"/>
      <c r="AD18" s="5"/>
      <c r="AE18" s="86">
        <f t="shared" si="1"/>
        <v>93.481476056228175</v>
      </c>
      <c r="AF18" s="86">
        <f t="shared" si="21"/>
        <v>2.0644762362281739</v>
      </c>
      <c r="AG18" s="92">
        <f t="shared" si="22"/>
        <v>2.2084335028967794E-2</v>
      </c>
      <c r="AH18" s="156">
        <f t="shared" si="23"/>
        <v>2.2583067047629281E-2</v>
      </c>
      <c r="AI18" s="102"/>
      <c r="AJ18" s="5"/>
      <c r="AK18" s="86">
        <f t="shared" si="2"/>
        <v>93.376458359070654</v>
      </c>
      <c r="AL18" s="86">
        <f t="shared" si="24"/>
        <v>1.9594585390706527</v>
      </c>
      <c r="AM18" s="92">
        <f t="shared" si="25"/>
        <v>2.0984502662713268E-2</v>
      </c>
      <c r="AN18" s="156">
        <f t="shared" si="26"/>
        <v>2.1434290590686907E-2</v>
      </c>
      <c r="AO18" s="102"/>
      <c r="AP18" s="5"/>
      <c r="AQ18" s="6">
        <f t="shared" si="3"/>
        <v>93.649975618855905</v>
      </c>
      <c r="AR18" s="5"/>
      <c r="AS18" s="86">
        <f t="shared" si="27"/>
        <v>-0.1408051242103098</v>
      </c>
      <c r="AT18" s="86">
        <f t="shared" si="28"/>
        <v>93.509170494645602</v>
      </c>
      <c r="AU18" s="86">
        <f t="shared" si="29"/>
        <v>2.092170674645601</v>
      </c>
      <c r="AV18" s="92">
        <f t="shared" si="30"/>
        <v>2.2373962506334073E-2</v>
      </c>
      <c r="AW18" s="156">
        <f t="shared" si="31"/>
        <v>2.2886013310052654E-2</v>
      </c>
      <c r="AY18" s="5"/>
      <c r="AZ18" s="86">
        <f t="shared" si="32"/>
        <v>-0.23653455568008486</v>
      </c>
      <c r="BA18" s="86">
        <f t="shared" si="4"/>
        <v>93.413441063175824</v>
      </c>
      <c r="BB18" s="86">
        <f t="shared" si="33"/>
        <v>1.9964412431758234</v>
      </c>
      <c r="BC18" s="92">
        <f t="shared" si="34"/>
        <v>2.1372098281077383E-2</v>
      </c>
      <c r="BD18" s="156">
        <f t="shared" si="35"/>
        <v>2.1838840118433275E-2</v>
      </c>
      <c r="BF18" s="5"/>
      <c r="BG18">
        <f t="shared" si="36"/>
        <v>-0.347530347919696</v>
      </c>
      <c r="BH18" s="86">
        <f t="shared" si="37"/>
        <v>93.302445270936204</v>
      </c>
      <c r="BI18" s="86">
        <f t="shared" si="38"/>
        <v>1.8854454509362029</v>
      </c>
      <c r="BJ18" s="92">
        <f t="shared" si="39"/>
        <v>2.0207888930039875E-2</v>
      </c>
      <c r="BK18" s="156">
        <f t="shared" si="40"/>
        <v>2.0624669970012617E-2</v>
      </c>
      <c r="BM18" s="5"/>
      <c r="BN18" s="86">
        <f t="shared" si="41"/>
        <v>-0.4102758896778857</v>
      </c>
      <c r="BO18" s="86">
        <f t="shared" si="5"/>
        <v>93.239699729178014</v>
      </c>
      <c r="BP18" s="86">
        <f t="shared" si="42"/>
        <v>1.8226999091780129</v>
      </c>
      <c r="BQ18" s="92">
        <f t="shared" si="43"/>
        <v>1.9548539028677561E-2</v>
      </c>
      <c r="BR18" s="156">
        <f t="shared" si="44"/>
        <v>1.9938303737454824E-2</v>
      </c>
      <c r="BW18" s="5"/>
      <c r="BX18" s="86">
        <f t="shared" si="6"/>
        <v>343.84990289723993</v>
      </c>
      <c r="BY18" s="86">
        <f t="shared" si="45"/>
        <v>0.96989799723991155</v>
      </c>
      <c r="BZ18" s="92">
        <f t="shared" si="46"/>
        <v>2.8207016755498896E-3</v>
      </c>
      <c r="CA18" s="156">
        <f t="shared" si="47"/>
        <v>2.8286805394872167E-3</v>
      </c>
      <c r="CC18" s="5"/>
      <c r="CD18" s="86">
        <f t="shared" si="7"/>
        <v>347.05039259794614</v>
      </c>
      <c r="CE18" s="86">
        <f t="shared" si="48"/>
        <v>4.1703876979461256</v>
      </c>
      <c r="CF18" s="92">
        <f t="shared" si="49"/>
        <v>1.201666324803001E-2</v>
      </c>
      <c r="CG18" s="156">
        <f t="shared" si="50"/>
        <v>1.2162819757198753E-2</v>
      </c>
      <c r="CI18" s="5"/>
      <c r="CJ18" s="86">
        <f t="shared" si="8"/>
        <v>349.71357164101835</v>
      </c>
      <c r="CK18" s="86">
        <f t="shared" si="51"/>
        <v>6.8335667410183305</v>
      </c>
      <c r="CL18" s="92">
        <f t="shared" si="52"/>
        <v>1.9540467671735083E-2</v>
      </c>
      <c r="CM18" s="156">
        <f t="shared" si="53"/>
        <v>1.9929907382646359E-2</v>
      </c>
      <c r="CO18" s="5"/>
      <c r="CP18" s="86">
        <f t="shared" si="9"/>
        <v>350.98935011985657</v>
      </c>
      <c r="CQ18" s="86">
        <f t="shared" si="54"/>
        <v>8.1093452198565501</v>
      </c>
      <c r="CR18" s="92">
        <f t="shared" si="55"/>
        <v>2.310424865337753E-2</v>
      </c>
      <c r="CS18" s="156">
        <f t="shared" si="56"/>
        <v>2.3650679841251219E-2</v>
      </c>
      <c r="CU18" s="5"/>
      <c r="CV18" s="6">
        <f t="shared" si="10"/>
        <v>347.05039259794614</v>
      </c>
      <c r="CW18" s="5"/>
      <c r="CX18" s="86">
        <f t="shared" si="57"/>
        <v>3.1063576506853514</v>
      </c>
      <c r="CY18" s="86">
        <f t="shared" si="11"/>
        <v>350.15675024863151</v>
      </c>
      <c r="CZ18" s="86">
        <f t="shared" si="58"/>
        <v>7.2767453486314935</v>
      </c>
      <c r="DA18" s="92">
        <f t="shared" si="59"/>
        <v>2.0781393885637173E-2</v>
      </c>
      <c r="DB18" s="156">
        <f t="shared" si="60"/>
        <v>2.1222425468506792E-2</v>
      </c>
      <c r="DD18" s="5"/>
      <c r="DE18" s="86">
        <f t="shared" si="61"/>
        <v>4.4486978812515083</v>
      </c>
      <c r="DF18" s="86">
        <f t="shared" si="12"/>
        <v>351.49909047919766</v>
      </c>
      <c r="DG18" s="86">
        <f t="shared" si="62"/>
        <v>8.6190855791976446</v>
      </c>
      <c r="DH18" s="92">
        <f t="shared" si="63"/>
        <v>2.452093280653236E-2</v>
      </c>
      <c r="DI18" s="156">
        <f t="shared" si="64"/>
        <v>2.5137323425177202E-2</v>
      </c>
      <c r="DK18" s="5"/>
      <c r="DL18" s="86">
        <f t="shared" si="65"/>
        <v>5.4928067763364288</v>
      </c>
      <c r="DM18" s="86">
        <f t="shared" si="66"/>
        <v>352.54319937428255</v>
      </c>
      <c r="DN18" s="86">
        <f t="shared" si="67"/>
        <v>9.663194474282534</v>
      </c>
      <c r="DO18" s="92">
        <f t="shared" si="68"/>
        <v>2.7409958528297876E-2</v>
      </c>
      <c r="DP18" s="156">
        <f t="shared" si="69"/>
        <v>2.8182437984684401E-2</v>
      </c>
      <c r="DR18" s="5"/>
      <c r="DS18" s="86">
        <f t="shared" si="13"/>
        <v>5.9084362828655923</v>
      </c>
      <c r="DT18" s="86">
        <f t="shared" si="0"/>
        <v>352.95882888081172</v>
      </c>
      <c r="DU18" s="86">
        <f t="shared" si="70"/>
        <v>10.078823980811705</v>
      </c>
      <c r="DV18" s="92">
        <f t="shared" si="71"/>
        <v>2.8555239750682523E-2</v>
      </c>
      <c r="DW18" s="156">
        <f t="shared" si="72"/>
        <v>2.9394609883277287E-2</v>
      </c>
    </row>
    <row r="19" spans="1:127" x14ac:dyDescent="0.7">
      <c r="A19" s="25">
        <v>43858</v>
      </c>
      <c r="B19">
        <v>92.662498470000003</v>
      </c>
      <c r="C19" s="85">
        <v>43858</v>
      </c>
      <c r="D19">
        <v>348.51998900000001</v>
      </c>
      <c r="E19" s="17">
        <v>18</v>
      </c>
      <c r="R19" s="5"/>
      <c r="S19" s="86">
        <f t="shared" si="73"/>
        <v>93.010291809158019</v>
      </c>
      <c r="T19" s="86">
        <f t="shared" si="14"/>
        <v>0.34779333915801658</v>
      </c>
      <c r="U19" s="92">
        <f t="shared" si="15"/>
        <v>3.7392995161399118E-3</v>
      </c>
      <c r="V19" s="156">
        <f t="shared" si="16"/>
        <v>3.7533343574867734E-3</v>
      </c>
      <c r="W19" s="102"/>
      <c r="X19" s="5"/>
      <c r="Y19" s="86">
        <f t="shared" si="17"/>
        <v>92.533487719427953</v>
      </c>
      <c r="Z19" s="86">
        <f t="shared" si="18"/>
        <v>0.12901075057204991</v>
      </c>
      <c r="AA19" s="92">
        <f t="shared" si="19"/>
        <v>1.3942060734079879E-3</v>
      </c>
      <c r="AB19" s="156">
        <f t="shared" si="20"/>
        <v>1.3922649691322305E-3</v>
      </c>
      <c r="AC19" s="102"/>
      <c r="AD19" s="5"/>
      <c r="AE19" s="86">
        <f t="shared" si="1"/>
        <v>92.118921740317575</v>
      </c>
      <c r="AF19" s="86">
        <f t="shared" si="21"/>
        <v>0.54357672968242809</v>
      </c>
      <c r="AG19" s="92">
        <f t="shared" si="22"/>
        <v>5.9008151573328883E-3</v>
      </c>
      <c r="AH19" s="156">
        <f t="shared" si="23"/>
        <v>5.8661997966568324E-3</v>
      </c>
      <c r="AI19" s="102"/>
      <c r="AJ19" s="5"/>
      <c r="AK19" s="86">
        <f t="shared" si="2"/>
        <v>91.906864454767657</v>
      </c>
      <c r="AL19" s="86">
        <f t="shared" si="24"/>
        <v>0.75563401523234575</v>
      </c>
      <c r="AM19" s="92">
        <f t="shared" si="25"/>
        <v>8.221736425403069E-3</v>
      </c>
      <c r="AN19" s="156">
        <f t="shared" si="26"/>
        <v>8.1546907077730737E-3</v>
      </c>
      <c r="AO19" s="102"/>
      <c r="AP19" s="5"/>
      <c r="AQ19" s="6">
        <f t="shared" si="3"/>
        <v>92.533487719427953</v>
      </c>
      <c r="AR19" s="5"/>
      <c r="AS19" s="86">
        <f t="shared" si="27"/>
        <v>-0.4627804400321317</v>
      </c>
      <c r="AT19" s="86">
        <f t="shared" si="28"/>
        <v>92.070707279395819</v>
      </c>
      <c r="AU19" s="86">
        <f t="shared" si="29"/>
        <v>0.59179119060418373</v>
      </c>
      <c r="AV19" s="92">
        <f t="shared" si="30"/>
        <v>6.4275729826680566E-3</v>
      </c>
      <c r="AW19" s="156">
        <f t="shared" si="31"/>
        <v>6.3865231390860828E-3</v>
      </c>
      <c r="AY19" s="5"/>
      <c r="AZ19" s="86">
        <f t="shared" si="32"/>
        <v>-0.67651122755401838</v>
      </c>
      <c r="BA19" s="86">
        <f t="shared" si="4"/>
        <v>91.856976491873937</v>
      </c>
      <c r="BB19" s="86">
        <f t="shared" si="33"/>
        <v>0.80552197812606607</v>
      </c>
      <c r="BC19" s="92">
        <f t="shared" si="34"/>
        <v>8.7693064684893698E-3</v>
      </c>
      <c r="BD19" s="156">
        <f t="shared" si="35"/>
        <v>8.6930742363574218E-3</v>
      </c>
      <c r="BF19" s="5"/>
      <c r="BG19">
        <f t="shared" si="36"/>
        <v>-0.855042331915145</v>
      </c>
      <c r="BH19" s="86">
        <f t="shared" si="37"/>
        <v>91.678445387512809</v>
      </c>
      <c r="BI19" s="86">
        <f t="shared" si="38"/>
        <v>0.98405308248719336</v>
      </c>
      <c r="BJ19" s="92">
        <f t="shared" si="39"/>
        <v>1.0733745302156135E-2</v>
      </c>
      <c r="BK19" s="156">
        <f t="shared" si="40"/>
        <v>1.0619755550901598E-2</v>
      </c>
      <c r="BM19" s="5"/>
      <c r="BN19" s="86">
        <f t="shared" si="41"/>
        <v>-0.93993489699043531</v>
      </c>
      <c r="BO19" s="86">
        <f t="shared" si="5"/>
        <v>91.593552822437516</v>
      </c>
      <c r="BP19" s="86">
        <f t="shared" si="42"/>
        <v>1.0689456475624866</v>
      </c>
      <c r="BQ19" s="92">
        <f t="shared" si="43"/>
        <v>1.1670533728883031E-2</v>
      </c>
      <c r="BR19" s="156">
        <f t="shared" si="44"/>
        <v>1.153590357709342E-2</v>
      </c>
      <c r="BW19" s="5"/>
      <c r="BX19" s="86">
        <f t="shared" si="6"/>
        <v>343.52983655815075</v>
      </c>
      <c r="BY19" s="86">
        <f t="shared" si="45"/>
        <v>4.9901524418492613</v>
      </c>
      <c r="BZ19" s="92">
        <f t="shared" si="46"/>
        <v>1.452611072111216E-2</v>
      </c>
      <c r="CA19" s="156">
        <f t="shared" si="47"/>
        <v>1.4318124065616394E-2</v>
      </c>
      <c r="CC19" s="5"/>
      <c r="CD19" s="86">
        <f t="shared" si="7"/>
        <v>344.96519874897308</v>
      </c>
      <c r="CE19" s="86">
        <f t="shared" si="48"/>
        <v>3.5547902510269296</v>
      </c>
      <c r="CF19" s="92">
        <f t="shared" si="49"/>
        <v>1.0304779334026985E-2</v>
      </c>
      <c r="CG19" s="156">
        <f t="shared" si="50"/>
        <v>1.0199673944747341E-2</v>
      </c>
      <c r="CI19" s="5"/>
      <c r="CJ19" s="86">
        <f t="shared" si="8"/>
        <v>345.20341759194628</v>
      </c>
      <c r="CK19" s="86">
        <f t="shared" si="51"/>
        <v>3.3165714080537327</v>
      </c>
      <c r="CL19" s="92">
        <f t="shared" si="52"/>
        <v>9.6075856698908581E-3</v>
      </c>
      <c r="CM19" s="156">
        <f t="shared" si="53"/>
        <v>9.5161583631684678E-3</v>
      </c>
      <c r="CO19" s="5"/>
      <c r="CP19" s="86">
        <f t="shared" si="9"/>
        <v>344.90734120496415</v>
      </c>
      <c r="CQ19" s="86">
        <f t="shared" si="54"/>
        <v>3.6126477950358549</v>
      </c>
      <c r="CR19" s="92">
        <f t="shared" si="55"/>
        <v>1.0474256020224887E-2</v>
      </c>
      <c r="CS19" s="156">
        <f t="shared" si="56"/>
        <v>1.0365683200557701E-2</v>
      </c>
      <c r="CU19" s="5"/>
      <c r="CV19" s="6">
        <f t="shared" si="10"/>
        <v>344.96519874897308</v>
      </c>
      <c r="CW19" s="5"/>
      <c r="CX19" s="86">
        <f t="shared" si="57"/>
        <v>1.3931456557980744</v>
      </c>
      <c r="CY19" s="86">
        <f t="shared" si="11"/>
        <v>346.35834440477117</v>
      </c>
      <c r="CZ19" s="86">
        <f t="shared" si="58"/>
        <v>2.1616445952288359</v>
      </c>
      <c r="DA19" s="92">
        <f t="shared" si="59"/>
        <v>6.241064002496308E-3</v>
      </c>
      <c r="DB19" s="156">
        <f t="shared" si="60"/>
        <v>6.2023547097863471E-3</v>
      </c>
      <c r="DD19" s="5"/>
      <c r="DE19" s="86">
        <f t="shared" si="61"/>
        <v>1.1817520161392228</v>
      </c>
      <c r="DF19" s="86">
        <f t="shared" si="12"/>
        <v>346.14695076511231</v>
      </c>
      <c r="DG19" s="86">
        <f t="shared" si="62"/>
        <v>2.3730382348877015</v>
      </c>
      <c r="DH19" s="92">
        <f t="shared" si="63"/>
        <v>6.8555803529177783E-3</v>
      </c>
      <c r="DI19" s="156">
        <f t="shared" si="64"/>
        <v>6.8089013823758081E-3</v>
      </c>
      <c r="DK19" s="5"/>
      <c r="DL19" s="86">
        <f t="shared" si="65"/>
        <v>0.49132636363216409</v>
      </c>
      <c r="DM19" s="86">
        <f t="shared" si="66"/>
        <v>345.45652511260522</v>
      </c>
      <c r="DN19" s="86">
        <f t="shared" si="67"/>
        <v>3.0634638873947893</v>
      </c>
      <c r="DO19" s="92">
        <f t="shared" si="68"/>
        <v>8.8678709611758541E-3</v>
      </c>
      <c r="DP19" s="156">
        <f t="shared" si="69"/>
        <v>8.7899230577411416E-3</v>
      </c>
      <c r="DR19" s="5"/>
      <c r="DS19" s="86">
        <f t="shared" si="13"/>
        <v>-8.6786316013399034E-2</v>
      </c>
      <c r="DT19" s="86">
        <f t="shared" si="0"/>
        <v>344.87841243295969</v>
      </c>
      <c r="DU19" s="86">
        <f t="shared" si="70"/>
        <v>3.6415765670403175</v>
      </c>
      <c r="DV19" s="92">
        <f t="shared" si="71"/>
        <v>1.0559015687153794E-2</v>
      </c>
      <c r="DW19" s="156">
        <f t="shared" si="72"/>
        <v>1.0448687828462882E-2</v>
      </c>
    </row>
    <row r="20" spans="1:127" x14ac:dyDescent="0.7">
      <c r="A20" s="25">
        <v>43859</v>
      </c>
      <c r="B20">
        <v>92.900001529999997</v>
      </c>
      <c r="C20" s="85">
        <v>43859</v>
      </c>
      <c r="D20">
        <v>343.1600037</v>
      </c>
      <c r="E20" s="17">
        <v>19</v>
      </c>
      <c r="R20" s="5"/>
      <c r="S20" s="86">
        <f t="shared" si="73"/>
        <v>92.895520007235859</v>
      </c>
      <c r="T20" s="86">
        <f t="shared" si="14"/>
        <v>4.4815227641379352E-3</v>
      </c>
      <c r="U20" s="92">
        <f t="shared" si="15"/>
        <v>4.824261453931103E-5</v>
      </c>
      <c r="V20" s="156">
        <f t="shared" si="16"/>
        <v>4.8240287301725466E-5</v>
      </c>
      <c r="W20" s="102"/>
      <c r="X20" s="5"/>
      <c r="Y20" s="86">
        <f t="shared" si="17"/>
        <v>92.597993094713985</v>
      </c>
      <c r="Z20" s="86">
        <f t="shared" si="18"/>
        <v>0.3020084352860124</v>
      </c>
      <c r="AA20" s="92">
        <f t="shared" si="19"/>
        <v>3.2615008726712105E-3</v>
      </c>
      <c r="AB20" s="156">
        <f t="shared" si="20"/>
        <v>3.2508980657926629E-3</v>
      </c>
      <c r="AC20" s="102"/>
      <c r="AD20" s="5"/>
      <c r="AE20" s="86">
        <f t="shared" si="1"/>
        <v>92.477682381907982</v>
      </c>
      <c r="AF20" s="86">
        <f t="shared" si="21"/>
        <v>0.42231914809201498</v>
      </c>
      <c r="AG20" s="92">
        <f t="shared" si="22"/>
        <v>4.5667142300122787E-3</v>
      </c>
      <c r="AH20" s="156">
        <f t="shared" si="23"/>
        <v>4.5459541564769118E-3</v>
      </c>
      <c r="AI20" s="102"/>
      <c r="AJ20" s="5"/>
      <c r="AK20" s="86">
        <f t="shared" si="2"/>
        <v>92.473589966191923</v>
      </c>
      <c r="AL20" s="86">
        <f t="shared" si="24"/>
        <v>0.42641156380807388</v>
      </c>
      <c r="AM20" s="92">
        <f t="shared" si="25"/>
        <v>4.6111712972749163E-3</v>
      </c>
      <c r="AN20" s="156">
        <f t="shared" si="26"/>
        <v>4.5900059933839041E-3</v>
      </c>
      <c r="AO20" s="102"/>
      <c r="AP20" s="5"/>
      <c r="AQ20" s="6">
        <f t="shared" si="3"/>
        <v>92.597993094713985</v>
      </c>
      <c r="AR20" s="5"/>
      <c r="AS20" s="86">
        <f t="shared" si="27"/>
        <v>-0.28877612097713762</v>
      </c>
      <c r="AT20" s="86">
        <f t="shared" si="28"/>
        <v>92.309216973736852</v>
      </c>
      <c r="AU20" s="86">
        <f t="shared" si="29"/>
        <v>0.59078455626314508</v>
      </c>
      <c r="AV20" s="92">
        <f t="shared" si="30"/>
        <v>6.4000603150087473E-3</v>
      </c>
      <c r="AW20" s="156">
        <f t="shared" si="31"/>
        <v>6.3593600272693679E-3</v>
      </c>
      <c r="AY20" s="5"/>
      <c r="AZ20" s="86">
        <f t="shared" si="32"/>
        <v>-0.30600292613399316</v>
      </c>
      <c r="BA20" s="86">
        <f t="shared" si="4"/>
        <v>92.291990168579986</v>
      </c>
      <c r="BB20" s="86">
        <f t="shared" si="33"/>
        <v>0.60801136142001155</v>
      </c>
      <c r="BC20" s="92">
        <f t="shared" si="34"/>
        <v>6.5879103951428687E-3</v>
      </c>
      <c r="BD20" s="156">
        <f t="shared" si="35"/>
        <v>6.544793879509978E-3</v>
      </c>
      <c r="BF20" s="5"/>
      <c r="BG20">
        <f t="shared" si="36"/>
        <v>-0.24814084516236809</v>
      </c>
      <c r="BH20" s="86">
        <f t="shared" si="37"/>
        <v>92.349852249551617</v>
      </c>
      <c r="BI20" s="86">
        <f t="shared" si="38"/>
        <v>0.5501492804483803</v>
      </c>
      <c r="BJ20" s="92">
        <f t="shared" si="39"/>
        <v>5.9572296765753778E-3</v>
      </c>
      <c r="BK20" s="156">
        <f t="shared" si="40"/>
        <v>5.9219512528287934E-3</v>
      </c>
      <c r="BM20" s="5"/>
      <c r="BN20" s="86">
        <f t="shared" si="41"/>
        <v>-0.18660469278308478</v>
      </c>
      <c r="BO20" s="86">
        <f t="shared" si="5"/>
        <v>92.411388401930907</v>
      </c>
      <c r="BP20" s="86">
        <f t="shared" si="42"/>
        <v>0.48861312806909041</v>
      </c>
      <c r="BQ20" s="92">
        <f t="shared" si="43"/>
        <v>5.2873691924628739E-3</v>
      </c>
      <c r="BR20" s="156">
        <f t="shared" si="44"/>
        <v>5.2595599571793727E-3</v>
      </c>
      <c r="BW20" s="5"/>
      <c r="BX20" s="86">
        <f t="shared" si="6"/>
        <v>345.17658686396101</v>
      </c>
      <c r="BY20" s="86">
        <f t="shared" si="45"/>
        <v>2.0165831639610019</v>
      </c>
      <c r="BZ20" s="92">
        <f t="shared" si="46"/>
        <v>5.8421782957016315E-3</v>
      </c>
      <c r="CA20" s="156">
        <f t="shared" si="47"/>
        <v>5.8765099143778853E-3</v>
      </c>
      <c r="CC20" s="5"/>
      <c r="CD20" s="86">
        <f t="shared" si="7"/>
        <v>346.74259387448654</v>
      </c>
      <c r="CE20" s="86">
        <f t="shared" si="48"/>
        <v>3.5825901744865405</v>
      </c>
      <c r="CF20" s="92">
        <f t="shared" si="49"/>
        <v>1.0332131782411947E-2</v>
      </c>
      <c r="CG20" s="156">
        <f t="shared" si="50"/>
        <v>1.0439999230267349E-2</v>
      </c>
      <c r="CI20" s="5"/>
      <c r="CJ20" s="86">
        <f t="shared" si="8"/>
        <v>347.39235472126177</v>
      </c>
      <c r="CK20" s="86">
        <f t="shared" si="51"/>
        <v>4.2323510212617634</v>
      </c>
      <c r="CL20" s="92">
        <f t="shared" si="52"/>
        <v>1.2183201396754075E-2</v>
      </c>
      <c r="CM20" s="156">
        <f t="shared" si="53"/>
        <v>1.2333462453747383E-2</v>
      </c>
      <c r="CO20" s="5"/>
      <c r="CP20" s="86">
        <f t="shared" si="9"/>
        <v>347.6168270512411</v>
      </c>
      <c r="CQ20" s="86">
        <f t="shared" si="54"/>
        <v>4.4568233512410984</v>
      </c>
      <c r="CR20" s="92">
        <f t="shared" si="55"/>
        <v>1.2821080581879116E-2</v>
      </c>
      <c r="CS20" s="156">
        <f t="shared" si="56"/>
        <v>1.2987595591522889E-2</v>
      </c>
      <c r="CU20" s="5"/>
      <c r="CV20" s="6">
        <f t="shared" si="10"/>
        <v>346.74259387448654</v>
      </c>
      <c r="CW20" s="5"/>
      <c r="CX20" s="86">
        <f t="shared" si="57"/>
        <v>1.5199479808041532</v>
      </c>
      <c r="CY20" s="86">
        <f t="shared" si="11"/>
        <v>348.26254185529069</v>
      </c>
      <c r="CZ20" s="86">
        <f t="shared" si="58"/>
        <v>5.1025381552906879</v>
      </c>
      <c r="DA20" s="92">
        <f t="shared" si="59"/>
        <v>1.4651412489290576E-2</v>
      </c>
      <c r="DB20" s="156">
        <f t="shared" si="60"/>
        <v>1.4869268272159911E-2</v>
      </c>
      <c r="DD20" s="5"/>
      <c r="DE20" s="86">
        <f t="shared" si="61"/>
        <v>1.4795735708263438</v>
      </c>
      <c r="DF20" s="86">
        <f t="shared" si="12"/>
        <v>348.22216744531289</v>
      </c>
      <c r="DG20" s="86">
        <f t="shared" si="62"/>
        <v>5.0621637453128869</v>
      </c>
      <c r="DH20" s="92">
        <f t="shared" si="63"/>
        <v>1.4537166839350866E-2</v>
      </c>
      <c r="DI20" s="156">
        <f t="shared" si="64"/>
        <v>1.4751613506037757E-2</v>
      </c>
      <c r="DK20" s="5"/>
      <c r="DL20" s="86">
        <f t="shared" si="65"/>
        <v>1.3401317464738225</v>
      </c>
      <c r="DM20" s="86">
        <f t="shared" si="66"/>
        <v>348.08272562096039</v>
      </c>
      <c r="DN20" s="86">
        <f t="shared" si="67"/>
        <v>4.9227219209603845</v>
      </c>
      <c r="DO20" s="92">
        <f t="shared" si="68"/>
        <v>1.4142390755469178E-2</v>
      </c>
      <c r="DP20" s="156">
        <f t="shared" si="69"/>
        <v>1.4345267128694767E-2</v>
      </c>
      <c r="DR20" s="5"/>
      <c r="DS20" s="86">
        <f t="shared" si="13"/>
        <v>1.3113497651317489</v>
      </c>
      <c r="DT20" s="86">
        <f t="shared" si="0"/>
        <v>348.0539436396183</v>
      </c>
      <c r="DU20" s="86">
        <f t="shared" si="70"/>
        <v>4.8939399396182921</v>
      </c>
      <c r="DV20" s="92">
        <f t="shared" si="71"/>
        <v>1.4060866222178395E-2</v>
      </c>
      <c r="DW20" s="156">
        <f t="shared" si="72"/>
        <v>1.426139377215041E-2</v>
      </c>
    </row>
    <row r="21" spans="1:127" x14ac:dyDescent="0.7">
      <c r="A21" s="25">
        <v>43860</v>
      </c>
      <c r="B21">
        <v>93.533996579999993</v>
      </c>
      <c r="C21" s="85">
        <v>43860</v>
      </c>
      <c r="D21">
        <v>347.73999020000002</v>
      </c>
      <c r="E21" s="17">
        <v>20</v>
      </c>
      <c r="R21" s="5"/>
      <c r="S21" s="86">
        <f t="shared" si="73"/>
        <v>92.896998909748021</v>
      </c>
      <c r="T21" s="86">
        <f t="shared" si="14"/>
        <v>0.63699767025197218</v>
      </c>
      <c r="U21" s="92">
        <f t="shared" si="15"/>
        <v>6.8570317419062469E-3</v>
      </c>
      <c r="V21" s="156">
        <f t="shared" si="16"/>
        <v>6.8103330718595522E-3</v>
      </c>
      <c r="W21" s="102"/>
      <c r="X21" s="5"/>
      <c r="Y21" s="86">
        <f t="shared" si="17"/>
        <v>92.748997312356991</v>
      </c>
      <c r="Z21" s="86">
        <f t="shared" si="18"/>
        <v>0.78499926764300199</v>
      </c>
      <c r="AA21" s="92">
        <f t="shared" si="19"/>
        <v>8.4636954618421099E-3</v>
      </c>
      <c r="AB21" s="156">
        <f t="shared" si="20"/>
        <v>8.3926625221406956E-3</v>
      </c>
      <c r="AC21" s="102"/>
      <c r="AD21" s="5"/>
      <c r="AE21" s="86">
        <f t="shared" si="1"/>
        <v>92.756413019648704</v>
      </c>
      <c r="AF21" s="86">
        <f t="shared" si="21"/>
        <v>0.77758356035128884</v>
      </c>
      <c r="AG21" s="92">
        <f t="shared" si="22"/>
        <v>8.3830706151452015E-3</v>
      </c>
      <c r="AH21" s="156">
        <f t="shared" si="23"/>
        <v>8.3133789721710292E-3</v>
      </c>
      <c r="AI21" s="102"/>
      <c r="AJ21" s="5"/>
      <c r="AK21" s="86">
        <f t="shared" si="2"/>
        <v>92.793398639047979</v>
      </c>
      <c r="AL21" s="86">
        <f t="shared" si="24"/>
        <v>0.74059794095201426</v>
      </c>
      <c r="AM21" s="92">
        <f t="shared" si="25"/>
        <v>7.981149002127038E-3</v>
      </c>
      <c r="AN21" s="156">
        <f t="shared" si="26"/>
        <v>7.9179546264611708E-3</v>
      </c>
      <c r="AO21" s="102"/>
      <c r="AP21" s="5"/>
      <c r="AQ21" s="6">
        <f t="shared" si="3"/>
        <v>92.748997312356991</v>
      </c>
      <c r="AR21" s="5"/>
      <c r="AS21" s="86">
        <f t="shared" si="27"/>
        <v>-0.14364860923249015</v>
      </c>
      <c r="AT21" s="86">
        <f t="shared" si="28"/>
        <v>92.605348703124506</v>
      </c>
      <c r="AU21" s="86">
        <f t="shared" si="29"/>
        <v>0.92864787687548755</v>
      </c>
      <c r="AV21" s="92">
        <f t="shared" si="30"/>
        <v>1.0028015550727633E-2</v>
      </c>
      <c r="AW21" s="156">
        <f t="shared" si="31"/>
        <v>9.9284528709431483E-3</v>
      </c>
      <c r="AY21" s="5"/>
      <c r="AZ21" s="86">
        <f t="shared" si="32"/>
        <v>-7.7499354245493479E-2</v>
      </c>
      <c r="BA21" s="86">
        <f t="shared" si="4"/>
        <v>92.671497958111502</v>
      </c>
      <c r="BB21" s="86">
        <f t="shared" si="33"/>
        <v>0.86249862188849136</v>
      </c>
      <c r="BC21" s="92">
        <f t="shared" si="34"/>
        <v>9.3070538503472761E-3</v>
      </c>
      <c r="BD21" s="156">
        <f t="shared" si="35"/>
        <v>9.2212313535730613E-3</v>
      </c>
      <c r="BF21" s="5"/>
      <c r="BG21">
        <f t="shared" si="36"/>
        <v>1.5294896289178947E-2</v>
      </c>
      <c r="BH21" s="86">
        <f t="shared" si="37"/>
        <v>92.764292208646168</v>
      </c>
      <c r="BI21" s="86">
        <f t="shared" si="38"/>
        <v>0.76970437135382497</v>
      </c>
      <c r="BJ21" s="92">
        <f t="shared" si="39"/>
        <v>8.2974208397192314E-3</v>
      </c>
      <c r="BK21" s="156">
        <f t="shared" si="40"/>
        <v>8.2291402003280573E-3</v>
      </c>
      <c r="BM21" s="5"/>
      <c r="BN21" s="86">
        <f t="shared" si="41"/>
        <v>6.6601990036483455E-2</v>
      </c>
      <c r="BO21" s="86">
        <f t="shared" si="5"/>
        <v>92.81559930239348</v>
      </c>
      <c r="BP21" s="86">
        <f t="shared" si="42"/>
        <v>0.71839727760651328</v>
      </c>
      <c r="BQ21" s="92">
        <f t="shared" si="43"/>
        <v>7.7400489034819778E-3</v>
      </c>
      <c r="BR21" s="156">
        <f t="shared" si="44"/>
        <v>7.680600678621332E-3</v>
      </c>
      <c r="BW21" s="5"/>
      <c r="BX21" s="86">
        <f t="shared" si="6"/>
        <v>344.51111441985387</v>
      </c>
      <c r="BY21" s="86">
        <f t="shared" si="45"/>
        <v>3.2288757801461543</v>
      </c>
      <c r="BZ21" s="92">
        <f t="shared" si="46"/>
        <v>9.3723413991548057E-3</v>
      </c>
      <c r="CA21" s="156">
        <f t="shared" si="47"/>
        <v>9.2853162453046915E-3</v>
      </c>
      <c r="CC21" s="5"/>
      <c r="CD21" s="86">
        <f t="shared" si="7"/>
        <v>344.95129878724327</v>
      </c>
      <c r="CE21" s="86">
        <f t="shared" si="48"/>
        <v>2.7886914127567479</v>
      </c>
      <c r="CF21" s="92">
        <f t="shared" si="49"/>
        <v>8.0843047194228378E-3</v>
      </c>
      <c r="CG21" s="156">
        <f t="shared" si="50"/>
        <v>8.0194728571564445E-3</v>
      </c>
      <c r="CI21" s="5"/>
      <c r="CJ21" s="86">
        <f t="shared" si="8"/>
        <v>344.59900304722902</v>
      </c>
      <c r="CK21" s="86">
        <f t="shared" si="51"/>
        <v>3.1409871527710038</v>
      </c>
      <c r="CL21" s="92">
        <f t="shared" si="52"/>
        <v>9.114904932967887E-3</v>
      </c>
      <c r="CM21" s="156">
        <f t="shared" si="53"/>
        <v>9.0325738807448888E-3</v>
      </c>
      <c r="CO21" s="5"/>
      <c r="CP21" s="86">
        <f t="shared" si="9"/>
        <v>344.27420953781029</v>
      </c>
      <c r="CQ21" s="86">
        <f t="shared" si="54"/>
        <v>3.4657806621897294</v>
      </c>
      <c r="CR21" s="92">
        <f t="shared" si="55"/>
        <v>1.0066919235229836E-2</v>
      </c>
      <c r="CS21" s="156">
        <f t="shared" si="56"/>
        <v>9.9665864147416919E-3</v>
      </c>
      <c r="CU21" s="5"/>
      <c r="CV21" s="6">
        <f t="shared" si="10"/>
        <v>344.95129878724327</v>
      </c>
      <c r="CW21" s="5"/>
      <c r="CX21" s="86">
        <f t="shared" si="57"/>
        <v>0.42723776834850324</v>
      </c>
      <c r="CY21" s="86">
        <f t="shared" si="11"/>
        <v>345.37853655559178</v>
      </c>
      <c r="CZ21" s="86">
        <f t="shared" si="58"/>
        <v>2.3614536444082432</v>
      </c>
      <c r="DA21" s="92">
        <f t="shared" si="59"/>
        <v>6.8372912455958194E-3</v>
      </c>
      <c r="DB21" s="156">
        <f t="shared" si="60"/>
        <v>6.7908601568950153E-3</v>
      </c>
      <c r="DD21" s="5"/>
      <c r="DE21" s="86">
        <f t="shared" si="61"/>
        <v>-0.15586075820846323</v>
      </c>
      <c r="DF21" s="86">
        <f t="shared" si="12"/>
        <v>344.79543802903481</v>
      </c>
      <c r="DG21" s="86">
        <f t="shared" si="62"/>
        <v>2.9445521709652098</v>
      </c>
      <c r="DH21" s="92">
        <f t="shared" si="63"/>
        <v>8.539997477336846E-3</v>
      </c>
      <c r="DI21" s="156">
        <f t="shared" si="64"/>
        <v>8.4676834817636968E-3</v>
      </c>
      <c r="DK21" s="5"/>
      <c r="DL21" s="86">
        <f t="shared" si="65"/>
        <v>-0.72660996377945875</v>
      </c>
      <c r="DM21" s="86">
        <f t="shared" si="66"/>
        <v>344.22468882346379</v>
      </c>
      <c r="DN21" s="86">
        <f t="shared" si="67"/>
        <v>3.5153013765362289</v>
      </c>
      <c r="DO21" s="92">
        <f t="shared" si="68"/>
        <v>1.0212229077906311E-2</v>
      </c>
      <c r="DP21" s="156">
        <f t="shared" si="69"/>
        <v>1.0108993718307837E-2</v>
      </c>
      <c r="DR21" s="5"/>
      <c r="DS21" s="86">
        <f t="shared" si="13"/>
        <v>-1.0156338741495154</v>
      </c>
      <c r="DT21" s="86">
        <f t="shared" si="0"/>
        <v>343.93566491309377</v>
      </c>
      <c r="DU21" s="86">
        <f t="shared" si="70"/>
        <v>3.8043252869062485</v>
      </c>
      <c r="DV21" s="92">
        <f t="shared" si="71"/>
        <v>1.1061153799992018E-2</v>
      </c>
      <c r="DW21" s="156">
        <f t="shared" si="72"/>
        <v>1.0940143193534398E-2</v>
      </c>
    </row>
    <row r="22" spans="1:127" x14ac:dyDescent="0.7">
      <c r="A22" s="25">
        <v>43861</v>
      </c>
      <c r="B22">
        <v>100.435997</v>
      </c>
      <c r="C22" s="85">
        <v>43861</v>
      </c>
      <c r="D22">
        <v>345.0899963</v>
      </c>
      <c r="E22" s="17">
        <v>21</v>
      </c>
      <c r="R22" s="5"/>
      <c r="S22" s="86">
        <f t="shared" si="73"/>
        <v>93.107208140931164</v>
      </c>
      <c r="T22" s="86">
        <f t="shared" si="14"/>
        <v>7.3287888590688368</v>
      </c>
      <c r="U22" s="92">
        <f t="shared" si="15"/>
        <v>7.8713442336018277E-2</v>
      </c>
      <c r="V22" s="156">
        <f t="shared" si="16"/>
        <v>7.296974270160167E-2</v>
      </c>
      <c r="W22" s="102"/>
      <c r="X22" s="5"/>
      <c r="Y22" s="86">
        <f t="shared" si="17"/>
        <v>93.141496946178492</v>
      </c>
      <c r="Z22" s="86">
        <f t="shared" si="18"/>
        <v>7.2945000538215083</v>
      </c>
      <c r="AA22" s="92">
        <f t="shared" si="19"/>
        <v>7.8316328306776206E-2</v>
      </c>
      <c r="AB22" s="156">
        <f t="shared" si="20"/>
        <v>7.2628343140970747E-2</v>
      </c>
      <c r="AC22" s="102"/>
      <c r="AD22" s="5"/>
      <c r="AE22" s="86">
        <f t="shared" si="1"/>
        <v>93.269618169480552</v>
      </c>
      <c r="AF22" s="86">
        <f t="shared" si="21"/>
        <v>7.1663788305194487</v>
      </c>
      <c r="AG22" s="92">
        <f t="shared" si="22"/>
        <v>7.6835082754358408E-2</v>
      </c>
      <c r="AH22" s="156">
        <f t="shared" si="23"/>
        <v>7.1352692705578938E-2</v>
      </c>
      <c r="AI22" s="102"/>
      <c r="AJ22" s="5"/>
      <c r="AK22" s="86">
        <f t="shared" si="2"/>
        <v>93.348847094761993</v>
      </c>
      <c r="AL22" s="86">
        <f t="shared" si="24"/>
        <v>7.0871499052380074</v>
      </c>
      <c r="AM22" s="92">
        <f t="shared" si="25"/>
        <v>7.5921129460158943E-2</v>
      </c>
      <c r="AN22" s="156">
        <f t="shared" si="26"/>
        <v>7.0563842814623592E-2</v>
      </c>
      <c r="AO22" s="102"/>
      <c r="AP22" s="5"/>
      <c r="AQ22" s="6">
        <f t="shared" si="3"/>
        <v>93.141496946178492</v>
      </c>
      <c r="AR22" s="5"/>
      <c r="AS22" s="86">
        <f t="shared" si="27"/>
        <v>3.3280310975326952E-2</v>
      </c>
      <c r="AT22" s="86">
        <f t="shared" si="28"/>
        <v>93.174777257153821</v>
      </c>
      <c r="AU22" s="86">
        <f t="shared" si="29"/>
        <v>7.2612197428461798</v>
      </c>
      <c r="AV22" s="92">
        <f t="shared" si="30"/>
        <v>7.7931173613711796E-2</v>
      </c>
      <c r="AW22" s="156">
        <f t="shared" si="31"/>
        <v>7.2296984743887988E-2</v>
      </c>
      <c r="AY22" s="5"/>
      <c r="AZ22" s="86">
        <f t="shared" si="32"/>
        <v>0.15750013978800376</v>
      </c>
      <c r="BA22" s="86">
        <f t="shared" si="4"/>
        <v>93.298997085966491</v>
      </c>
      <c r="BB22" s="86">
        <f t="shared" si="33"/>
        <v>7.1369999140335096</v>
      </c>
      <c r="BC22" s="92">
        <f t="shared" si="34"/>
        <v>7.6495998209470756E-2</v>
      </c>
      <c r="BD22" s="156">
        <f t="shared" si="35"/>
        <v>7.1060178892170603E-2</v>
      </c>
      <c r="BF22" s="5"/>
      <c r="BG22">
        <f t="shared" si="36"/>
        <v>0.26425002306051154</v>
      </c>
      <c r="BH22" s="86">
        <f t="shared" si="37"/>
        <v>93.405746969239004</v>
      </c>
      <c r="BI22" s="86">
        <f t="shared" si="38"/>
        <v>7.0302500307609961</v>
      </c>
      <c r="BJ22" s="92">
        <f t="shared" si="39"/>
        <v>7.5265711788336159E-2</v>
      </c>
      <c r="BK22" s="156">
        <f t="shared" si="40"/>
        <v>6.999731411797501E-2</v>
      </c>
      <c r="BM22" s="5"/>
      <c r="BN22" s="86">
        <f t="shared" si="41"/>
        <v>0.31102522287524659</v>
      </c>
      <c r="BO22" s="86">
        <f t="shared" si="5"/>
        <v>93.452522169053736</v>
      </c>
      <c r="BP22" s="86">
        <f t="shared" si="42"/>
        <v>6.983474830946264</v>
      </c>
      <c r="BQ22" s="92">
        <f t="shared" si="43"/>
        <v>7.4727515842892916E-2</v>
      </c>
      <c r="BR22" s="156">
        <f t="shared" si="44"/>
        <v>6.9531592651450091E-2</v>
      </c>
      <c r="BW22" s="5"/>
      <c r="BX22" s="86">
        <f t="shared" si="6"/>
        <v>345.57664342730209</v>
      </c>
      <c r="BY22" s="86">
        <f t="shared" si="45"/>
        <v>0.48664712730209203</v>
      </c>
      <c r="BZ22" s="92">
        <f t="shared" si="46"/>
        <v>1.4082176459488255E-3</v>
      </c>
      <c r="CA22" s="156">
        <f t="shared" si="47"/>
        <v>1.4102035194292651E-3</v>
      </c>
      <c r="CC22" s="5"/>
      <c r="CD22" s="86">
        <f t="shared" si="7"/>
        <v>346.34564449362165</v>
      </c>
      <c r="CE22" s="86">
        <f t="shared" si="48"/>
        <v>1.2556481936216528</v>
      </c>
      <c r="CF22" s="92">
        <f t="shared" si="49"/>
        <v>3.6254193277281909E-3</v>
      </c>
      <c r="CG22" s="156">
        <f t="shared" si="50"/>
        <v>3.6386108177128076E-3</v>
      </c>
      <c r="CI22" s="5"/>
      <c r="CJ22" s="86">
        <f t="shared" si="8"/>
        <v>346.67205456805789</v>
      </c>
      <c r="CK22" s="86">
        <f t="shared" si="51"/>
        <v>1.5820582680578923</v>
      </c>
      <c r="CL22" s="92">
        <f t="shared" si="52"/>
        <v>4.5635586924624933E-3</v>
      </c>
      <c r="CM22" s="156">
        <f t="shared" si="53"/>
        <v>4.5844802370989283E-3</v>
      </c>
      <c r="CO22" s="5"/>
      <c r="CP22" s="86">
        <f t="shared" si="9"/>
        <v>346.8735450344526</v>
      </c>
      <c r="CQ22" s="86">
        <f t="shared" si="54"/>
        <v>1.7835487344526086</v>
      </c>
      <c r="CR22" s="92">
        <f t="shared" si="55"/>
        <v>5.1417836845282072E-3</v>
      </c>
      <c r="CS22" s="156">
        <f t="shared" si="56"/>
        <v>5.1683582647295903E-3</v>
      </c>
      <c r="CU22" s="5"/>
      <c r="CV22" s="6">
        <f t="shared" si="10"/>
        <v>346.34564449362165</v>
      </c>
      <c r="CW22" s="5"/>
      <c r="CX22" s="86">
        <f t="shared" si="57"/>
        <v>0.74638338789836056</v>
      </c>
      <c r="CY22" s="86">
        <f t="shared" si="11"/>
        <v>347.09202788151998</v>
      </c>
      <c r="CZ22" s="86">
        <f t="shared" si="58"/>
        <v>2.0020315815199865</v>
      </c>
      <c r="DA22" s="92">
        <f t="shared" si="59"/>
        <v>5.7680137274814646E-3</v>
      </c>
      <c r="DB22" s="156">
        <f t="shared" si="60"/>
        <v>5.8014767248701802E-3</v>
      </c>
      <c r="DD22" s="5"/>
      <c r="DE22" s="86">
        <f t="shared" si="61"/>
        <v>0.61924247408495536</v>
      </c>
      <c r="DF22" s="86">
        <f t="shared" si="12"/>
        <v>346.9648869677066</v>
      </c>
      <c r="DG22" s="86">
        <f t="shared" si="62"/>
        <v>1.8748906677066088</v>
      </c>
      <c r="DH22" s="92">
        <f t="shared" si="63"/>
        <v>5.4036899355787331E-3</v>
      </c>
      <c r="DI22" s="156">
        <f t="shared" si="64"/>
        <v>5.4330484447792987E-3</v>
      </c>
      <c r="DK22" s="5"/>
      <c r="DL22" s="86">
        <f t="shared" si="65"/>
        <v>0.67322077852471085</v>
      </c>
      <c r="DM22" s="86">
        <f t="shared" si="66"/>
        <v>347.01886527214634</v>
      </c>
      <c r="DN22" s="86">
        <f t="shared" si="67"/>
        <v>1.928868972146347</v>
      </c>
      <c r="DO22" s="92">
        <f t="shared" si="68"/>
        <v>5.5583980157206999E-3</v>
      </c>
      <c r="DP22" s="156">
        <f t="shared" si="69"/>
        <v>5.589466495196537E-3</v>
      </c>
      <c r="DR22" s="5"/>
      <c r="DS22" s="86">
        <f t="shared" si="13"/>
        <v>0.79185081124640155</v>
      </c>
      <c r="DT22" s="86">
        <f t="shared" si="0"/>
        <v>347.13749530486803</v>
      </c>
      <c r="DU22" s="86">
        <f t="shared" si="70"/>
        <v>2.0474990048680297</v>
      </c>
      <c r="DV22" s="92">
        <f t="shared" si="71"/>
        <v>5.8982363834533232E-3</v>
      </c>
      <c r="DW22" s="156">
        <f t="shared" si="72"/>
        <v>5.9332319882378168E-3</v>
      </c>
    </row>
    <row r="23" spans="1:127" x14ac:dyDescent="0.7">
      <c r="A23" s="25">
        <v>43864</v>
      </c>
      <c r="B23">
        <v>100.2099991</v>
      </c>
      <c r="C23" s="85">
        <v>43864</v>
      </c>
      <c r="D23">
        <v>358</v>
      </c>
      <c r="E23" s="17">
        <v>22</v>
      </c>
      <c r="R23" s="5"/>
      <c r="S23" s="86">
        <f t="shared" si="73"/>
        <v>95.525708464423872</v>
      </c>
      <c r="T23" s="86">
        <f t="shared" si="14"/>
        <v>4.6842906355761329</v>
      </c>
      <c r="U23" s="92">
        <f t="shared" si="15"/>
        <v>4.9036963042474353E-2</v>
      </c>
      <c r="V23" s="156">
        <f t="shared" si="16"/>
        <v>4.6744742816549258E-2</v>
      </c>
      <c r="W23" s="102"/>
      <c r="X23" s="5"/>
      <c r="Y23" s="86">
        <f t="shared" si="17"/>
        <v>96.788746973089246</v>
      </c>
      <c r="Z23" s="86">
        <f t="shared" si="18"/>
        <v>3.4212521269107583</v>
      </c>
      <c r="AA23" s="92">
        <f t="shared" si="19"/>
        <v>3.5347622878742192E-2</v>
      </c>
      <c r="AB23" s="156">
        <f t="shared" si="20"/>
        <v>3.4140825842106592E-2</v>
      </c>
      <c r="AC23" s="102"/>
      <c r="AD23" s="5"/>
      <c r="AE23" s="86">
        <f t="shared" si="1"/>
        <v>97.999428197623388</v>
      </c>
      <c r="AF23" s="86">
        <f t="shared" si="21"/>
        <v>2.2105709023766167</v>
      </c>
      <c r="AG23" s="92">
        <f t="shared" si="22"/>
        <v>2.2556977556224413E-2</v>
      </c>
      <c r="AH23" s="156">
        <f t="shared" si="23"/>
        <v>2.2059384514819504E-2</v>
      </c>
      <c r="AI23" s="102"/>
      <c r="AJ23" s="5"/>
      <c r="AK23" s="86">
        <f t="shared" si="2"/>
        <v>98.664209523690502</v>
      </c>
      <c r="AL23" s="86">
        <f t="shared" si="24"/>
        <v>1.5457895763095024</v>
      </c>
      <c r="AM23" s="92">
        <f t="shared" si="25"/>
        <v>1.5667176413533615E-2</v>
      </c>
      <c r="AN23" s="156">
        <f t="shared" si="26"/>
        <v>1.5425502346995853E-2</v>
      </c>
      <c r="AO23" s="102"/>
      <c r="AP23" s="5"/>
      <c r="AQ23" s="6">
        <f t="shared" si="3"/>
        <v>96.788746973089246</v>
      </c>
      <c r="AR23" s="5"/>
      <c r="AS23" s="86">
        <f t="shared" si="27"/>
        <v>1.2258903172340181</v>
      </c>
      <c r="AT23" s="86">
        <f t="shared" si="28"/>
        <v>98.014637290323265</v>
      </c>
      <c r="AU23" s="86">
        <f t="shared" si="29"/>
        <v>2.19536180967674</v>
      </c>
      <c r="AV23" s="92">
        <f t="shared" si="30"/>
        <v>2.2398305705850757E-2</v>
      </c>
      <c r="AW23" s="156">
        <f t="shared" si="31"/>
        <v>2.1907612308088922E-2</v>
      </c>
      <c r="AY23" s="5"/>
      <c r="AZ23" s="86">
        <f t="shared" si="32"/>
        <v>1.9023750833493789</v>
      </c>
      <c r="BA23" s="86">
        <f t="shared" si="4"/>
        <v>98.69112205643863</v>
      </c>
      <c r="BB23" s="86">
        <f t="shared" si="33"/>
        <v>1.5188770435613748</v>
      </c>
      <c r="BC23" s="92">
        <f t="shared" si="34"/>
        <v>1.5390209493137311E-2</v>
      </c>
      <c r="BD23" s="156">
        <f t="shared" si="35"/>
        <v>1.5156940995934754E-2</v>
      </c>
      <c r="BF23" s="5"/>
      <c r="BG23">
        <f t="shared" si="36"/>
        <v>2.497030025601672</v>
      </c>
      <c r="BH23" s="86">
        <f t="shared" si="37"/>
        <v>99.28577699869092</v>
      </c>
      <c r="BI23" s="86">
        <f t="shared" si="38"/>
        <v>0.92422210130908411</v>
      </c>
      <c r="BJ23" s="92">
        <f t="shared" si="39"/>
        <v>9.3087059319812739E-3</v>
      </c>
      <c r="BK23" s="156">
        <f t="shared" si="40"/>
        <v>9.2228531045769075E-3</v>
      </c>
      <c r="BM23" s="5"/>
      <c r="BN23" s="86">
        <f t="shared" si="41"/>
        <v>2.8131938259018772</v>
      </c>
      <c r="BO23" s="86">
        <f t="shared" si="5"/>
        <v>99.601940798991123</v>
      </c>
      <c r="BP23" s="86">
        <f t="shared" si="42"/>
        <v>0.60805830100888159</v>
      </c>
      <c r="BQ23" s="92">
        <f t="shared" si="43"/>
        <v>6.1048840628117624E-3</v>
      </c>
      <c r="BR23" s="156">
        <f t="shared" si="44"/>
        <v>6.0678405994405559E-3</v>
      </c>
      <c r="BW23" s="5"/>
      <c r="BX23" s="86">
        <f t="shared" si="6"/>
        <v>345.4160498752924</v>
      </c>
      <c r="BY23" s="86">
        <f t="shared" si="45"/>
        <v>12.583950124707599</v>
      </c>
      <c r="BZ23" s="92">
        <f t="shared" si="46"/>
        <v>3.6431283749700852E-2</v>
      </c>
      <c r="CA23" s="156">
        <f t="shared" si="47"/>
        <v>3.5150698672367593E-2</v>
      </c>
      <c r="CC23" s="5"/>
      <c r="CD23" s="86">
        <f t="shared" si="7"/>
        <v>345.71782039681079</v>
      </c>
      <c r="CE23" s="86">
        <f t="shared" si="48"/>
        <v>12.282179603189206</v>
      </c>
      <c r="CF23" s="92">
        <f t="shared" si="49"/>
        <v>3.5526602560122203E-2</v>
      </c>
      <c r="CG23" s="156">
        <f t="shared" si="50"/>
        <v>3.4307764254718452E-2</v>
      </c>
      <c r="CI23" s="5"/>
      <c r="CJ23" s="86">
        <f t="shared" si="8"/>
        <v>345.62789611113971</v>
      </c>
      <c r="CK23" s="86">
        <f t="shared" si="51"/>
        <v>12.372103888860295</v>
      </c>
      <c r="CL23" s="92">
        <f t="shared" si="52"/>
        <v>3.5796022335193495E-2</v>
      </c>
      <c r="CM23" s="156">
        <f t="shared" si="53"/>
        <v>3.4558949410224284E-2</v>
      </c>
      <c r="CO23" s="5"/>
      <c r="CP23" s="86">
        <f t="shared" si="9"/>
        <v>345.53588348361313</v>
      </c>
      <c r="CQ23" s="86">
        <f t="shared" si="54"/>
        <v>12.464116516386866</v>
      </c>
      <c r="CR23" s="92">
        <f t="shared" si="55"/>
        <v>3.6071844089610942E-2</v>
      </c>
      <c r="CS23" s="156">
        <f t="shared" si="56"/>
        <v>3.4815967922868341E-2</v>
      </c>
      <c r="CU23" s="5"/>
      <c r="CV23" s="6">
        <f t="shared" si="10"/>
        <v>345.71782039681079</v>
      </c>
      <c r="CW23" s="5"/>
      <c r="CX23" s="86">
        <f t="shared" si="57"/>
        <v>0.29289491794431938</v>
      </c>
      <c r="CY23" s="86">
        <f t="shared" si="11"/>
        <v>346.01071531475509</v>
      </c>
      <c r="CZ23" s="86">
        <f t="shared" si="58"/>
        <v>11.989284685244911</v>
      </c>
      <c r="DA23" s="92">
        <f t="shared" si="59"/>
        <v>3.4650038725935507E-2</v>
      </c>
      <c r="DB23" s="156">
        <f t="shared" si="60"/>
        <v>3.3489622025823777E-2</v>
      </c>
      <c r="DD23" s="5"/>
      <c r="DE23" s="86">
        <f t="shared" si="61"/>
        <v>-4.2908113629497313E-3</v>
      </c>
      <c r="DF23" s="86">
        <f t="shared" si="12"/>
        <v>345.71352958544782</v>
      </c>
      <c r="DG23" s="86">
        <f t="shared" si="62"/>
        <v>12.286470414552184</v>
      </c>
      <c r="DH23" s="92">
        <f t="shared" si="63"/>
        <v>3.5539454962277998E-2</v>
      </c>
      <c r="DI23" s="156">
        <f t="shared" si="64"/>
        <v>3.4319749761318949E-2</v>
      </c>
      <c r="DK23" s="5"/>
      <c r="DL23" s="86">
        <f t="shared" si="65"/>
        <v>-0.18546883919676252</v>
      </c>
      <c r="DM23" s="86">
        <f t="shared" si="66"/>
        <v>345.53235155761405</v>
      </c>
      <c r="DN23" s="86">
        <f t="shared" si="67"/>
        <v>12.467648442385951</v>
      </c>
      <c r="DO23" s="92">
        <f t="shared" si="68"/>
        <v>3.6082434499066278E-2</v>
      </c>
      <c r="DP23" s="156">
        <f t="shared" si="69"/>
        <v>3.4825833637949583E-2</v>
      </c>
      <c r="DR23" s="5"/>
      <c r="DS23" s="86">
        <f t="shared" si="13"/>
        <v>-0.27290536979654073</v>
      </c>
      <c r="DT23" s="86">
        <f t="shared" si="0"/>
        <v>345.44491502701425</v>
      </c>
      <c r="DU23" s="86">
        <f t="shared" si="70"/>
        <v>12.555084972985753</v>
      </c>
      <c r="DV23" s="92">
        <f t="shared" si="71"/>
        <v>3.6344680227827143E-2</v>
      </c>
      <c r="DW23" s="156">
        <f t="shared" si="72"/>
        <v>3.5070069756943448E-2</v>
      </c>
    </row>
    <row r="24" spans="1:127" x14ac:dyDescent="0.7">
      <c r="A24" s="25">
        <v>43865</v>
      </c>
      <c r="B24">
        <v>102.48349760000001</v>
      </c>
      <c r="C24" s="85">
        <v>43865</v>
      </c>
      <c r="D24">
        <v>369.01000979999998</v>
      </c>
      <c r="E24" s="17">
        <v>23</v>
      </c>
      <c r="R24" s="5"/>
      <c r="S24" s="86">
        <f t="shared" si="73"/>
        <v>97.071524374163999</v>
      </c>
      <c r="T24" s="86">
        <f t="shared" si="14"/>
        <v>5.4119732258360074</v>
      </c>
      <c r="U24" s="92">
        <f t="shared" si="15"/>
        <v>5.5752428538934404E-2</v>
      </c>
      <c r="V24" s="156">
        <f t="shared" si="16"/>
        <v>5.2808240863902824E-2</v>
      </c>
      <c r="W24" s="102"/>
      <c r="X24" s="5"/>
      <c r="Y24" s="86">
        <f t="shared" si="17"/>
        <v>98.499373036544625</v>
      </c>
      <c r="Z24" s="86">
        <f t="shared" si="18"/>
        <v>3.9841245634553815</v>
      </c>
      <c r="AA24" s="92">
        <f t="shared" si="19"/>
        <v>4.044822256865753E-2</v>
      </c>
      <c r="AB24" s="156">
        <f t="shared" si="20"/>
        <v>3.8875766896692851E-2</v>
      </c>
      <c r="AC24" s="102"/>
      <c r="AD24" s="5"/>
      <c r="AE24" s="86">
        <f t="shared" si="1"/>
        <v>99.458404993191962</v>
      </c>
      <c r="AF24" s="86">
        <f t="shared" si="21"/>
        <v>3.0250926068080446</v>
      </c>
      <c r="AG24" s="92">
        <f t="shared" si="22"/>
        <v>3.0415655740860869E-2</v>
      </c>
      <c r="AH24" s="156">
        <f t="shared" si="23"/>
        <v>2.9517850948210071E-2</v>
      </c>
      <c r="AI24" s="102"/>
      <c r="AJ24" s="5"/>
      <c r="AK24" s="86">
        <f t="shared" si="2"/>
        <v>99.823551705922625</v>
      </c>
      <c r="AL24" s="86">
        <f t="shared" si="24"/>
        <v>2.6599458940773815</v>
      </c>
      <c r="AM24" s="92">
        <f t="shared" si="25"/>
        <v>2.6646476193448888E-2</v>
      </c>
      <c r="AN24" s="156">
        <f t="shared" si="26"/>
        <v>2.5954870358341296E-2</v>
      </c>
      <c r="AO24" s="102"/>
      <c r="AP24" s="5"/>
      <c r="AQ24" s="6">
        <f t="shared" si="3"/>
        <v>98.499373036544625</v>
      </c>
      <c r="AR24" s="5"/>
      <c r="AS24" s="86">
        <f t="shared" si="27"/>
        <v>1.3858531134870673</v>
      </c>
      <c r="AT24" s="86">
        <f t="shared" si="28"/>
        <v>99.885226150031698</v>
      </c>
      <c r="AU24" s="86">
        <f t="shared" si="29"/>
        <v>2.5982714499683084</v>
      </c>
      <c r="AV24" s="92">
        <f t="shared" si="30"/>
        <v>2.6012570127894572E-2</v>
      </c>
      <c r="AW24" s="156">
        <f t="shared" si="31"/>
        <v>2.5353071575577337E-2</v>
      </c>
      <c r="AY24" s="5"/>
      <c r="AZ24" s="86">
        <f t="shared" si="32"/>
        <v>1.8065005734023791</v>
      </c>
      <c r="BA24" s="86">
        <f t="shared" si="4"/>
        <v>100.305873609947</v>
      </c>
      <c r="BB24" s="86">
        <f t="shared" si="33"/>
        <v>2.1776239900530072</v>
      </c>
      <c r="BC24" s="92">
        <f t="shared" si="34"/>
        <v>2.1709835243756449E-2</v>
      </c>
      <c r="BD24" s="156">
        <f t="shared" si="35"/>
        <v>2.1248533091175522E-2</v>
      </c>
      <c r="BF24" s="5"/>
      <c r="BG24">
        <f t="shared" si="36"/>
        <v>1.9780034105851187</v>
      </c>
      <c r="BH24" s="86">
        <f t="shared" si="37"/>
        <v>100.47737644712974</v>
      </c>
      <c r="BI24" s="86">
        <f t="shared" si="38"/>
        <v>2.0061211528702643</v>
      </c>
      <c r="BJ24" s="92">
        <f t="shared" si="39"/>
        <v>1.9965899029279158E-2</v>
      </c>
      <c r="BK24" s="156">
        <f t="shared" si="40"/>
        <v>1.9575065252947263E-2</v>
      </c>
      <c r="BM24" s="5"/>
      <c r="BN24" s="86">
        <f t="shared" si="41"/>
        <v>1.9862680040670035</v>
      </c>
      <c r="BO24" s="86">
        <f t="shared" si="5"/>
        <v>100.48564104061163</v>
      </c>
      <c r="BP24" s="86">
        <f t="shared" si="42"/>
        <v>1.9978565593883815</v>
      </c>
      <c r="BQ24" s="92">
        <f t="shared" si="43"/>
        <v>1.9882010391722941E-2</v>
      </c>
      <c r="BR24" s="156">
        <f t="shared" si="44"/>
        <v>1.949442208916552E-2</v>
      </c>
      <c r="BW24" s="5"/>
      <c r="BX24" s="86">
        <f t="shared" si="6"/>
        <v>349.56875341644587</v>
      </c>
      <c r="BY24" s="86">
        <f t="shared" si="45"/>
        <v>19.441256383554105</v>
      </c>
      <c r="BZ24" s="92">
        <f t="shared" si="46"/>
        <v>5.5614971857606159E-2</v>
      </c>
      <c r="CA24" s="156">
        <f t="shared" si="47"/>
        <v>5.2684902488393436E-2</v>
      </c>
      <c r="CC24" s="5"/>
      <c r="CD24" s="86">
        <f t="shared" si="7"/>
        <v>351.8589101984054</v>
      </c>
      <c r="CE24" s="86">
        <f t="shared" si="48"/>
        <v>17.151099601594581</v>
      </c>
      <c r="CF24" s="92">
        <f t="shared" si="49"/>
        <v>4.8744252609443532E-2</v>
      </c>
      <c r="CG24" s="156">
        <f t="shared" si="50"/>
        <v>4.6478683900445732E-2</v>
      </c>
      <c r="CI24" s="5"/>
      <c r="CJ24" s="86">
        <f t="shared" si="8"/>
        <v>353.79348467778749</v>
      </c>
      <c r="CK24" s="86">
        <f t="shared" si="51"/>
        <v>15.216525122212488</v>
      </c>
      <c r="CL24" s="92">
        <f t="shared" si="52"/>
        <v>4.300962505307504E-2</v>
      </c>
      <c r="CM24" s="156">
        <f t="shared" si="53"/>
        <v>4.1236076849133996E-2</v>
      </c>
      <c r="CO24" s="5"/>
      <c r="CP24" s="86">
        <f t="shared" si="9"/>
        <v>354.88397087090328</v>
      </c>
      <c r="CQ24" s="86">
        <f t="shared" si="54"/>
        <v>14.126038929096694</v>
      </c>
      <c r="CR24" s="92">
        <f t="shared" si="55"/>
        <v>3.9804668817333952E-2</v>
      </c>
      <c r="CS24" s="156">
        <f t="shared" si="56"/>
        <v>3.8280909877628728E-2</v>
      </c>
      <c r="CU24" s="5"/>
      <c r="CV24" s="6">
        <f t="shared" si="10"/>
        <v>351.8589101984054</v>
      </c>
      <c r="CW24" s="5"/>
      <c r="CX24" s="86">
        <f t="shared" si="57"/>
        <v>2.2227992295489134</v>
      </c>
      <c r="CY24" s="86">
        <f t="shared" si="11"/>
        <v>354.08170942795431</v>
      </c>
      <c r="CZ24" s="86">
        <f t="shared" si="58"/>
        <v>14.928300372045669</v>
      </c>
      <c r="DA24" s="92">
        <f t="shared" si="59"/>
        <v>4.2160608623821504E-2</v>
      </c>
      <c r="DB24" s="156">
        <f t="shared" si="60"/>
        <v>4.0455001153320125E-2</v>
      </c>
      <c r="DD24" s="5"/>
      <c r="DE24" s="86">
        <f t="shared" si="61"/>
        <v>3.0683994951158269</v>
      </c>
      <c r="DF24" s="86">
        <f t="shared" si="12"/>
        <v>354.92730969352124</v>
      </c>
      <c r="DG24" s="86">
        <f t="shared" si="62"/>
        <v>14.08270010647874</v>
      </c>
      <c r="DH24" s="92">
        <f t="shared" si="63"/>
        <v>3.9677702227645183E-2</v>
      </c>
      <c r="DI24" s="156">
        <f t="shared" si="64"/>
        <v>3.8163463679783197E-2</v>
      </c>
      <c r="DK24" s="5"/>
      <c r="DL24" s="86">
        <f t="shared" si="65"/>
        <v>3.9900598637255396</v>
      </c>
      <c r="DM24" s="86">
        <f t="shared" si="66"/>
        <v>355.84897006213095</v>
      </c>
      <c r="DN24" s="86">
        <f t="shared" si="67"/>
        <v>13.161039737869032</v>
      </c>
      <c r="DO24" s="92">
        <f t="shared" si="68"/>
        <v>3.6984903273911754E-2</v>
      </c>
      <c r="DP24" s="156">
        <f t="shared" si="69"/>
        <v>3.5665806857115324E-2</v>
      </c>
      <c r="DR24" s="5"/>
      <c r="DS24" s="86">
        <f t="shared" si="13"/>
        <v>4.5375910087468174</v>
      </c>
      <c r="DT24" s="86">
        <f t="shared" si="0"/>
        <v>356.3965012071522</v>
      </c>
      <c r="DU24" s="86">
        <f t="shared" si="70"/>
        <v>12.613508592847779</v>
      </c>
      <c r="DV24" s="92">
        <f t="shared" si="71"/>
        <v>3.5391785694092133E-2</v>
      </c>
      <c r="DW24" s="156">
        <f t="shared" si="72"/>
        <v>3.418202286622031E-2</v>
      </c>
    </row>
    <row r="25" spans="1:127" x14ac:dyDescent="0.7">
      <c r="A25" s="25">
        <v>43866</v>
      </c>
      <c r="B25">
        <v>101.9934998</v>
      </c>
      <c r="C25" s="85">
        <v>43866</v>
      </c>
      <c r="D25">
        <v>369.67001340000002</v>
      </c>
      <c r="E25" s="17">
        <v>24</v>
      </c>
      <c r="R25" s="5"/>
      <c r="S25" s="86">
        <f t="shared" si="73"/>
        <v>98.857475538689869</v>
      </c>
      <c r="T25" s="86">
        <f t="shared" si="14"/>
        <v>3.1360242613101263</v>
      </c>
      <c r="U25" s="92">
        <f t="shared" si="15"/>
        <v>3.1722682014905183E-2</v>
      </c>
      <c r="V25" s="156">
        <f t="shared" si="16"/>
        <v>3.0747295341954004E-2</v>
      </c>
      <c r="W25" s="102"/>
      <c r="X25" s="5"/>
      <c r="Y25" s="86">
        <f t="shared" si="17"/>
        <v>100.49143531827232</v>
      </c>
      <c r="Z25" s="86">
        <f t="shared" si="18"/>
        <v>1.5020644817276718</v>
      </c>
      <c r="AA25" s="92">
        <f t="shared" si="19"/>
        <v>1.4947189051190236E-2</v>
      </c>
      <c r="AB25" s="156">
        <f t="shared" si="20"/>
        <v>1.4727060887929957E-2</v>
      </c>
      <c r="AC25" s="102"/>
      <c r="AD25" s="5"/>
      <c r="AE25" s="86">
        <f t="shared" si="1"/>
        <v>101.45496611368529</v>
      </c>
      <c r="AF25" s="86">
        <f t="shared" si="21"/>
        <v>0.53853368631470744</v>
      </c>
      <c r="AG25" s="92">
        <f t="shared" si="22"/>
        <v>5.3081057235902472E-3</v>
      </c>
      <c r="AH25" s="156">
        <f t="shared" si="23"/>
        <v>5.2800785086375424E-3</v>
      </c>
      <c r="AI25" s="102"/>
      <c r="AJ25" s="5"/>
      <c r="AK25" s="86">
        <f t="shared" si="2"/>
        <v>101.81851112648066</v>
      </c>
      <c r="AL25" s="86">
        <f t="shared" si="24"/>
        <v>0.17498867351933711</v>
      </c>
      <c r="AM25" s="92">
        <f t="shared" si="25"/>
        <v>1.7186331992417691E-3</v>
      </c>
      <c r="AN25" s="156">
        <f t="shared" si="26"/>
        <v>1.7156845667858642E-3</v>
      </c>
      <c r="AO25" s="102"/>
      <c r="AP25" s="5"/>
      <c r="AQ25" s="6">
        <f t="shared" si="3"/>
        <v>100.49143531827232</v>
      </c>
      <c r="AR25" s="5"/>
      <c r="AS25" s="86">
        <f t="shared" si="27"/>
        <v>1.5859021390064751</v>
      </c>
      <c r="AT25" s="86">
        <f t="shared" si="28"/>
        <v>102.0773374572788</v>
      </c>
      <c r="AU25" s="86">
        <f t="shared" si="29"/>
        <v>8.3837657278806432E-2</v>
      </c>
      <c r="AV25" s="92">
        <f t="shared" si="30"/>
        <v>8.2131508684671556E-4</v>
      </c>
      <c r="AW25" s="156">
        <f t="shared" si="31"/>
        <v>8.2199019979905066E-4</v>
      </c>
      <c r="AY25" s="5"/>
      <c r="AZ25" s="86">
        <f t="shared" si="32"/>
        <v>1.8992814275650385</v>
      </c>
      <c r="BA25" s="86">
        <f t="shared" si="4"/>
        <v>102.39071674583737</v>
      </c>
      <c r="BB25" s="86">
        <f t="shared" si="33"/>
        <v>0.39721694583737133</v>
      </c>
      <c r="BC25" s="92">
        <f t="shared" si="34"/>
        <v>3.8794234327256035E-3</v>
      </c>
      <c r="BD25" s="156">
        <f t="shared" si="35"/>
        <v>3.8945319713146204E-3</v>
      </c>
      <c r="BF25" s="5"/>
      <c r="BG25">
        <f t="shared" si="36"/>
        <v>1.9872822655392208</v>
      </c>
      <c r="BH25" s="86">
        <f t="shared" si="37"/>
        <v>102.47871758381154</v>
      </c>
      <c r="BI25" s="86">
        <f t="shared" si="38"/>
        <v>0.48521778381154945</v>
      </c>
      <c r="BJ25" s="92">
        <f t="shared" si="39"/>
        <v>4.7348151426145364E-3</v>
      </c>
      <c r="BK25" s="156">
        <f t="shared" si="40"/>
        <v>4.7573402693604746E-3</v>
      </c>
      <c r="BM25" s="5"/>
      <c r="BN25" s="86">
        <f t="shared" si="41"/>
        <v>1.9906137123125243</v>
      </c>
      <c r="BO25" s="86">
        <f t="shared" si="5"/>
        <v>102.48204903058485</v>
      </c>
      <c r="BP25" s="86">
        <f t="shared" si="42"/>
        <v>0.48854923058485156</v>
      </c>
      <c r="BQ25" s="92">
        <f t="shared" si="43"/>
        <v>4.767168837920565E-3</v>
      </c>
      <c r="BR25" s="156">
        <f t="shared" si="44"/>
        <v>4.7900035937863909E-3</v>
      </c>
      <c r="BW25" s="5"/>
      <c r="BX25" s="86">
        <f t="shared" si="6"/>
        <v>355.9843680230187</v>
      </c>
      <c r="BY25" s="86">
        <f t="shared" si="45"/>
        <v>13.685645376981313</v>
      </c>
      <c r="BZ25" s="92">
        <f t="shared" si="46"/>
        <v>3.8444512193008346E-2</v>
      </c>
      <c r="CA25" s="156">
        <f t="shared" si="47"/>
        <v>3.7021248359067775E-2</v>
      </c>
      <c r="CC25" s="5"/>
      <c r="CD25" s="86">
        <f t="shared" si="7"/>
        <v>360.43445999920266</v>
      </c>
      <c r="CE25" s="86">
        <f t="shared" si="48"/>
        <v>9.2355534007973574</v>
      </c>
      <c r="CF25" s="92">
        <f t="shared" si="49"/>
        <v>2.5623391838887403E-2</v>
      </c>
      <c r="CG25" s="156">
        <f t="shared" si="50"/>
        <v>2.4983236578629553E-2</v>
      </c>
      <c r="CI25" s="5"/>
      <c r="CJ25" s="86">
        <f t="shared" si="8"/>
        <v>363.83639125844775</v>
      </c>
      <c r="CK25" s="86">
        <f t="shared" si="51"/>
        <v>5.8336221415522687</v>
      </c>
      <c r="CL25" s="92">
        <f t="shared" si="52"/>
        <v>1.6033641168698844E-2</v>
      </c>
      <c r="CM25" s="156">
        <f t="shared" si="53"/>
        <v>1.5780620364357279E-2</v>
      </c>
      <c r="CO25" s="5"/>
      <c r="CP25" s="86">
        <f t="shared" si="9"/>
        <v>365.4785000677258</v>
      </c>
      <c r="CQ25" s="86">
        <f t="shared" si="54"/>
        <v>4.1915133322742122</v>
      </c>
      <c r="CR25" s="92">
        <f t="shared" si="55"/>
        <v>1.146856335324101E-2</v>
      </c>
      <c r="CS25" s="156">
        <f t="shared" si="56"/>
        <v>1.1338526740979668E-2</v>
      </c>
      <c r="CU25" s="5"/>
      <c r="CV25" s="6">
        <f t="shared" si="10"/>
        <v>360.43445999920266</v>
      </c>
      <c r="CW25" s="5"/>
      <c r="CX25" s="86">
        <f t="shared" si="57"/>
        <v>4.3192069180608685</v>
      </c>
      <c r="CY25" s="86">
        <f t="shared" si="11"/>
        <v>364.7536669172635</v>
      </c>
      <c r="CZ25" s="86">
        <f t="shared" si="58"/>
        <v>4.9163464827365146</v>
      </c>
      <c r="DA25" s="92">
        <f t="shared" si="59"/>
        <v>1.3478538884303202E-2</v>
      </c>
      <c r="DB25" s="156">
        <f t="shared" si="60"/>
        <v>1.3299283968204369E-2</v>
      </c>
      <c r="DD25" s="5"/>
      <c r="DE25" s="86">
        <f t="shared" si="61"/>
        <v>5.8219746479565444</v>
      </c>
      <c r="DF25" s="86">
        <f t="shared" si="12"/>
        <v>366.25643464715921</v>
      </c>
      <c r="DG25" s="86">
        <f t="shared" si="62"/>
        <v>3.4135787528408059</v>
      </c>
      <c r="DH25" s="92">
        <f t="shared" si="63"/>
        <v>9.3201877971900975E-3</v>
      </c>
      <c r="DI25" s="156">
        <f t="shared" si="64"/>
        <v>9.2341240271148432E-3</v>
      </c>
      <c r="DK25" s="5"/>
      <c r="DL25" s="86">
        <f t="shared" si="65"/>
        <v>7.0164832221928766</v>
      </c>
      <c r="DM25" s="86">
        <f t="shared" si="66"/>
        <v>367.45094322139556</v>
      </c>
      <c r="DN25" s="86">
        <f t="shared" si="67"/>
        <v>2.2190701786044542</v>
      </c>
      <c r="DO25" s="92">
        <f t="shared" si="68"/>
        <v>6.0390923456343556E-3</v>
      </c>
      <c r="DP25" s="156">
        <f t="shared" si="69"/>
        <v>6.0028406366932387E-3</v>
      </c>
      <c r="DR25" s="5"/>
      <c r="DS25" s="86">
        <f t="shared" si="13"/>
        <v>7.5660601027846504</v>
      </c>
      <c r="DT25" s="86">
        <f t="shared" si="0"/>
        <v>368.00052010198732</v>
      </c>
      <c r="DU25" s="86">
        <f t="shared" si="70"/>
        <v>1.6694932980126964</v>
      </c>
      <c r="DV25" s="92">
        <f t="shared" si="71"/>
        <v>4.5366601589313365E-3</v>
      </c>
      <c r="DW25" s="156">
        <f t="shared" si="72"/>
        <v>4.5161718221548783E-3</v>
      </c>
    </row>
    <row r="26" spans="1:127" x14ac:dyDescent="0.7">
      <c r="A26" s="25">
        <v>43867</v>
      </c>
      <c r="B26">
        <v>102.5114975</v>
      </c>
      <c r="C26" s="85">
        <v>43867</v>
      </c>
      <c r="D26">
        <v>366.9500122</v>
      </c>
      <c r="E26" s="17">
        <v>25</v>
      </c>
      <c r="R26" s="5"/>
      <c r="S26" s="86">
        <f t="shared" si="73"/>
        <v>99.892363544922205</v>
      </c>
      <c r="T26" s="86">
        <f t="shared" si="14"/>
        <v>2.6191339550777997</v>
      </c>
      <c r="U26" s="92">
        <f t="shared" si="15"/>
        <v>2.621956135715979E-2</v>
      </c>
      <c r="V26" s="156">
        <f t="shared" si="16"/>
        <v>2.5549660466893477E-2</v>
      </c>
      <c r="W26" s="102"/>
      <c r="X26" s="5"/>
      <c r="Y26" s="86">
        <f t="shared" si="17"/>
        <v>101.24246755913616</v>
      </c>
      <c r="Z26" s="86">
        <f t="shared" si="18"/>
        <v>1.2690299408638452</v>
      </c>
      <c r="AA26" s="92">
        <f t="shared" si="19"/>
        <v>1.2534561547727977E-2</v>
      </c>
      <c r="AB26" s="156">
        <f t="shared" si="20"/>
        <v>1.2379391305485954E-2</v>
      </c>
      <c r="AC26" s="102"/>
      <c r="AD26" s="5"/>
      <c r="AE26" s="86">
        <f t="shared" si="1"/>
        <v>101.81039834665299</v>
      </c>
      <c r="AF26" s="86">
        <f t="shared" si="21"/>
        <v>0.70109915334701611</v>
      </c>
      <c r="AG26" s="92">
        <f t="shared" si="22"/>
        <v>6.8863216796368103E-3</v>
      </c>
      <c r="AH26" s="156">
        <f t="shared" si="23"/>
        <v>6.839224579145535E-3</v>
      </c>
      <c r="AI26" s="102"/>
      <c r="AJ26" s="5"/>
      <c r="AK26" s="86">
        <f t="shared" si="2"/>
        <v>101.94975263162016</v>
      </c>
      <c r="AL26" s="86">
        <f t="shared" si="24"/>
        <v>0.56174486837984716</v>
      </c>
      <c r="AM26" s="92">
        <f t="shared" si="25"/>
        <v>5.5100169826760277E-3</v>
      </c>
      <c r="AN26" s="156">
        <f t="shared" si="26"/>
        <v>5.4798230645284165E-3</v>
      </c>
      <c r="AO26" s="102"/>
      <c r="AP26" s="5"/>
      <c r="AQ26" s="6">
        <f t="shared" si="3"/>
        <v>101.24246755913616</v>
      </c>
      <c r="AR26" s="5"/>
      <c r="AS26" s="86">
        <f t="shared" si="27"/>
        <v>1.310395072619404</v>
      </c>
      <c r="AT26" s="86">
        <f t="shared" si="28"/>
        <v>102.55286263175556</v>
      </c>
      <c r="AU26" s="86">
        <f t="shared" si="29"/>
        <v>4.1365131755554785E-2</v>
      </c>
      <c r="AV26" s="92">
        <f t="shared" si="30"/>
        <v>4.0335423794153597E-4</v>
      </c>
      <c r="AW26" s="156">
        <f t="shared" si="31"/>
        <v>4.0351699823285464E-4</v>
      </c>
      <c r="AY26" s="5"/>
      <c r="AZ26" s="86">
        <f t="shared" si="32"/>
        <v>1.3251568342144373</v>
      </c>
      <c r="BA26" s="86">
        <f t="shared" si="4"/>
        <v>102.5676243933506</v>
      </c>
      <c r="BB26" s="86">
        <f t="shared" si="33"/>
        <v>5.6126893350594287E-2</v>
      </c>
      <c r="BC26" s="92">
        <f t="shared" si="34"/>
        <v>5.4721841987239166E-4</v>
      </c>
      <c r="BD26" s="156">
        <f t="shared" si="35"/>
        <v>5.4751803182461834E-4</v>
      </c>
      <c r="BF26" s="5"/>
      <c r="BG26">
        <f t="shared" si="36"/>
        <v>1.1713572492534667</v>
      </c>
      <c r="BH26" s="86">
        <f t="shared" si="37"/>
        <v>102.41382480838962</v>
      </c>
      <c r="BI26" s="86">
        <f t="shared" si="38"/>
        <v>9.7672691610384277E-2</v>
      </c>
      <c r="BJ26" s="92">
        <f t="shared" si="39"/>
        <v>9.5370612115233731E-4</v>
      </c>
      <c r="BK26" s="156">
        <f t="shared" si="40"/>
        <v>9.5279743240883077E-4</v>
      </c>
      <c r="BM26" s="5"/>
      <c r="BN26" s="86">
        <f t="shared" si="41"/>
        <v>1.060927608726008</v>
      </c>
      <c r="BO26" s="86">
        <f t="shared" si="5"/>
        <v>102.30339516786216</v>
      </c>
      <c r="BP26" s="86">
        <f t="shared" si="42"/>
        <v>0.20810233213784102</v>
      </c>
      <c r="BQ26" s="92">
        <f t="shared" si="43"/>
        <v>2.034168385090066E-3</v>
      </c>
      <c r="BR26" s="156">
        <f t="shared" si="44"/>
        <v>2.0300389440495786E-3</v>
      </c>
      <c r="BW26" s="5"/>
      <c r="BX26" s="86">
        <f t="shared" si="6"/>
        <v>360.50063099742249</v>
      </c>
      <c r="BY26" s="86">
        <f t="shared" si="45"/>
        <v>6.4493812025775128</v>
      </c>
      <c r="BZ26" s="92">
        <f t="shared" si="46"/>
        <v>1.7890069109542349E-2</v>
      </c>
      <c r="CA26" s="156">
        <f t="shared" si="47"/>
        <v>1.7575639700653244E-2</v>
      </c>
      <c r="CC26" s="5"/>
      <c r="CD26" s="86">
        <f t="shared" si="7"/>
        <v>365.05223669960134</v>
      </c>
      <c r="CE26" s="86">
        <f t="shared" si="48"/>
        <v>1.8977755003986658</v>
      </c>
      <c r="CF26" s="92">
        <f t="shared" si="49"/>
        <v>5.1986409330244173E-3</v>
      </c>
      <c r="CG26" s="156">
        <f t="shared" si="50"/>
        <v>5.1717548366351186E-3</v>
      </c>
      <c r="CI26" s="5"/>
      <c r="CJ26" s="86">
        <f t="shared" si="8"/>
        <v>367.68658187187225</v>
      </c>
      <c r="CK26" s="86">
        <f t="shared" si="51"/>
        <v>0.73656967187224609</v>
      </c>
      <c r="CL26" s="92">
        <f t="shared" si="52"/>
        <v>2.0032541522793956E-3</v>
      </c>
      <c r="CM26" s="156">
        <f t="shared" si="53"/>
        <v>2.0072752347281325E-3</v>
      </c>
      <c r="CO26" s="5"/>
      <c r="CP26" s="86">
        <f t="shared" si="9"/>
        <v>368.62213506693149</v>
      </c>
      <c r="CQ26" s="86">
        <f t="shared" si="54"/>
        <v>1.6721228669314883</v>
      </c>
      <c r="CR26" s="92">
        <f t="shared" si="55"/>
        <v>4.5361434050287764E-3</v>
      </c>
      <c r="CS26" s="156">
        <f t="shared" si="56"/>
        <v>4.5568137657401838E-3</v>
      </c>
      <c r="CU26" s="5"/>
      <c r="CV26" s="6">
        <f t="shared" si="10"/>
        <v>365.05223669960134</v>
      </c>
      <c r="CW26" s="5"/>
      <c r="CX26" s="86">
        <f t="shared" si="57"/>
        <v>4.4177349462323452</v>
      </c>
      <c r="CY26" s="86">
        <f t="shared" si="11"/>
        <v>369.46997164583371</v>
      </c>
      <c r="CZ26" s="86">
        <f t="shared" si="58"/>
        <v>2.519959445833706</v>
      </c>
      <c r="DA26" s="92">
        <f t="shared" si="59"/>
        <v>6.8204715923417102E-3</v>
      </c>
      <c r="DB26" s="156">
        <f t="shared" si="60"/>
        <v>6.8673098843235469E-3</v>
      </c>
      <c r="DD26" s="5"/>
      <c r="DE26" s="86">
        <f t="shared" si="61"/>
        <v>5.2198756741776116</v>
      </c>
      <c r="DF26" s="86">
        <f t="shared" si="12"/>
        <v>370.27211237377895</v>
      </c>
      <c r="DG26" s="86">
        <f t="shared" si="62"/>
        <v>3.3221001737789493</v>
      </c>
      <c r="DH26" s="92">
        <f t="shared" si="63"/>
        <v>8.9720507236726102E-3</v>
      </c>
      <c r="DI26" s="156">
        <f t="shared" si="64"/>
        <v>9.0532771857990673E-3</v>
      </c>
      <c r="DK26" s="5"/>
      <c r="DL26" s="86">
        <f t="shared" si="65"/>
        <v>5.4333369178087061</v>
      </c>
      <c r="DM26" s="86">
        <f t="shared" si="66"/>
        <v>370.48557361741007</v>
      </c>
      <c r="DN26" s="86">
        <f t="shared" si="67"/>
        <v>3.5355614174100651</v>
      </c>
      <c r="DO26" s="92">
        <f t="shared" si="68"/>
        <v>9.5430474738569422E-3</v>
      </c>
      <c r="DP26" s="156">
        <f t="shared" si="69"/>
        <v>9.6349946855515192E-3</v>
      </c>
      <c r="DR26" s="5"/>
      <c r="DS26" s="86">
        <f t="shared" si="13"/>
        <v>5.3548475509951716</v>
      </c>
      <c r="DT26" s="86">
        <f t="shared" si="0"/>
        <v>370.40708425059648</v>
      </c>
      <c r="DU26" s="86">
        <f t="shared" si="70"/>
        <v>3.45707205059648</v>
      </c>
      <c r="DV26" s="92">
        <f t="shared" si="71"/>
        <v>9.3331693630827554E-3</v>
      </c>
      <c r="DW26" s="156">
        <f t="shared" si="72"/>
        <v>9.4210980669276016E-3</v>
      </c>
    </row>
    <row r="27" spans="1:127" x14ac:dyDescent="0.7">
      <c r="A27" s="25">
        <v>43868</v>
      </c>
      <c r="B27">
        <v>103.9639969</v>
      </c>
      <c r="C27" s="85">
        <v>43868</v>
      </c>
      <c r="D27">
        <v>366.76998900000001</v>
      </c>
      <c r="E27" s="17">
        <v>26</v>
      </c>
      <c r="R27" s="5"/>
      <c r="S27" s="86">
        <f t="shared" si="73"/>
        <v>100.75667775009788</v>
      </c>
      <c r="T27" s="86">
        <f t="shared" si="14"/>
        <v>3.2073191499021192</v>
      </c>
      <c r="U27" s="92">
        <f t="shared" si="15"/>
        <v>3.1832323390585428E-2</v>
      </c>
      <c r="V27" s="156">
        <f t="shared" si="16"/>
        <v>3.0850287075699367E-2</v>
      </c>
      <c r="W27" s="102"/>
      <c r="X27" s="5"/>
      <c r="Y27" s="86">
        <f t="shared" si="17"/>
        <v>101.87698252956808</v>
      </c>
      <c r="Z27" s="86">
        <f t="shared" si="18"/>
        <v>2.0870143704319162</v>
      </c>
      <c r="AA27" s="92">
        <f t="shared" si="19"/>
        <v>2.0485631971149078E-2</v>
      </c>
      <c r="AB27" s="156">
        <f t="shared" si="20"/>
        <v>2.0074395297050341E-2</v>
      </c>
      <c r="AC27" s="102"/>
      <c r="AD27" s="5"/>
      <c r="AE27" s="86">
        <f t="shared" si="1"/>
        <v>102.27312378786203</v>
      </c>
      <c r="AF27" s="86">
        <f t="shared" si="21"/>
        <v>1.6908731121379645</v>
      </c>
      <c r="AG27" s="92">
        <f t="shared" si="22"/>
        <v>1.6532917442173996E-2</v>
      </c>
      <c r="AH27" s="156">
        <f t="shared" si="23"/>
        <v>1.6264025648844254E-2</v>
      </c>
      <c r="AI27" s="102"/>
      <c r="AJ27" s="5"/>
      <c r="AK27" s="86">
        <f t="shared" si="2"/>
        <v>102.37106128290503</v>
      </c>
      <c r="AL27" s="86">
        <f t="shared" si="24"/>
        <v>1.592935617094966</v>
      </c>
      <c r="AM27" s="92">
        <f t="shared" si="25"/>
        <v>1.5560409329867627E-2</v>
      </c>
      <c r="AN27" s="156">
        <f t="shared" si="26"/>
        <v>1.5321992849381939E-2</v>
      </c>
      <c r="AO27" s="102"/>
      <c r="AP27" s="5"/>
      <c r="AQ27" s="6">
        <f t="shared" si="3"/>
        <v>101.87698252956808</v>
      </c>
      <c r="AR27" s="5"/>
      <c r="AS27" s="86">
        <f t="shared" si="27"/>
        <v>1.087354638897535</v>
      </c>
      <c r="AT27" s="86">
        <f t="shared" si="28"/>
        <v>102.96433716846562</v>
      </c>
      <c r="AU27" s="86">
        <f t="shared" si="29"/>
        <v>0.99965973153437915</v>
      </c>
      <c r="AV27" s="92">
        <f t="shared" si="30"/>
        <v>9.7087958707370772E-3</v>
      </c>
      <c r="AW27" s="156">
        <f t="shared" si="31"/>
        <v>9.6154415118911152E-3</v>
      </c>
      <c r="AY27" s="5"/>
      <c r="AZ27" s="86">
        <f t="shared" si="32"/>
        <v>0.97983590232317996</v>
      </c>
      <c r="BA27" s="86">
        <f t="shared" si="4"/>
        <v>102.85681843189126</v>
      </c>
      <c r="BB27" s="86">
        <f t="shared" si="33"/>
        <v>1.1071784681087422</v>
      </c>
      <c r="BC27" s="92">
        <f t="shared" si="34"/>
        <v>1.0764269058563999E-2</v>
      </c>
      <c r="BD27" s="156">
        <f t="shared" si="35"/>
        <v>1.0649633537788141E-2</v>
      </c>
      <c r="BF27" s="5"/>
      <c r="BG27">
        <f t="shared" si="36"/>
        <v>0.8170413452312475</v>
      </c>
      <c r="BH27" s="86">
        <f t="shared" si="37"/>
        <v>102.69402387479933</v>
      </c>
      <c r="BI27" s="86">
        <f t="shared" si="38"/>
        <v>1.2699730252006702</v>
      </c>
      <c r="BJ27" s="92">
        <f t="shared" si="39"/>
        <v>1.2366571853771874E-2</v>
      </c>
      <c r="BK27" s="156">
        <f t="shared" si="40"/>
        <v>1.221550789762557E-2</v>
      </c>
      <c r="BM27" s="5"/>
      <c r="BN27" s="86">
        <f t="shared" si="41"/>
        <v>0.74111813000544391</v>
      </c>
      <c r="BO27" s="86">
        <f t="shared" si="5"/>
        <v>102.61810065957353</v>
      </c>
      <c r="BP27" s="86">
        <f t="shared" si="42"/>
        <v>1.3458962404264696</v>
      </c>
      <c r="BQ27" s="92">
        <f t="shared" si="43"/>
        <v>1.3115583233131174E-2</v>
      </c>
      <c r="BR27" s="156">
        <f t="shared" si="44"/>
        <v>1.2945791625547532E-2</v>
      </c>
      <c r="BW27" s="5"/>
      <c r="BX27" s="86">
        <f t="shared" si="6"/>
        <v>362.62892679427307</v>
      </c>
      <c r="BY27" s="86">
        <f t="shared" si="45"/>
        <v>4.1410622057269393</v>
      </c>
      <c r="BZ27" s="92">
        <f t="shared" si="46"/>
        <v>1.1419558396333478E-2</v>
      </c>
      <c r="CA27" s="156">
        <f t="shared" si="47"/>
        <v>1.1290624451083262E-2</v>
      </c>
      <c r="CC27" s="5"/>
      <c r="CD27" s="86">
        <f t="shared" si="7"/>
        <v>366.00112444980067</v>
      </c>
      <c r="CE27" s="86">
        <f t="shared" si="48"/>
        <v>0.76886455019933919</v>
      </c>
      <c r="CF27" s="92">
        <f t="shared" si="49"/>
        <v>2.1007163607902899E-3</v>
      </c>
      <c r="CG27" s="156">
        <f t="shared" si="50"/>
        <v>2.0963126026086586E-3</v>
      </c>
      <c r="CI27" s="5"/>
      <c r="CJ27" s="86">
        <f t="shared" si="8"/>
        <v>367.20044588843655</v>
      </c>
      <c r="CK27" s="86">
        <f t="shared" si="51"/>
        <v>0.43045688843653807</v>
      </c>
      <c r="CL27" s="92">
        <f t="shared" si="52"/>
        <v>1.1722667912209459E-3</v>
      </c>
      <c r="CM27" s="156">
        <f t="shared" si="53"/>
        <v>1.1736426134814919E-3</v>
      </c>
      <c r="CO27" s="5"/>
      <c r="CP27" s="86">
        <f t="shared" si="9"/>
        <v>367.36804291673286</v>
      </c>
      <c r="CQ27" s="86">
        <f t="shared" si="54"/>
        <v>0.59805391673285158</v>
      </c>
      <c r="CR27" s="92">
        <f t="shared" si="55"/>
        <v>1.6279421366773748E-3</v>
      </c>
      <c r="CS27" s="156">
        <f t="shared" si="56"/>
        <v>1.6305966536778219E-3</v>
      </c>
      <c r="CU27" s="5"/>
      <c r="CV27" s="6">
        <f t="shared" si="10"/>
        <v>366.00112444980067</v>
      </c>
      <c r="CW27" s="5"/>
      <c r="CX27" s="86">
        <f t="shared" si="57"/>
        <v>3.2730153715414509</v>
      </c>
      <c r="CY27" s="86">
        <f t="shared" si="11"/>
        <v>369.27413982134215</v>
      </c>
      <c r="CZ27" s="86">
        <f t="shared" si="58"/>
        <v>2.5041508213421366</v>
      </c>
      <c r="DA27" s="92">
        <f t="shared" si="59"/>
        <v>6.7812785984788029E-3</v>
      </c>
      <c r="DB27" s="156">
        <f t="shared" si="60"/>
        <v>6.8275783091460533E-3</v>
      </c>
      <c r="DD27" s="5"/>
      <c r="DE27" s="86">
        <f t="shared" si="61"/>
        <v>3.0843817121884722</v>
      </c>
      <c r="DF27" s="86">
        <f t="shared" si="12"/>
        <v>369.08550616198914</v>
      </c>
      <c r="DG27" s="86">
        <f t="shared" si="62"/>
        <v>2.3155171619891348</v>
      </c>
      <c r="DH27" s="92">
        <f t="shared" si="63"/>
        <v>6.2736605023250899E-3</v>
      </c>
      <c r="DI27" s="156">
        <f t="shared" si="64"/>
        <v>6.31326780116989E-3</v>
      </c>
      <c r="DK27" s="5"/>
      <c r="DL27" s="86">
        <f t="shared" si="65"/>
        <v>2.4736004671865199</v>
      </c>
      <c r="DM27" s="86">
        <f t="shared" si="66"/>
        <v>368.47472491698721</v>
      </c>
      <c r="DN27" s="86">
        <f t="shared" si="67"/>
        <v>1.7047359169872038</v>
      </c>
      <c r="DO27" s="92">
        <f t="shared" si="68"/>
        <v>4.6264663536183101E-3</v>
      </c>
      <c r="DP27" s="156">
        <f t="shared" si="69"/>
        <v>4.647970030577403E-3</v>
      </c>
      <c r="DR27" s="5"/>
      <c r="DS27" s="86">
        <f t="shared" si="13"/>
        <v>2.0503777003982924</v>
      </c>
      <c r="DT27" s="86">
        <f t="shared" si="0"/>
        <v>368.05150215019898</v>
      </c>
      <c r="DU27" s="86">
        <f t="shared" si="70"/>
        <v>1.2815131501989754</v>
      </c>
      <c r="DV27" s="92">
        <f t="shared" si="71"/>
        <v>3.4818853956911709E-3</v>
      </c>
      <c r="DW27" s="156">
        <f t="shared" si="72"/>
        <v>3.49405128182114E-3</v>
      </c>
    </row>
    <row r="28" spans="1:127" x14ac:dyDescent="0.7">
      <c r="A28" s="25">
        <v>43871</v>
      </c>
      <c r="B28">
        <v>106.6955032</v>
      </c>
      <c r="C28" s="85">
        <v>43871</v>
      </c>
      <c r="D28">
        <v>371.07000729999999</v>
      </c>
      <c r="E28" s="17">
        <v>27</v>
      </c>
      <c r="R28" s="5"/>
      <c r="S28" s="86">
        <f t="shared" si="73"/>
        <v>101.81509306956556</v>
      </c>
      <c r="T28" s="86">
        <f t="shared" si="14"/>
        <v>4.8804101304344414</v>
      </c>
      <c r="U28" s="92">
        <f t="shared" si="15"/>
        <v>4.7934053619141534E-2</v>
      </c>
      <c r="V28" s="156">
        <f t="shared" si="16"/>
        <v>4.5741479107007398E-2</v>
      </c>
      <c r="W28" s="102"/>
      <c r="X28" s="5"/>
      <c r="Y28" s="86">
        <f t="shared" si="17"/>
        <v>102.92048971478404</v>
      </c>
      <c r="Z28" s="86">
        <f t="shared" si="18"/>
        <v>3.7750134852159647</v>
      </c>
      <c r="AA28" s="92">
        <f t="shared" si="19"/>
        <v>3.6678930460566028E-2</v>
      </c>
      <c r="AB28" s="156">
        <f t="shared" si="20"/>
        <v>3.5381186385519243E-2</v>
      </c>
      <c r="AC28" s="102"/>
      <c r="AD28" s="5"/>
      <c r="AE28" s="86">
        <f t="shared" si="1"/>
        <v>103.38910004187309</v>
      </c>
      <c r="AF28" s="86">
        <f t="shared" si="21"/>
        <v>3.306403158126912</v>
      </c>
      <c r="AG28" s="92">
        <f t="shared" si="22"/>
        <v>3.1980190917493261E-2</v>
      </c>
      <c r="AH28" s="156">
        <f t="shared" si="23"/>
        <v>3.0989151922636154E-2</v>
      </c>
      <c r="AI28" s="102"/>
      <c r="AJ28" s="5"/>
      <c r="AK28" s="86">
        <f t="shared" si="2"/>
        <v>103.56576299572626</v>
      </c>
      <c r="AL28" s="86">
        <f t="shared" si="24"/>
        <v>3.1297402042737446</v>
      </c>
      <c r="AM28" s="92">
        <f t="shared" si="25"/>
        <v>3.0219834371353942E-2</v>
      </c>
      <c r="AN28" s="156">
        <f t="shared" si="26"/>
        <v>2.933338435460647E-2</v>
      </c>
      <c r="AO28" s="102"/>
      <c r="AP28" s="5"/>
      <c r="AQ28" s="6">
        <f t="shared" si="3"/>
        <v>102.92048971478404</v>
      </c>
      <c r="AR28" s="5"/>
      <c r="AS28" s="86">
        <f t="shared" si="27"/>
        <v>1.0728849791826147</v>
      </c>
      <c r="AT28" s="86">
        <f t="shared" si="28"/>
        <v>103.99337469396666</v>
      </c>
      <c r="AU28" s="86">
        <f t="shared" si="29"/>
        <v>2.7021285060333469</v>
      </c>
      <c r="AV28" s="92">
        <f t="shared" si="30"/>
        <v>2.5983660151285726E-2</v>
      </c>
      <c r="AW28" s="156">
        <f t="shared" si="31"/>
        <v>2.5325608155839757E-2</v>
      </c>
      <c r="AY28" s="5"/>
      <c r="AZ28" s="86">
        <f t="shared" si="32"/>
        <v>1.0116715437695691</v>
      </c>
      <c r="BA28" s="86">
        <f t="shared" si="4"/>
        <v>103.93216125855361</v>
      </c>
      <c r="BB28" s="86">
        <f t="shared" si="33"/>
        <v>2.7633419414463987</v>
      </c>
      <c r="BC28" s="92">
        <f t="shared" si="34"/>
        <v>2.6587938786070187E-2</v>
      </c>
      <c r="BD28" s="156">
        <f t="shared" si="35"/>
        <v>2.5899329011706638E-2</v>
      </c>
      <c r="BF28" s="5"/>
      <c r="BG28">
        <f t="shared" si="36"/>
        <v>0.96650879962115654</v>
      </c>
      <c r="BH28" s="86">
        <f t="shared" si="37"/>
        <v>103.88699851440519</v>
      </c>
      <c r="BI28" s="86">
        <f t="shared" si="38"/>
        <v>2.8085046855948121</v>
      </c>
      <c r="BJ28" s="92">
        <f t="shared" si="39"/>
        <v>2.7034226859536988E-2</v>
      </c>
      <c r="BK28" s="156">
        <f t="shared" si="40"/>
        <v>2.6322615305823048E-2</v>
      </c>
      <c r="BM28" s="5"/>
      <c r="BN28" s="86">
        <f t="shared" si="41"/>
        <v>0.96790992141332954</v>
      </c>
      <c r="BO28" s="86">
        <f t="shared" si="5"/>
        <v>103.88839963619736</v>
      </c>
      <c r="BP28" s="86">
        <f t="shared" si="42"/>
        <v>2.8071035638026416</v>
      </c>
      <c r="BQ28" s="92">
        <f t="shared" si="43"/>
        <v>2.7020375457055122E-2</v>
      </c>
      <c r="BR28" s="156">
        <f t="shared" si="44"/>
        <v>2.630948333915015E-2</v>
      </c>
      <c r="BW28" s="5"/>
      <c r="BX28" s="86">
        <f t="shared" si="6"/>
        <v>363.99547732216297</v>
      </c>
      <c r="BY28" s="86">
        <f t="shared" si="45"/>
        <v>7.0745299778370168</v>
      </c>
      <c r="BZ28" s="92">
        <f t="shared" si="46"/>
        <v>1.9435763405311581E-2</v>
      </c>
      <c r="CA28" s="156">
        <f t="shared" si="47"/>
        <v>1.9065216370660353E-2</v>
      </c>
      <c r="CC28" s="5"/>
      <c r="CD28" s="86">
        <f t="shared" si="7"/>
        <v>366.38555672490031</v>
      </c>
      <c r="CE28" s="86">
        <f t="shared" si="48"/>
        <v>4.6844505750996746</v>
      </c>
      <c r="CF28" s="92">
        <f t="shared" si="49"/>
        <v>1.2785576530291512E-2</v>
      </c>
      <c r="CG28" s="156">
        <f t="shared" si="50"/>
        <v>1.2624169248236826E-2</v>
      </c>
      <c r="CI28" s="5"/>
      <c r="CJ28" s="86">
        <f t="shared" si="8"/>
        <v>366.91634434206844</v>
      </c>
      <c r="CK28" s="86">
        <f t="shared" si="51"/>
        <v>4.1536629579315445</v>
      </c>
      <c r="CL28" s="92">
        <f t="shared" si="52"/>
        <v>1.1320463157288985E-2</v>
      </c>
      <c r="CM28" s="156">
        <f t="shared" si="53"/>
        <v>1.1193744781893463E-2</v>
      </c>
      <c r="CO28" s="5"/>
      <c r="CP28" s="86">
        <f t="shared" si="9"/>
        <v>366.91950247918328</v>
      </c>
      <c r="CQ28" s="86">
        <f t="shared" si="54"/>
        <v>4.1505048208167068</v>
      </c>
      <c r="CR28" s="92">
        <f t="shared" si="55"/>
        <v>1.1311758554050096E-2</v>
      </c>
      <c r="CS28" s="156">
        <f t="shared" si="56"/>
        <v>1.1185233888927964E-2</v>
      </c>
      <c r="CU28" s="5"/>
      <c r="CV28" s="6">
        <f t="shared" si="10"/>
        <v>366.38555672490031</v>
      </c>
      <c r="CW28" s="5"/>
      <c r="CX28" s="86">
        <f t="shared" si="57"/>
        <v>2.3197829497156532</v>
      </c>
      <c r="CY28" s="86">
        <f t="shared" si="11"/>
        <v>368.70533967461597</v>
      </c>
      <c r="CZ28" s="86">
        <f t="shared" si="58"/>
        <v>2.3646676253840155</v>
      </c>
      <c r="DA28" s="92">
        <f t="shared" si="59"/>
        <v>6.4134347158379774E-3</v>
      </c>
      <c r="DB28" s="156">
        <f t="shared" si="60"/>
        <v>6.372564688237512E-3</v>
      </c>
      <c r="DD28" s="5"/>
      <c r="DE28" s="86">
        <f t="shared" si="61"/>
        <v>1.7344069936440567</v>
      </c>
      <c r="DF28" s="86">
        <f t="shared" si="12"/>
        <v>368.11996371854434</v>
      </c>
      <c r="DG28" s="86">
        <f t="shared" si="62"/>
        <v>2.9500435814556454</v>
      </c>
      <c r="DH28" s="92">
        <f t="shared" si="63"/>
        <v>8.0138103667509262E-3</v>
      </c>
      <c r="DI28" s="156">
        <f t="shared" si="64"/>
        <v>7.9500997747592554E-3</v>
      </c>
      <c r="DK28" s="5"/>
      <c r="DL28" s="86">
        <f t="shared" si="65"/>
        <v>1.0947494604091799</v>
      </c>
      <c r="DM28" s="86">
        <f t="shared" si="66"/>
        <v>367.48030618530947</v>
      </c>
      <c r="DN28" s="86">
        <f t="shared" si="67"/>
        <v>3.5897011146905129</v>
      </c>
      <c r="DO28" s="92">
        <f t="shared" si="68"/>
        <v>9.7684176655723487E-3</v>
      </c>
      <c r="DP28" s="156">
        <f t="shared" si="69"/>
        <v>9.6739187864039282E-3</v>
      </c>
      <c r="DR28" s="5"/>
      <c r="DS28" s="86">
        <f t="shared" si="13"/>
        <v>0.80091863142430397</v>
      </c>
      <c r="DT28" s="86">
        <f t="shared" si="0"/>
        <v>367.18647535632459</v>
      </c>
      <c r="DU28" s="86">
        <f t="shared" si="70"/>
        <v>3.8835319436753934</v>
      </c>
      <c r="DV28" s="92">
        <f t="shared" si="71"/>
        <v>1.0576456934876868E-2</v>
      </c>
      <c r="DW28" s="156">
        <f t="shared" si="72"/>
        <v>1.0465766209273992E-2</v>
      </c>
    </row>
    <row r="29" spans="1:127" x14ac:dyDescent="0.7">
      <c r="A29" s="25">
        <v>43872</v>
      </c>
      <c r="B29">
        <v>107.5400009</v>
      </c>
      <c r="C29" s="85">
        <v>43872</v>
      </c>
      <c r="D29">
        <v>373.69000240000003</v>
      </c>
      <c r="E29" s="17">
        <v>28</v>
      </c>
      <c r="R29" s="5"/>
      <c r="S29" s="86">
        <f t="shared" si="73"/>
        <v>103.42562841260892</v>
      </c>
      <c r="T29" s="86">
        <f t="shared" si="14"/>
        <v>4.1143724873910799</v>
      </c>
      <c r="U29" s="92">
        <f t="shared" si="15"/>
        <v>3.9780976442097063E-2</v>
      </c>
      <c r="V29" s="156">
        <f t="shared" si="16"/>
        <v>3.8258996214971017E-2</v>
      </c>
      <c r="W29" s="102"/>
      <c r="X29" s="5"/>
      <c r="Y29" s="86">
        <f t="shared" si="17"/>
        <v>104.80799645739202</v>
      </c>
      <c r="Z29" s="86">
        <f t="shared" si="18"/>
        <v>2.7320044426079733</v>
      </c>
      <c r="AA29" s="92">
        <f t="shared" si="19"/>
        <v>2.6066755733839687E-2</v>
      </c>
      <c r="AB29" s="156">
        <f t="shared" si="20"/>
        <v>2.5404541749524695E-2</v>
      </c>
      <c r="AC29" s="102"/>
      <c r="AD29" s="5"/>
      <c r="AE29" s="86">
        <f t="shared" si="1"/>
        <v>105.57132612623687</v>
      </c>
      <c r="AF29" s="86">
        <f t="shared" si="21"/>
        <v>1.9686747737631265</v>
      </c>
      <c r="AG29" s="92">
        <f t="shared" si="22"/>
        <v>1.8647817035177566E-2</v>
      </c>
      <c r="AH29" s="156">
        <f t="shared" si="23"/>
        <v>1.830644185686562E-2</v>
      </c>
      <c r="AI29" s="102"/>
      <c r="AJ29" s="5"/>
      <c r="AK29" s="86">
        <f t="shared" si="2"/>
        <v>105.91306814893156</v>
      </c>
      <c r="AL29" s="86">
        <f t="shared" si="24"/>
        <v>1.6269327510684377</v>
      </c>
      <c r="AM29" s="92">
        <f t="shared" si="25"/>
        <v>1.5361019933637435E-2</v>
      </c>
      <c r="AN29" s="156">
        <f t="shared" si="26"/>
        <v>1.5128628765600446E-2</v>
      </c>
      <c r="AO29" s="102"/>
      <c r="AP29" s="5"/>
      <c r="AQ29" s="6">
        <f t="shared" si="3"/>
        <v>104.80799645739202</v>
      </c>
      <c r="AR29" s="5"/>
      <c r="AS29" s="86">
        <f t="shared" si="27"/>
        <v>1.341710161112986</v>
      </c>
      <c r="AT29" s="86">
        <f t="shared" si="28"/>
        <v>106.14970661850501</v>
      </c>
      <c r="AU29" s="86">
        <f t="shared" si="29"/>
        <v>1.3902942814949881</v>
      </c>
      <c r="AV29" s="92">
        <f t="shared" si="30"/>
        <v>1.3097485860150452E-2</v>
      </c>
      <c r="AW29" s="156">
        <f t="shared" si="31"/>
        <v>1.2928159474238839E-2</v>
      </c>
      <c r="AY29" s="5"/>
      <c r="AZ29" s="86">
        <f t="shared" si="32"/>
        <v>1.4495891431887757</v>
      </c>
      <c r="BA29" s="86">
        <f t="shared" si="4"/>
        <v>106.2575856005808</v>
      </c>
      <c r="BB29" s="86">
        <f t="shared" si="33"/>
        <v>1.2824152994191991</v>
      </c>
      <c r="BC29" s="92">
        <f t="shared" si="34"/>
        <v>1.2068929405565088E-2</v>
      </c>
      <c r="BD29" s="156">
        <f t="shared" si="35"/>
        <v>1.1925007333891506E-2</v>
      </c>
      <c r="BF29" s="5"/>
      <c r="BG29">
        <f t="shared" si="36"/>
        <v>1.5743674419924618</v>
      </c>
      <c r="BH29" s="86">
        <f t="shared" si="37"/>
        <v>106.38236389938449</v>
      </c>
      <c r="BI29" s="86">
        <f t="shared" si="38"/>
        <v>1.1576370006155088</v>
      </c>
      <c r="BJ29" s="92">
        <f t="shared" si="39"/>
        <v>1.0881850695763744E-2</v>
      </c>
      <c r="BK29" s="156">
        <f t="shared" si="40"/>
        <v>1.0764710720915652E-2</v>
      </c>
      <c r="BM29" s="5"/>
      <c r="BN29" s="86">
        <f t="shared" si="41"/>
        <v>1.6576075373093191</v>
      </c>
      <c r="BO29" s="86">
        <f t="shared" si="5"/>
        <v>106.46560399470134</v>
      </c>
      <c r="BP29" s="86">
        <f t="shared" si="42"/>
        <v>1.0743969052986557</v>
      </c>
      <c r="BQ29" s="92">
        <f t="shared" si="43"/>
        <v>1.0091493073689105E-2</v>
      </c>
      <c r="BR29" s="156">
        <f t="shared" si="44"/>
        <v>9.9906722736381876E-3</v>
      </c>
      <c r="BW29" s="5"/>
      <c r="BX29" s="86">
        <f t="shared" si="6"/>
        <v>366.33007221484917</v>
      </c>
      <c r="BY29" s="86">
        <f t="shared" si="45"/>
        <v>7.3599301851508585</v>
      </c>
      <c r="BZ29" s="92">
        <f t="shared" si="46"/>
        <v>2.0090980084305852E-2</v>
      </c>
      <c r="CA29" s="156">
        <f t="shared" si="47"/>
        <v>1.9695282554743718E-2</v>
      </c>
      <c r="CC29" s="5"/>
      <c r="CD29" s="86">
        <f t="shared" si="7"/>
        <v>368.72778201245012</v>
      </c>
      <c r="CE29" s="86">
        <f t="shared" si="48"/>
        <v>4.9622203875499054</v>
      </c>
      <c r="CF29" s="92">
        <f t="shared" si="49"/>
        <v>1.3457679701993151E-2</v>
      </c>
      <c r="CG29" s="156">
        <f t="shared" si="50"/>
        <v>1.3278975502904449E-2</v>
      </c>
      <c r="CI29" s="5"/>
      <c r="CJ29" s="86">
        <f t="shared" si="8"/>
        <v>369.65776189430323</v>
      </c>
      <c r="CK29" s="86">
        <f t="shared" si="51"/>
        <v>4.0322405056967909</v>
      </c>
      <c r="CL29" s="92">
        <f t="shared" si="52"/>
        <v>1.0908036896164878E-2</v>
      </c>
      <c r="CM29" s="156">
        <f t="shared" si="53"/>
        <v>1.0790335518210242E-2</v>
      </c>
      <c r="CO29" s="5"/>
      <c r="CP29" s="86">
        <f t="shared" si="9"/>
        <v>370.03238109479582</v>
      </c>
      <c r="CQ29" s="86">
        <f t="shared" si="54"/>
        <v>3.6576213052042021</v>
      </c>
      <c r="CR29" s="92">
        <f t="shared" si="55"/>
        <v>9.8845979218969583E-3</v>
      </c>
      <c r="CS29" s="156">
        <f t="shared" si="56"/>
        <v>9.7878489703052372E-3</v>
      </c>
      <c r="CU29" s="5"/>
      <c r="CV29" s="6">
        <f t="shared" si="10"/>
        <v>368.72778201245012</v>
      </c>
      <c r="CW29" s="5"/>
      <c r="CX29" s="86">
        <f t="shared" si="57"/>
        <v>2.3271889212009245</v>
      </c>
      <c r="CY29" s="86">
        <f t="shared" si="11"/>
        <v>371.05497093365102</v>
      </c>
      <c r="CZ29" s="86">
        <f t="shared" si="58"/>
        <v>2.6350314663490053</v>
      </c>
      <c r="DA29" s="92">
        <f t="shared" si="59"/>
        <v>7.1014584704760086E-3</v>
      </c>
      <c r="DB29" s="156">
        <f t="shared" si="60"/>
        <v>7.051383364354639E-3</v>
      </c>
      <c r="DD29" s="5"/>
      <c r="DE29" s="86">
        <f t="shared" si="61"/>
        <v>2.0383161405969328</v>
      </c>
      <c r="DF29" s="86">
        <f t="shared" si="12"/>
        <v>370.76609815304704</v>
      </c>
      <c r="DG29" s="86">
        <f t="shared" si="62"/>
        <v>2.9239042469529863</v>
      </c>
      <c r="DH29" s="92">
        <f t="shared" si="63"/>
        <v>7.8861154283476047E-3</v>
      </c>
      <c r="DI29" s="156">
        <f t="shared" si="64"/>
        <v>7.824411218321066E-3</v>
      </c>
      <c r="DK29" s="5"/>
      <c r="DL29" s="86">
        <f t="shared" si="65"/>
        <v>1.9180835063219952</v>
      </c>
      <c r="DM29" s="86">
        <f t="shared" si="66"/>
        <v>370.6458655187721</v>
      </c>
      <c r="DN29" s="86">
        <f t="shared" si="67"/>
        <v>3.0441368812279279</v>
      </c>
      <c r="DO29" s="92">
        <f t="shared" si="68"/>
        <v>8.213060401920904E-3</v>
      </c>
      <c r="DP29" s="156">
        <f t="shared" si="69"/>
        <v>8.1461555344728362E-3</v>
      </c>
      <c r="DR29" s="5"/>
      <c r="DS29" s="86">
        <f t="shared" si="13"/>
        <v>1.9568986235184327</v>
      </c>
      <c r="DT29" s="86">
        <f t="shared" si="0"/>
        <v>370.68468063596856</v>
      </c>
      <c r="DU29" s="86">
        <f t="shared" si="70"/>
        <v>3.0053217640314642</v>
      </c>
      <c r="DV29" s="92">
        <f t="shared" si="71"/>
        <v>8.1074884424016565E-3</v>
      </c>
      <c r="DW29" s="156">
        <f t="shared" si="72"/>
        <v>8.0422857040059366E-3</v>
      </c>
    </row>
    <row r="30" spans="1:127" x14ac:dyDescent="0.7">
      <c r="A30" s="25">
        <v>43873</v>
      </c>
      <c r="B30">
        <v>108</v>
      </c>
      <c r="C30" s="85">
        <v>43873</v>
      </c>
      <c r="D30">
        <v>380.01000979999998</v>
      </c>
      <c r="E30" s="17">
        <v>29</v>
      </c>
      <c r="R30" s="5"/>
      <c r="S30" s="86">
        <f t="shared" si="73"/>
        <v>104.78337133344797</v>
      </c>
      <c r="T30" s="86">
        <f t="shared" si="14"/>
        <v>3.2166286665520261</v>
      </c>
      <c r="U30" s="92">
        <f t="shared" si="15"/>
        <v>3.0697892476811765E-2</v>
      </c>
      <c r="V30" s="156">
        <f t="shared" si="16"/>
        <v>2.9783598764370613E-2</v>
      </c>
      <c r="W30" s="102"/>
      <c r="X30" s="5"/>
      <c r="Y30" s="86">
        <f t="shared" si="17"/>
        <v>106.17399867869601</v>
      </c>
      <c r="Z30" s="86">
        <f t="shared" si="18"/>
        <v>1.8260013213039912</v>
      </c>
      <c r="AA30" s="92">
        <f t="shared" si="19"/>
        <v>1.7198196771601684E-2</v>
      </c>
      <c r="AB30" s="156">
        <f t="shared" si="20"/>
        <v>1.6907419641703621E-2</v>
      </c>
      <c r="AC30" s="102"/>
      <c r="AD30" s="5"/>
      <c r="AE30" s="86">
        <f t="shared" si="1"/>
        <v>106.87065147692053</v>
      </c>
      <c r="AF30" s="86">
        <f t="shared" si="21"/>
        <v>1.1293485230794715</v>
      </c>
      <c r="AG30" s="92">
        <f t="shared" si="22"/>
        <v>1.0567433691777975E-2</v>
      </c>
      <c r="AH30" s="156">
        <f t="shared" si="23"/>
        <v>1.0456930769254367E-2</v>
      </c>
      <c r="AI30" s="102"/>
      <c r="AJ30" s="5"/>
      <c r="AK30" s="86">
        <f t="shared" si="2"/>
        <v>107.13326771223288</v>
      </c>
      <c r="AL30" s="86">
        <f t="shared" si="24"/>
        <v>0.86673228776712108</v>
      </c>
      <c r="AM30" s="92">
        <f t="shared" si="25"/>
        <v>8.0902254386118599E-3</v>
      </c>
      <c r="AN30" s="156">
        <f t="shared" si="26"/>
        <v>8.0252989608066774E-3</v>
      </c>
      <c r="AO30" s="102"/>
      <c r="AP30" s="5"/>
      <c r="AQ30" s="6">
        <f t="shared" si="3"/>
        <v>106.17399867869601</v>
      </c>
      <c r="AR30" s="5"/>
      <c r="AS30" s="86">
        <f t="shared" si="27"/>
        <v>1.3497265409760162</v>
      </c>
      <c r="AT30" s="86">
        <f t="shared" si="28"/>
        <v>107.52372521967203</v>
      </c>
      <c r="AU30" s="86">
        <f t="shared" si="29"/>
        <v>0.47627478032796944</v>
      </c>
      <c r="AV30" s="92">
        <f t="shared" si="30"/>
        <v>4.4294854866210728E-3</v>
      </c>
      <c r="AW30" s="156">
        <f t="shared" si="31"/>
        <v>4.4099516697034208E-3</v>
      </c>
      <c r="AY30" s="5"/>
      <c r="AZ30" s="86">
        <f t="shared" si="32"/>
        <v>1.4077956822463813</v>
      </c>
      <c r="BA30" s="86">
        <f t="shared" si="4"/>
        <v>107.5817943609424</v>
      </c>
      <c r="BB30" s="86">
        <f t="shared" si="33"/>
        <v>0.41820563905760366</v>
      </c>
      <c r="BC30" s="92">
        <f t="shared" si="34"/>
        <v>3.8873272335884497E-3</v>
      </c>
      <c r="BD30" s="156">
        <f t="shared" si="35"/>
        <v>3.8722744357185526E-3</v>
      </c>
      <c r="BF30" s="5"/>
      <c r="BG30">
        <f t="shared" si="36"/>
        <v>1.4368463963380682</v>
      </c>
      <c r="BH30" s="86">
        <f t="shared" si="37"/>
        <v>107.61084507503408</v>
      </c>
      <c r="BI30" s="86">
        <f t="shared" si="38"/>
        <v>0.38915492496592208</v>
      </c>
      <c r="BJ30" s="92">
        <f t="shared" si="39"/>
        <v>3.6163169678165344E-3</v>
      </c>
      <c r="BK30" s="156">
        <f t="shared" si="40"/>
        <v>3.6032863422770563E-3</v>
      </c>
      <c r="BM30" s="5"/>
      <c r="BN30" s="86">
        <f t="shared" si="41"/>
        <v>1.4389035503053198</v>
      </c>
      <c r="BO30" s="86">
        <f t="shared" si="5"/>
        <v>107.61290222900134</v>
      </c>
      <c r="BP30" s="86">
        <f t="shared" si="42"/>
        <v>0.38709777099866471</v>
      </c>
      <c r="BQ30" s="92">
        <f t="shared" si="43"/>
        <v>3.5971315983553418E-3</v>
      </c>
      <c r="BR30" s="156">
        <f t="shared" si="44"/>
        <v>3.5842386203580067E-3</v>
      </c>
      <c r="BW30" s="5"/>
      <c r="BX30" s="86">
        <f t="shared" si="6"/>
        <v>368.75884917594897</v>
      </c>
      <c r="BY30" s="86">
        <f t="shared" si="45"/>
        <v>11.25116062405101</v>
      </c>
      <c r="BZ30" s="92">
        <f t="shared" si="46"/>
        <v>3.051088983815179E-2</v>
      </c>
      <c r="CA30" s="156">
        <f t="shared" si="47"/>
        <v>2.9607537522426102E-2</v>
      </c>
      <c r="CC30" s="5"/>
      <c r="CD30" s="86">
        <f t="shared" si="7"/>
        <v>371.20889220622507</v>
      </c>
      <c r="CE30" s="86">
        <f t="shared" si="48"/>
        <v>8.8011175937749044</v>
      </c>
      <c r="CF30" s="92">
        <f t="shared" si="49"/>
        <v>2.3709339346551655E-2</v>
      </c>
      <c r="CG30" s="156">
        <f t="shared" si="50"/>
        <v>2.316022569617824E-2</v>
      </c>
      <c r="CI30" s="5"/>
      <c r="CJ30" s="86">
        <f t="shared" si="8"/>
        <v>372.31904062806314</v>
      </c>
      <c r="CK30" s="86">
        <f t="shared" si="51"/>
        <v>7.6909691719368425</v>
      </c>
      <c r="CL30" s="92">
        <f t="shared" si="52"/>
        <v>2.0656932180967657E-2</v>
      </c>
      <c r="CM30" s="156">
        <f t="shared" si="53"/>
        <v>2.0238859434214943E-2</v>
      </c>
      <c r="CO30" s="5"/>
      <c r="CP30" s="86">
        <f t="shared" si="9"/>
        <v>372.77559707369892</v>
      </c>
      <c r="CQ30" s="86">
        <f t="shared" si="54"/>
        <v>7.2344127263010591</v>
      </c>
      <c r="CR30" s="92">
        <f t="shared" si="55"/>
        <v>1.9406883881593763E-2</v>
      </c>
      <c r="CS30" s="156">
        <f t="shared" si="56"/>
        <v>1.9037426751228329E-2</v>
      </c>
      <c r="CU30" s="5"/>
      <c r="CV30" s="6">
        <f t="shared" si="10"/>
        <v>371.20889220622507</v>
      </c>
      <c r="CW30" s="5"/>
      <c r="CX30" s="86">
        <f t="shared" si="57"/>
        <v>2.3779829411503535</v>
      </c>
      <c r="CY30" s="86">
        <f t="shared" si="11"/>
        <v>373.58687514737545</v>
      </c>
      <c r="CZ30" s="86">
        <f t="shared" si="58"/>
        <v>6.4231346526245261</v>
      </c>
      <c r="DA30" s="92">
        <f t="shared" si="59"/>
        <v>1.7193148581814279E-2</v>
      </c>
      <c r="DB30" s="156">
        <f t="shared" si="60"/>
        <v>1.6902540688349326E-2</v>
      </c>
      <c r="DD30" s="5"/>
      <c r="DE30" s="86">
        <f t="shared" si="61"/>
        <v>2.259713167185943</v>
      </c>
      <c r="DF30" s="86">
        <f t="shared" si="12"/>
        <v>373.46860537341104</v>
      </c>
      <c r="DG30" s="86">
        <f t="shared" si="62"/>
        <v>6.5414044265889402</v>
      </c>
      <c r="DH30" s="92">
        <f t="shared" si="63"/>
        <v>1.7515272589107039E-2</v>
      </c>
      <c r="DI30" s="156">
        <f t="shared" si="64"/>
        <v>1.7213768737385875E-2</v>
      </c>
      <c r="DK30" s="5"/>
      <c r="DL30" s="86">
        <f t="shared" si="65"/>
        <v>2.2896811200409473</v>
      </c>
      <c r="DM30" s="86">
        <f t="shared" si="66"/>
        <v>373.49857332626601</v>
      </c>
      <c r="DN30" s="86">
        <f t="shared" si="67"/>
        <v>6.5114364737339656</v>
      </c>
      <c r="DO30" s="92">
        <f t="shared" si="68"/>
        <v>1.7433631448026881E-2</v>
      </c>
      <c r="DP30" s="156">
        <f t="shared" si="69"/>
        <v>1.7134907780879109E-2</v>
      </c>
      <c r="DR30" s="5"/>
      <c r="DS30" s="86">
        <f t="shared" si="13"/>
        <v>2.3500573012108226</v>
      </c>
      <c r="DT30" s="86">
        <f t="shared" si="0"/>
        <v>373.5589495074359</v>
      </c>
      <c r="DU30" s="86">
        <f t="shared" si="70"/>
        <v>6.4510602925640796</v>
      </c>
      <c r="DV30" s="92">
        <f t="shared" si="71"/>
        <v>1.7269189510973469E-2</v>
      </c>
      <c r="DW30" s="156">
        <f t="shared" si="72"/>
        <v>1.6976027278753223E-2</v>
      </c>
    </row>
    <row r="31" spans="1:127" x14ac:dyDescent="0.7">
      <c r="A31" s="25">
        <v>43874</v>
      </c>
      <c r="B31">
        <v>107.4934998</v>
      </c>
      <c r="C31" s="85">
        <v>43874</v>
      </c>
      <c r="D31">
        <v>381.39999390000003</v>
      </c>
      <c r="E31" s="17">
        <v>30</v>
      </c>
      <c r="R31" s="5"/>
      <c r="S31" s="86">
        <f t="shared" si="73"/>
        <v>105.84485879341014</v>
      </c>
      <c r="T31" s="86">
        <f t="shared" si="14"/>
        <v>1.6486410065898554</v>
      </c>
      <c r="U31" s="92">
        <f t="shared" si="15"/>
        <v>1.5576014039639865E-2</v>
      </c>
      <c r="V31" s="156">
        <f t="shared" si="16"/>
        <v>1.5337122799585835E-2</v>
      </c>
      <c r="W31" s="102"/>
      <c r="X31" s="5"/>
      <c r="Y31" s="86">
        <f t="shared" si="17"/>
        <v>107.08699933934801</v>
      </c>
      <c r="Z31" s="86">
        <f t="shared" si="18"/>
        <v>0.40650046065198353</v>
      </c>
      <c r="AA31" s="92">
        <f t="shared" si="19"/>
        <v>3.7959832954495639E-3</v>
      </c>
      <c r="AB31" s="156">
        <f t="shared" si="20"/>
        <v>3.7816282976022662E-3</v>
      </c>
      <c r="AC31" s="102"/>
      <c r="AD31" s="5"/>
      <c r="AE31" s="86">
        <f t="shared" si="1"/>
        <v>107.61602150215298</v>
      </c>
      <c r="AF31" s="86">
        <f t="shared" si="21"/>
        <v>0.12252170215298008</v>
      </c>
      <c r="AG31" s="92">
        <f t="shared" si="22"/>
        <v>1.1385080069191082E-3</v>
      </c>
      <c r="AH31" s="156">
        <f t="shared" si="23"/>
        <v>1.139805684817605E-3</v>
      </c>
      <c r="AI31" s="102"/>
      <c r="AJ31" s="5"/>
      <c r="AK31" s="86">
        <f t="shared" si="2"/>
        <v>107.78331692805821</v>
      </c>
      <c r="AL31" s="86">
        <f t="shared" si="24"/>
        <v>0.28981712805821758</v>
      </c>
      <c r="AM31" s="92">
        <f t="shared" si="25"/>
        <v>2.6888867063876026E-3</v>
      </c>
      <c r="AN31" s="156">
        <f t="shared" si="26"/>
        <v>2.6961363114741343E-3</v>
      </c>
      <c r="AO31" s="102"/>
      <c r="AP31" s="5"/>
      <c r="AQ31" s="6">
        <f t="shared" si="3"/>
        <v>107.08699933934801</v>
      </c>
      <c r="AR31" s="5"/>
      <c r="AS31" s="86">
        <f t="shared" si="27"/>
        <v>1.2056070004690917</v>
      </c>
      <c r="AT31" s="86">
        <f t="shared" si="28"/>
        <v>108.2926063398171</v>
      </c>
      <c r="AU31" s="86">
        <f t="shared" si="29"/>
        <v>0.79910653981710311</v>
      </c>
      <c r="AV31" s="92">
        <f t="shared" si="30"/>
        <v>7.379142185474274E-3</v>
      </c>
      <c r="AW31" s="156">
        <f t="shared" si="31"/>
        <v>7.4339987190286195E-3</v>
      </c>
      <c r="AY31" s="5"/>
      <c r="AZ31" s="86">
        <f t="shared" si="32"/>
        <v>1.160398171449192</v>
      </c>
      <c r="BA31" s="86">
        <f t="shared" si="4"/>
        <v>108.2473975107972</v>
      </c>
      <c r="BB31" s="86">
        <f t="shared" si="33"/>
        <v>0.75389771079720447</v>
      </c>
      <c r="BC31" s="92">
        <f t="shared" si="34"/>
        <v>6.9645804715259456E-3</v>
      </c>
      <c r="BD31" s="156">
        <f t="shared" si="35"/>
        <v>7.0134260415735811E-3</v>
      </c>
      <c r="BF31" s="5"/>
      <c r="BG31">
        <f t="shared" si="36"/>
        <v>1.091108210785265</v>
      </c>
      <c r="BH31" s="86">
        <f t="shared" si="37"/>
        <v>108.17810755013328</v>
      </c>
      <c r="BI31" s="86">
        <f t="shared" si="38"/>
        <v>0.68460775013328146</v>
      </c>
      <c r="BJ31" s="92">
        <f t="shared" si="39"/>
        <v>6.3285240021046943E-3</v>
      </c>
      <c r="BK31" s="156">
        <f t="shared" si="40"/>
        <v>6.3688292911389744E-3</v>
      </c>
      <c r="BM31" s="5"/>
      <c r="BN31" s="86">
        <f t="shared" si="41"/>
        <v>1.0444763830653319</v>
      </c>
      <c r="BO31" s="86">
        <f t="shared" si="5"/>
        <v>108.13147572241334</v>
      </c>
      <c r="BP31" s="86">
        <f t="shared" si="42"/>
        <v>0.63797592241334655</v>
      </c>
      <c r="BQ31" s="92">
        <f t="shared" si="43"/>
        <v>5.90000199434167E-3</v>
      </c>
      <c r="BR31" s="156">
        <f t="shared" si="44"/>
        <v>5.9350186160125988E-3</v>
      </c>
      <c r="BW31" s="5"/>
      <c r="BX31" s="86">
        <f t="shared" si="6"/>
        <v>372.47173218188578</v>
      </c>
      <c r="BY31" s="86">
        <f t="shared" si="45"/>
        <v>8.9282617181142427</v>
      </c>
      <c r="BZ31" s="92">
        <f t="shared" si="46"/>
        <v>2.3970306862788678E-2</v>
      </c>
      <c r="CA31" s="156">
        <f t="shared" si="47"/>
        <v>2.3409181596513503E-2</v>
      </c>
      <c r="CC31" s="5"/>
      <c r="CD31" s="86">
        <f t="shared" si="7"/>
        <v>375.60945100311255</v>
      </c>
      <c r="CE31" s="86">
        <f t="shared" si="48"/>
        <v>5.790542896887473</v>
      </c>
      <c r="CF31" s="92">
        <f t="shared" si="49"/>
        <v>1.5416392961953155E-2</v>
      </c>
      <c r="CG31" s="156">
        <f t="shared" si="50"/>
        <v>1.5182336102516316E-2</v>
      </c>
      <c r="CI31" s="5"/>
      <c r="CJ31" s="86">
        <f t="shared" si="8"/>
        <v>377.39508028154142</v>
      </c>
      <c r="CK31" s="86">
        <f t="shared" si="51"/>
        <v>4.0049136184586018</v>
      </c>
      <c r="CL31" s="92">
        <f t="shared" si="52"/>
        <v>1.0611992121017811E-2</v>
      </c>
      <c r="CM31" s="156">
        <f t="shared" si="53"/>
        <v>1.0500560258290558E-2</v>
      </c>
      <c r="CO31" s="5"/>
      <c r="CP31" s="86">
        <f t="shared" si="9"/>
        <v>378.2014066184247</v>
      </c>
      <c r="CQ31" s="86">
        <f t="shared" si="54"/>
        <v>3.1985872815753282</v>
      </c>
      <c r="CR31" s="92">
        <f t="shared" si="55"/>
        <v>8.4573648474090685E-3</v>
      </c>
      <c r="CS31" s="156">
        <f t="shared" si="56"/>
        <v>8.3864376841441997E-3</v>
      </c>
      <c r="CU31" s="5"/>
      <c r="CV31" s="6">
        <f t="shared" si="10"/>
        <v>375.60945100311255</v>
      </c>
      <c r="CW31" s="5"/>
      <c r="CX31" s="86">
        <f t="shared" si="57"/>
        <v>3.0454329735436056</v>
      </c>
      <c r="CY31" s="86">
        <f t="shared" si="11"/>
        <v>378.65488397665615</v>
      </c>
      <c r="CZ31" s="86">
        <f t="shared" si="58"/>
        <v>2.7451099233438754</v>
      </c>
      <c r="DA31" s="92">
        <f t="shared" si="59"/>
        <v>7.2496355903681137E-3</v>
      </c>
      <c r="DB31" s="156">
        <f t="shared" si="60"/>
        <v>7.1974566524603059E-3</v>
      </c>
      <c r="DD31" s="5"/>
      <c r="DE31" s="86">
        <f t="shared" si="61"/>
        <v>3.3301359820367118</v>
      </c>
      <c r="DF31" s="86">
        <f t="shared" si="12"/>
        <v>378.93958698514928</v>
      </c>
      <c r="DG31" s="86">
        <f t="shared" si="62"/>
        <v>2.4604069148507506</v>
      </c>
      <c r="DH31" s="92">
        <f t="shared" si="63"/>
        <v>6.4928737966539621E-3</v>
      </c>
      <c r="DI31" s="156">
        <f t="shared" si="64"/>
        <v>6.4509883434760865E-3</v>
      </c>
      <c r="DK31" s="5"/>
      <c r="DL31" s="86">
        <f t="shared" si="65"/>
        <v>3.6828603867596597</v>
      </c>
      <c r="DM31" s="86">
        <f t="shared" si="66"/>
        <v>379.29231138987222</v>
      </c>
      <c r="DN31" s="86">
        <f t="shared" si="67"/>
        <v>2.1076825101278018</v>
      </c>
      <c r="DO31" s="92">
        <f t="shared" si="68"/>
        <v>5.5568817158577408E-3</v>
      </c>
      <c r="DP31" s="156">
        <f t="shared" si="69"/>
        <v>5.526173423800366E-3</v>
      </c>
      <c r="DR31" s="5"/>
      <c r="DS31" s="86">
        <f t="shared" si="13"/>
        <v>3.8879334229683162</v>
      </c>
      <c r="DT31" s="86">
        <f t="shared" si="0"/>
        <v>379.49738442608088</v>
      </c>
      <c r="DU31" s="86">
        <f t="shared" si="70"/>
        <v>1.9026094739191421</v>
      </c>
      <c r="DV31" s="92">
        <f t="shared" si="71"/>
        <v>5.0134982532132194E-3</v>
      </c>
      <c r="DW31" s="156">
        <f t="shared" si="72"/>
        <v>4.988488474957844E-3</v>
      </c>
    </row>
    <row r="32" spans="1:127" x14ac:dyDescent="0.7">
      <c r="A32" s="25">
        <v>43875</v>
      </c>
      <c r="B32">
        <v>106.7434998</v>
      </c>
      <c r="C32" s="85">
        <v>43875</v>
      </c>
      <c r="D32">
        <v>380.39999390000003</v>
      </c>
      <c r="E32" s="17">
        <v>31</v>
      </c>
      <c r="R32" s="5"/>
      <c r="S32" s="86">
        <f t="shared" si="73"/>
        <v>106.38891032558479</v>
      </c>
      <c r="T32" s="86">
        <f t="shared" si="14"/>
        <v>0.3545894744152065</v>
      </c>
      <c r="U32" s="92">
        <f t="shared" si="15"/>
        <v>3.3329552237168986E-3</v>
      </c>
      <c r="V32" s="156">
        <f t="shared" si="16"/>
        <v>3.3218835346375489E-3</v>
      </c>
      <c r="W32" s="102"/>
      <c r="X32" s="5"/>
      <c r="Y32" s="86">
        <f t="shared" si="17"/>
        <v>107.290249569674</v>
      </c>
      <c r="Z32" s="86">
        <f t="shared" si="18"/>
        <v>0.54674976967400823</v>
      </c>
      <c r="AA32" s="92">
        <f t="shared" si="19"/>
        <v>5.0959874906335301E-3</v>
      </c>
      <c r="AB32" s="156">
        <f t="shared" si="20"/>
        <v>5.1220895951362491E-3</v>
      </c>
      <c r="AC32" s="102"/>
      <c r="AD32" s="5"/>
      <c r="AE32" s="86">
        <f t="shared" si="1"/>
        <v>107.53515717873199</v>
      </c>
      <c r="AF32" s="86">
        <f t="shared" si="21"/>
        <v>0.7916573787319976</v>
      </c>
      <c r="AG32" s="92">
        <f t="shared" si="22"/>
        <v>7.361847041486163E-3</v>
      </c>
      <c r="AH32" s="156">
        <f t="shared" si="23"/>
        <v>7.4164457809167469E-3</v>
      </c>
      <c r="AI32" s="102"/>
      <c r="AJ32" s="5"/>
      <c r="AK32" s="86">
        <f t="shared" si="2"/>
        <v>107.56595408201454</v>
      </c>
      <c r="AL32" s="86">
        <f t="shared" si="24"/>
        <v>0.82245428201454729</v>
      </c>
      <c r="AM32" s="92">
        <f t="shared" si="25"/>
        <v>7.646046456181296E-3</v>
      </c>
      <c r="AN32" s="156">
        <f t="shared" si="26"/>
        <v>7.704958930103839E-3</v>
      </c>
      <c r="AO32" s="102"/>
      <c r="AP32" s="5"/>
      <c r="AQ32" s="6">
        <f t="shared" si="3"/>
        <v>107.290249569674</v>
      </c>
      <c r="AR32" s="5"/>
      <c r="AS32" s="86">
        <f t="shared" si="27"/>
        <v>0.87482926632186875</v>
      </c>
      <c r="AT32" s="86">
        <f t="shared" si="28"/>
        <v>108.16507883599587</v>
      </c>
      <c r="AU32" s="86">
        <f t="shared" si="29"/>
        <v>1.421579035995876</v>
      </c>
      <c r="AV32" s="92">
        <f t="shared" si="30"/>
        <v>1.3142680163450255E-2</v>
      </c>
      <c r="AW32" s="156">
        <f t="shared" si="31"/>
        <v>1.3317710574034186E-2</v>
      </c>
      <c r="AY32" s="5"/>
      <c r="AZ32" s="86">
        <f t="shared" si="32"/>
        <v>0.68182420088759188</v>
      </c>
      <c r="BA32" s="86">
        <f t="shared" si="4"/>
        <v>107.97207377056159</v>
      </c>
      <c r="BB32" s="86">
        <f t="shared" si="33"/>
        <v>1.2285739705615981</v>
      </c>
      <c r="BC32" s="92">
        <f t="shared" si="34"/>
        <v>1.137862715476126E-2</v>
      </c>
      <c r="BD32" s="156">
        <f t="shared" si="35"/>
        <v>1.1509590493692977E-2</v>
      </c>
      <c r="BF32" s="5"/>
      <c r="BG32">
        <f t="shared" si="36"/>
        <v>0.50512194368214458</v>
      </c>
      <c r="BH32" s="86">
        <f t="shared" si="37"/>
        <v>107.79537151335614</v>
      </c>
      <c r="BI32" s="86">
        <f t="shared" si="38"/>
        <v>1.0518717133561495</v>
      </c>
      <c r="BJ32" s="92">
        <f t="shared" si="39"/>
        <v>9.7580415428673555E-3</v>
      </c>
      <c r="BK32" s="156">
        <f t="shared" si="40"/>
        <v>9.8541992283088849E-3</v>
      </c>
      <c r="BM32" s="5"/>
      <c r="BN32" s="86">
        <f t="shared" si="41"/>
        <v>0.41355676851082679</v>
      </c>
      <c r="BO32" s="86">
        <f t="shared" si="5"/>
        <v>107.70380633818483</v>
      </c>
      <c r="BP32" s="86">
        <f t="shared" si="42"/>
        <v>0.96030653818483813</v>
      </c>
      <c r="BQ32" s="92">
        <f t="shared" si="43"/>
        <v>8.9161801317357466E-3</v>
      </c>
      <c r="BR32" s="156">
        <f t="shared" si="44"/>
        <v>8.9963935975878335E-3</v>
      </c>
      <c r="BW32" s="5"/>
      <c r="BX32" s="86">
        <f t="shared" si="6"/>
        <v>375.41805854886348</v>
      </c>
      <c r="BY32" s="86">
        <f t="shared" si="45"/>
        <v>4.9819353511365421</v>
      </c>
      <c r="BZ32" s="92">
        <f t="shared" si="46"/>
        <v>1.327036682889911E-2</v>
      </c>
      <c r="CA32" s="156">
        <f t="shared" si="47"/>
        <v>1.3096570533716146E-2</v>
      </c>
      <c r="CC32" s="5"/>
      <c r="CD32" s="86">
        <f t="shared" si="7"/>
        <v>378.50472245155629</v>
      </c>
      <c r="CE32" s="86">
        <f t="shared" si="48"/>
        <v>1.8952714484437365</v>
      </c>
      <c r="CF32" s="92">
        <f t="shared" si="49"/>
        <v>5.0072597144050343E-3</v>
      </c>
      <c r="CG32" s="156">
        <f t="shared" si="50"/>
        <v>4.9823119843213446E-3</v>
      </c>
      <c r="CI32" s="5"/>
      <c r="CJ32" s="86">
        <f t="shared" si="8"/>
        <v>380.03832326972406</v>
      </c>
      <c r="CK32" s="86">
        <f t="shared" si="51"/>
        <v>0.36167063027596669</v>
      </c>
      <c r="CL32" s="92">
        <f t="shared" si="52"/>
        <v>9.5166884003768928E-4</v>
      </c>
      <c r="CM32" s="156">
        <f t="shared" si="53"/>
        <v>9.507640275384522E-4</v>
      </c>
      <c r="CO32" s="5"/>
      <c r="CP32" s="86">
        <f t="shared" si="9"/>
        <v>380.60034707960619</v>
      </c>
      <c r="CQ32" s="86">
        <f t="shared" si="54"/>
        <v>0.20035317960616794</v>
      </c>
      <c r="CR32" s="92">
        <f t="shared" si="55"/>
        <v>5.2641354939243442E-4</v>
      </c>
      <c r="CS32" s="156">
        <f t="shared" si="56"/>
        <v>5.2669080656935288E-4</v>
      </c>
      <c r="CU32" s="5"/>
      <c r="CV32" s="6">
        <f t="shared" si="10"/>
        <v>378.50472245155629</v>
      </c>
      <c r="CW32" s="5"/>
      <c r="CX32" s="86">
        <f t="shared" si="57"/>
        <v>2.9958796702606487</v>
      </c>
      <c r="CY32" s="86">
        <f t="shared" si="11"/>
        <v>381.50060212181694</v>
      </c>
      <c r="CZ32" s="86">
        <f t="shared" si="58"/>
        <v>1.1006082218169126</v>
      </c>
      <c r="DA32" s="92">
        <f t="shared" si="59"/>
        <v>2.8849449140986609E-3</v>
      </c>
      <c r="DB32" s="156">
        <f t="shared" si="60"/>
        <v>2.8932919018559234E-3</v>
      </c>
      <c r="DD32" s="5"/>
      <c r="DE32" s="86">
        <f t="shared" si="61"/>
        <v>3.1127037152402242</v>
      </c>
      <c r="DF32" s="86">
        <f t="shared" si="12"/>
        <v>381.61742616679652</v>
      </c>
      <c r="DG32" s="86">
        <f t="shared" si="62"/>
        <v>1.217432266796493</v>
      </c>
      <c r="DH32" s="92">
        <f t="shared" si="63"/>
        <v>3.1901904455075391E-3</v>
      </c>
      <c r="DI32" s="156">
        <f t="shared" si="64"/>
        <v>3.2004003320687036E-3</v>
      </c>
      <c r="DK32" s="5"/>
      <c r="DL32" s="86">
        <f t="shared" si="65"/>
        <v>3.1630516874711505</v>
      </c>
      <c r="DM32" s="86">
        <f t="shared" si="66"/>
        <v>381.66777413902742</v>
      </c>
      <c r="DN32" s="86">
        <f t="shared" si="67"/>
        <v>1.2677802390273882</v>
      </c>
      <c r="DO32" s="92">
        <f t="shared" si="68"/>
        <v>3.3216853109678127E-3</v>
      </c>
      <c r="DP32" s="156">
        <f t="shared" si="69"/>
        <v>3.3327556765436325E-3</v>
      </c>
      <c r="DR32" s="5"/>
      <c r="DS32" s="86">
        <f t="shared" si="13"/>
        <v>3.1434369420748816</v>
      </c>
      <c r="DT32" s="86">
        <f t="shared" si="0"/>
        <v>381.64815939363115</v>
      </c>
      <c r="DU32" s="86">
        <f t="shared" si="70"/>
        <v>1.2481654936311202</v>
      </c>
      <c r="DV32" s="92">
        <f t="shared" si="71"/>
        <v>3.2704611902602283E-3</v>
      </c>
      <c r="DW32" s="156">
        <f t="shared" si="72"/>
        <v>3.2811922020147015E-3</v>
      </c>
    </row>
    <row r="33" spans="1:127" x14ac:dyDescent="0.7">
      <c r="A33" s="25">
        <v>43879</v>
      </c>
      <c r="B33">
        <v>107.7835007</v>
      </c>
      <c r="C33" s="85">
        <v>43879</v>
      </c>
      <c r="D33">
        <v>387.77999879999999</v>
      </c>
      <c r="E33" s="17">
        <v>32</v>
      </c>
      <c r="R33" s="5"/>
      <c r="S33" s="86">
        <f t="shared" si="73"/>
        <v>106.50592485214182</v>
      </c>
      <c r="T33" s="86">
        <f t="shared" si="14"/>
        <v>1.2775758478581878</v>
      </c>
      <c r="U33" s="92">
        <f t="shared" si="15"/>
        <v>1.1995350020496967E-2</v>
      </c>
      <c r="V33" s="156">
        <f t="shared" si="16"/>
        <v>1.1853167131898396E-2</v>
      </c>
      <c r="W33" s="102"/>
      <c r="X33" s="5"/>
      <c r="Y33" s="86">
        <f t="shared" si="17"/>
        <v>107.01687468483701</v>
      </c>
      <c r="Z33" s="86">
        <f t="shared" si="18"/>
        <v>0.76662601516299844</v>
      </c>
      <c r="AA33" s="92">
        <f t="shared" si="19"/>
        <v>7.1635993615091062E-3</v>
      </c>
      <c r="AB33" s="156">
        <f t="shared" si="20"/>
        <v>7.1126472065218271E-3</v>
      </c>
      <c r="AC33" s="102"/>
      <c r="AD33" s="5"/>
      <c r="AE33" s="86">
        <f t="shared" si="1"/>
        <v>107.01266330876888</v>
      </c>
      <c r="AF33" s="86">
        <f t="shared" si="21"/>
        <v>0.77083739123112593</v>
      </c>
      <c r="AG33" s="92">
        <f t="shared" si="22"/>
        <v>7.2032352751280572E-3</v>
      </c>
      <c r="AH33" s="156">
        <f t="shared" si="23"/>
        <v>7.1517197551102174E-3</v>
      </c>
      <c r="AI33" s="102"/>
      <c r="AJ33" s="5"/>
      <c r="AK33" s="86">
        <f t="shared" si="2"/>
        <v>106.94911337050362</v>
      </c>
      <c r="AL33" s="86">
        <f t="shared" si="24"/>
        <v>0.83438732949637995</v>
      </c>
      <c r="AM33" s="92">
        <f t="shared" si="25"/>
        <v>7.8017227371096889E-3</v>
      </c>
      <c r="AN33" s="156">
        <f t="shared" si="26"/>
        <v>7.7413270498494762E-3</v>
      </c>
      <c r="AO33" s="102"/>
      <c r="AP33" s="5"/>
      <c r="AQ33" s="6">
        <f t="shared" si="3"/>
        <v>107.01687468483701</v>
      </c>
      <c r="AR33" s="5"/>
      <c r="AS33" s="86">
        <f t="shared" si="27"/>
        <v>0.49592189643944301</v>
      </c>
      <c r="AT33" s="86">
        <f t="shared" si="28"/>
        <v>107.51279658127645</v>
      </c>
      <c r="AU33" s="86">
        <f t="shared" si="29"/>
        <v>0.27070411872355749</v>
      </c>
      <c r="AV33" s="92">
        <f t="shared" si="30"/>
        <v>2.5178781255021424E-3</v>
      </c>
      <c r="AW33" s="156">
        <f t="shared" si="31"/>
        <v>2.511554337774051E-3</v>
      </c>
      <c r="AY33" s="5"/>
      <c r="AZ33" s="86">
        <f t="shared" si="32"/>
        <v>0.20422465802529743</v>
      </c>
      <c r="BA33" s="86">
        <f t="shared" si="4"/>
        <v>107.2210993428623</v>
      </c>
      <c r="BB33" s="86">
        <f t="shared" si="33"/>
        <v>0.56240135713770201</v>
      </c>
      <c r="BC33" s="92">
        <f t="shared" si="34"/>
        <v>5.2452489350002266E-3</v>
      </c>
      <c r="BD33" s="156">
        <f t="shared" si="35"/>
        <v>5.2178798562413182E-3</v>
      </c>
      <c r="BF33" s="5"/>
      <c r="BG33">
        <f t="shared" si="36"/>
        <v>-8.6859631404888893E-3</v>
      </c>
      <c r="BH33" s="86">
        <f t="shared" si="37"/>
        <v>107.00818872169651</v>
      </c>
      <c r="BI33" s="86">
        <f t="shared" si="38"/>
        <v>0.77531197830349186</v>
      </c>
      <c r="BJ33" s="92">
        <f t="shared" si="39"/>
        <v>7.2453518517157462E-3</v>
      </c>
      <c r="BK33" s="156">
        <f t="shared" si="40"/>
        <v>7.1932343379851995E-3</v>
      </c>
      <c r="BM33" s="5"/>
      <c r="BN33" s="86">
        <f t="shared" si="41"/>
        <v>-0.10164197150004106</v>
      </c>
      <c r="BO33" s="86">
        <f t="shared" si="5"/>
        <v>106.91523271333696</v>
      </c>
      <c r="BP33" s="86">
        <f t="shared" si="42"/>
        <v>0.86826798666304228</v>
      </c>
      <c r="BQ33" s="92">
        <f t="shared" si="43"/>
        <v>8.1210877498724427E-3</v>
      </c>
      <c r="BR33" s="156">
        <f t="shared" si="44"/>
        <v>8.0556669715130362E-3</v>
      </c>
      <c r="BW33" s="5"/>
      <c r="BX33" s="86">
        <f t="shared" si="6"/>
        <v>377.06209721473851</v>
      </c>
      <c r="BY33" s="86">
        <f t="shared" si="45"/>
        <v>10.717901585261473</v>
      </c>
      <c r="BZ33" s="92">
        <f t="shared" si="46"/>
        <v>2.8424765216212067E-2</v>
      </c>
      <c r="CA33" s="156">
        <f t="shared" si="47"/>
        <v>2.763912945079279E-2</v>
      </c>
      <c r="CC33" s="5"/>
      <c r="CD33" s="86">
        <f t="shared" si="7"/>
        <v>379.45235817577816</v>
      </c>
      <c r="CE33" s="86">
        <f t="shared" si="48"/>
        <v>8.3276406242218286</v>
      </c>
      <c r="CF33" s="92">
        <f t="shared" si="49"/>
        <v>2.1946472184959036E-2</v>
      </c>
      <c r="CG33" s="156">
        <f t="shared" si="50"/>
        <v>2.1475168007612642E-2</v>
      </c>
      <c r="CI33" s="5"/>
      <c r="CJ33" s="86">
        <f t="shared" si="8"/>
        <v>380.27702588570617</v>
      </c>
      <c r="CK33" s="86">
        <f t="shared" si="51"/>
        <v>7.5029729142938208</v>
      </c>
      <c r="CL33" s="92">
        <f t="shared" si="52"/>
        <v>1.973028188284209E-2</v>
      </c>
      <c r="CM33" s="156">
        <f t="shared" si="53"/>
        <v>1.9348529933240644E-2</v>
      </c>
      <c r="CO33" s="5"/>
      <c r="CP33" s="86">
        <f t="shared" si="9"/>
        <v>380.4500821949016</v>
      </c>
      <c r="CQ33" s="86">
        <f t="shared" si="54"/>
        <v>7.3299166050983899</v>
      </c>
      <c r="CR33" s="92">
        <f t="shared" si="55"/>
        <v>1.9266434541978444E-2</v>
      </c>
      <c r="CS33" s="156">
        <f t="shared" si="56"/>
        <v>1.8902255474189222E-2</v>
      </c>
      <c r="CU33" s="5"/>
      <c r="CV33" s="6">
        <f t="shared" si="10"/>
        <v>379.45235817577816</v>
      </c>
      <c r="CW33" s="5"/>
      <c r="CX33" s="86">
        <f t="shared" si="57"/>
        <v>2.3199591680678511</v>
      </c>
      <c r="CY33" s="86">
        <f t="shared" si="11"/>
        <v>381.772317343846</v>
      </c>
      <c r="CZ33" s="86">
        <f t="shared" si="58"/>
        <v>6.0076814561539891</v>
      </c>
      <c r="DA33" s="92">
        <f t="shared" si="59"/>
        <v>1.5736294076930484E-2</v>
      </c>
      <c r="DB33" s="156">
        <f t="shared" si="60"/>
        <v>1.549249954805557E-2</v>
      </c>
      <c r="DD33" s="5"/>
      <c r="DE33" s="86">
        <f t="shared" si="61"/>
        <v>2.0301697197310462</v>
      </c>
      <c r="DF33" s="86">
        <f t="shared" si="12"/>
        <v>381.48252789550918</v>
      </c>
      <c r="DG33" s="86">
        <f t="shared" si="62"/>
        <v>6.2974709044908082</v>
      </c>
      <c r="DH33" s="92">
        <f t="shared" si="63"/>
        <v>1.650788815737252E-2</v>
      </c>
      <c r="DI33" s="156">
        <f t="shared" si="64"/>
        <v>1.6239803300785425E-2</v>
      </c>
      <c r="DK33" s="5"/>
      <c r="DL33" s="86">
        <f t="shared" si="65"/>
        <v>1.7008771517266243</v>
      </c>
      <c r="DM33" s="86">
        <f t="shared" si="66"/>
        <v>381.15323532750477</v>
      </c>
      <c r="DN33" s="86">
        <f t="shared" si="67"/>
        <v>6.6267634724952131</v>
      </c>
      <c r="DO33" s="92">
        <f t="shared" si="68"/>
        <v>1.7386087427019178E-2</v>
      </c>
      <c r="DP33" s="156">
        <f t="shared" si="69"/>
        <v>1.7088976979220141E-2</v>
      </c>
      <c r="DR33" s="5"/>
      <c r="DS33" s="86">
        <f t="shared" si="13"/>
        <v>1.4965860286851216</v>
      </c>
      <c r="DT33" s="86">
        <f t="shared" si="0"/>
        <v>380.94894420446326</v>
      </c>
      <c r="DU33" s="86">
        <f t="shared" si="70"/>
        <v>6.8310545955367274</v>
      </c>
      <c r="DV33" s="92">
        <f t="shared" si="71"/>
        <v>1.7931680083277401E-2</v>
      </c>
      <c r="DW33" s="156">
        <f t="shared" si="72"/>
        <v>1.7615799207477658E-2</v>
      </c>
    </row>
    <row r="34" spans="1:127" x14ac:dyDescent="0.7">
      <c r="A34" s="25">
        <v>43880</v>
      </c>
      <c r="B34">
        <v>108.5110016</v>
      </c>
      <c r="C34" s="85">
        <v>43880</v>
      </c>
      <c r="D34">
        <v>386.19000240000003</v>
      </c>
      <c r="E34" s="17">
        <v>33</v>
      </c>
      <c r="R34" s="5"/>
      <c r="S34" s="86">
        <f t="shared" si="73"/>
        <v>106.92752488193501</v>
      </c>
      <c r="T34" s="86">
        <f t="shared" si="14"/>
        <v>1.5834767180649862</v>
      </c>
      <c r="U34" s="92">
        <f t="shared" si="15"/>
        <v>1.4808878441854858E-2</v>
      </c>
      <c r="V34" s="156">
        <f t="shared" si="16"/>
        <v>1.4592775798919417E-2</v>
      </c>
      <c r="W34" s="102"/>
      <c r="X34" s="5"/>
      <c r="Y34" s="86">
        <f t="shared" si="17"/>
        <v>107.40018769241851</v>
      </c>
      <c r="Z34" s="86">
        <f t="shared" si="18"/>
        <v>1.1108139075814876</v>
      </c>
      <c r="AA34" s="92">
        <f t="shared" si="19"/>
        <v>1.0342755738590772E-2</v>
      </c>
      <c r="AB34" s="156">
        <f t="shared" si="20"/>
        <v>1.0236878207762186E-2</v>
      </c>
      <c r="AC34" s="102"/>
      <c r="AD34" s="5"/>
      <c r="AE34" s="86">
        <f t="shared" si="1"/>
        <v>107.52141598698142</v>
      </c>
      <c r="AF34" s="86">
        <f t="shared" si="21"/>
        <v>0.98958561301857628</v>
      </c>
      <c r="AG34" s="92">
        <f t="shared" si="22"/>
        <v>9.2036140329326971E-3</v>
      </c>
      <c r="AH34" s="156">
        <f t="shared" si="23"/>
        <v>9.1196800179436949E-3</v>
      </c>
      <c r="AI34" s="102"/>
      <c r="AJ34" s="5"/>
      <c r="AK34" s="86">
        <f t="shared" si="2"/>
        <v>107.57490386762592</v>
      </c>
      <c r="AL34" s="86">
        <f t="shared" si="24"/>
        <v>0.93609773237407978</v>
      </c>
      <c r="AM34" s="92">
        <f t="shared" si="25"/>
        <v>8.7018226251540567E-3</v>
      </c>
      <c r="AN34" s="156">
        <f t="shared" si="26"/>
        <v>8.6267541407900866E-3</v>
      </c>
      <c r="AO34" s="102"/>
      <c r="AP34" s="5"/>
      <c r="AQ34" s="6">
        <f t="shared" si="3"/>
        <v>107.40018769241851</v>
      </c>
      <c r="AR34" s="5"/>
      <c r="AS34" s="86">
        <f t="shared" si="27"/>
        <v>0.45876096311632386</v>
      </c>
      <c r="AT34" s="86">
        <f t="shared" si="28"/>
        <v>107.85894865553483</v>
      </c>
      <c r="AU34" s="86">
        <f t="shared" si="29"/>
        <v>0.65205294446516859</v>
      </c>
      <c r="AV34" s="92">
        <f t="shared" si="30"/>
        <v>6.0454227729180464E-3</v>
      </c>
      <c r="AW34" s="156">
        <f t="shared" si="31"/>
        <v>6.0090952516391538E-3</v>
      </c>
      <c r="AY34" s="5"/>
      <c r="AZ34" s="86">
        <f t="shared" si="32"/>
        <v>0.29376883280340188</v>
      </c>
      <c r="BA34" s="86">
        <f t="shared" si="4"/>
        <v>107.69395652522192</v>
      </c>
      <c r="BB34" s="86">
        <f t="shared" si="33"/>
        <v>0.81704507477807908</v>
      </c>
      <c r="BC34" s="92">
        <f t="shared" si="34"/>
        <v>7.5867309656018362E-3</v>
      </c>
      <c r="BD34" s="156">
        <f t="shared" si="35"/>
        <v>7.5296058715771646E-3</v>
      </c>
      <c r="BF34" s="5"/>
      <c r="BG34">
        <f t="shared" si="36"/>
        <v>0.25003335753602796</v>
      </c>
      <c r="BH34" s="86">
        <f t="shared" si="37"/>
        <v>107.65022104995454</v>
      </c>
      <c r="BI34" s="86">
        <f t="shared" si="38"/>
        <v>0.86078055004546172</v>
      </c>
      <c r="BJ34" s="92">
        <f t="shared" si="39"/>
        <v>7.9960871575546592E-3</v>
      </c>
      <c r="BK34" s="156">
        <f t="shared" si="40"/>
        <v>7.9326569412613533E-3</v>
      </c>
      <c r="BM34" s="5"/>
      <c r="BN34" s="86">
        <f t="shared" si="41"/>
        <v>0.26207426281111945</v>
      </c>
      <c r="BO34" s="86">
        <f t="shared" si="5"/>
        <v>107.66226195522964</v>
      </c>
      <c r="BP34" s="86">
        <f t="shared" si="42"/>
        <v>0.84873964477036168</v>
      </c>
      <c r="BQ34" s="92">
        <f t="shared" si="43"/>
        <v>7.8833532693498697E-3</v>
      </c>
      <c r="BR34" s="156">
        <f t="shared" si="44"/>
        <v>7.821692107303907E-3</v>
      </c>
      <c r="BW34" s="5"/>
      <c r="BX34" s="86">
        <f t="shared" si="6"/>
        <v>380.59900473787479</v>
      </c>
      <c r="BY34" s="86">
        <f t="shared" si="45"/>
        <v>5.5909976621252326</v>
      </c>
      <c r="BZ34" s="92">
        <f t="shared" si="46"/>
        <v>1.4689995487444459E-2</v>
      </c>
      <c r="CA34" s="156">
        <f t="shared" si="47"/>
        <v>1.4477323668089945E-2</v>
      </c>
      <c r="CC34" s="5"/>
      <c r="CD34" s="86">
        <f t="shared" si="7"/>
        <v>383.6161784878891</v>
      </c>
      <c r="CE34" s="86">
        <f t="shared" si="48"/>
        <v>2.5738239121109245</v>
      </c>
      <c r="CF34" s="92">
        <f t="shared" si="49"/>
        <v>6.7093726918823916E-3</v>
      </c>
      <c r="CG34" s="156">
        <f t="shared" si="50"/>
        <v>6.6646570240445051E-3</v>
      </c>
      <c r="CI34" s="5"/>
      <c r="CJ34" s="86">
        <f t="shared" si="8"/>
        <v>385.2289880091401</v>
      </c>
      <c r="CK34" s="86">
        <f t="shared" si="51"/>
        <v>0.96101439085992979</v>
      </c>
      <c r="CL34" s="92">
        <f t="shared" si="52"/>
        <v>2.494657517406578E-3</v>
      </c>
      <c r="CM34" s="156">
        <f t="shared" si="53"/>
        <v>2.4884496876865026E-3</v>
      </c>
      <c r="CO34" s="5"/>
      <c r="CP34" s="86">
        <f t="shared" si="9"/>
        <v>385.9475196487254</v>
      </c>
      <c r="CQ34" s="86">
        <f t="shared" si="54"/>
        <v>0.24248275127462193</v>
      </c>
      <c r="CR34" s="92">
        <f t="shared" si="55"/>
        <v>6.2827907663539435E-4</v>
      </c>
      <c r="CS34" s="156">
        <f t="shared" si="56"/>
        <v>6.2788458988502786E-4</v>
      </c>
      <c r="CU34" s="5"/>
      <c r="CV34" s="6">
        <f t="shared" si="10"/>
        <v>383.6161784878891</v>
      </c>
      <c r="CW34" s="5"/>
      <c r="CX34" s="86">
        <f t="shared" si="57"/>
        <v>2.9284333456020715</v>
      </c>
      <c r="CY34" s="86">
        <f t="shared" si="11"/>
        <v>386.54461183349116</v>
      </c>
      <c r="CZ34" s="86">
        <f t="shared" si="58"/>
        <v>0.3546094334911345</v>
      </c>
      <c r="DA34" s="92">
        <f t="shared" si="59"/>
        <v>9.173829427064601E-4</v>
      </c>
      <c r="DB34" s="156">
        <f t="shared" si="60"/>
        <v>9.1822530694060883E-4</v>
      </c>
      <c r="DD34" s="5"/>
      <c r="DE34" s="86">
        <f t="shared" si="61"/>
        <v>3.0969950159209945</v>
      </c>
      <c r="DF34" s="86">
        <f t="shared" si="12"/>
        <v>386.71317350381008</v>
      </c>
      <c r="DG34" s="86">
        <f t="shared" si="62"/>
        <v>0.52317110381005705</v>
      </c>
      <c r="DH34" s="92">
        <f t="shared" si="63"/>
        <v>1.3528659990293878E-3</v>
      </c>
      <c r="DI34" s="156">
        <f t="shared" si="64"/>
        <v>1.3546987248731974E-3</v>
      </c>
      <c r="DK34" s="5"/>
      <c r="DL34" s="86">
        <f t="shared" si="65"/>
        <v>3.3264196375802744</v>
      </c>
      <c r="DM34" s="86">
        <f t="shared" si="66"/>
        <v>386.94259812546937</v>
      </c>
      <c r="DN34" s="86">
        <f t="shared" si="67"/>
        <v>0.75259572546934805</v>
      </c>
      <c r="DO34" s="92">
        <f t="shared" si="68"/>
        <v>1.9449802867796753E-3</v>
      </c>
      <c r="DP34" s="156">
        <f t="shared" si="69"/>
        <v>1.9487706071941234E-3</v>
      </c>
      <c r="DR34" s="5"/>
      <c r="DS34" s="86">
        <f t="shared" si="13"/>
        <v>3.4970117412544877</v>
      </c>
      <c r="DT34" s="86">
        <f t="shared" si="0"/>
        <v>387.11319022914358</v>
      </c>
      <c r="DU34" s="86">
        <f t="shared" si="70"/>
        <v>0.92318782914355779</v>
      </c>
      <c r="DV34" s="92">
        <f t="shared" si="71"/>
        <v>2.3848007571043912E-3</v>
      </c>
      <c r="DW34" s="156">
        <f t="shared" si="72"/>
        <v>2.3905016271947846E-3</v>
      </c>
    </row>
    <row r="35" spans="1:127" x14ac:dyDescent="0.7">
      <c r="A35" s="25">
        <v>43881</v>
      </c>
      <c r="B35">
        <v>107.6549988</v>
      </c>
      <c r="C35" s="85">
        <v>43881</v>
      </c>
      <c r="D35">
        <v>386</v>
      </c>
      <c r="E35" s="17">
        <v>34</v>
      </c>
      <c r="R35" s="5"/>
      <c r="S35" s="86">
        <f t="shared" si="73"/>
        <v>107.45007219889646</v>
      </c>
      <c r="T35" s="86">
        <f t="shared" si="14"/>
        <v>0.20492660110353711</v>
      </c>
      <c r="U35" s="92">
        <f t="shared" si="15"/>
        <v>1.9071797432039486E-3</v>
      </c>
      <c r="V35" s="156">
        <f t="shared" si="16"/>
        <v>1.9035493324768595E-3</v>
      </c>
      <c r="W35" s="102"/>
      <c r="X35" s="5"/>
      <c r="Y35" s="86">
        <f t="shared" si="17"/>
        <v>107.95559464620925</v>
      </c>
      <c r="Z35" s="86">
        <f t="shared" si="18"/>
        <v>0.30059584620924795</v>
      </c>
      <c r="AA35" s="92">
        <f t="shared" si="19"/>
        <v>2.7844397244474171E-3</v>
      </c>
      <c r="AB35" s="156">
        <f t="shared" si="20"/>
        <v>2.7922144773573484E-3</v>
      </c>
      <c r="AC35" s="102"/>
      <c r="AD35" s="5"/>
      <c r="AE35" s="86">
        <f t="shared" si="1"/>
        <v>108.17454249157367</v>
      </c>
      <c r="AF35" s="86">
        <f t="shared" si="21"/>
        <v>0.51954369157367353</v>
      </c>
      <c r="AG35" s="92">
        <f t="shared" si="22"/>
        <v>4.8028277227439506E-3</v>
      </c>
      <c r="AH35" s="156">
        <f t="shared" si="23"/>
        <v>4.8260061991071568E-3</v>
      </c>
      <c r="AI35" s="102"/>
      <c r="AJ35" s="5"/>
      <c r="AK35" s="86">
        <f t="shared" si="2"/>
        <v>108.27697716690648</v>
      </c>
      <c r="AL35" s="86">
        <f t="shared" si="24"/>
        <v>0.62197836690647534</v>
      </c>
      <c r="AM35" s="92">
        <f t="shared" si="25"/>
        <v>5.7443270322158138E-3</v>
      </c>
      <c r="AN35" s="156">
        <f t="shared" si="26"/>
        <v>5.7775149676233643E-3</v>
      </c>
      <c r="AO35" s="102"/>
      <c r="AP35" s="5"/>
      <c r="AQ35" s="6">
        <f t="shared" si="3"/>
        <v>107.95559464620925</v>
      </c>
      <c r="AR35" s="5"/>
      <c r="AS35" s="86">
        <f t="shared" si="27"/>
        <v>0.49065414003888003</v>
      </c>
      <c r="AT35" s="86">
        <f t="shared" si="28"/>
        <v>108.44624878624813</v>
      </c>
      <c r="AU35" s="86">
        <f t="shared" si="29"/>
        <v>0.79124998624813259</v>
      </c>
      <c r="AV35" s="92">
        <f t="shared" si="30"/>
        <v>7.2962411803447228E-3</v>
      </c>
      <c r="AW35" s="156">
        <f t="shared" si="31"/>
        <v>7.3498675869023613E-3</v>
      </c>
      <c r="AY35" s="5"/>
      <c r="AZ35" s="86">
        <f t="shared" si="32"/>
        <v>0.42458789329706925</v>
      </c>
      <c r="BA35" s="86">
        <f t="shared" si="4"/>
        <v>108.38018253950632</v>
      </c>
      <c r="BB35" s="86">
        <f t="shared" si="33"/>
        <v>0.72518373950632053</v>
      </c>
      <c r="BC35" s="92">
        <f t="shared" si="34"/>
        <v>6.691110150529405E-3</v>
      </c>
      <c r="BD35" s="156">
        <f t="shared" si="35"/>
        <v>6.7361826909083621E-3</v>
      </c>
      <c r="BF35" s="5"/>
      <c r="BG35">
        <f t="shared" si="36"/>
        <v>0.45157993106413569</v>
      </c>
      <c r="BH35" s="86">
        <f t="shared" si="37"/>
        <v>108.40717457727338</v>
      </c>
      <c r="BI35" s="86">
        <f t="shared" si="38"/>
        <v>0.75217577727337925</v>
      </c>
      <c r="BJ35" s="92">
        <f t="shared" si="39"/>
        <v>6.9384317062633448E-3</v>
      </c>
      <c r="BK35" s="156">
        <f t="shared" si="40"/>
        <v>6.9869099034663611E-3</v>
      </c>
      <c r="BM35" s="5"/>
      <c r="BN35" s="86">
        <f t="shared" si="41"/>
        <v>0.48207378104583237</v>
      </c>
      <c r="BO35" s="86">
        <f t="shared" si="5"/>
        <v>108.43766842725508</v>
      </c>
      <c r="BP35" s="86">
        <f t="shared" si="42"/>
        <v>0.78266962725507483</v>
      </c>
      <c r="BQ35" s="92">
        <f t="shared" si="43"/>
        <v>7.2176914037959533E-3</v>
      </c>
      <c r="BR35" s="156">
        <f t="shared" si="44"/>
        <v>7.2701652127562409E-3</v>
      </c>
      <c r="BW35" s="5"/>
      <c r="BX35" s="86">
        <f t="shared" si="6"/>
        <v>382.44403396637608</v>
      </c>
      <c r="BY35" s="86">
        <f t="shared" si="45"/>
        <v>3.5559660336239176</v>
      </c>
      <c r="BZ35" s="92">
        <f t="shared" si="46"/>
        <v>9.2980036758438574E-3</v>
      </c>
      <c r="CA35" s="156">
        <f t="shared" si="47"/>
        <v>9.2123472373676629E-3</v>
      </c>
      <c r="CC35" s="5"/>
      <c r="CD35" s="86">
        <f t="shared" si="7"/>
        <v>384.90309044394456</v>
      </c>
      <c r="CE35" s="86">
        <f t="shared" si="48"/>
        <v>1.0969095560554365</v>
      </c>
      <c r="CF35" s="92">
        <f t="shared" si="49"/>
        <v>2.8498330704236972E-3</v>
      </c>
      <c r="CG35" s="156">
        <f t="shared" si="50"/>
        <v>2.8417346011798874E-3</v>
      </c>
      <c r="CI35" s="5"/>
      <c r="CJ35" s="86">
        <f t="shared" si="8"/>
        <v>385.86325750710762</v>
      </c>
      <c r="CK35" s="86">
        <f t="shared" si="51"/>
        <v>0.13674249289238105</v>
      </c>
      <c r="CL35" s="92">
        <f t="shared" si="52"/>
        <v>3.5438070412771095E-4</v>
      </c>
      <c r="CM35" s="156">
        <f t="shared" si="53"/>
        <v>3.5425516293362968E-4</v>
      </c>
      <c r="CO35" s="5"/>
      <c r="CP35" s="86">
        <f t="shared" si="9"/>
        <v>386.12938171218133</v>
      </c>
      <c r="CQ35" s="86">
        <f t="shared" si="54"/>
        <v>0.12938171218132766</v>
      </c>
      <c r="CR35" s="92">
        <f t="shared" si="55"/>
        <v>3.3507347098949352E-4</v>
      </c>
      <c r="CS35" s="156">
        <f t="shared" si="56"/>
        <v>3.3518578285318044E-4</v>
      </c>
      <c r="CU35" s="5"/>
      <c r="CV35" s="6">
        <f t="shared" si="10"/>
        <v>384.90309044394456</v>
      </c>
      <c r="CW35" s="5"/>
      <c r="CX35" s="86">
        <f t="shared" si="57"/>
        <v>2.3867312870516901</v>
      </c>
      <c r="CY35" s="86">
        <f t="shared" si="11"/>
        <v>387.28982173099627</v>
      </c>
      <c r="CZ35" s="86">
        <f t="shared" si="58"/>
        <v>1.2898217309962661</v>
      </c>
      <c r="DA35" s="92">
        <f t="shared" si="59"/>
        <v>3.330378591493557E-3</v>
      </c>
      <c r="DB35" s="156">
        <f t="shared" si="60"/>
        <v>3.3415070751198605E-3</v>
      </c>
      <c r="DD35" s="5"/>
      <c r="DE35" s="86">
        <f t="shared" si="61"/>
        <v>2.1919534859882281</v>
      </c>
      <c r="DF35" s="86">
        <f t="shared" si="12"/>
        <v>387.09504392993279</v>
      </c>
      <c r="DG35" s="86">
        <f t="shared" si="62"/>
        <v>1.0950439299327854</v>
      </c>
      <c r="DH35" s="92">
        <f t="shared" si="63"/>
        <v>2.8288761303050859E-3</v>
      </c>
      <c r="DI35" s="156">
        <f t="shared" si="64"/>
        <v>2.8369013728828637E-3</v>
      </c>
      <c r="DK35" s="5"/>
      <c r="DL35" s="86">
        <f t="shared" si="65"/>
        <v>1.9803445677738982</v>
      </c>
      <c r="DM35" s="86">
        <f t="shared" si="66"/>
        <v>386.88343501171846</v>
      </c>
      <c r="DN35" s="86">
        <f t="shared" si="67"/>
        <v>0.88343501171846128</v>
      </c>
      <c r="DO35" s="92">
        <f t="shared" si="68"/>
        <v>2.2834655913652716E-3</v>
      </c>
      <c r="DP35" s="156">
        <f t="shared" si="69"/>
        <v>2.2886917402032674E-3</v>
      </c>
      <c r="DR35" s="5"/>
      <c r="DS35" s="86">
        <f t="shared" si="13"/>
        <v>1.8394369023552186</v>
      </c>
      <c r="DT35" s="86">
        <f t="shared" si="0"/>
        <v>386.74252734629977</v>
      </c>
      <c r="DU35" s="86">
        <f t="shared" si="70"/>
        <v>0.74252734629976658</v>
      </c>
      <c r="DV35" s="92">
        <f t="shared" si="71"/>
        <v>1.9199526656526382E-3</v>
      </c>
      <c r="DW35" s="156">
        <f t="shared" si="72"/>
        <v>1.9236459748698616E-3</v>
      </c>
    </row>
    <row r="36" spans="1:127" x14ac:dyDescent="0.7">
      <c r="A36" s="25">
        <v>43882</v>
      </c>
      <c r="B36">
        <v>104.7985001</v>
      </c>
      <c r="C36" s="85">
        <v>43882</v>
      </c>
      <c r="D36">
        <v>380.07000729999999</v>
      </c>
      <c r="E36" s="17">
        <v>35</v>
      </c>
      <c r="R36" s="5"/>
      <c r="S36" s="86">
        <f t="shared" si="73"/>
        <v>107.51769797726064</v>
      </c>
      <c r="T36" s="86">
        <f t="shared" si="14"/>
        <v>2.7191978772606404</v>
      </c>
      <c r="U36" s="92">
        <f t="shared" si="15"/>
        <v>2.5290700307178591E-2</v>
      </c>
      <c r="V36" s="156">
        <f t="shared" si="16"/>
        <v>2.5946915983205379E-2</v>
      </c>
      <c r="W36" s="102"/>
      <c r="X36" s="5"/>
      <c r="Y36" s="86">
        <f t="shared" si="17"/>
        <v>107.80529672310462</v>
      </c>
      <c r="Z36" s="86">
        <f t="shared" si="18"/>
        <v>3.0067966231046199</v>
      </c>
      <c r="AA36" s="92">
        <f t="shared" si="19"/>
        <v>2.7890991579268193E-2</v>
      </c>
      <c r="AB36" s="156">
        <f t="shared" si="20"/>
        <v>2.8691218101742851E-2</v>
      </c>
      <c r="AC36" s="102"/>
      <c r="AD36" s="5"/>
      <c r="AE36" s="86">
        <f t="shared" si="1"/>
        <v>107.83164365513505</v>
      </c>
      <c r="AF36" s="86">
        <f t="shared" si="21"/>
        <v>3.0331435551350552</v>
      </c>
      <c r="AG36" s="92">
        <f t="shared" si="22"/>
        <v>2.8128510818545924E-2</v>
      </c>
      <c r="AH36" s="156">
        <f t="shared" si="23"/>
        <v>2.8942623723057035E-2</v>
      </c>
      <c r="AI36" s="102"/>
      <c r="AJ36" s="5"/>
      <c r="AK36" s="86">
        <f t="shared" si="2"/>
        <v>107.81049339172662</v>
      </c>
      <c r="AL36" s="86">
        <f t="shared" si="24"/>
        <v>3.0119932917266254</v>
      </c>
      <c r="AM36" s="92">
        <f t="shared" si="25"/>
        <v>2.7937849062452818E-2</v>
      </c>
      <c r="AN36" s="156">
        <f t="shared" si="26"/>
        <v>2.8740805344089324E-2</v>
      </c>
      <c r="AO36" s="102"/>
      <c r="AP36" s="5"/>
      <c r="AQ36" s="6">
        <f t="shared" si="3"/>
        <v>107.80529672310462</v>
      </c>
      <c r="AR36" s="5"/>
      <c r="AS36" s="86">
        <f t="shared" si="27"/>
        <v>0.27913995920152135</v>
      </c>
      <c r="AT36" s="86">
        <f t="shared" si="28"/>
        <v>108.08443668230613</v>
      </c>
      <c r="AU36" s="86">
        <f t="shared" si="29"/>
        <v>3.2859365823061353</v>
      </c>
      <c r="AV36" s="92">
        <f t="shared" si="30"/>
        <v>3.0401570135065122E-2</v>
      </c>
      <c r="AW36" s="156">
        <f t="shared" si="31"/>
        <v>3.1354805452088103E-2</v>
      </c>
      <c r="AY36" s="5"/>
      <c r="AZ36" s="86">
        <f t="shared" si="32"/>
        <v>0.13714498509621909</v>
      </c>
      <c r="BA36" s="86">
        <f t="shared" si="4"/>
        <v>107.94244170820083</v>
      </c>
      <c r="BB36" s="86">
        <f t="shared" si="33"/>
        <v>3.1439416082008336</v>
      </c>
      <c r="BC36" s="92">
        <f t="shared" si="34"/>
        <v>2.912609311451193E-2</v>
      </c>
      <c r="BD36" s="156">
        <f t="shared" si="35"/>
        <v>2.9999872185201566E-2</v>
      </c>
      <c r="BF36" s="5"/>
      <c r="BG36">
        <f t="shared" si="36"/>
        <v>5.4340547312749607E-2</v>
      </c>
      <c r="BH36" s="86">
        <f t="shared" si="37"/>
        <v>107.85963727041737</v>
      </c>
      <c r="BI36" s="86">
        <f t="shared" si="38"/>
        <v>3.0611371704173678</v>
      </c>
      <c r="BJ36" s="92">
        <f t="shared" si="39"/>
        <v>2.8380747867181498E-2</v>
      </c>
      <c r="BK36" s="156">
        <f t="shared" si="40"/>
        <v>2.9209742195703121E-2</v>
      </c>
      <c r="BM36" s="5"/>
      <c r="BN36" s="86">
        <f t="shared" si="41"/>
        <v>7.795002932984782E-3</v>
      </c>
      <c r="BO36" s="86">
        <f t="shared" si="5"/>
        <v>107.8130917260376</v>
      </c>
      <c r="BP36" s="86">
        <f t="shared" si="42"/>
        <v>3.0145916260375998</v>
      </c>
      <c r="BQ36" s="92">
        <f t="shared" si="43"/>
        <v>2.7961276110121561E-2</v>
      </c>
      <c r="BR36" s="156">
        <f t="shared" si="44"/>
        <v>2.876559896526229E-2</v>
      </c>
      <c r="BW36" s="5"/>
      <c r="BX36" s="86">
        <f t="shared" si="6"/>
        <v>383.61750275747193</v>
      </c>
      <c r="BY36" s="86">
        <f t="shared" si="45"/>
        <v>3.5474954574719391</v>
      </c>
      <c r="BZ36" s="92">
        <f t="shared" si="46"/>
        <v>9.2474807118347584E-3</v>
      </c>
      <c r="CA36" s="156">
        <f t="shared" si="47"/>
        <v>9.333794799208664E-3</v>
      </c>
      <c r="CC36" s="5"/>
      <c r="CD36" s="86">
        <f t="shared" si="7"/>
        <v>385.45154522197231</v>
      </c>
      <c r="CE36" s="86">
        <f t="shared" si="48"/>
        <v>5.3815379219723241</v>
      </c>
      <c r="CF36" s="92">
        <f t="shared" si="49"/>
        <v>1.3961645733896917E-2</v>
      </c>
      <c r="CG36" s="156">
        <f t="shared" si="50"/>
        <v>1.4159333329673984E-2</v>
      </c>
      <c r="CI36" s="5"/>
      <c r="CJ36" s="86">
        <f t="shared" si="8"/>
        <v>385.95350755241657</v>
      </c>
      <c r="CK36" s="86">
        <f t="shared" si="51"/>
        <v>5.8835002524165816</v>
      </c>
      <c r="CL36" s="92">
        <f t="shared" si="52"/>
        <v>1.5244064731339539E-2</v>
      </c>
      <c r="CM36" s="156">
        <f t="shared" si="53"/>
        <v>1.5480043516752872E-2</v>
      </c>
      <c r="CO36" s="5"/>
      <c r="CP36" s="86">
        <f t="shared" si="9"/>
        <v>386.03234542804535</v>
      </c>
      <c r="CQ36" s="86">
        <f t="shared" si="54"/>
        <v>5.96233812804536</v>
      </c>
      <c r="CR36" s="92">
        <f t="shared" si="55"/>
        <v>1.5445177583329511E-2</v>
      </c>
      <c r="CS36" s="156">
        <f t="shared" si="56"/>
        <v>1.5687473395760793E-2</v>
      </c>
      <c r="CU36" s="5"/>
      <c r="CV36" s="6">
        <f t="shared" si="10"/>
        <v>385.45154522197231</v>
      </c>
      <c r="CW36" s="5"/>
      <c r="CX36" s="86">
        <f t="shared" si="57"/>
        <v>1.7801000390737887</v>
      </c>
      <c r="CY36" s="86">
        <f t="shared" si="11"/>
        <v>387.23164526104608</v>
      </c>
      <c r="CZ36" s="86">
        <f t="shared" si="58"/>
        <v>7.1616379610460967</v>
      </c>
      <c r="DA36" s="92">
        <f t="shared" si="59"/>
        <v>1.8494454285155833E-2</v>
      </c>
      <c r="DB36" s="156">
        <f t="shared" si="60"/>
        <v>1.8842944256301744E-2</v>
      </c>
      <c r="DD36" s="5"/>
      <c r="DE36" s="86">
        <f t="shared" si="61"/>
        <v>1.3702041320079874</v>
      </c>
      <c r="DF36" s="86">
        <f t="shared" si="12"/>
        <v>386.82174935398029</v>
      </c>
      <c r="DG36" s="86">
        <f t="shared" si="62"/>
        <v>6.7517420539803084</v>
      </c>
      <c r="DH36" s="92">
        <f t="shared" si="63"/>
        <v>1.7454401323752335E-2</v>
      </c>
      <c r="DI36" s="156">
        <f t="shared" si="64"/>
        <v>1.776446950377478E-2</v>
      </c>
      <c r="DK36" s="5"/>
      <c r="DL36" s="86">
        <f t="shared" si="65"/>
        <v>1.0352973065414381</v>
      </c>
      <c r="DM36" s="86">
        <f t="shared" si="66"/>
        <v>386.48684252851376</v>
      </c>
      <c r="DN36" s="86">
        <f t="shared" si="67"/>
        <v>6.4168352285137757</v>
      </c>
      <c r="DO36" s="92">
        <f t="shared" si="68"/>
        <v>1.6602984946480714E-2</v>
      </c>
      <c r="DP36" s="156">
        <f t="shared" si="69"/>
        <v>1.6883298090524641E-2</v>
      </c>
      <c r="DR36" s="5"/>
      <c r="DS36" s="86">
        <f t="shared" si="13"/>
        <v>0.87120030910961466</v>
      </c>
      <c r="DT36" s="86">
        <f t="shared" si="0"/>
        <v>386.32274553108192</v>
      </c>
      <c r="DU36" s="86">
        <f t="shared" si="70"/>
        <v>6.2527382310819348</v>
      </c>
      <c r="DV36" s="92">
        <f t="shared" si="71"/>
        <v>1.6185270744248387E-2</v>
      </c>
      <c r="DW36" s="156">
        <f t="shared" si="72"/>
        <v>1.6451543428804345E-2</v>
      </c>
    </row>
    <row r="37" spans="1:127" x14ac:dyDescent="0.7">
      <c r="A37" s="25">
        <v>43885</v>
      </c>
      <c r="B37">
        <v>100.46450040000001</v>
      </c>
      <c r="C37" s="85">
        <v>43885</v>
      </c>
      <c r="D37">
        <v>368.7000122</v>
      </c>
      <c r="E37" s="17">
        <v>36</v>
      </c>
      <c r="R37" s="5"/>
      <c r="S37" s="86">
        <f t="shared" si="73"/>
        <v>106.62036267776463</v>
      </c>
      <c r="T37" s="86">
        <f t="shared" si="14"/>
        <v>6.1558622777646264</v>
      </c>
      <c r="U37" s="92">
        <f t="shared" si="15"/>
        <v>5.773627216378259E-2</v>
      </c>
      <c r="V37" s="156">
        <f t="shared" si="16"/>
        <v>6.1274004780345538E-2</v>
      </c>
      <c r="W37" s="102"/>
      <c r="X37" s="5"/>
      <c r="Y37" s="86">
        <f t="shared" si="17"/>
        <v>106.30189841155232</v>
      </c>
      <c r="Z37" s="86">
        <f t="shared" si="18"/>
        <v>5.8373980115523096</v>
      </c>
      <c r="AA37" s="92">
        <f t="shared" si="19"/>
        <v>5.491339382249389E-2</v>
      </c>
      <c r="AB37" s="156">
        <f t="shared" si="20"/>
        <v>5.8104086401770526E-2</v>
      </c>
      <c r="AC37" s="102"/>
      <c r="AD37" s="5"/>
      <c r="AE37" s="86">
        <f t="shared" si="1"/>
        <v>105.82976890874592</v>
      </c>
      <c r="AF37" s="86">
        <f t="shared" si="21"/>
        <v>5.3652685087459133</v>
      </c>
      <c r="AG37" s="92">
        <f t="shared" si="22"/>
        <v>5.0697157936461484E-2</v>
      </c>
      <c r="AH37" s="156">
        <f t="shared" si="23"/>
        <v>5.3404620412026788E-2</v>
      </c>
      <c r="AI37" s="102"/>
      <c r="AJ37" s="5"/>
      <c r="AK37" s="86">
        <f t="shared" si="2"/>
        <v>105.55149842293164</v>
      </c>
      <c r="AL37" s="86">
        <f t="shared" si="24"/>
        <v>5.0869980229316383</v>
      </c>
      <c r="AM37" s="92">
        <f t="shared" si="25"/>
        <v>4.8194465250968523E-2</v>
      </c>
      <c r="AN37" s="156">
        <f t="shared" si="26"/>
        <v>5.0634781466863669E-2</v>
      </c>
      <c r="AO37" s="102"/>
      <c r="AP37" s="5"/>
      <c r="AQ37" s="6">
        <f t="shared" si="3"/>
        <v>106.30189841155232</v>
      </c>
      <c r="AR37" s="5"/>
      <c r="AS37" s="86">
        <f t="shared" si="27"/>
        <v>-0.30909767014724066</v>
      </c>
      <c r="AT37" s="86">
        <f t="shared" si="28"/>
        <v>105.99280074140508</v>
      </c>
      <c r="AU37" s="86">
        <f t="shared" si="29"/>
        <v>5.5283003414050711</v>
      </c>
      <c r="AV37" s="92">
        <f t="shared" si="30"/>
        <v>5.2157319202204018E-2</v>
      </c>
      <c r="AW37" s="156">
        <f t="shared" si="31"/>
        <v>5.5027400916683109E-2</v>
      </c>
      <c r="AY37" s="5"/>
      <c r="AZ37" s="86">
        <f t="shared" si="32"/>
        <v>-0.68312666322804194</v>
      </c>
      <c r="BA37" s="86">
        <f t="shared" si="4"/>
        <v>105.61877174832428</v>
      </c>
      <c r="BB37" s="86">
        <f t="shared" si="33"/>
        <v>5.1542713483242721</v>
      </c>
      <c r="BC37" s="92">
        <f t="shared" si="34"/>
        <v>4.8800712818420446E-2</v>
      </c>
      <c r="BD37" s="156">
        <f t="shared" si="35"/>
        <v>5.1304404319958891E-2</v>
      </c>
      <c r="BF37" s="5"/>
      <c r="BG37">
        <f t="shared" si="36"/>
        <v>-0.97376709953818508</v>
      </c>
      <c r="BH37" s="86">
        <f t="shared" si="37"/>
        <v>105.32813131201414</v>
      </c>
      <c r="BI37" s="86">
        <f t="shared" si="38"/>
        <v>4.8636309120141306</v>
      </c>
      <c r="BJ37" s="92">
        <f t="shared" si="39"/>
        <v>4.6175991650384156E-2</v>
      </c>
      <c r="BK37" s="156">
        <f t="shared" si="40"/>
        <v>4.8411437797924194E-2</v>
      </c>
      <c r="BM37" s="5"/>
      <c r="BN37" s="86">
        <f t="shared" si="41"/>
        <v>-1.1255999829309808</v>
      </c>
      <c r="BO37" s="86">
        <f t="shared" si="5"/>
        <v>105.17629842862134</v>
      </c>
      <c r="BP37" s="86">
        <f t="shared" si="42"/>
        <v>4.711798028621331</v>
      </c>
      <c r="BQ37" s="92">
        <f t="shared" si="43"/>
        <v>4.4799047875021265E-2</v>
      </c>
      <c r="BR37" s="156">
        <f t="shared" si="44"/>
        <v>4.6900128999410533E-2</v>
      </c>
      <c r="BW37" s="5"/>
      <c r="BX37" s="86">
        <f t="shared" si="6"/>
        <v>382.44682925650613</v>
      </c>
      <c r="BY37" s="86">
        <f t="shared" si="45"/>
        <v>13.746817056506131</v>
      </c>
      <c r="BZ37" s="92">
        <f t="shared" si="46"/>
        <v>3.5944387572072599E-2</v>
      </c>
      <c r="CA37" s="156">
        <f t="shared" si="47"/>
        <v>3.7284558181813185E-2</v>
      </c>
      <c r="CC37" s="5"/>
      <c r="CD37" s="86">
        <f t="shared" si="7"/>
        <v>382.76077626098618</v>
      </c>
      <c r="CE37" s="86">
        <f t="shared" si="48"/>
        <v>14.060764060986173</v>
      </c>
      <c r="CF37" s="92">
        <f t="shared" si="49"/>
        <v>3.6735122648509873E-2</v>
      </c>
      <c r="CG37" s="156">
        <f t="shared" si="50"/>
        <v>3.8136055317944936E-2</v>
      </c>
      <c r="CI37" s="5"/>
      <c r="CJ37" s="86">
        <f t="shared" si="8"/>
        <v>382.07039738582159</v>
      </c>
      <c r="CK37" s="86">
        <f t="shared" si="51"/>
        <v>13.37038518582159</v>
      </c>
      <c r="CL37" s="92">
        <f t="shared" si="52"/>
        <v>3.499455932022897E-2</v>
      </c>
      <c r="CM37" s="156">
        <f t="shared" si="53"/>
        <v>3.6263587587214055E-2</v>
      </c>
      <c r="CO37" s="5"/>
      <c r="CP37" s="86">
        <f t="shared" si="9"/>
        <v>381.56059183201131</v>
      </c>
      <c r="CQ37" s="86">
        <f t="shared" si="54"/>
        <v>12.860579632011309</v>
      </c>
      <c r="CR37" s="92">
        <f t="shared" si="55"/>
        <v>3.3705209362064836E-2</v>
      </c>
      <c r="CS37" s="156">
        <f t="shared" si="56"/>
        <v>3.4880876610969933E-2</v>
      </c>
      <c r="CU37" s="5"/>
      <c r="CV37" s="6">
        <f t="shared" si="10"/>
        <v>382.76077626098618</v>
      </c>
      <c r="CW37" s="5"/>
      <c r="CX37" s="86">
        <f t="shared" si="57"/>
        <v>0.30471326905401419</v>
      </c>
      <c r="CY37" s="86">
        <f t="shared" si="11"/>
        <v>383.06548953004017</v>
      </c>
      <c r="CZ37" s="86">
        <f t="shared" si="58"/>
        <v>14.365477330040164</v>
      </c>
      <c r="DA37" s="92">
        <f t="shared" si="59"/>
        <v>3.7501361314652225E-2</v>
      </c>
      <c r="DB37" s="156">
        <f t="shared" si="60"/>
        <v>3.8962508420660596E-2</v>
      </c>
      <c r="DD37" s="5"/>
      <c r="DE37" s="86">
        <f t="shared" si="61"/>
        <v>-0.6602824144890731</v>
      </c>
      <c r="DF37" s="86">
        <f t="shared" si="12"/>
        <v>382.1004938464971</v>
      </c>
      <c r="DG37" s="86">
        <f t="shared" si="62"/>
        <v>13.400481646497099</v>
      </c>
      <c r="DH37" s="92">
        <f t="shared" si="63"/>
        <v>3.5070568770006701E-2</v>
      </c>
      <c r="DI37" s="156">
        <f t="shared" si="64"/>
        <v>3.6345216173272202E-2</v>
      </c>
      <c r="DK37" s="5"/>
      <c r="DL37" s="86">
        <f t="shared" si="65"/>
        <v>-1.4239064300267592</v>
      </c>
      <c r="DM37" s="86">
        <f t="shared" si="66"/>
        <v>381.33686983095942</v>
      </c>
      <c r="DN37" s="86">
        <f t="shared" si="67"/>
        <v>12.636857630959412</v>
      </c>
      <c r="DO37" s="92">
        <f t="shared" si="68"/>
        <v>3.313830534288785E-2</v>
      </c>
      <c r="DP37" s="156">
        <f t="shared" si="69"/>
        <v>3.4274090623313005E-2</v>
      </c>
      <c r="DR37" s="5"/>
      <c r="DS37" s="86">
        <f t="shared" si="13"/>
        <v>-1.8002766434621966</v>
      </c>
      <c r="DT37" s="86">
        <f t="shared" si="0"/>
        <v>380.96049961752396</v>
      </c>
      <c r="DU37" s="86">
        <f t="shared" si="70"/>
        <v>12.260487417523962</v>
      </c>
      <c r="DV37" s="92">
        <f t="shared" si="71"/>
        <v>3.2183093601129836E-2</v>
      </c>
      <c r="DW37" s="156">
        <f t="shared" si="72"/>
        <v>3.325328725748266E-2</v>
      </c>
    </row>
    <row r="38" spans="1:127" x14ac:dyDescent="0.7">
      <c r="A38" s="25">
        <v>43886</v>
      </c>
      <c r="B38">
        <v>98.637001040000001</v>
      </c>
      <c r="C38" s="85">
        <v>43886</v>
      </c>
      <c r="D38">
        <v>360.0899963</v>
      </c>
      <c r="E38" s="17">
        <v>37</v>
      </c>
      <c r="R38" s="5"/>
      <c r="S38" s="86">
        <f t="shared" si="73"/>
        <v>104.5889281261023</v>
      </c>
      <c r="T38" s="86">
        <f t="shared" si="14"/>
        <v>5.9519270861023017</v>
      </c>
      <c r="U38" s="92">
        <f t="shared" si="15"/>
        <v>5.6907812258350093E-2</v>
      </c>
      <c r="V38" s="156">
        <f t="shared" si="16"/>
        <v>6.0341727985917096E-2</v>
      </c>
      <c r="W38" s="102"/>
      <c r="X38" s="5"/>
      <c r="Y38" s="86">
        <f t="shared" si="17"/>
        <v>103.38319940577617</v>
      </c>
      <c r="Z38" s="86">
        <f t="shared" si="18"/>
        <v>4.7461983657761664</v>
      </c>
      <c r="AA38" s="92">
        <f t="shared" si="19"/>
        <v>4.5908797493753997E-2</v>
      </c>
      <c r="AB38" s="156">
        <f t="shared" si="20"/>
        <v>4.8117829168908464E-2</v>
      </c>
      <c r="AC38" s="102"/>
      <c r="AD38" s="5"/>
      <c r="AE38" s="86">
        <f t="shared" si="1"/>
        <v>102.2886916929736</v>
      </c>
      <c r="AF38" s="86">
        <f t="shared" si="21"/>
        <v>3.6516906529735991</v>
      </c>
      <c r="AG38" s="92">
        <f t="shared" si="22"/>
        <v>3.5699847094871395E-2</v>
      </c>
      <c r="AH38" s="156">
        <f t="shared" si="23"/>
        <v>3.7021509316698897E-2</v>
      </c>
      <c r="AI38" s="102"/>
      <c r="AJ38" s="5"/>
      <c r="AK38" s="86">
        <f t="shared" si="2"/>
        <v>101.7362499057329</v>
      </c>
      <c r="AL38" s="86">
        <f t="shared" si="24"/>
        <v>3.0992488657329034</v>
      </c>
      <c r="AM38" s="92">
        <f t="shared" si="25"/>
        <v>3.0463565038072616E-2</v>
      </c>
      <c r="AN38" s="156">
        <f t="shared" si="26"/>
        <v>3.1420753196623172E-2</v>
      </c>
      <c r="AO38" s="102"/>
      <c r="AP38" s="5"/>
      <c r="AQ38" s="6">
        <f t="shared" si="3"/>
        <v>103.38319940577617</v>
      </c>
      <c r="AR38" s="5"/>
      <c r="AS38" s="86">
        <f t="shared" si="27"/>
        <v>-1.1702661109047801</v>
      </c>
      <c r="AT38" s="86">
        <f t="shared" si="28"/>
        <v>102.21293329487139</v>
      </c>
      <c r="AU38" s="86">
        <f t="shared" si="29"/>
        <v>3.5759322548713897</v>
      </c>
      <c r="AV38" s="92">
        <f t="shared" si="30"/>
        <v>3.4985125067835368E-2</v>
      </c>
      <c r="AW38" s="156">
        <f t="shared" si="31"/>
        <v>3.6253456787694219E-2</v>
      </c>
      <c r="AY38" s="5"/>
      <c r="AZ38" s="86">
        <f t="shared" si="32"/>
        <v>-1.8009128345020948</v>
      </c>
      <c r="BA38" s="86">
        <f t="shared" si="4"/>
        <v>101.58228657127407</v>
      </c>
      <c r="BB38" s="86">
        <f t="shared" si="33"/>
        <v>2.9452855312740667</v>
      </c>
      <c r="BC38" s="92">
        <f t="shared" si="34"/>
        <v>2.8994085786871317E-2</v>
      </c>
      <c r="BD38" s="156">
        <f t="shared" si="35"/>
        <v>2.9859844685258354E-2</v>
      </c>
      <c r="BF38" s="5"/>
      <c r="BG38">
        <f t="shared" si="36"/>
        <v>-2.2574221576552405</v>
      </c>
      <c r="BH38" s="86">
        <f t="shared" si="37"/>
        <v>101.12577724812093</v>
      </c>
      <c r="BI38" s="86">
        <f t="shared" si="38"/>
        <v>2.4887762081209246</v>
      </c>
      <c r="BJ38" s="92">
        <f t="shared" si="39"/>
        <v>2.4610700415330256E-2</v>
      </c>
      <c r="BK38" s="156">
        <f t="shared" si="40"/>
        <v>2.5231669473726778E-2</v>
      </c>
      <c r="BM38" s="5"/>
      <c r="BN38" s="86">
        <f t="shared" si="41"/>
        <v>-2.4704242500648559</v>
      </c>
      <c r="BO38" s="86">
        <f t="shared" si="5"/>
        <v>100.91277515571132</v>
      </c>
      <c r="BP38" s="86">
        <f t="shared" si="42"/>
        <v>2.2757741157113145</v>
      </c>
      <c r="BQ38" s="92">
        <f t="shared" si="43"/>
        <v>2.2551893079936901E-2</v>
      </c>
      <c r="BR38" s="156">
        <f t="shared" si="44"/>
        <v>2.3072215210480963E-2</v>
      </c>
      <c r="BW38" s="5"/>
      <c r="BX38" s="86">
        <f t="shared" si="6"/>
        <v>377.91037962785907</v>
      </c>
      <c r="BY38" s="86">
        <f t="shared" si="45"/>
        <v>17.820383327859076</v>
      </c>
      <c r="BZ38" s="92">
        <f t="shared" si="46"/>
        <v>4.7155051272757847E-2</v>
      </c>
      <c r="CA38" s="156">
        <f t="shared" si="47"/>
        <v>4.94886931349586E-2</v>
      </c>
      <c r="CC38" s="5"/>
      <c r="CD38" s="86">
        <f t="shared" si="7"/>
        <v>375.73039423049306</v>
      </c>
      <c r="CE38" s="86">
        <f t="shared" si="48"/>
        <v>15.640397930493066</v>
      </c>
      <c r="CF38" s="92">
        <f t="shared" si="49"/>
        <v>4.1626650839693344E-2</v>
      </c>
      <c r="CG38" s="156">
        <f t="shared" si="50"/>
        <v>4.3434691580442178E-2</v>
      </c>
      <c r="CI38" s="5"/>
      <c r="CJ38" s="86">
        <f t="shared" si="8"/>
        <v>373.24594316317933</v>
      </c>
      <c r="CK38" s="86">
        <f t="shared" si="51"/>
        <v>13.155946863179338</v>
      </c>
      <c r="CL38" s="92">
        <f t="shared" si="52"/>
        <v>3.5247394122185249E-2</v>
      </c>
      <c r="CM38" s="156">
        <f t="shared" si="53"/>
        <v>3.6535163426808417E-2</v>
      </c>
      <c r="CO38" s="5"/>
      <c r="CP38" s="86">
        <f t="shared" si="9"/>
        <v>371.91515710800286</v>
      </c>
      <c r="CQ38" s="86">
        <f t="shared" si="54"/>
        <v>11.825160808002863</v>
      </c>
      <c r="CR38" s="92">
        <f t="shared" si="55"/>
        <v>3.1795318319250102E-2</v>
      </c>
      <c r="CS38" s="156">
        <f t="shared" si="56"/>
        <v>3.2839459383789786E-2</v>
      </c>
      <c r="CU38" s="5"/>
      <c r="CV38" s="6">
        <f t="shared" si="10"/>
        <v>375.73039423049306</v>
      </c>
      <c r="CW38" s="5"/>
      <c r="CX38" s="86">
        <f t="shared" si="57"/>
        <v>-2.1158681797965384</v>
      </c>
      <c r="CY38" s="86">
        <f t="shared" si="11"/>
        <v>373.6145260506965</v>
      </c>
      <c r="CZ38" s="86">
        <f t="shared" si="58"/>
        <v>13.524529750696502</v>
      </c>
      <c r="DA38" s="92">
        <f t="shared" si="59"/>
        <v>3.619915396132465E-2</v>
      </c>
      <c r="DB38" s="156">
        <f t="shared" si="60"/>
        <v>3.7558748895175853E-2</v>
      </c>
      <c r="DD38" s="5"/>
      <c r="DE38" s="86">
        <f t="shared" si="61"/>
        <v>-3.845332222491094</v>
      </c>
      <c r="DF38" s="86">
        <f t="shared" si="12"/>
        <v>371.88506200800197</v>
      </c>
      <c r="DG38" s="86">
        <f t="shared" si="62"/>
        <v>11.795065708001971</v>
      </c>
      <c r="DH38" s="92">
        <f t="shared" si="63"/>
        <v>3.1716965570798249E-2</v>
      </c>
      <c r="DI38" s="156">
        <f t="shared" si="64"/>
        <v>3.2755882777079998E-2</v>
      </c>
      <c r="DK38" s="5"/>
      <c r="DL38" s="86">
        <f t="shared" si="65"/>
        <v>-5.124180326334554</v>
      </c>
      <c r="DM38" s="86">
        <f t="shared" si="66"/>
        <v>370.60621390415849</v>
      </c>
      <c r="DN38" s="86">
        <f t="shared" si="67"/>
        <v>10.516217604158498</v>
      </c>
      <c r="DO38" s="92">
        <f t="shared" si="68"/>
        <v>2.837571851096396E-2</v>
      </c>
      <c r="DP38" s="156">
        <f t="shared" si="69"/>
        <v>2.9204414763572533E-2</v>
      </c>
      <c r="DR38" s="5"/>
      <c r="DS38" s="86">
        <f t="shared" si="13"/>
        <v>-5.7228556837353857</v>
      </c>
      <c r="DT38" s="86">
        <f t="shared" si="0"/>
        <v>370.0075385467577</v>
      </c>
      <c r="DU38" s="86">
        <f t="shared" si="70"/>
        <v>9.917542246757705</v>
      </c>
      <c r="DV38" s="92">
        <f t="shared" si="71"/>
        <v>2.6803622125402802E-2</v>
      </c>
      <c r="DW38" s="156">
        <f t="shared" si="72"/>
        <v>2.7541843285463427E-2</v>
      </c>
    </row>
    <row r="39" spans="1:127" x14ac:dyDescent="0.7">
      <c r="A39" s="25">
        <v>43887</v>
      </c>
      <c r="B39">
        <v>98.979499820000001</v>
      </c>
      <c r="C39" s="85">
        <v>43887</v>
      </c>
      <c r="D39">
        <v>379.23999020000002</v>
      </c>
      <c r="E39" s="17">
        <v>38</v>
      </c>
      <c r="R39" s="5"/>
      <c r="S39" s="86">
        <f t="shared" si="73"/>
        <v>102.62479218768854</v>
      </c>
      <c r="T39" s="86">
        <f t="shared" si="14"/>
        <v>3.6452923676885405</v>
      </c>
      <c r="U39" s="92">
        <f t="shared" si="15"/>
        <v>3.5520582210015431E-2</v>
      </c>
      <c r="V39" s="156">
        <f t="shared" si="16"/>
        <v>3.6828761251751295E-2</v>
      </c>
      <c r="W39" s="102"/>
      <c r="X39" s="5"/>
      <c r="Y39" s="86">
        <f t="shared" si="17"/>
        <v>101.01010022288808</v>
      </c>
      <c r="Z39" s="86">
        <f t="shared" si="18"/>
        <v>2.0306004028880835</v>
      </c>
      <c r="AA39" s="92">
        <f t="shared" si="19"/>
        <v>2.0102944145262473E-2</v>
      </c>
      <c r="AB39" s="156">
        <f t="shared" si="20"/>
        <v>2.0515363348782817E-2</v>
      </c>
      <c r="AC39" s="102"/>
      <c r="AD39" s="5"/>
      <c r="AE39" s="86">
        <f t="shared" si="1"/>
        <v>99.878575862011019</v>
      </c>
      <c r="AF39" s="86">
        <f t="shared" si="21"/>
        <v>0.89907604201101776</v>
      </c>
      <c r="AG39" s="92">
        <f t="shared" si="22"/>
        <v>9.0016906453807659E-3</v>
      </c>
      <c r="AH39" s="156">
        <f t="shared" si="23"/>
        <v>9.0834571163325734E-3</v>
      </c>
      <c r="AI39" s="102"/>
      <c r="AJ39" s="5"/>
      <c r="AK39" s="86">
        <f t="shared" si="2"/>
        <v>99.411813256433234</v>
      </c>
      <c r="AL39" s="86">
        <f t="shared" si="24"/>
        <v>0.43231343643323328</v>
      </c>
      <c r="AM39" s="92">
        <f t="shared" si="25"/>
        <v>4.3487129172272388E-3</v>
      </c>
      <c r="AN39" s="156">
        <f t="shared" si="26"/>
        <v>4.3677068202953185E-3</v>
      </c>
      <c r="AO39" s="102"/>
      <c r="AP39" s="5"/>
      <c r="AQ39" s="6">
        <f t="shared" si="3"/>
        <v>101.01010022288808</v>
      </c>
      <c r="AR39" s="5"/>
      <c r="AS39" s="86">
        <f t="shared" si="27"/>
        <v>-1.56720102465927</v>
      </c>
      <c r="AT39" s="86">
        <f t="shared" si="28"/>
        <v>99.442899198228815</v>
      </c>
      <c r="AU39" s="86">
        <f t="shared" si="29"/>
        <v>0.46339937822881438</v>
      </c>
      <c r="AV39" s="92">
        <f t="shared" si="30"/>
        <v>4.6599544257562037E-3</v>
      </c>
      <c r="AW39" s="156">
        <f t="shared" si="31"/>
        <v>4.6817712664898609E-3</v>
      </c>
      <c r="AY39" s="5"/>
      <c r="AZ39" s="86">
        <f t="shared" si="32"/>
        <v>-2.0870060086950888</v>
      </c>
      <c r="BA39" s="86">
        <f t="shared" si="4"/>
        <v>98.923094214193</v>
      </c>
      <c r="BB39" s="86">
        <f t="shared" si="33"/>
        <v>5.6405605807000825E-2</v>
      </c>
      <c r="BC39" s="92">
        <f t="shared" si="34"/>
        <v>5.7019653757360968E-4</v>
      </c>
      <c r="BD39" s="156">
        <f t="shared" si="35"/>
        <v>5.6987159876113454E-4</v>
      </c>
      <c r="BF39" s="5"/>
      <c r="BG39">
        <f t="shared" si="36"/>
        <v>-2.3337689943089166</v>
      </c>
      <c r="BH39" s="86">
        <f t="shared" si="37"/>
        <v>98.676331228579173</v>
      </c>
      <c r="BI39" s="86">
        <f t="shared" si="38"/>
        <v>0.30316859142082819</v>
      </c>
      <c r="BJ39" s="92">
        <f t="shared" si="39"/>
        <v>3.0723537006919332E-3</v>
      </c>
      <c r="BK39" s="156">
        <f t="shared" si="40"/>
        <v>3.0629432556454413E-3</v>
      </c>
      <c r="BM39" s="5"/>
      <c r="BN39" s="86">
        <f t="shared" si="41"/>
        <v>-2.3974304496822763</v>
      </c>
      <c r="BO39" s="86">
        <f t="shared" si="5"/>
        <v>98.612669773205809</v>
      </c>
      <c r="BP39" s="86">
        <f t="shared" si="42"/>
        <v>0.36683004679419184</v>
      </c>
      <c r="BQ39" s="92">
        <f t="shared" si="43"/>
        <v>3.7199078742908526E-3</v>
      </c>
      <c r="BR39" s="156">
        <f t="shared" si="44"/>
        <v>3.7061214439484307E-3</v>
      </c>
      <c r="BW39" s="5"/>
      <c r="BX39" s="86">
        <f t="shared" si="6"/>
        <v>372.02965312966558</v>
      </c>
      <c r="BY39" s="86">
        <f t="shared" si="45"/>
        <v>7.2103370703344467</v>
      </c>
      <c r="BZ39" s="92">
        <f t="shared" si="46"/>
        <v>1.9381081614538366E-2</v>
      </c>
      <c r="CA39" s="156">
        <f t="shared" si="47"/>
        <v>1.9012596921890876E-2</v>
      </c>
      <c r="CC39" s="5"/>
      <c r="CD39" s="86">
        <f t="shared" si="7"/>
        <v>367.91019526524656</v>
      </c>
      <c r="CE39" s="86">
        <f t="shared" si="48"/>
        <v>11.329794934753465</v>
      </c>
      <c r="CF39" s="92">
        <f t="shared" si="49"/>
        <v>3.0795001281726367E-2</v>
      </c>
      <c r="CG39" s="156">
        <f t="shared" si="50"/>
        <v>2.987500059995905E-2</v>
      </c>
      <c r="CI39" s="5"/>
      <c r="CJ39" s="86">
        <f t="shared" si="8"/>
        <v>364.56301823348099</v>
      </c>
      <c r="CK39" s="86">
        <f t="shared" si="51"/>
        <v>14.676971966519034</v>
      </c>
      <c r="CL39" s="92">
        <f t="shared" si="52"/>
        <v>4.0259080686893219E-2</v>
      </c>
      <c r="CM39" s="156">
        <f t="shared" si="53"/>
        <v>3.8701013463213176E-2</v>
      </c>
      <c r="CO39" s="5"/>
      <c r="CP39" s="86">
        <f t="shared" si="9"/>
        <v>363.04628650200073</v>
      </c>
      <c r="CQ39" s="86">
        <f t="shared" si="54"/>
        <v>16.193703697999297</v>
      </c>
      <c r="CR39" s="92">
        <f t="shared" si="55"/>
        <v>4.4605066351257265E-2</v>
      </c>
      <c r="CS39" s="156">
        <f t="shared" si="56"/>
        <v>4.2700411656110458E-2</v>
      </c>
      <c r="CU39" s="5"/>
      <c r="CV39" s="6">
        <f t="shared" si="10"/>
        <v>367.91019526524656</v>
      </c>
      <c r="CW39" s="5"/>
      <c r="CX39" s="86">
        <f t="shared" si="57"/>
        <v>-3.9982973389950272</v>
      </c>
      <c r="CY39" s="86">
        <f t="shared" si="11"/>
        <v>363.91189792625153</v>
      </c>
      <c r="CZ39" s="86">
        <f t="shared" si="58"/>
        <v>15.328092273748496</v>
      </c>
      <c r="DA39" s="92">
        <f t="shared" si="59"/>
        <v>4.2120338359629028E-2</v>
      </c>
      <c r="DB39" s="156">
        <f t="shared" si="60"/>
        <v>4.0417921816907836E-2</v>
      </c>
      <c r="DD39" s="5"/>
      <c r="DE39" s="86">
        <f t="shared" si="61"/>
        <v>-5.8327655938687997</v>
      </c>
      <c r="DF39" s="86">
        <f t="shared" si="12"/>
        <v>362.07742967137779</v>
      </c>
      <c r="DG39" s="86">
        <f t="shared" si="62"/>
        <v>17.162560528622237</v>
      </c>
      <c r="DH39" s="92">
        <f t="shared" si="63"/>
        <v>4.7400249565953373E-2</v>
      </c>
      <c r="DI39" s="156">
        <f t="shared" si="64"/>
        <v>4.5255144426016906E-2</v>
      </c>
      <c r="DK39" s="5"/>
      <c r="DL39" s="86">
        <f t="shared" si="65"/>
        <v>-6.903552628016441</v>
      </c>
      <c r="DM39" s="86">
        <f t="shared" si="66"/>
        <v>361.00664263723013</v>
      </c>
      <c r="DN39" s="86">
        <f t="shared" si="67"/>
        <v>18.233347562769893</v>
      </c>
      <c r="DO39" s="92">
        <f t="shared" si="68"/>
        <v>5.0506958624282977E-2</v>
      </c>
      <c r="DP39" s="156">
        <f t="shared" si="69"/>
        <v>4.8078652130420535E-2</v>
      </c>
      <c r="DR39" s="5"/>
      <c r="DS39" s="86">
        <f t="shared" si="13"/>
        <v>-7.2958631448687248</v>
      </c>
      <c r="DT39" s="86">
        <f t="shared" si="0"/>
        <v>360.61433212037781</v>
      </c>
      <c r="DU39" s="86">
        <f t="shared" si="70"/>
        <v>18.625658079622212</v>
      </c>
      <c r="DV39" s="92">
        <f t="shared" si="71"/>
        <v>5.1649799857108068E-2</v>
      </c>
      <c r="DW39" s="156">
        <f t="shared" si="72"/>
        <v>4.9113117184186164E-2</v>
      </c>
    </row>
    <row r="40" spans="1:127" x14ac:dyDescent="0.7">
      <c r="A40" s="25">
        <v>43888</v>
      </c>
      <c r="B40">
        <v>94.214996339999999</v>
      </c>
      <c r="C40" s="85">
        <v>43888</v>
      </c>
      <c r="D40">
        <v>371.7099915</v>
      </c>
      <c r="E40" s="17">
        <v>39</v>
      </c>
      <c r="R40" s="5"/>
      <c r="S40" s="86">
        <f t="shared" si="73"/>
        <v>101.42184570635132</v>
      </c>
      <c r="T40" s="86">
        <f t="shared" si="14"/>
        <v>7.2068493663513209</v>
      </c>
      <c r="U40" s="92">
        <f t="shared" si="15"/>
        <v>7.1058156318880794E-2</v>
      </c>
      <c r="V40" s="156">
        <f t="shared" si="16"/>
        <v>7.6493654368392464E-2</v>
      </c>
      <c r="W40" s="102"/>
      <c r="X40" s="5"/>
      <c r="Y40" s="86">
        <f t="shared" si="17"/>
        <v>99.994800021444036</v>
      </c>
      <c r="Z40" s="86">
        <f t="shared" si="18"/>
        <v>5.7798036814440366</v>
      </c>
      <c r="AA40" s="92">
        <f t="shared" si="19"/>
        <v>5.7801042456253213E-2</v>
      </c>
      <c r="AB40" s="156">
        <f t="shared" si="20"/>
        <v>6.134696073845898E-2</v>
      </c>
      <c r="AC40" s="102"/>
      <c r="AD40" s="5"/>
      <c r="AE40" s="86">
        <f t="shared" si="1"/>
        <v>99.285185674283738</v>
      </c>
      <c r="AF40" s="86">
        <f t="shared" si="21"/>
        <v>5.0701893342837394</v>
      </c>
      <c r="AG40" s="92">
        <f t="shared" si="22"/>
        <v>5.1066927053116141E-2</v>
      </c>
      <c r="AH40" s="156">
        <f t="shared" si="23"/>
        <v>5.3815098776702236E-2</v>
      </c>
      <c r="AI40" s="102"/>
      <c r="AJ40" s="5"/>
      <c r="AK40" s="86">
        <f t="shared" si="2"/>
        <v>99.087578179108306</v>
      </c>
      <c r="AL40" s="86">
        <f t="shared" si="24"/>
        <v>4.8725818391083067</v>
      </c>
      <c r="AM40" s="92">
        <f t="shared" si="25"/>
        <v>4.9174497234161341E-2</v>
      </c>
      <c r="AN40" s="156">
        <f t="shared" si="26"/>
        <v>5.1717688567585275E-2</v>
      </c>
      <c r="AO40" s="102"/>
      <c r="AP40" s="5"/>
      <c r="AQ40" s="6">
        <f t="shared" si="3"/>
        <v>99.994800021444036</v>
      </c>
      <c r="AR40" s="5"/>
      <c r="AS40" s="86">
        <f t="shared" si="27"/>
        <v>-1.3850737529982471</v>
      </c>
      <c r="AT40" s="86">
        <f t="shared" si="28"/>
        <v>98.609726268445783</v>
      </c>
      <c r="AU40" s="86">
        <f t="shared" si="29"/>
        <v>4.3947299284457841</v>
      </c>
      <c r="AV40" s="92">
        <f t="shared" si="30"/>
        <v>4.4566901204876969E-2</v>
      </c>
      <c r="AW40" s="156">
        <f t="shared" si="31"/>
        <v>4.6645758097641127E-2</v>
      </c>
      <c r="AY40" s="5"/>
      <c r="AZ40" s="86">
        <f t="shared" si="32"/>
        <v>-1.5511531050695688</v>
      </c>
      <c r="BA40" s="86">
        <f t="shared" si="4"/>
        <v>98.443646916374462</v>
      </c>
      <c r="BB40" s="86">
        <f t="shared" si="33"/>
        <v>4.2286505763744628</v>
      </c>
      <c r="BC40" s="92">
        <f t="shared" si="34"/>
        <v>4.2955037819419679E-2</v>
      </c>
      <c r="BD40" s="156">
        <f t="shared" si="35"/>
        <v>4.488298827836544E-2</v>
      </c>
      <c r="BF40" s="5"/>
      <c r="BG40">
        <f t="shared" si="36"/>
        <v>-1.463579591018104</v>
      </c>
      <c r="BH40" s="86">
        <f t="shared" si="37"/>
        <v>98.531220430425932</v>
      </c>
      <c r="BI40" s="86">
        <f t="shared" si="38"/>
        <v>4.3162240904259335</v>
      </c>
      <c r="BJ40" s="92">
        <f t="shared" si="39"/>
        <v>4.3805649331966519E-2</v>
      </c>
      <c r="BK40" s="156">
        <f t="shared" si="40"/>
        <v>4.5812495442335795E-2</v>
      </c>
      <c r="BM40" s="5"/>
      <c r="BN40" s="86">
        <f t="shared" si="41"/>
        <v>-1.3608327635036057</v>
      </c>
      <c r="BO40" s="86">
        <f t="shared" si="5"/>
        <v>98.633967257940427</v>
      </c>
      <c r="BP40" s="86">
        <f t="shared" si="42"/>
        <v>4.4189709179404275</v>
      </c>
      <c r="BQ40" s="92">
        <f t="shared" si="43"/>
        <v>4.4801715279121378E-2</v>
      </c>
      <c r="BR40" s="156">
        <f t="shared" si="44"/>
        <v>4.6903052482148273E-2</v>
      </c>
      <c r="BW40" s="5"/>
      <c r="BX40" s="86">
        <f t="shared" si="6"/>
        <v>374.40906436287594</v>
      </c>
      <c r="BY40" s="86">
        <f t="shared" si="45"/>
        <v>2.6990728628759371</v>
      </c>
      <c r="BZ40" s="92">
        <f t="shared" si="46"/>
        <v>7.2088876039069537E-3</v>
      </c>
      <c r="CA40" s="156">
        <f t="shared" si="47"/>
        <v>7.2612330165893243E-3</v>
      </c>
      <c r="CC40" s="5"/>
      <c r="CD40" s="86">
        <f t="shared" si="7"/>
        <v>373.57509273262326</v>
      </c>
      <c r="CE40" s="86">
        <f t="shared" si="48"/>
        <v>1.8651012326232603</v>
      </c>
      <c r="CF40" s="92">
        <f t="shared" si="49"/>
        <v>4.9925738329620346E-3</v>
      </c>
      <c r="CG40" s="156">
        <f t="shared" si="50"/>
        <v>5.0176246947164996E-3</v>
      </c>
      <c r="CI40" s="5"/>
      <c r="CJ40" s="86">
        <f t="shared" si="8"/>
        <v>374.24981973138358</v>
      </c>
      <c r="CK40" s="86">
        <f t="shared" si="51"/>
        <v>2.5398282313835807</v>
      </c>
      <c r="CL40" s="92">
        <f t="shared" si="52"/>
        <v>6.7864514489453407E-3</v>
      </c>
      <c r="CM40" s="156">
        <f t="shared" si="53"/>
        <v>6.8328220641429294E-3</v>
      </c>
      <c r="CO40" s="5"/>
      <c r="CP40" s="86">
        <f t="shared" si="9"/>
        <v>375.19156427550024</v>
      </c>
      <c r="CQ40" s="86">
        <f t="shared" si="54"/>
        <v>3.4815727755002399</v>
      </c>
      <c r="CR40" s="92">
        <f t="shared" si="55"/>
        <v>9.2794537697647918E-3</v>
      </c>
      <c r="CS40" s="156">
        <f t="shared" si="56"/>
        <v>9.3663685537498931E-3</v>
      </c>
      <c r="CU40" s="5"/>
      <c r="CV40" s="6">
        <f t="shared" si="10"/>
        <v>373.57509273262326</v>
      </c>
      <c r="CW40" s="5"/>
      <c r="CX40" s="86">
        <f t="shared" si="57"/>
        <v>-0.8094430528923553</v>
      </c>
      <c r="CY40" s="86">
        <f t="shared" si="11"/>
        <v>372.76564967973093</v>
      </c>
      <c r="CZ40" s="86">
        <f t="shared" si="58"/>
        <v>1.0556581797309263</v>
      </c>
      <c r="DA40" s="92">
        <f t="shared" si="59"/>
        <v>2.8319620668854984E-3</v>
      </c>
      <c r="DB40" s="156">
        <f t="shared" si="60"/>
        <v>2.840004852898678E-3</v>
      </c>
      <c r="DD40" s="5"/>
      <c r="DE40" s="86">
        <f t="shared" si="61"/>
        <v>-8.3934063246047685E-2</v>
      </c>
      <c r="DF40" s="86">
        <f t="shared" si="12"/>
        <v>373.49115866937723</v>
      </c>
      <c r="DG40" s="86">
        <f t="shared" si="62"/>
        <v>1.7811671693772269</v>
      </c>
      <c r="DH40" s="92">
        <f t="shared" si="63"/>
        <v>4.768967425421591E-3</v>
      </c>
      <c r="DI40" s="156">
        <f t="shared" si="64"/>
        <v>4.7918194563172697E-3</v>
      </c>
      <c r="DK40" s="5"/>
      <c r="DL40" s="86">
        <f t="shared" si="65"/>
        <v>1.3916244349430356</v>
      </c>
      <c r="DM40" s="86">
        <f t="shared" si="66"/>
        <v>374.96671716756629</v>
      </c>
      <c r="DN40" s="86">
        <f t="shared" si="67"/>
        <v>3.2567256675662861</v>
      </c>
      <c r="DO40" s="92">
        <f t="shared" si="68"/>
        <v>8.6853726436496234E-3</v>
      </c>
      <c r="DP40" s="156">
        <f t="shared" si="69"/>
        <v>8.7614692691581481E-3</v>
      </c>
      <c r="DR40" s="5"/>
      <c r="DS40" s="86">
        <f t="shared" si="13"/>
        <v>2.4247073143153468</v>
      </c>
      <c r="DT40" s="86">
        <f t="shared" si="0"/>
        <v>375.99980004693862</v>
      </c>
      <c r="DU40" s="86">
        <f t="shared" si="70"/>
        <v>4.289808546938616</v>
      </c>
      <c r="DV40" s="92">
        <f t="shared" si="71"/>
        <v>1.1409071351641915E-2</v>
      </c>
      <c r="DW40" s="156">
        <f t="shared" si="72"/>
        <v>1.1540740483266284E-2</v>
      </c>
    </row>
    <row r="41" spans="1:127" x14ac:dyDescent="0.7">
      <c r="A41" s="25">
        <v>43889</v>
      </c>
      <c r="B41">
        <v>94.1875</v>
      </c>
      <c r="C41" s="85">
        <v>43889</v>
      </c>
      <c r="D41">
        <v>369.02999879999999</v>
      </c>
      <c r="E41" s="17">
        <v>40</v>
      </c>
      <c r="R41" s="5"/>
      <c r="S41" s="86">
        <f t="shared" si="73"/>
        <v>99.043585415455368</v>
      </c>
      <c r="T41" s="86">
        <f t="shared" si="14"/>
        <v>4.8560854154553681</v>
      </c>
      <c r="U41" s="92">
        <f t="shared" si="15"/>
        <v>4.9029782141727624E-2</v>
      </c>
      <c r="V41" s="156">
        <f t="shared" si="16"/>
        <v>5.1557642101715921E-2</v>
      </c>
      <c r="W41" s="102"/>
      <c r="X41" s="5"/>
      <c r="Y41" s="86">
        <f t="shared" si="17"/>
        <v>97.104898180722017</v>
      </c>
      <c r="Z41" s="86">
        <f t="shared" si="18"/>
        <v>2.9173981807220173</v>
      </c>
      <c r="AA41" s="92">
        <f t="shared" si="19"/>
        <v>3.0043779823469303E-2</v>
      </c>
      <c r="AB41" s="156">
        <f t="shared" si="20"/>
        <v>3.0974366882251012E-2</v>
      </c>
      <c r="AC41" s="102"/>
      <c r="AD41" s="5"/>
      <c r="AE41" s="86">
        <f t="shared" si="1"/>
        <v>95.938860713656481</v>
      </c>
      <c r="AF41" s="86">
        <f t="shared" si="21"/>
        <v>1.7513607136564815</v>
      </c>
      <c r="AG41" s="92">
        <f t="shared" si="22"/>
        <v>1.825496676350653E-2</v>
      </c>
      <c r="AH41" s="156">
        <f t="shared" si="23"/>
        <v>1.8594407046120573E-2</v>
      </c>
      <c r="AI41" s="102"/>
      <c r="AJ41" s="5"/>
      <c r="AK41" s="86">
        <f t="shared" si="2"/>
        <v>95.433141799777076</v>
      </c>
      <c r="AL41" s="86">
        <f t="shared" si="24"/>
        <v>1.2456417997770757</v>
      </c>
      <c r="AM41" s="92">
        <f t="shared" si="25"/>
        <v>1.3052507507197938E-2</v>
      </c>
      <c r="AN41" s="156">
        <f t="shared" si="26"/>
        <v>1.3225128597500472E-2</v>
      </c>
      <c r="AO41" s="102"/>
      <c r="AP41" s="5"/>
      <c r="AQ41" s="6">
        <f t="shared" si="3"/>
        <v>97.104898180722017</v>
      </c>
      <c r="AR41" s="5"/>
      <c r="AS41" s="86">
        <f t="shared" si="27"/>
        <v>-1.8816670219470915</v>
      </c>
      <c r="AT41" s="86">
        <f t="shared" si="28"/>
        <v>95.223231158774922</v>
      </c>
      <c r="AU41" s="86">
        <f t="shared" si="29"/>
        <v>1.0357311587749223</v>
      </c>
      <c r="AV41" s="92">
        <f t="shared" si="30"/>
        <v>1.0876874751791896E-2</v>
      </c>
      <c r="AW41" s="156">
        <f t="shared" si="31"/>
        <v>1.0996482110417224E-2</v>
      </c>
      <c r="AY41" s="5"/>
      <c r="AZ41" s="86">
        <f t="shared" si="32"/>
        <v>-2.2205274728957933</v>
      </c>
      <c r="BA41" s="86">
        <f t="shared" si="4"/>
        <v>94.884370707826221</v>
      </c>
      <c r="BB41" s="86">
        <f t="shared" si="33"/>
        <v>0.69687070782622129</v>
      </c>
      <c r="BC41" s="92">
        <f t="shared" si="34"/>
        <v>7.3444203995626251E-3</v>
      </c>
      <c r="BD41" s="156">
        <f t="shared" si="35"/>
        <v>7.3987600034635306E-3</v>
      </c>
      <c r="BF41" s="5"/>
      <c r="BG41">
        <f t="shared" si="36"/>
        <v>-2.4049522758226876</v>
      </c>
      <c r="BH41" s="86">
        <f t="shared" si="37"/>
        <v>94.699945904899323</v>
      </c>
      <c r="BI41" s="86">
        <f t="shared" si="38"/>
        <v>0.51244590489932307</v>
      </c>
      <c r="BJ41" s="92">
        <f t="shared" si="39"/>
        <v>5.4112586866093609E-3</v>
      </c>
      <c r="BK41" s="156">
        <f t="shared" si="40"/>
        <v>5.4406997202316983E-3</v>
      </c>
      <c r="BM41" s="5"/>
      <c r="BN41" s="86">
        <f t="shared" si="41"/>
        <v>-2.5076345714174151</v>
      </c>
      <c r="BO41" s="86">
        <f t="shared" si="5"/>
        <v>94.597263609304605</v>
      </c>
      <c r="BP41" s="86">
        <f t="shared" si="42"/>
        <v>0.40976360930460487</v>
      </c>
      <c r="BQ41" s="92">
        <f t="shared" si="43"/>
        <v>4.3316645077279003E-3</v>
      </c>
      <c r="BR41" s="156">
        <f t="shared" si="44"/>
        <v>4.3505094551252012E-3</v>
      </c>
      <c r="BW41" s="5"/>
      <c r="BX41" s="86">
        <f t="shared" si="6"/>
        <v>373.51837031812687</v>
      </c>
      <c r="BY41" s="86">
        <f t="shared" si="45"/>
        <v>4.4883715181268826</v>
      </c>
      <c r="BZ41" s="92">
        <f t="shared" si="46"/>
        <v>1.2016467929821287E-2</v>
      </c>
      <c r="CA41" s="156">
        <f t="shared" si="47"/>
        <v>1.2162619658895013E-2</v>
      </c>
      <c r="CC41" s="5"/>
      <c r="CD41" s="86">
        <f t="shared" si="7"/>
        <v>372.64254211631163</v>
      </c>
      <c r="CE41" s="86">
        <f t="shared" si="48"/>
        <v>3.612543316311644</v>
      </c>
      <c r="CF41" s="92">
        <f t="shared" si="49"/>
        <v>9.6943931731339281E-3</v>
      </c>
      <c r="CG41" s="156">
        <f t="shared" si="50"/>
        <v>9.7892944423456016E-3</v>
      </c>
      <c r="CI41" s="5"/>
      <c r="CJ41" s="86">
        <f t="shared" si="8"/>
        <v>372.5735330986704</v>
      </c>
      <c r="CK41" s="86">
        <f t="shared" si="51"/>
        <v>3.5435342986704086</v>
      </c>
      <c r="CL41" s="92">
        <f t="shared" si="52"/>
        <v>9.5109662492637598E-3</v>
      </c>
      <c r="CM41" s="156">
        <f t="shared" si="53"/>
        <v>9.6022933371085299E-3</v>
      </c>
      <c r="CO41" s="5"/>
      <c r="CP41" s="86">
        <f t="shared" si="9"/>
        <v>372.58038469387509</v>
      </c>
      <c r="CQ41" s="86">
        <f t="shared" si="54"/>
        <v>3.5503858938751023</v>
      </c>
      <c r="CR41" s="92">
        <f t="shared" si="55"/>
        <v>9.529180922372555E-3</v>
      </c>
      <c r="CS41" s="156">
        <f t="shared" si="56"/>
        <v>9.6208598363822298E-3</v>
      </c>
      <c r="CU41" s="5"/>
      <c r="CV41" s="6">
        <f t="shared" si="10"/>
        <v>372.64254211631163</v>
      </c>
      <c r="CW41" s="5"/>
      <c r="CX41" s="86">
        <f t="shared" si="57"/>
        <v>-0.85006854882071603</v>
      </c>
      <c r="CY41" s="86">
        <f t="shared" si="11"/>
        <v>371.7924735674909</v>
      </c>
      <c r="CZ41" s="86">
        <f t="shared" si="58"/>
        <v>2.7624747674909145</v>
      </c>
      <c r="DA41" s="92">
        <f t="shared" si="59"/>
        <v>7.4301524745348209E-3</v>
      </c>
      <c r="DB41" s="156">
        <f t="shared" si="60"/>
        <v>7.4857729086357265E-3</v>
      </c>
      <c r="DD41" s="5"/>
      <c r="DE41" s="86">
        <f t="shared" si="61"/>
        <v>-0.50824233977883893</v>
      </c>
      <c r="DF41" s="86">
        <f t="shared" si="12"/>
        <v>372.13429977653277</v>
      </c>
      <c r="DG41" s="86">
        <f t="shared" si="62"/>
        <v>3.1043009765327838</v>
      </c>
      <c r="DH41" s="92">
        <f t="shared" si="63"/>
        <v>8.3418835038772867E-3</v>
      </c>
      <c r="DI41" s="156">
        <f t="shared" si="64"/>
        <v>8.4120558941745954E-3</v>
      </c>
      <c r="DK41" s="5"/>
      <c r="DL41" s="86">
        <f t="shared" si="65"/>
        <v>-0.14233109888504386</v>
      </c>
      <c r="DM41" s="86">
        <f t="shared" si="66"/>
        <v>372.50021101742658</v>
      </c>
      <c r="DN41" s="86">
        <f t="shared" si="67"/>
        <v>3.4702122174265924</v>
      </c>
      <c r="DO41" s="92">
        <f t="shared" si="68"/>
        <v>9.316000675404305E-3</v>
      </c>
      <c r="DP41" s="156">
        <f t="shared" si="69"/>
        <v>9.4036046627941315E-3</v>
      </c>
      <c r="DR41" s="5"/>
      <c r="DS41" s="86">
        <f t="shared" si="13"/>
        <v>-9.3236133654885922E-2</v>
      </c>
      <c r="DT41" s="86">
        <f t="shared" si="0"/>
        <v>372.54930598265673</v>
      </c>
      <c r="DU41" s="86">
        <f t="shared" si="70"/>
        <v>3.5193071826567461</v>
      </c>
      <c r="DV41" s="92">
        <f t="shared" si="71"/>
        <v>9.4465541235515815E-3</v>
      </c>
      <c r="DW41" s="156">
        <f t="shared" si="72"/>
        <v>9.5366425334003132E-3</v>
      </c>
    </row>
    <row r="42" spans="1:127" x14ac:dyDescent="0.7">
      <c r="A42" s="25">
        <v>43892</v>
      </c>
      <c r="B42">
        <v>97.697502139999997</v>
      </c>
      <c r="C42" s="85">
        <v>43892</v>
      </c>
      <c r="D42">
        <v>381.0499878</v>
      </c>
      <c r="E42" s="17">
        <v>41</v>
      </c>
      <c r="R42" s="5"/>
      <c r="S42" s="86">
        <f t="shared" si="73"/>
        <v>97.441077228355084</v>
      </c>
      <c r="T42" s="86">
        <f t="shared" si="14"/>
        <v>0.25642491164491332</v>
      </c>
      <c r="U42" s="92">
        <f t="shared" si="15"/>
        <v>2.6315894583551912E-3</v>
      </c>
      <c r="V42" s="156">
        <f t="shared" si="16"/>
        <v>2.624682371893785E-3</v>
      </c>
      <c r="W42" s="102"/>
      <c r="X42" s="5"/>
      <c r="Y42" s="86">
        <f t="shared" si="17"/>
        <v>95.646199090361009</v>
      </c>
      <c r="Z42" s="86">
        <f t="shared" si="18"/>
        <v>2.0513030496389888</v>
      </c>
      <c r="AA42" s="92">
        <f t="shared" si="19"/>
        <v>2.1446780626389932E-2</v>
      </c>
      <c r="AB42" s="156">
        <f t="shared" si="20"/>
        <v>2.0996473857637449E-2</v>
      </c>
      <c r="AC42" s="102"/>
      <c r="AD42" s="5"/>
      <c r="AE42" s="86">
        <f t="shared" si="1"/>
        <v>94.782962642643199</v>
      </c>
      <c r="AF42" s="86">
        <f t="shared" si="21"/>
        <v>2.9145394973567988</v>
      </c>
      <c r="AG42" s="92">
        <f t="shared" si="22"/>
        <v>3.0749613813459097E-2</v>
      </c>
      <c r="AH42" s="156">
        <f t="shared" si="23"/>
        <v>2.9832282643012503E-2</v>
      </c>
      <c r="AI42" s="102"/>
      <c r="AJ42" s="5"/>
      <c r="AK42" s="86">
        <f t="shared" si="2"/>
        <v>94.498910449944276</v>
      </c>
      <c r="AL42" s="86">
        <f t="shared" si="24"/>
        <v>3.1985916900557214</v>
      </c>
      <c r="AM42" s="92">
        <f t="shared" si="25"/>
        <v>3.3847921365717792E-2</v>
      </c>
      <c r="AN42" s="156">
        <f t="shared" si="26"/>
        <v>3.2739748918781536E-2</v>
      </c>
      <c r="AO42" s="102"/>
      <c r="AP42" s="5"/>
      <c r="AQ42" s="6">
        <f t="shared" si="3"/>
        <v>95.646199090361009</v>
      </c>
      <c r="AR42" s="5"/>
      <c r="AS42" s="86">
        <f t="shared" si="27"/>
        <v>-1.7420876045236842</v>
      </c>
      <c r="AT42" s="86">
        <f t="shared" si="28"/>
        <v>93.904111485837319</v>
      </c>
      <c r="AU42" s="86">
        <f t="shared" si="29"/>
        <v>3.7933906541626783</v>
      </c>
      <c r="AV42" s="92">
        <f t="shared" si="30"/>
        <v>4.0396427740384933E-2</v>
      </c>
      <c r="AW42" s="156">
        <f t="shared" si="31"/>
        <v>3.8827918534977177E-2</v>
      </c>
      <c r="AY42" s="5"/>
      <c r="AZ42" s="86">
        <f t="shared" si="32"/>
        <v>-1.839613281628401</v>
      </c>
      <c r="BA42" s="86">
        <f t="shared" si="4"/>
        <v>93.806585808732606</v>
      </c>
      <c r="BB42" s="86">
        <f t="shared" si="33"/>
        <v>3.8909163312673911</v>
      </c>
      <c r="BC42" s="92">
        <f t="shared" si="34"/>
        <v>4.1478072117460858E-2</v>
      </c>
      <c r="BD42" s="156">
        <f t="shared" si="35"/>
        <v>3.9826159789548447E-2</v>
      </c>
      <c r="BF42" s="5"/>
      <c r="BG42">
        <f t="shared" si="36"/>
        <v>-1.7804251734179795</v>
      </c>
      <c r="BH42" s="86">
        <f t="shared" si="37"/>
        <v>93.865773916943027</v>
      </c>
      <c r="BI42" s="86">
        <f t="shared" si="38"/>
        <v>3.8317282230569703</v>
      </c>
      <c r="BJ42" s="92">
        <f t="shared" si="39"/>
        <v>4.082135653030964E-2</v>
      </c>
      <c r="BK42" s="156">
        <f t="shared" si="40"/>
        <v>3.9220329477473483E-2</v>
      </c>
      <c r="BM42" s="5"/>
      <c r="BN42" s="86">
        <f t="shared" si="41"/>
        <v>-1.7209329606251103</v>
      </c>
      <c r="BO42" s="86">
        <f t="shared" si="5"/>
        <v>93.925266129735903</v>
      </c>
      <c r="BP42" s="86">
        <f t="shared" si="42"/>
        <v>3.7722360102640948</v>
      </c>
      <c r="BQ42" s="92">
        <f t="shared" si="43"/>
        <v>4.0162100845725884E-2</v>
      </c>
      <c r="BR42" s="156">
        <f t="shared" si="44"/>
        <v>3.8611386449353649E-2</v>
      </c>
      <c r="BW42" s="5"/>
      <c r="BX42" s="86">
        <f t="shared" si="6"/>
        <v>372.03720771714495</v>
      </c>
      <c r="BY42" s="86">
        <f t="shared" si="45"/>
        <v>9.0127800828550448</v>
      </c>
      <c r="BZ42" s="92">
        <f t="shared" si="46"/>
        <v>2.4225480397937361E-2</v>
      </c>
      <c r="CA42" s="156">
        <f t="shared" si="47"/>
        <v>2.3652487525037114E-2</v>
      </c>
      <c r="CC42" s="5"/>
      <c r="CD42" s="86">
        <f t="shared" si="7"/>
        <v>370.83627045815581</v>
      </c>
      <c r="CE42" s="86">
        <f t="shared" si="48"/>
        <v>10.213717341844188</v>
      </c>
      <c r="CF42" s="92">
        <f t="shared" si="49"/>
        <v>2.7542390417273591E-2</v>
      </c>
      <c r="CG42" s="156">
        <f t="shared" si="50"/>
        <v>2.6804140319786642E-2</v>
      </c>
      <c r="CI42" s="5"/>
      <c r="CJ42" s="86">
        <f t="shared" si="8"/>
        <v>370.23480046154793</v>
      </c>
      <c r="CK42" s="86">
        <f t="shared" si="51"/>
        <v>10.815187338452063</v>
      </c>
      <c r="CL42" s="92">
        <f t="shared" si="52"/>
        <v>2.9211698427509959E-2</v>
      </c>
      <c r="CM42" s="156">
        <f t="shared" si="53"/>
        <v>2.8382594632514677E-2</v>
      </c>
      <c r="CO42" s="5"/>
      <c r="CP42" s="86">
        <f t="shared" si="9"/>
        <v>369.91759527346881</v>
      </c>
      <c r="CQ42" s="86">
        <f t="shared" si="54"/>
        <v>11.132392526531191</v>
      </c>
      <c r="CR42" s="92">
        <f t="shared" si="55"/>
        <v>3.0094249824211126E-2</v>
      </c>
      <c r="CS42" s="156">
        <f t="shared" si="56"/>
        <v>2.9215044962484556E-2</v>
      </c>
      <c r="CU42" s="5"/>
      <c r="CV42" s="6">
        <f t="shared" si="10"/>
        <v>370.83627045815581</v>
      </c>
      <c r="CW42" s="5"/>
      <c r="CX42" s="86">
        <f t="shared" si="57"/>
        <v>-1.1656155749013011</v>
      </c>
      <c r="CY42" s="86">
        <f t="shared" si="11"/>
        <v>369.67065488325449</v>
      </c>
      <c r="CZ42" s="86">
        <f t="shared" si="58"/>
        <v>11.379332916745511</v>
      </c>
      <c r="DA42" s="92">
        <f t="shared" si="59"/>
        <v>3.0782353877505407E-2</v>
      </c>
      <c r="DB42" s="156">
        <f t="shared" si="60"/>
        <v>2.986309744410261E-2</v>
      </c>
      <c r="DD42" s="5"/>
      <c r="DE42" s="86">
        <f t="shared" si="61"/>
        <v>-1.1572569989673305</v>
      </c>
      <c r="DF42" s="86">
        <f t="shared" si="12"/>
        <v>369.67901345918847</v>
      </c>
      <c r="DG42" s="86">
        <f t="shared" si="62"/>
        <v>11.370974340811529</v>
      </c>
      <c r="DH42" s="92">
        <f t="shared" si="63"/>
        <v>3.0759047516412105E-2</v>
      </c>
      <c r="DI42" s="156">
        <f t="shared" si="64"/>
        <v>2.9841161802581558E-2</v>
      </c>
      <c r="DK42" s="5"/>
      <c r="DL42" s="86">
        <f t="shared" si="65"/>
        <v>-1.2405318680037576</v>
      </c>
      <c r="DM42" s="86">
        <f t="shared" si="66"/>
        <v>369.59573859015205</v>
      </c>
      <c r="DN42" s="86">
        <f t="shared" si="67"/>
        <v>11.454249209847944</v>
      </c>
      <c r="DO42" s="92">
        <f t="shared" si="68"/>
        <v>3.0991291332364796E-2</v>
      </c>
      <c r="DP42" s="156">
        <f t="shared" si="69"/>
        <v>3.005970233978825E-2</v>
      </c>
      <c r="DR42" s="5"/>
      <c r="DS42" s="86">
        <f t="shared" si="13"/>
        <v>-1.3780127770305879</v>
      </c>
      <c r="DT42" s="86">
        <f t="shared" si="0"/>
        <v>369.45825768112525</v>
      </c>
      <c r="DU42" s="86">
        <f t="shared" si="70"/>
        <v>11.59173011887475</v>
      </c>
      <c r="DV42" s="92">
        <f t="shared" si="71"/>
        <v>3.1374938515731934E-2</v>
      </c>
      <c r="DW42" s="156">
        <f t="shared" si="72"/>
        <v>3.0420497283833663E-2</v>
      </c>
    </row>
    <row r="43" spans="1:127" x14ac:dyDescent="0.7">
      <c r="A43" s="25">
        <v>43893</v>
      </c>
      <c r="B43">
        <v>95.449501040000001</v>
      </c>
      <c r="C43" s="85">
        <v>43893</v>
      </c>
      <c r="D43">
        <v>368.76998900000001</v>
      </c>
      <c r="E43" s="17">
        <v>42</v>
      </c>
      <c r="R43" s="5"/>
      <c r="S43" s="86">
        <f t="shared" si="73"/>
        <v>97.525697449197907</v>
      </c>
      <c r="T43" s="86">
        <f t="shared" si="14"/>
        <v>2.0761964091979053</v>
      </c>
      <c r="U43" s="92">
        <f t="shared" si="15"/>
        <v>2.1288711216645401E-2</v>
      </c>
      <c r="V43" s="156">
        <f t="shared" si="16"/>
        <v>2.1751778548615295E-2</v>
      </c>
      <c r="W43" s="102"/>
      <c r="X43" s="5"/>
      <c r="Y43" s="86">
        <f t="shared" si="17"/>
        <v>96.671850615180503</v>
      </c>
      <c r="Z43" s="86">
        <f t="shared" si="18"/>
        <v>1.2223495751805018</v>
      </c>
      <c r="AA43" s="92">
        <f t="shared" si="19"/>
        <v>1.2644317527821844E-2</v>
      </c>
      <c r="AB43" s="156">
        <f t="shared" si="20"/>
        <v>1.2806243740009202E-2</v>
      </c>
      <c r="AC43" s="102"/>
      <c r="AD43" s="5"/>
      <c r="AE43" s="86">
        <f t="shared" si="1"/>
        <v>96.70655871089869</v>
      </c>
      <c r="AF43" s="86">
        <f t="shared" si="21"/>
        <v>1.2570576708986891</v>
      </c>
      <c r="AG43" s="92">
        <f t="shared" si="22"/>
        <v>1.299868062368577E-2</v>
      </c>
      <c r="AH43" s="156">
        <f t="shared" si="23"/>
        <v>1.3169871578185562E-2</v>
      </c>
      <c r="AI43" s="102"/>
      <c r="AJ43" s="5"/>
      <c r="AK43" s="86">
        <f t="shared" si="2"/>
        <v>96.897854217486071</v>
      </c>
      <c r="AL43" s="86">
        <f t="shared" si="24"/>
        <v>1.4483531774860694</v>
      </c>
      <c r="AM43" s="92">
        <f t="shared" si="25"/>
        <v>1.4947216212190396E-2</v>
      </c>
      <c r="AN43" s="156">
        <f t="shared" si="26"/>
        <v>1.5174025654456887E-2</v>
      </c>
      <c r="AO43" s="102"/>
      <c r="AP43" s="5"/>
      <c r="AQ43" s="6">
        <f t="shared" si="3"/>
        <v>96.671850615180503</v>
      </c>
      <c r="AR43" s="5"/>
      <c r="AS43" s="86">
        <f t="shared" si="27"/>
        <v>-0.82873369184043522</v>
      </c>
      <c r="AT43" s="86">
        <f t="shared" si="28"/>
        <v>95.843116923340062</v>
      </c>
      <c r="AU43" s="86">
        <f t="shared" si="29"/>
        <v>0.39361588334006115</v>
      </c>
      <c r="AV43" s="92">
        <f t="shared" si="30"/>
        <v>4.1068769044196891E-3</v>
      </c>
      <c r="AW43" s="156">
        <f t="shared" si="31"/>
        <v>4.1238128963619058E-3</v>
      </c>
      <c r="AY43" s="5"/>
      <c r="AZ43" s="86">
        <f t="shared" si="32"/>
        <v>-0.40698087840445329</v>
      </c>
      <c r="BA43" s="86">
        <f t="shared" si="4"/>
        <v>96.264869736776049</v>
      </c>
      <c r="BB43" s="86">
        <f t="shared" si="33"/>
        <v>0.81536869677604784</v>
      </c>
      <c r="BC43" s="92">
        <f t="shared" si="34"/>
        <v>8.47005453812558E-3</v>
      </c>
      <c r="BD43" s="156">
        <f t="shared" si="35"/>
        <v>8.542409210021449E-3</v>
      </c>
      <c r="BF43" s="5"/>
      <c r="BG43">
        <f t="shared" si="36"/>
        <v>7.158544741875339E-2</v>
      </c>
      <c r="BH43" s="86">
        <f t="shared" si="37"/>
        <v>96.743436062599258</v>
      </c>
      <c r="BI43" s="86">
        <f t="shared" si="38"/>
        <v>1.293935022599257</v>
      </c>
      <c r="BJ43" s="92">
        <f t="shared" si="39"/>
        <v>1.3374912813330274E-2</v>
      </c>
      <c r="BK43" s="156">
        <f t="shared" si="40"/>
        <v>1.3556226156247877E-2</v>
      </c>
      <c r="BM43" s="5"/>
      <c r="BN43" s="86">
        <f t="shared" si="41"/>
        <v>0.33900540345834324</v>
      </c>
      <c r="BO43" s="86">
        <f t="shared" si="5"/>
        <v>97.010856018638847</v>
      </c>
      <c r="BP43" s="86">
        <f t="shared" si="42"/>
        <v>1.5613549786388461</v>
      </c>
      <c r="BQ43" s="92">
        <f t="shared" si="43"/>
        <v>1.6094641803169538E-2</v>
      </c>
      <c r="BR43" s="156">
        <f t="shared" si="44"/>
        <v>1.6357916611680658E-2</v>
      </c>
      <c r="BW43" s="5"/>
      <c r="BX43" s="86">
        <f t="shared" si="6"/>
        <v>375.01142514448708</v>
      </c>
      <c r="BY43" s="86">
        <f t="shared" si="45"/>
        <v>6.2414361444870678</v>
      </c>
      <c r="BZ43" s="92">
        <f t="shared" si="46"/>
        <v>1.6643322645656256E-2</v>
      </c>
      <c r="CA43" s="156">
        <f t="shared" si="47"/>
        <v>1.6925011065602378E-2</v>
      </c>
      <c r="CC43" s="5"/>
      <c r="CD43" s="86">
        <f t="shared" si="7"/>
        <v>375.94312912907787</v>
      </c>
      <c r="CE43" s="86">
        <f t="shared" si="48"/>
        <v>7.1731401290778649</v>
      </c>
      <c r="CF43" s="92">
        <f t="shared" si="49"/>
        <v>1.9080386295915013E-2</v>
      </c>
      <c r="CG43" s="156">
        <f t="shared" si="50"/>
        <v>1.9451528982955997E-2</v>
      </c>
      <c r="CI43" s="5"/>
      <c r="CJ43" s="86">
        <f t="shared" si="8"/>
        <v>377.37282410492628</v>
      </c>
      <c r="CK43" s="86">
        <f t="shared" si="51"/>
        <v>8.602835104926271</v>
      </c>
      <c r="CL43" s="92">
        <f t="shared" si="52"/>
        <v>2.2796647122990243E-2</v>
      </c>
      <c r="CM43" s="156">
        <f t="shared" si="53"/>
        <v>2.3328457742059567E-2</v>
      </c>
      <c r="CO43" s="5"/>
      <c r="CP43" s="86">
        <f t="shared" si="9"/>
        <v>378.26688966836718</v>
      </c>
      <c r="CQ43" s="86">
        <f t="shared" si="54"/>
        <v>9.4969006683671751</v>
      </c>
      <c r="CR43" s="92">
        <f t="shared" si="55"/>
        <v>2.5106349320431574E-2</v>
      </c>
      <c r="CS43" s="156">
        <f t="shared" si="56"/>
        <v>2.5752910897440667E-2</v>
      </c>
      <c r="CU43" s="5"/>
      <c r="CV43" s="6">
        <f t="shared" si="10"/>
        <v>375.94312912907787</v>
      </c>
      <c r="CW43" s="5"/>
      <c r="CX43" s="86">
        <f t="shared" si="57"/>
        <v>0.90430092622040992</v>
      </c>
      <c r="CY43" s="86">
        <f t="shared" si="11"/>
        <v>376.84743005529828</v>
      </c>
      <c r="CZ43" s="86">
        <f t="shared" si="58"/>
        <v>8.0774410552982658</v>
      </c>
      <c r="DA43" s="92">
        <f t="shared" si="59"/>
        <v>2.1434247419739573E-2</v>
      </c>
      <c r="DB43" s="156">
        <f t="shared" si="60"/>
        <v>2.1903737549799004E-2</v>
      </c>
      <c r="DD43" s="5"/>
      <c r="DE43" s="86">
        <f t="shared" si="61"/>
        <v>1.9748008359773674</v>
      </c>
      <c r="DF43" s="86">
        <f t="shared" si="12"/>
        <v>377.91792996505524</v>
      </c>
      <c r="DG43" s="86">
        <f t="shared" si="62"/>
        <v>9.147940965055227</v>
      </c>
      <c r="DH43" s="92">
        <f t="shared" si="63"/>
        <v>2.420615758003624E-2</v>
      </c>
      <c r="DI43" s="156">
        <f t="shared" si="64"/>
        <v>2.4806630794067211E-2</v>
      </c>
      <c r="DK43" s="5"/>
      <c r="DL43" s="86">
        <f t="shared" si="65"/>
        <v>2.9487458876872856</v>
      </c>
      <c r="DM43" s="86">
        <f t="shared" si="66"/>
        <v>378.89187501676514</v>
      </c>
      <c r="DN43" s="86">
        <f t="shared" si="67"/>
        <v>10.121886016765131</v>
      </c>
      <c r="DO43" s="92">
        <f t="shared" si="68"/>
        <v>2.6714444632303769E-2</v>
      </c>
      <c r="DP43" s="156">
        <f t="shared" si="69"/>
        <v>2.7447694548606912E-2</v>
      </c>
      <c r="DR43" s="5"/>
      <c r="DS43" s="86">
        <f t="shared" si="13"/>
        <v>3.4856408089339022</v>
      </c>
      <c r="DT43" s="86">
        <f t="shared" si="0"/>
        <v>379.42876993801178</v>
      </c>
      <c r="DU43" s="86">
        <f t="shared" si="70"/>
        <v>10.658780938011773</v>
      </c>
      <c r="DV43" s="92">
        <f t="shared" si="71"/>
        <v>2.8091651931805604E-2</v>
      </c>
      <c r="DW43" s="156">
        <f t="shared" si="72"/>
        <v>2.8903601854682846E-2</v>
      </c>
    </row>
    <row r="44" spans="1:127" x14ac:dyDescent="0.7">
      <c r="A44" s="25">
        <v>43894</v>
      </c>
      <c r="B44">
        <v>98.791496280000004</v>
      </c>
      <c r="C44" s="85">
        <v>43894</v>
      </c>
      <c r="D44">
        <v>383.7900085</v>
      </c>
      <c r="E44" s="17">
        <v>43</v>
      </c>
      <c r="R44" s="5"/>
      <c r="S44" s="86">
        <f t="shared" si="73"/>
        <v>96.840552634162592</v>
      </c>
      <c r="T44" s="86">
        <f t="shared" si="14"/>
        <v>1.9509436458374125</v>
      </c>
      <c r="U44" s="92">
        <f t="shared" si="15"/>
        <v>2.0145936725573528E-2</v>
      </c>
      <c r="V44" s="156">
        <f t="shared" si="16"/>
        <v>1.9748092895647076E-2</v>
      </c>
      <c r="W44" s="102"/>
      <c r="X44" s="5"/>
      <c r="Y44" s="86">
        <f t="shared" si="17"/>
        <v>96.060675827590245</v>
      </c>
      <c r="Z44" s="86">
        <f t="shared" si="18"/>
        <v>2.730820452409759</v>
      </c>
      <c r="AA44" s="92">
        <f t="shared" si="19"/>
        <v>2.8428078700081572E-2</v>
      </c>
      <c r="AB44" s="156">
        <f t="shared" si="20"/>
        <v>2.7642262292190873E-2</v>
      </c>
      <c r="AC44" s="102"/>
      <c r="AD44" s="5"/>
      <c r="AE44" s="86">
        <f t="shared" si="1"/>
        <v>95.876900648105561</v>
      </c>
      <c r="AF44" s="86">
        <f t="shared" si="21"/>
        <v>2.9145956318944428</v>
      </c>
      <c r="AG44" s="92">
        <f t="shared" si="22"/>
        <v>3.0399351795817906E-2</v>
      </c>
      <c r="AH44" s="156">
        <f t="shared" si="23"/>
        <v>2.9502495069350342E-2</v>
      </c>
      <c r="AI44" s="102"/>
      <c r="AJ44" s="5"/>
      <c r="AK44" s="86">
        <f t="shared" si="2"/>
        <v>95.811589334371519</v>
      </c>
      <c r="AL44" s="86">
        <f t="shared" si="24"/>
        <v>2.9799069456284855</v>
      </c>
      <c r="AM44" s="92">
        <f t="shared" si="25"/>
        <v>3.1101737966468233E-2</v>
      </c>
      <c r="AN44" s="156">
        <f t="shared" si="26"/>
        <v>3.0163597656043976E-2</v>
      </c>
      <c r="AO44" s="102"/>
      <c r="AP44" s="5"/>
      <c r="AQ44" s="6">
        <f t="shared" si="3"/>
        <v>96.060675827590245</v>
      </c>
      <c r="AR44" s="5"/>
      <c r="AS44" s="86">
        <f t="shared" si="27"/>
        <v>-0.75693925343787671</v>
      </c>
      <c r="AT44" s="86">
        <f t="shared" si="28"/>
        <v>95.303736574152367</v>
      </c>
      <c r="AU44" s="86">
        <f t="shared" si="29"/>
        <v>3.4877597058476368</v>
      </c>
      <c r="AV44" s="92">
        <f t="shared" si="30"/>
        <v>3.6596253528149318E-2</v>
      </c>
      <c r="AW44" s="156">
        <f t="shared" si="31"/>
        <v>3.5304250235895271E-2</v>
      </c>
      <c r="AY44" s="5"/>
      <c r="AZ44" s="86">
        <f t="shared" si="32"/>
        <v>-0.50907783299735565</v>
      </c>
      <c r="BA44" s="86">
        <f t="shared" si="4"/>
        <v>95.551597994592896</v>
      </c>
      <c r="BB44" s="86">
        <f t="shared" si="33"/>
        <v>3.2398982854071079</v>
      </c>
      <c r="BC44" s="92">
        <f t="shared" si="34"/>
        <v>3.3907316605949887E-2</v>
      </c>
      <c r="BD44" s="156">
        <f t="shared" si="35"/>
        <v>3.2795315461407924E-2</v>
      </c>
      <c r="BF44" s="5"/>
      <c r="BG44">
        <f t="shared" si="36"/>
        <v>-0.37903630768719415</v>
      </c>
      <c r="BH44" s="86">
        <f t="shared" si="37"/>
        <v>95.681639519903044</v>
      </c>
      <c r="BI44" s="86">
        <f t="shared" si="38"/>
        <v>3.1098567600969602</v>
      </c>
      <c r="BJ44" s="92">
        <f t="shared" si="39"/>
        <v>3.2502126590860402E-2</v>
      </c>
      <c r="BK44" s="156">
        <f t="shared" si="40"/>
        <v>3.1478992395082693E-2</v>
      </c>
      <c r="BM44" s="5"/>
      <c r="BN44" s="86">
        <f t="shared" si="41"/>
        <v>-0.37362973982810771</v>
      </c>
      <c r="BO44" s="86">
        <f t="shared" si="5"/>
        <v>95.687046087762141</v>
      </c>
      <c r="BP44" s="86">
        <f t="shared" si="42"/>
        <v>3.1044501922378629</v>
      </c>
      <c r="BQ44" s="92">
        <f t="shared" si="43"/>
        <v>3.2443787525748537E-2</v>
      </c>
      <c r="BR44" s="156">
        <f t="shared" si="44"/>
        <v>3.1424265337970672E-2</v>
      </c>
      <c r="BW44" s="5"/>
      <c r="BX44" s="86">
        <f t="shared" si="6"/>
        <v>372.95175121680631</v>
      </c>
      <c r="BY44" s="86">
        <f t="shared" si="45"/>
        <v>10.838257283193684</v>
      </c>
      <c r="BZ44" s="92">
        <f t="shared" si="46"/>
        <v>2.9060749139352159E-2</v>
      </c>
      <c r="CA44" s="156">
        <f t="shared" si="47"/>
        <v>2.8240071505649122E-2</v>
      </c>
      <c r="CC44" s="5"/>
      <c r="CD44" s="86">
        <f t="shared" si="7"/>
        <v>372.35655906453894</v>
      </c>
      <c r="CE44" s="86">
        <f t="shared" si="48"/>
        <v>11.433449435461057</v>
      </c>
      <c r="CF44" s="92">
        <f t="shared" si="49"/>
        <v>3.0705648006268495E-2</v>
      </c>
      <c r="CG44" s="156">
        <f t="shared" si="50"/>
        <v>2.9790899143381573E-2</v>
      </c>
      <c r="CI44" s="5"/>
      <c r="CJ44" s="86">
        <f t="shared" si="8"/>
        <v>371.69495293567491</v>
      </c>
      <c r="CK44" s="86">
        <f t="shared" si="51"/>
        <v>12.095055564325094</v>
      </c>
      <c r="CL44" s="92">
        <f t="shared" si="52"/>
        <v>3.2540273869196848E-2</v>
      </c>
      <c r="CM44" s="156">
        <f t="shared" si="53"/>
        <v>3.1514774476795931E-2</v>
      </c>
      <c r="CO44" s="5"/>
      <c r="CP44" s="86">
        <f t="shared" si="9"/>
        <v>371.14421416709183</v>
      </c>
      <c r="CQ44" s="86">
        <f t="shared" si="54"/>
        <v>12.645794332908167</v>
      </c>
      <c r="CR44" s="92">
        <f t="shared" si="55"/>
        <v>3.4072454453553565E-2</v>
      </c>
      <c r="CS44" s="156">
        <f t="shared" si="56"/>
        <v>3.2949774753993286E-2</v>
      </c>
      <c r="CU44" s="5"/>
      <c r="CV44" s="6">
        <f t="shared" si="10"/>
        <v>372.35655906453894</v>
      </c>
      <c r="CW44" s="5"/>
      <c r="CX44" s="86">
        <f t="shared" si="57"/>
        <v>-0.57768650073017314</v>
      </c>
      <c r="CY44" s="86">
        <f t="shared" si="11"/>
        <v>371.77887256380876</v>
      </c>
      <c r="CZ44" s="86">
        <f t="shared" si="58"/>
        <v>12.011135936191238</v>
      </c>
      <c r="DA44" s="92">
        <f t="shared" si="59"/>
        <v>3.2307204154345147E-2</v>
      </c>
      <c r="DB44" s="156">
        <f t="shared" si="60"/>
        <v>3.1296114203533877E-2</v>
      </c>
      <c r="DD44" s="5"/>
      <c r="DE44" s="86">
        <f t="shared" si="61"/>
        <v>-0.80588461428078251</v>
      </c>
      <c r="DF44" s="86">
        <f t="shared" si="12"/>
        <v>371.55067445025816</v>
      </c>
      <c r="DG44" s="86">
        <f t="shared" si="62"/>
        <v>12.239334049741842</v>
      </c>
      <c r="DH44" s="92">
        <f t="shared" si="63"/>
        <v>3.2941224148902465E-2</v>
      </c>
      <c r="DI44" s="156">
        <f t="shared" si="64"/>
        <v>3.1890705278070947E-2</v>
      </c>
      <c r="DK44" s="5"/>
      <c r="DL44" s="86">
        <f t="shared" si="65"/>
        <v>-1.3645626407820184</v>
      </c>
      <c r="DM44" s="86">
        <f t="shared" si="66"/>
        <v>370.99199642375692</v>
      </c>
      <c r="DN44" s="86">
        <f t="shared" si="67"/>
        <v>12.798012076243083</v>
      </c>
      <c r="DO44" s="92">
        <f t="shared" si="68"/>
        <v>3.4496733621241935E-2</v>
      </c>
      <c r="DP44" s="156">
        <f t="shared" si="69"/>
        <v>3.3346392018548554E-2</v>
      </c>
      <c r="DR44" s="5"/>
      <c r="DS44" s="86">
        <f t="shared" si="13"/>
        <v>-1.8185173461707238</v>
      </c>
      <c r="DT44" s="86">
        <f t="shared" si="0"/>
        <v>370.53804171836822</v>
      </c>
      <c r="DU44" s="86">
        <f t="shared" si="70"/>
        <v>13.251966781631779</v>
      </c>
      <c r="DV44" s="92">
        <f t="shared" si="71"/>
        <v>3.5764119441490681E-2</v>
      </c>
      <c r="DW44" s="156">
        <f t="shared" si="72"/>
        <v>3.4529212559299284E-2</v>
      </c>
    </row>
    <row r="45" spans="1:127" x14ac:dyDescent="0.7">
      <c r="A45" s="25">
        <v>43895</v>
      </c>
      <c r="B45">
        <v>96.201499940000005</v>
      </c>
      <c r="C45" s="85">
        <v>43895</v>
      </c>
      <c r="D45">
        <v>372.77999879999999</v>
      </c>
      <c r="E45" s="17">
        <v>44</v>
      </c>
      <c r="R45" s="5"/>
      <c r="S45" s="86">
        <f t="shared" si="73"/>
        <v>97.484364037288941</v>
      </c>
      <c r="T45" s="86">
        <f t="shared" si="14"/>
        <v>1.282864097288936</v>
      </c>
      <c r="U45" s="92">
        <f t="shared" si="15"/>
        <v>1.3159690889486904E-2</v>
      </c>
      <c r="V45" s="156">
        <f t="shared" si="16"/>
        <v>1.3335177706054965E-2</v>
      </c>
      <c r="W45" s="102"/>
      <c r="X45" s="5"/>
      <c r="Y45" s="86">
        <f t="shared" si="17"/>
        <v>97.426086053795132</v>
      </c>
      <c r="Z45" s="86">
        <f t="shared" si="18"/>
        <v>1.2245861137951266</v>
      </c>
      <c r="AA45" s="92">
        <f t="shared" si="19"/>
        <v>1.256938632553662E-2</v>
      </c>
      <c r="AB45" s="156">
        <f t="shared" si="20"/>
        <v>1.2729386907261215E-2</v>
      </c>
      <c r="AC45" s="102"/>
      <c r="AD45" s="5"/>
      <c r="AE45" s="86">
        <f t="shared" si="1"/>
        <v>97.80053376515589</v>
      </c>
      <c r="AF45" s="86">
        <f t="shared" si="21"/>
        <v>1.5990338251558853</v>
      </c>
      <c r="AG45" s="92">
        <f t="shared" si="22"/>
        <v>1.6349949878551529E-2</v>
      </c>
      <c r="AH45" s="156">
        <f t="shared" si="23"/>
        <v>1.6621714070499817E-2</v>
      </c>
      <c r="AI45" s="102"/>
      <c r="AJ45" s="5"/>
      <c r="AK45" s="86">
        <f t="shared" si="2"/>
        <v>98.046519543592893</v>
      </c>
      <c r="AL45" s="86">
        <f t="shared" si="24"/>
        <v>1.8450196035928883</v>
      </c>
      <c r="AM45" s="92">
        <f t="shared" si="25"/>
        <v>1.8817798043025545E-2</v>
      </c>
      <c r="AN45" s="156">
        <f t="shared" si="26"/>
        <v>1.9178698926145748E-2</v>
      </c>
      <c r="AO45" s="102"/>
      <c r="AP45" s="5"/>
      <c r="AQ45" s="6">
        <f t="shared" si="3"/>
        <v>97.426086053795132</v>
      </c>
      <c r="AR45" s="5"/>
      <c r="AS45" s="86">
        <f t="shared" si="27"/>
        <v>-5.6563925155764694E-2</v>
      </c>
      <c r="AT45" s="86">
        <f t="shared" si="28"/>
        <v>97.36952212863936</v>
      </c>
      <c r="AU45" s="86">
        <f t="shared" si="29"/>
        <v>1.1680221886393554</v>
      </c>
      <c r="AV45" s="92">
        <f t="shared" si="30"/>
        <v>1.1995767906678513E-2</v>
      </c>
      <c r="AW45" s="156">
        <f t="shared" si="31"/>
        <v>1.2141413484902419E-2</v>
      </c>
      <c r="AY45" s="5"/>
      <c r="AZ45" s="86">
        <f t="shared" si="32"/>
        <v>0.42816619660376548</v>
      </c>
      <c r="BA45" s="86">
        <f t="shared" si="4"/>
        <v>97.854252250398901</v>
      </c>
      <c r="BB45" s="86">
        <f t="shared" si="33"/>
        <v>1.6527523103988955</v>
      </c>
      <c r="BC45" s="92">
        <f t="shared" si="34"/>
        <v>1.6889938580999766E-2</v>
      </c>
      <c r="BD45" s="156">
        <f t="shared" si="35"/>
        <v>1.7180109576562755E-2</v>
      </c>
      <c r="BF45" s="5"/>
      <c r="BG45">
        <f t="shared" si="36"/>
        <v>0.77229840468157929</v>
      </c>
      <c r="BH45" s="86">
        <f t="shared" si="37"/>
        <v>98.19838445847671</v>
      </c>
      <c r="BI45" s="86">
        <f t="shared" si="38"/>
        <v>1.9968845184767048</v>
      </c>
      <c r="BJ45" s="92">
        <f t="shared" si="39"/>
        <v>2.033520744245125E-2</v>
      </c>
      <c r="BK45" s="156">
        <f t="shared" si="40"/>
        <v>2.075731168144097E-2</v>
      </c>
      <c r="BM45" s="5"/>
      <c r="BN45" s="86">
        <f t="shared" si="41"/>
        <v>0.93065023469663799</v>
      </c>
      <c r="BO45" s="86">
        <f t="shared" si="5"/>
        <v>98.356736288491774</v>
      </c>
      <c r="BP45" s="86">
        <f t="shared" si="42"/>
        <v>2.1552363484917691</v>
      </c>
      <c r="BQ45" s="92">
        <f t="shared" si="43"/>
        <v>2.191244270418052E-2</v>
      </c>
      <c r="BR45" s="156">
        <f t="shared" si="44"/>
        <v>2.2403354935588014E-2</v>
      </c>
      <c r="BW45" s="5"/>
      <c r="BX45" s="86">
        <f t="shared" si="6"/>
        <v>376.52837612026019</v>
      </c>
      <c r="BY45" s="86">
        <f t="shared" si="45"/>
        <v>3.7483773202602038</v>
      </c>
      <c r="BZ45" s="92">
        <f t="shared" si="46"/>
        <v>9.9550991584841445E-3</v>
      </c>
      <c r="CA45" s="156">
        <f t="shared" si="47"/>
        <v>1.0055199668239829E-2</v>
      </c>
      <c r="CC45" s="5"/>
      <c r="CD45" s="86">
        <f t="shared" si="7"/>
        <v>378.07328378226947</v>
      </c>
      <c r="CE45" s="86">
        <f t="shared" si="48"/>
        <v>5.2932849822694834</v>
      </c>
      <c r="CF45" s="92">
        <f t="shared" si="49"/>
        <v>1.400068507701766E-2</v>
      </c>
      <c r="CG45" s="156">
        <f t="shared" si="50"/>
        <v>1.4199487631602737E-2</v>
      </c>
      <c r="CI45" s="5"/>
      <c r="CJ45" s="86">
        <f t="shared" si="8"/>
        <v>379.67768960812947</v>
      </c>
      <c r="CK45" s="86">
        <f t="shared" si="51"/>
        <v>6.8976908081294823</v>
      </c>
      <c r="CL45" s="92">
        <f t="shared" si="52"/>
        <v>1.8167227090031768E-2</v>
      </c>
      <c r="CM45" s="156">
        <f t="shared" si="53"/>
        <v>1.8503382237066209E-2</v>
      </c>
      <c r="CO45" s="5"/>
      <c r="CP45" s="86">
        <f t="shared" si="9"/>
        <v>380.62855991677293</v>
      </c>
      <c r="CQ45" s="86">
        <f t="shared" si="54"/>
        <v>7.8485611167729417</v>
      </c>
      <c r="CR45" s="92">
        <f t="shared" si="55"/>
        <v>2.06200005551057E-2</v>
      </c>
      <c r="CS45" s="156">
        <f t="shared" si="56"/>
        <v>2.105413686903242E-2</v>
      </c>
      <c r="CU45" s="5"/>
      <c r="CV45" s="6">
        <f t="shared" si="10"/>
        <v>378.07328378226947</v>
      </c>
      <c r="CW45" s="5"/>
      <c r="CX45" s="86">
        <f t="shared" si="57"/>
        <v>1.4994692013618585</v>
      </c>
      <c r="CY45" s="86">
        <f t="shared" si="11"/>
        <v>379.57275298363135</v>
      </c>
      <c r="CZ45" s="86">
        <f t="shared" si="58"/>
        <v>6.7927541836313594</v>
      </c>
      <c r="DA45" s="92">
        <f t="shared" si="59"/>
        <v>1.78957897537084E-2</v>
      </c>
      <c r="DB45" s="156">
        <f t="shared" si="60"/>
        <v>1.8221884772513606E-2</v>
      </c>
      <c r="DD45" s="5"/>
      <c r="DE45" s="86">
        <f t="shared" si="61"/>
        <v>2.455420051724873</v>
      </c>
      <c r="DF45" s="86">
        <f t="shared" si="12"/>
        <v>380.52870383399437</v>
      </c>
      <c r="DG45" s="86">
        <f t="shared" si="62"/>
        <v>7.7487050339943835</v>
      </c>
      <c r="DH45" s="92">
        <f t="shared" si="63"/>
        <v>2.0362997471472626E-2</v>
      </c>
      <c r="DI45" s="156">
        <f t="shared" si="64"/>
        <v>2.078626819823463E-2</v>
      </c>
      <c r="DK45" s="5"/>
      <c r="DL45" s="86">
        <f t="shared" si="65"/>
        <v>3.3090870158362624</v>
      </c>
      <c r="DM45" s="86">
        <f t="shared" si="66"/>
        <v>381.38237079810574</v>
      </c>
      <c r="DN45" s="86">
        <f t="shared" si="67"/>
        <v>8.6023719981057525</v>
      </c>
      <c r="DO45" s="92">
        <f t="shared" si="68"/>
        <v>2.2555767273940496E-2</v>
      </c>
      <c r="DP45" s="156">
        <f t="shared" si="69"/>
        <v>2.3076270255371203E-2</v>
      </c>
      <c r="DR45" s="5"/>
      <c r="DS45" s="86">
        <f t="shared" si="13"/>
        <v>3.8329142017552154</v>
      </c>
      <c r="DT45" s="86">
        <f t="shared" si="0"/>
        <v>381.90619798402469</v>
      </c>
      <c r="DU45" s="86">
        <f t="shared" si="70"/>
        <v>9.1261991840246992</v>
      </c>
      <c r="DV45" s="92">
        <f t="shared" si="71"/>
        <v>2.3896441671277753E-2</v>
      </c>
      <c r="DW45" s="156">
        <f t="shared" si="72"/>
        <v>2.4481461487747339E-2</v>
      </c>
    </row>
    <row r="46" spans="1:127" x14ac:dyDescent="0.7">
      <c r="A46" s="25">
        <v>43896</v>
      </c>
      <c r="B46">
        <v>95.05449677</v>
      </c>
      <c r="C46" s="85">
        <v>43896</v>
      </c>
      <c r="D46">
        <v>368.97000120000001</v>
      </c>
      <c r="E46" s="17">
        <v>45</v>
      </c>
      <c r="R46" s="5"/>
      <c r="S46" s="86">
        <f t="shared" si="73"/>
        <v>97.061018885183586</v>
      </c>
      <c r="T46" s="86">
        <f t="shared" si="14"/>
        <v>2.0065221151835857</v>
      </c>
      <c r="U46" s="92">
        <f t="shared" si="15"/>
        <v>2.0672790562369446E-2</v>
      </c>
      <c r="V46" s="156">
        <f t="shared" si="16"/>
        <v>2.1109176139648567E-2</v>
      </c>
      <c r="W46" s="102"/>
      <c r="X46" s="5"/>
      <c r="Y46" s="86">
        <f t="shared" si="17"/>
        <v>96.813792996897575</v>
      </c>
      <c r="Z46" s="86">
        <f t="shared" si="18"/>
        <v>1.7592962268975754</v>
      </c>
      <c r="AA46" s="92">
        <f t="shared" si="19"/>
        <v>1.817195848275413E-2</v>
      </c>
      <c r="AB46" s="156">
        <f t="shared" si="20"/>
        <v>1.8508290366887978E-2</v>
      </c>
      <c r="AC46" s="102"/>
      <c r="AD46" s="5"/>
      <c r="AE46" s="86">
        <f t="shared" si="1"/>
        <v>96.745171440553008</v>
      </c>
      <c r="AF46" s="86">
        <f t="shared" si="21"/>
        <v>1.6906746705530082</v>
      </c>
      <c r="AG46" s="92">
        <f t="shared" si="22"/>
        <v>1.7475545759840602E-2</v>
      </c>
      <c r="AH46" s="156">
        <f t="shared" si="23"/>
        <v>1.7786372323277601E-2</v>
      </c>
      <c r="AI46" s="102"/>
      <c r="AJ46" s="5"/>
      <c r="AK46" s="86">
        <f t="shared" si="2"/>
        <v>96.662754840898231</v>
      </c>
      <c r="AL46" s="86">
        <f t="shared" si="24"/>
        <v>1.6082580708982306</v>
      </c>
      <c r="AM46" s="92">
        <f t="shared" si="25"/>
        <v>1.6637825743176245E-2</v>
      </c>
      <c r="AN46" s="156">
        <f t="shared" si="26"/>
        <v>1.6919326550007156E-2</v>
      </c>
      <c r="AO46" s="102"/>
      <c r="AP46" s="5"/>
      <c r="AQ46" s="6">
        <f t="shared" si="3"/>
        <v>96.813792996897575</v>
      </c>
      <c r="AR46" s="5"/>
      <c r="AS46" s="86">
        <f t="shared" si="27"/>
        <v>-0.23995453863055588</v>
      </c>
      <c r="AT46" s="86">
        <f t="shared" si="28"/>
        <v>96.573838458267019</v>
      </c>
      <c r="AU46" s="86">
        <f t="shared" si="29"/>
        <v>1.5193416882670192</v>
      </c>
      <c r="AV46" s="92">
        <f t="shared" si="30"/>
        <v>1.5732435538674178E-2</v>
      </c>
      <c r="AW46" s="156">
        <f t="shared" si="31"/>
        <v>1.5983901234502523E-2</v>
      </c>
      <c r="AY46" s="5"/>
      <c r="AZ46" s="86">
        <f t="shared" si="32"/>
        <v>-9.2063430146895359E-2</v>
      </c>
      <c r="BA46" s="86">
        <f t="shared" si="4"/>
        <v>96.721729566750682</v>
      </c>
      <c r="BB46" s="86">
        <f t="shared" si="33"/>
        <v>1.6672327967506817</v>
      </c>
      <c r="BC46" s="92">
        <f t="shared" si="34"/>
        <v>1.7237417116285875E-2</v>
      </c>
      <c r="BD46" s="156">
        <f t="shared" si="35"/>
        <v>1.7539757227738796E-2</v>
      </c>
      <c r="BF46" s="5"/>
      <c r="BG46">
        <f t="shared" si="36"/>
        <v>-0.14153195996065016</v>
      </c>
      <c r="BH46" s="86">
        <f t="shared" si="37"/>
        <v>96.672261036936931</v>
      </c>
      <c r="BI46" s="86">
        <f t="shared" si="38"/>
        <v>1.6177642669369305</v>
      </c>
      <c r="BJ46" s="92">
        <f t="shared" si="39"/>
        <v>1.6734523942900318E-2</v>
      </c>
      <c r="BK46" s="156">
        <f t="shared" si="40"/>
        <v>1.7019334401941841E-2</v>
      </c>
      <c r="BM46" s="5"/>
      <c r="BN46" s="86">
        <f t="shared" si="41"/>
        <v>-0.22655723399900765</v>
      </c>
      <c r="BO46" s="86">
        <f t="shared" si="5"/>
        <v>96.587235762898572</v>
      </c>
      <c r="BP46" s="86">
        <f t="shared" si="42"/>
        <v>1.5327389928985724</v>
      </c>
      <c r="BQ46" s="92">
        <f t="shared" si="43"/>
        <v>1.5868960124929193E-2</v>
      </c>
      <c r="BR46" s="156">
        <f t="shared" si="44"/>
        <v>1.6124844641566896E-2</v>
      </c>
      <c r="BW46" s="5"/>
      <c r="BX46" s="86">
        <f t="shared" si="6"/>
        <v>375.29141160457431</v>
      </c>
      <c r="BY46" s="86">
        <f t="shared" si="45"/>
        <v>6.3214104045742943</v>
      </c>
      <c r="BZ46" s="92">
        <f t="shared" si="46"/>
        <v>1.6844004976151298E-2</v>
      </c>
      <c r="CA46" s="156">
        <f t="shared" si="47"/>
        <v>1.7132586345814538E-2</v>
      </c>
      <c r="CC46" s="5"/>
      <c r="CD46" s="86">
        <f t="shared" si="7"/>
        <v>375.42664129113473</v>
      </c>
      <c r="CE46" s="86">
        <f t="shared" si="48"/>
        <v>6.4566400911347159</v>
      </c>
      <c r="CF46" s="92">
        <f t="shared" si="49"/>
        <v>1.7198140411478522E-2</v>
      </c>
      <c r="CG46" s="156">
        <f t="shared" si="50"/>
        <v>1.7499092257191113E-2</v>
      </c>
      <c r="CI46" s="5"/>
      <c r="CJ46" s="86">
        <f t="shared" si="8"/>
        <v>375.12521367476404</v>
      </c>
      <c r="CK46" s="86">
        <f t="shared" si="51"/>
        <v>6.1552124747640278</v>
      </c>
      <c r="CL46" s="92">
        <f t="shared" si="52"/>
        <v>1.6408421109492886E-2</v>
      </c>
      <c r="CM46" s="156">
        <f t="shared" si="53"/>
        <v>1.6682148832548579E-2</v>
      </c>
      <c r="CO46" s="5"/>
      <c r="CP46" s="86">
        <f t="shared" si="9"/>
        <v>374.74213907919324</v>
      </c>
      <c r="CQ46" s="86">
        <f t="shared" si="54"/>
        <v>5.7721378791932239</v>
      </c>
      <c r="CR46" s="92">
        <f t="shared" si="55"/>
        <v>1.5402959201162626E-2</v>
      </c>
      <c r="CS46" s="156">
        <f t="shared" si="56"/>
        <v>1.5643921891808323E-2</v>
      </c>
      <c r="CU46" s="5"/>
      <c r="CV46" s="6">
        <f t="shared" si="10"/>
        <v>375.42664129113473</v>
      </c>
      <c r="CW46" s="5"/>
      <c r="CX46" s="86">
        <f t="shared" si="57"/>
        <v>0.13125234283798026</v>
      </c>
      <c r="CY46" s="86">
        <f t="shared" si="11"/>
        <v>375.5578936339727</v>
      </c>
      <c r="CZ46" s="86">
        <f t="shared" si="58"/>
        <v>6.5878924339726836</v>
      </c>
      <c r="DA46" s="92">
        <f t="shared" si="59"/>
        <v>1.7541616207895218E-2</v>
      </c>
      <c r="DB46" s="156">
        <f t="shared" si="60"/>
        <v>1.7854818582938723E-2</v>
      </c>
      <c r="DD46" s="5"/>
      <c r="DE46" s="86">
        <f t="shared" si="61"/>
        <v>-9.5611219704934358E-2</v>
      </c>
      <c r="DF46" s="86">
        <f t="shared" si="12"/>
        <v>375.33103007142978</v>
      </c>
      <c r="DG46" s="86">
        <f t="shared" si="62"/>
        <v>6.3610288714297667</v>
      </c>
      <c r="DH46" s="92">
        <f t="shared" si="63"/>
        <v>1.694778305491872E-2</v>
      </c>
      <c r="DI46" s="156">
        <f t="shared" si="64"/>
        <v>1.7239962194058628E-2</v>
      </c>
      <c r="DK46" s="5"/>
      <c r="DL46" s="86">
        <f t="shared" si="65"/>
        <v>-0.6216944587646005</v>
      </c>
      <c r="DM46" s="86">
        <f t="shared" si="66"/>
        <v>374.80494683237015</v>
      </c>
      <c r="DN46" s="86">
        <f t="shared" si="67"/>
        <v>5.8349456323701361</v>
      </c>
      <c r="DO46" s="92">
        <f t="shared" si="68"/>
        <v>1.5567952562215753E-2</v>
      </c>
      <c r="DP46" s="156">
        <f t="shared" si="69"/>
        <v>1.5814146443865789E-2</v>
      </c>
      <c r="DR46" s="5"/>
      <c r="DS46" s="86">
        <f t="shared" si="13"/>
        <v>-1.0267533179122523</v>
      </c>
      <c r="DT46" s="86">
        <f t="shared" si="0"/>
        <v>374.39988797322246</v>
      </c>
      <c r="DU46" s="86">
        <f t="shared" si="70"/>
        <v>5.4298867732224494</v>
      </c>
      <c r="DV46" s="92">
        <f t="shared" si="71"/>
        <v>1.4502907045770274E-2</v>
      </c>
      <c r="DW46" s="156">
        <f t="shared" si="72"/>
        <v>1.4716336709116852E-2</v>
      </c>
    </row>
    <row r="47" spans="1:127" x14ac:dyDescent="0.7">
      <c r="A47" s="25">
        <v>43899</v>
      </c>
      <c r="B47">
        <v>90.030502319999997</v>
      </c>
      <c r="C47" s="85">
        <v>43899</v>
      </c>
      <c r="D47">
        <v>346.48999020000002</v>
      </c>
      <c r="E47" s="17">
        <v>46</v>
      </c>
      <c r="R47" s="5"/>
      <c r="S47" s="86">
        <f t="shared" si="73"/>
        <v>96.398866587172989</v>
      </c>
      <c r="T47" s="86">
        <f t="shared" si="14"/>
        <v>6.3683642671729928</v>
      </c>
      <c r="U47" s="92">
        <f t="shared" si="15"/>
        <v>6.6062646716018331E-2</v>
      </c>
      <c r="V47" s="156">
        <f t="shared" si="16"/>
        <v>7.0735629626252572E-2</v>
      </c>
      <c r="W47" s="102"/>
      <c r="X47" s="5"/>
      <c r="Y47" s="86">
        <f t="shared" si="17"/>
        <v>95.934144883448795</v>
      </c>
      <c r="Z47" s="86">
        <f t="shared" si="18"/>
        <v>5.9036425634487983</v>
      </c>
      <c r="AA47" s="92">
        <f t="shared" si="19"/>
        <v>6.1538491541475497E-2</v>
      </c>
      <c r="AB47" s="156">
        <f t="shared" si="20"/>
        <v>6.5573804558650362E-2</v>
      </c>
      <c r="AC47" s="102"/>
      <c r="AD47" s="5"/>
      <c r="AE47" s="86">
        <f t="shared" si="1"/>
        <v>95.629326157988018</v>
      </c>
      <c r="AF47" s="86">
        <f t="shared" si="21"/>
        <v>5.5988238379880215</v>
      </c>
      <c r="AG47" s="92">
        <f t="shared" si="22"/>
        <v>5.8547143046247911E-2</v>
      </c>
      <c r="AH47" s="156">
        <f t="shared" si="23"/>
        <v>6.218807730393236E-2</v>
      </c>
      <c r="AI47" s="102"/>
      <c r="AJ47" s="5"/>
      <c r="AK47" s="86">
        <f t="shared" si="2"/>
        <v>95.456561287724554</v>
      </c>
      <c r="AL47" s="86">
        <f t="shared" si="24"/>
        <v>5.4260589677245576</v>
      </c>
      <c r="AM47" s="92">
        <f t="shared" si="25"/>
        <v>5.6843226851314765E-2</v>
      </c>
      <c r="AN47" s="156">
        <f t="shared" si="26"/>
        <v>6.0269117997791902E-2</v>
      </c>
      <c r="AO47" s="102"/>
      <c r="AP47" s="5"/>
      <c r="AQ47" s="6">
        <f t="shared" si="3"/>
        <v>95.934144883448795</v>
      </c>
      <c r="AR47" s="5"/>
      <c r="AS47" s="86">
        <f t="shared" si="27"/>
        <v>-0.45105341832057</v>
      </c>
      <c r="AT47" s="86">
        <f t="shared" si="28"/>
        <v>95.483091465128226</v>
      </c>
      <c r="AU47" s="86">
        <f t="shared" si="29"/>
        <v>5.4525891451282291</v>
      </c>
      <c r="AV47" s="92">
        <f t="shared" si="30"/>
        <v>5.710528494062838E-2</v>
      </c>
      <c r="AW47" s="156">
        <f t="shared" si="31"/>
        <v>6.0563797875389097E-2</v>
      </c>
      <c r="AY47" s="5"/>
      <c r="AZ47" s="86">
        <f t="shared" si="32"/>
        <v>-0.48585577179783795</v>
      </c>
      <c r="BA47" s="86">
        <f t="shared" si="4"/>
        <v>95.448289111650951</v>
      </c>
      <c r="BB47" s="86">
        <f t="shared" si="33"/>
        <v>5.4177867916509541</v>
      </c>
      <c r="BC47" s="92">
        <f t="shared" si="34"/>
        <v>5.6761486686403358E-2</v>
      </c>
      <c r="BD47" s="156">
        <f t="shared" si="35"/>
        <v>6.0177236070440204E-2</v>
      </c>
      <c r="BF47" s="5"/>
      <c r="BG47">
        <f t="shared" si="36"/>
        <v>-0.62868862126281622</v>
      </c>
      <c r="BH47" s="86">
        <f t="shared" si="37"/>
        <v>95.305456262185984</v>
      </c>
      <c r="BI47" s="86">
        <f t="shared" si="38"/>
        <v>5.2749539421859879</v>
      </c>
      <c r="BJ47" s="92">
        <f t="shared" si="39"/>
        <v>5.5347869356761191E-2</v>
      </c>
      <c r="BK47" s="156">
        <f t="shared" si="40"/>
        <v>5.8590742095794943E-2</v>
      </c>
      <c r="BM47" s="5"/>
      <c r="BN47" s="86">
        <f t="shared" si="41"/>
        <v>-0.71637539358633739</v>
      </c>
      <c r="BO47" s="86">
        <f t="shared" si="5"/>
        <v>95.217769489862462</v>
      </c>
      <c r="BP47" s="86">
        <f t="shared" si="42"/>
        <v>5.1872671698624657</v>
      </c>
      <c r="BQ47" s="92">
        <f t="shared" si="43"/>
        <v>5.4477931983218091E-2</v>
      </c>
      <c r="BR47" s="156">
        <f t="shared" si="44"/>
        <v>5.7616774717362991E-2</v>
      </c>
      <c r="BW47" s="5"/>
      <c r="BX47" s="86">
        <f t="shared" si="6"/>
        <v>373.20534617106478</v>
      </c>
      <c r="BY47" s="86">
        <f t="shared" si="45"/>
        <v>26.715355971064753</v>
      </c>
      <c r="BZ47" s="92">
        <f t="shared" si="46"/>
        <v>7.1583529671140705E-2</v>
      </c>
      <c r="CA47" s="156">
        <f t="shared" si="47"/>
        <v>7.7102821803435612E-2</v>
      </c>
      <c r="CC47" s="5"/>
      <c r="CD47" s="86">
        <f t="shared" si="7"/>
        <v>372.1983212455674</v>
      </c>
      <c r="CE47" s="86">
        <f t="shared" si="48"/>
        <v>25.708331045567377</v>
      </c>
      <c r="CF47" s="92">
        <f t="shared" si="49"/>
        <v>6.9071593228937869E-2</v>
      </c>
      <c r="CG47" s="156">
        <f t="shared" si="50"/>
        <v>7.4196461002316638E-2</v>
      </c>
      <c r="CI47" s="5"/>
      <c r="CJ47" s="86">
        <f t="shared" si="8"/>
        <v>371.06277344141978</v>
      </c>
      <c r="CK47" s="86">
        <f t="shared" si="51"/>
        <v>24.572783241419756</v>
      </c>
      <c r="CL47" s="92">
        <f t="shared" si="52"/>
        <v>6.622271216678409E-2</v>
      </c>
      <c r="CM47" s="156">
        <f t="shared" si="53"/>
        <v>7.0919172087008694E-2</v>
      </c>
      <c r="CO47" s="5"/>
      <c r="CP47" s="86">
        <f t="shared" si="9"/>
        <v>370.41303566979832</v>
      </c>
      <c r="CQ47" s="86">
        <f t="shared" si="54"/>
        <v>23.923045469798296</v>
      </c>
      <c r="CR47" s="92">
        <f t="shared" si="55"/>
        <v>6.4584782839889845E-2</v>
      </c>
      <c r="CS47" s="156">
        <f t="shared" si="56"/>
        <v>6.9043972831623501E-2</v>
      </c>
      <c r="CU47" s="5"/>
      <c r="CV47" s="6">
        <f t="shared" si="10"/>
        <v>372.1983212455674</v>
      </c>
      <c r="CW47" s="5"/>
      <c r="CX47" s="86">
        <f t="shared" si="57"/>
        <v>-0.97740654533577187</v>
      </c>
      <c r="CY47" s="86">
        <f t="shared" si="11"/>
        <v>371.22091470023162</v>
      </c>
      <c r="CZ47" s="86">
        <f t="shared" si="58"/>
        <v>24.730924500231595</v>
      </c>
      <c r="DA47" s="92">
        <f t="shared" si="59"/>
        <v>6.6620504181997164E-2</v>
      </c>
      <c r="DB47" s="156">
        <f t="shared" si="60"/>
        <v>7.1375581401230306E-2</v>
      </c>
      <c r="DD47" s="5"/>
      <c r="DE47" s="86">
        <f t="shared" si="61"/>
        <v>-1.6619656326361318</v>
      </c>
      <c r="DF47" s="86">
        <f t="shared" si="12"/>
        <v>370.53635561293129</v>
      </c>
      <c r="DG47" s="86">
        <f t="shared" si="62"/>
        <v>24.046365412931266</v>
      </c>
      <c r="DH47" s="92">
        <f t="shared" si="63"/>
        <v>6.4896102767444813E-2</v>
      </c>
      <c r="DI47" s="156">
        <f t="shared" si="64"/>
        <v>6.9399884825103564E-2</v>
      </c>
      <c r="DK47" s="5"/>
      <c r="DL47" s="86">
        <f t="shared" si="65"/>
        <v>-2.3420673460544017</v>
      </c>
      <c r="DM47" s="86">
        <f t="shared" si="66"/>
        <v>369.85625389951298</v>
      </c>
      <c r="DN47" s="86">
        <f t="shared" si="67"/>
        <v>23.366263699512956</v>
      </c>
      <c r="DO47" s="92">
        <f t="shared" si="68"/>
        <v>6.3176608352988356E-2</v>
      </c>
      <c r="DP47" s="156">
        <f t="shared" si="69"/>
        <v>6.7437052614494133E-2</v>
      </c>
      <c r="DR47" s="5"/>
      <c r="DS47" s="86">
        <f t="shared" si="13"/>
        <v>-2.6779283636535602</v>
      </c>
      <c r="DT47" s="86">
        <f t="shared" si="0"/>
        <v>369.52039288191384</v>
      </c>
      <c r="DU47" s="86">
        <f t="shared" si="70"/>
        <v>23.030402681913813</v>
      </c>
      <c r="DV47" s="92">
        <f t="shared" si="71"/>
        <v>6.2325119602461419E-2</v>
      </c>
      <c r="DW47" s="156">
        <f t="shared" si="72"/>
        <v>6.6467728746277099E-2</v>
      </c>
    </row>
    <row r="48" spans="1:127" x14ac:dyDescent="0.7">
      <c r="A48" s="25">
        <v>43900</v>
      </c>
      <c r="B48">
        <v>94.591003420000007</v>
      </c>
      <c r="C48" s="85">
        <v>43900</v>
      </c>
      <c r="D48">
        <v>364.13000490000002</v>
      </c>
      <c r="E48" s="17">
        <v>47</v>
      </c>
      <c r="R48" s="5"/>
      <c r="S48" s="86">
        <f t="shared" si="73"/>
        <v>94.297306379005903</v>
      </c>
      <c r="T48" s="86">
        <f t="shared" si="14"/>
        <v>0.29369704099410399</v>
      </c>
      <c r="U48" s="92">
        <f t="shared" si="15"/>
        <v>3.1145856893690857E-3</v>
      </c>
      <c r="V48" s="156">
        <f t="shared" si="16"/>
        <v>3.1049151650293801E-3</v>
      </c>
      <c r="W48" s="102"/>
      <c r="X48" s="5"/>
      <c r="Y48" s="86">
        <f t="shared" si="17"/>
        <v>92.982323601724403</v>
      </c>
      <c r="Z48" s="86">
        <f t="shared" si="18"/>
        <v>1.6086798182756041</v>
      </c>
      <c r="AA48" s="92">
        <f t="shared" si="19"/>
        <v>1.7300920819812361E-2</v>
      </c>
      <c r="AB48" s="156">
        <f t="shared" si="20"/>
        <v>1.700668943253297E-2</v>
      </c>
      <c r="AC48" s="102"/>
      <c r="AD48" s="5"/>
      <c r="AE48" s="86">
        <f t="shared" si="1"/>
        <v>91.93410242491592</v>
      </c>
      <c r="AF48" s="86">
        <f t="shared" si="21"/>
        <v>2.6569009950840865</v>
      </c>
      <c r="AG48" s="92">
        <f t="shared" si="22"/>
        <v>2.8900059118475877E-2</v>
      </c>
      <c r="AH48" s="156">
        <f t="shared" si="23"/>
        <v>2.8088305430982671E-2</v>
      </c>
      <c r="AI48" s="102"/>
      <c r="AJ48" s="5"/>
      <c r="AK48" s="86">
        <f t="shared" si="2"/>
        <v>91.387017061931147</v>
      </c>
      <c r="AL48" s="86">
        <f t="shared" si="24"/>
        <v>3.2039863580688603</v>
      </c>
      <c r="AM48" s="92">
        <f t="shared" si="25"/>
        <v>3.5059535381241111E-2</v>
      </c>
      <c r="AN48" s="156">
        <f t="shared" si="26"/>
        <v>3.3871998839494495E-2</v>
      </c>
      <c r="AO48" s="102"/>
      <c r="AP48" s="5"/>
      <c r="AQ48" s="6">
        <f t="shared" si="3"/>
        <v>92.982323601724403</v>
      </c>
      <c r="AR48" s="5"/>
      <c r="AS48" s="86">
        <f t="shared" si="27"/>
        <v>-1.2763068132438313</v>
      </c>
      <c r="AT48" s="86">
        <f t="shared" si="28"/>
        <v>91.706016788480568</v>
      </c>
      <c r="AU48" s="86">
        <f t="shared" si="29"/>
        <v>2.884986631519439</v>
      </c>
      <c r="AV48" s="92">
        <f t="shared" si="30"/>
        <v>3.1459076869227075E-2</v>
      </c>
      <c r="AW48" s="156">
        <f t="shared" si="31"/>
        <v>3.0499587986286728E-2</v>
      </c>
      <c r="AY48" s="5"/>
      <c r="AZ48" s="86">
        <f t="shared" si="32"/>
        <v>-1.718838526761115</v>
      </c>
      <c r="BA48" s="86">
        <f t="shared" si="4"/>
        <v>91.263485074963285</v>
      </c>
      <c r="BB48" s="86">
        <f t="shared" si="33"/>
        <v>3.3275183450367223</v>
      </c>
      <c r="BC48" s="92">
        <f t="shared" si="34"/>
        <v>3.6460566263752894E-2</v>
      </c>
      <c r="BD48" s="156">
        <f t="shared" si="35"/>
        <v>3.5177957995243793E-2</v>
      </c>
      <c r="BF48" s="5"/>
      <c r="BG48">
        <f t="shared" si="36"/>
        <v>-2.1619561771674563</v>
      </c>
      <c r="BH48" s="86">
        <f t="shared" si="37"/>
        <v>90.820367424556949</v>
      </c>
      <c r="BI48" s="86">
        <f t="shared" si="38"/>
        <v>3.7706359954430582</v>
      </c>
      <c r="BJ48" s="92">
        <f t="shared" si="39"/>
        <v>4.1517515314780755E-2</v>
      </c>
      <c r="BK48" s="156">
        <f t="shared" si="40"/>
        <v>3.9862522429335044E-2</v>
      </c>
      <c r="BM48" s="5"/>
      <c r="BN48" s="86">
        <f t="shared" si="41"/>
        <v>-2.3929598096898785</v>
      </c>
      <c r="BO48" s="86">
        <f t="shared" si="5"/>
        <v>90.589363792034518</v>
      </c>
      <c r="BP48" s="86">
        <f t="shared" si="42"/>
        <v>4.0016396279654884</v>
      </c>
      <c r="BQ48" s="92">
        <f t="shared" si="43"/>
        <v>4.4173393657472082E-2</v>
      </c>
      <c r="BR48" s="156">
        <f t="shared" si="44"/>
        <v>4.230465354297526E-2</v>
      </c>
      <c r="BW48" s="5"/>
      <c r="BX48" s="86">
        <f t="shared" si="6"/>
        <v>364.38927870061337</v>
      </c>
      <c r="BY48" s="86">
        <f t="shared" si="45"/>
        <v>0.25927380061335725</v>
      </c>
      <c r="BZ48" s="92">
        <f t="shared" si="46"/>
        <v>7.1152971771812129E-4</v>
      </c>
      <c r="CA48" s="156">
        <f t="shared" si="47"/>
        <v>7.1203635274319369E-4</v>
      </c>
      <c r="CC48" s="5"/>
      <c r="CD48" s="86">
        <f t="shared" si="7"/>
        <v>359.34415572278374</v>
      </c>
      <c r="CE48" s="86">
        <f t="shared" si="48"/>
        <v>4.7858491772162779</v>
      </c>
      <c r="CF48" s="92">
        <f t="shared" si="49"/>
        <v>1.3318288612736822E-2</v>
      </c>
      <c r="CG48" s="156">
        <f t="shared" si="50"/>
        <v>1.3143243107720831E-2</v>
      </c>
      <c r="CI48" s="5"/>
      <c r="CJ48" s="86">
        <f t="shared" si="8"/>
        <v>354.84473650208275</v>
      </c>
      <c r="CK48" s="86">
        <f t="shared" si="51"/>
        <v>9.2852683979172639</v>
      </c>
      <c r="CL48" s="92">
        <f t="shared" si="52"/>
        <v>2.6167130135415616E-2</v>
      </c>
      <c r="CM48" s="156">
        <f t="shared" si="53"/>
        <v>2.5499871674863075E-2</v>
      </c>
      <c r="CO48" s="5"/>
      <c r="CP48" s="86">
        <f t="shared" si="9"/>
        <v>352.47075156744961</v>
      </c>
      <c r="CQ48" s="86">
        <f t="shared" si="54"/>
        <v>11.659253332550406</v>
      </c>
      <c r="CR48" s="92">
        <f t="shared" si="55"/>
        <v>3.307864065515026E-2</v>
      </c>
      <c r="CS48" s="156">
        <f t="shared" si="56"/>
        <v>3.2019479789237235E-2</v>
      </c>
      <c r="CU48" s="5"/>
      <c r="CV48" s="6">
        <f t="shared" si="10"/>
        <v>359.34415572278374</v>
      </c>
      <c r="CW48" s="5"/>
      <c r="CX48" s="86">
        <f t="shared" si="57"/>
        <v>-4.8967370078935755</v>
      </c>
      <c r="CY48" s="86">
        <f t="shared" si="11"/>
        <v>354.44741871489015</v>
      </c>
      <c r="CZ48" s="86">
        <f t="shared" si="58"/>
        <v>9.6825861851098693</v>
      </c>
      <c r="DA48" s="92">
        <f t="shared" si="59"/>
        <v>2.7317412044403497E-2</v>
      </c>
      <c r="DB48" s="156">
        <f t="shared" si="60"/>
        <v>2.6591014348759781E-2</v>
      </c>
      <c r="DD48" s="5"/>
      <c r="DE48" s="86">
        <f t="shared" si="61"/>
        <v>-7.2580655777098961</v>
      </c>
      <c r="DF48" s="86">
        <f t="shared" si="12"/>
        <v>352.08609014507385</v>
      </c>
      <c r="DG48" s="86">
        <f t="shared" si="62"/>
        <v>12.043914754926163</v>
      </c>
      <c r="DH48" s="92">
        <f t="shared" si="63"/>
        <v>3.4207300691610903E-2</v>
      </c>
      <c r="DI48" s="156">
        <f t="shared" si="64"/>
        <v>3.3075864644095315E-2</v>
      </c>
      <c r="DK48" s="5"/>
      <c r="DL48" s="86">
        <f t="shared" si="65"/>
        <v>-9.2800521426957125</v>
      </c>
      <c r="DM48" s="86">
        <f t="shared" si="66"/>
        <v>350.06410358008804</v>
      </c>
      <c r="DN48" s="86">
        <f t="shared" si="67"/>
        <v>14.065901319911973</v>
      </c>
      <c r="DO48" s="92">
        <f t="shared" si="68"/>
        <v>4.018093022409526E-2</v>
      </c>
      <c r="DP48" s="156">
        <f t="shared" si="69"/>
        <v>3.8628789527451468E-2</v>
      </c>
      <c r="DR48" s="5"/>
      <c r="DS48" s="86">
        <f t="shared" si="13"/>
        <v>-10.310106233001136</v>
      </c>
      <c r="DT48" s="86">
        <f t="shared" si="0"/>
        <v>349.0340494897826</v>
      </c>
      <c r="DU48" s="86">
        <f t="shared" si="70"/>
        <v>15.095955410217414</v>
      </c>
      <c r="DV48" s="92">
        <f t="shared" si="71"/>
        <v>4.3250666897068225E-2</v>
      </c>
      <c r="DW48" s="156">
        <f t="shared" si="72"/>
        <v>4.1457598129995284E-2</v>
      </c>
    </row>
    <row r="49" spans="1:127" x14ac:dyDescent="0.7">
      <c r="A49" s="25">
        <v>43901</v>
      </c>
      <c r="B49">
        <v>91.042999269999996</v>
      </c>
      <c r="C49" s="85">
        <v>43901</v>
      </c>
      <c r="D49">
        <v>349.92001340000002</v>
      </c>
      <c r="E49" s="17">
        <v>48</v>
      </c>
      <c r="R49" s="5"/>
      <c r="S49" s="86">
        <f t="shared" si="73"/>
        <v>94.394226402533945</v>
      </c>
      <c r="T49" s="86">
        <f t="shared" si="14"/>
        <v>3.3512271325339498</v>
      </c>
      <c r="U49" s="92">
        <f t="shared" si="15"/>
        <v>3.550245878644108E-2</v>
      </c>
      <c r="V49" s="156">
        <f t="shared" si="16"/>
        <v>3.6809278685947557E-2</v>
      </c>
      <c r="W49" s="102"/>
      <c r="X49" s="5"/>
      <c r="Y49" s="86">
        <f t="shared" si="17"/>
        <v>93.786663510862212</v>
      </c>
      <c r="Z49" s="86">
        <f t="shared" si="18"/>
        <v>2.7436642408622163</v>
      </c>
      <c r="AA49" s="92">
        <f t="shared" si="19"/>
        <v>2.9254311201127758E-2</v>
      </c>
      <c r="AB49" s="156">
        <f t="shared" si="20"/>
        <v>3.0135916686197022E-2</v>
      </c>
      <c r="AC49" s="102"/>
      <c r="AD49" s="5"/>
      <c r="AE49" s="86">
        <f t="shared" si="1"/>
        <v>93.687657081671418</v>
      </c>
      <c r="AF49" s="86">
        <f t="shared" si="21"/>
        <v>2.6446578116714221</v>
      </c>
      <c r="AG49" s="92">
        <f t="shared" si="22"/>
        <v>2.822845499664875E-2</v>
      </c>
      <c r="AH49" s="156">
        <f t="shared" si="23"/>
        <v>2.9048447798038172E-2</v>
      </c>
      <c r="AI49" s="102"/>
      <c r="AJ49" s="5"/>
      <c r="AK49" s="86">
        <f t="shared" si="2"/>
        <v>93.790006830482795</v>
      </c>
      <c r="AL49" s="86">
        <f t="shared" si="24"/>
        <v>2.7470075604827997</v>
      </c>
      <c r="AM49" s="92">
        <f t="shared" si="25"/>
        <v>2.9288915240701225E-2</v>
      </c>
      <c r="AN49" s="156">
        <f t="shared" si="26"/>
        <v>3.0172639110187784E-2</v>
      </c>
      <c r="AO49" s="102"/>
      <c r="AP49" s="5"/>
      <c r="AQ49" s="6">
        <f t="shared" si="3"/>
        <v>93.786663510862212</v>
      </c>
      <c r="AR49" s="5"/>
      <c r="AS49" s="86">
        <f t="shared" si="27"/>
        <v>-0.58969339485788985</v>
      </c>
      <c r="AT49" s="86">
        <f t="shared" si="28"/>
        <v>93.196970116004323</v>
      </c>
      <c r="AU49" s="86">
        <f t="shared" si="29"/>
        <v>2.1539708460043272</v>
      </c>
      <c r="AV49" s="92">
        <f t="shared" si="30"/>
        <v>2.3112026531798537E-2</v>
      </c>
      <c r="AW49" s="156">
        <f t="shared" si="31"/>
        <v>2.3658830039379998E-2</v>
      </c>
      <c r="AY49" s="5"/>
      <c r="AZ49" s="86">
        <f t="shared" si="32"/>
        <v>-0.45724930881165293</v>
      </c>
      <c r="BA49" s="86">
        <f t="shared" si="4"/>
        <v>93.329414202050557</v>
      </c>
      <c r="BB49" s="86">
        <f t="shared" si="33"/>
        <v>2.2864149320505618</v>
      </c>
      <c r="BC49" s="92">
        <f t="shared" si="34"/>
        <v>2.4498331545301039E-2</v>
      </c>
      <c r="BD49" s="156">
        <f t="shared" si="35"/>
        <v>2.5113572162422916E-2</v>
      </c>
      <c r="BF49" s="5"/>
      <c r="BG49">
        <f t="shared" si="36"/>
        <v>-0.20420076020598099</v>
      </c>
      <c r="BH49" s="86">
        <f t="shared" si="37"/>
        <v>93.582462750656234</v>
      </c>
      <c r="BI49" s="86">
        <f t="shared" si="38"/>
        <v>2.5394634806562379</v>
      </c>
      <c r="BJ49" s="92">
        <f t="shared" si="39"/>
        <v>2.713610441544434E-2</v>
      </c>
      <c r="BK49" s="156">
        <f t="shared" si="40"/>
        <v>2.7893012104369768E-2</v>
      </c>
      <c r="BM49" s="5"/>
      <c r="BN49" s="86">
        <f t="shared" si="41"/>
        <v>5.0149794308872453E-3</v>
      </c>
      <c r="BO49" s="86">
        <f t="shared" si="5"/>
        <v>93.791678490293094</v>
      </c>
      <c r="BP49" s="86">
        <f t="shared" si="42"/>
        <v>2.7486792202930985</v>
      </c>
      <c r="BQ49" s="92">
        <f t="shared" si="43"/>
        <v>2.9306216335360406E-2</v>
      </c>
      <c r="BR49" s="156">
        <f t="shared" si="44"/>
        <v>3.0191000322183241E-2</v>
      </c>
      <c r="BW49" s="5"/>
      <c r="BX49" s="86">
        <f t="shared" si="6"/>
        <v>364.30371834641096</v>
      </c>
      <c r="BY49" s="86">
        <f t="shared" si="45"/>
        <v>14.383704946410944</v>
      </c>
      <c r="BZ49" s="92">
        <f t="shared" si="46"/>
        <v>3.9482728893625217E-2</v>
      </c>
      <c r="CA49" s="156">
        <f t="shared" si="47"/>
        <v>4.1105693860295625E-2</v>
      </c>
      <c r="CC49" s="5"/>
      <c r="CD49" s="86">
        <f t="shared" si="7"/>
        <v>361.73708031139188</v>
      </c>
      <c r="CE49" s="86">
        <f t="shared" si="48"/>
        <v>11.817066911391862</v>
      </c>
      <c r="CF49" s="92">
        <f t="shared" si="49"/>
        <v>3.266755761178658E-2</v>
      </c>
      <c r="CG49" s="156">
        <f t="shared" si="50"/>
        <v>3.3770766057566293E-2</v>
      </c>
      <c r="CI49" s="5"/>
      <c r="CJ49" s="86">
        <f t="shared" si="8"/>
        <v>360.97301364470815</v>
      </c>
      <c r="CK49" s="86">
        <f t="shared" si="51"/>
        <v>11.05300024470813</v>
      </c>
      <c r="CL49" s="92">
        <f t="shared" si="52"/>
        <v>3.0620018192238529E-2</v>
      </c>
      <c r="CM49" s="156">
        <f t="shared" si="53"/>
        <v>3.1587219425695555E-2</v>
      </c>
      <c r="CO49" s="5"/>
      <c r="CP49" s="86">
        <f t="shared" si="9"/>
        <v>361.21519156686236</v>
      </c>
      <c r="CQ49" s="86">
        <f t="shared" si="54"/>
        <v>11.295178166862343</v>
      </c>
      <c r="CR49" s="92">
        <f t="shared" si="55"/>
        <v>3.1269942213301295E-2</v>
      </c>
      <c r="CS49" s="156">
        <f t="shared" si="56"/>
        <v>3.2279314512801575E-2</v>
      </c>
      <c r="CU49" s="5"/>
      <c r="CV49" s="6">
        <f t="shared" si="10"/>
        <v>361.73708031139188</v>
      </c>
      <c r="CW49" s="5"/>
      <c r="CX49" s="86">
        <f t="shared" si="57"/>
        <v>-2.491148681048009</v>
      </c>
      <c r="CY49" s="86">
        <f t="shared" si="11"/>
        <v>359.24593163034388</v>
      </c>
      <c r="CZ49" s="86">
        <f t="shared" si="58"/>
        <v>9.3259182303438592</v>
      </c>
      <c r="DA49" s="92">
        <f t="shared" si="59"/>
        <v>2.5959704506660977E-2</v>
      </c>
      <c r="DB49" s="156">
        <f t="shared" si="60"/>
        <v>2.6651571425505262E-2</v>
      </c>
      <c r="DD49" s="5"/>
      <c r="DE49" s="86">
        <f t="shared" si="61"/>
        <v>-2.4325704945508786</v>
      </c>
      <c r="DF49" s="86">
        <f t="shared" si="12"/>
        <v>359.304509816841</v>
      </c>
      <c r="DG49" s="86">
        <f t="shared" si="62"/>
        <v>9.3844964168409888</v>
      </c>
      <c r="DH49" s="92">
        <f t="shared" si="63"/>
        <v>2.6118504389563126E-2</v>
      </c>
      <c r="DI49" s="156">
        <f t="shared" si="64"/>
        <v>2.6818975930117485E-2</v>
      </c>
      <c r="DK49" s="5"/>
      <c r="DL49" s="86">
        <f t="shared" si="65"/>
        <v>-1.5758875000351704</v>
      </c>
      <c r="DM49" s="86">
        <f t="shared" si="66"/>
        <v>360.16119281135673</v>
      </c>
      <c r="DN49" s="86">
        <f t="shared" si="67"/>
        <v>10.241179411356711</v>
      </c>
      <c r="DO49" s="92">
        <f t="shared" si="68"/>
        <v>2.8434988598898772E-2</v>
      </c>
      <c r="DP49" s="156">
        <f t="shared" si="69"/>
        <v>2.9267201129333033E-2</v>
      </c>
      <c r="DR49" s="5"/>
      <c r="DS49" s="86">
        <f t="shared" si="13"/>
        <v>-0.78283311679417977</v>
      </c>
      <c r="DT49" s="86">
        <f t="shared" si="0"/>
        <v>360.95424719459771</v>
      </c>
      <c r="DU49" s="86">
        <f t="shared" si="70"/>
        <v>11.034233794597696</v>
      </c>
      <c r="DV49" s="92">
        <f t="shared" si="71"/>
        <v>3.0569618948544795E-2</v>
      </c>
      <c r="DW49" s="156">
        <f t="shared" si="72"/>
        <v>3.1533588740419546E-2</v>
      </c>
    </row>
    <row r="50" spans="1:127" x14ac:dyDescent="0.7">
      <c r="A50" s="25">
        <v>43902</v>
      </c>
      <c r="B50">
        <v>83.830497739999998</v>
      </c>
      <c r="C50" s="85">
        <v>43902</v>
      </c>
      <c r="D50">
        <v>315.25</v>
      </c>
      <c r="E50" s="17">
        <v>49</v>
      </c>
      <c r="R50" s="5"/>
      <c r="S50" s="86">
        <f t="shared" si="73"/>
        <v>93.288321448797745</v>
      </c>
      <c r="T50" s="86">
        <f t="shared" si="14"/>
        <v>9.457823708797747</v>
      </c>
      <c r="U50" s="92">
        <f t="shared" si="15"/>
        <v>0.10138271931485841</v>
      </c>
      <c r="V50" s="156">
        <f t="shared" si="16"/>
        <v>0.11282079868034608</v>
      </c>
      <c r="W50" s="102"/>
      <c r="X50" s="5"/>
      <c r="Y50" s="86">
        <f t="shared" si="17"/>
        <v>92.414831390431104</v>
      </c>
      <c r="Z50" s="86">
        <f t="shared" si="18"/>
        <v>8.5843336504311054</v>
      </c>
      <c r="AA50" s="92">
        <f t="shared" si="19"/>
        <v>9.2889133933105369E-2</v>
      </c>
      <c r="AB50" s="156">
        <f t="shared" si="20"/>
        <v>0.10240108172869719</v>
      </c>
      <c r="AC50" s="102"/>
      <c r="AD50" s="5"/>
      <c r="AE50" s="86">
        <f t="shared" si="1"/>
        <v>91.942182925968282</v>
      </c>
      <c r="AF50" s="86">
        <f t="shared" si="21"/>
        <v>8.1116851859682839</v>
      </c>
      <c r="AG50" s="92">
        <f t="shared" si="22"/>
        <v>8.8225936428981702E-2</v>
      </c>
      <c r="AH50" s="156">
        <f t="shared" si="23"/>
        <v>9.6762937172658187E-2</v>
      </c>
      <c r="AI50" s="102"/>
      <c r="AJ50" s="5"/>
      <c r="AK50" s="86">
        <f t="shared" si="2"/>
        <v>91.729751160120699</v>
      </c>
      <c r="AL50" s="86">
        <f t="shared" si="24"/>
        <v>7.8992534201207008</v>
      </c>
      <c r="AM50" s="92">
        <f t="shared" si="25"/>
        <v>8.6114410212800002E-2</v>
      </c>
      <c r="AN50" s="156">
        <f t="shared" si="26"/>
        <v>9.4228874133852905E-2</v>
      </c>
      <c r="AO50" s="102"/>
      <c r="AP50" s="5"/>
      <c r="AQ50" s="6">
        <f t="shared" si="3"/>
        <v>92.414831390431104</v>
      </c>
      <c r="AR50" s="5"/>
      <c r="AS50" s="86">
        <f t="shared" si="27"/>
        <v>-0.84779917429705187</v>
      </c>
      <c r="AT50" s="86">
        <f t="shared" si="28"/>
        <v>91.567032216134052</v>
      </c>
      <c r="AU50" s="86">
        <f t="shared" si="29"/>
        <v>7.7365344761340538</v>
      </c>
      <c r="AV50" s="92">
        <f t="shared" si="30"/>
        <v>8.4490392326714306E-2</v>
      </c>
      <c r="AW50" s="156">
        <f t="shared" si="31"/>
        <v>9.2287827040331893E-2</v>
      </c>
      <c r="AY50" s="5"/>
      <c r="AZ50" s="86">
        <f t="shared" si="32"/>
        <v>-0.91454071462138053</v>
      </c>
      <c r="BA50" s="86">
        <f t="shared" si="4"/>
        <v>91.500290675809723</v>
      </c>
      <c r="BB50" s="86">
        <f t="shared" si="33"/>
        <v>7.6697929358097241</v>
      </c>
      <c r="BC50" s="92">
        <f t="shared" si="34"/>
        <v>8.3822607329021484E-2</v>
      </c>
      <c r="BD50" s="156">
        <f t="shared" si="35"/>
        <v>9.1491678357887851E-2</v>
      </c>
      <c r="BF50" s="5"/>
      <c r="BG50">
        <f t="shared" si="36"/>
        <v>-0.974837457954565</v>
      </c>
      <c r="BH50" s="86">
        <f t="shared" si="37"/>
        <v>91.43999393247654</v>
      </c>
      <c r="BI50" s="86">
        <f t="shared" si="38"/>
        <v>7.6094961924765414</v>
      </c>
      <c r="BJ50" s="92">
        <f t="shared" si="39"/>
        <v>8.3218467819406686E-2</v>
      </c>
      <c r="BK50" s="156">
        <f t="shared" si="40"/>
        <v>9.0772408581866804E-2</v>
      </c>
      <c r="BM50" s="5"/>
      <c r="BN50" s="86">
        <f t="shared" si="41"/>
        <v>-1.0276203454656092</v>
      </c>
      <c r="BO50" s="86">
        <f t="shared" si="5"/>
        <v>91.387211044965497</v>
      </c>
      <c r="BP50" s="86">
        <f t="shared" si="42"/>
        <v>7.5567133049654984</v>
      </c>
      <c r="BQ50" s="92">
        <f t="shared" si="43"/>
        <v>8.268895853761582E-2</v>
      </c>
      <c r="BR50" s="156">
        <f t="shared" si="44"/>
        <v>9.0142770336430769E-2</v>
      </c>
      <c r="BW50" s="5"/>
      <c r="BX50" s="86">
        <f t="shared" si="6"/>
        <v>359.55709571409534</v>
      </c>
      <c r="BY50" s="86">
        <f t="shared" si="45"/>
        <v>44.30709571409534</v>
      </c>
      <c r="BZ50" s="92">
        <f t="shared" si="46"/>
        <v>0.12322687062008776</v>
      </c>
      <c r="CA50" s="156">
        <f t="shared" si="47"/>
        <v>0.14054590234447373</v>
      </c>
      <c r="CC50" s="5"/>
      <c r="CD50" s="86">
        <f t="shared" si="7"/>
        <v>355.82854685569595</v>
      </c>
      <c r="CE50" s="86">
        <f t="shared" si="48"/>
        <v>40.578546855695947</v>
      </c>
      <c r="CF50" s="92">
        <f t="shared" si="49"/>
        <v>0.11403960478795515</v>
      </c>
      <c r="CG50" s="156">
        <f t="shared" si="50"/>
        <v>0.12871862602917034</v>
      </c>
      <c r="CI50" s="5"/>
      <c r="CJ50" s="86">
        <f t="shared" si="8"/>
        <v>353.67803348320081</v>
      </c>
      <c r="CK50" s="86">
        <f t="shared" si="51"/>
        <v>38.428033483200807</v>
      </c>
      <c r="CL50" s="92">
        <f t="shared" si="52"/>
        <v>0.10865258750944193</v>
      </c>
      <c r="CM50" s="156">
        <f t="shared" si="53"/>
        <v>0.12189701342807552</v>
      </c>
      <c r="CO50" s="5"/>
      <c r="CP50" s="86">
        <f t="shared" si="9"/>
        <v>352.7438079417156</v>
      </c>
      <c r="CQ50" s="86">
        <f t="shared" si="54"/>
        <v>37.493807941715602</v>
      </c>
      <c r="CR50" s="92">
        <f t="shared" si="55"/>
        <v>0.10629189541410961</v>
      </c>
      <c r="CS50" s="156">
        <f t="shared" si="56"/>
        <v>0.11893356999751183</v>
      </c>
      <c r="CU50" s="5"/>
      <c r="CV50" s="6">
        <f t="shared" si="10"/>
        <v>355.82854685569595</v>
      </c>
      <c r="CW50" s="5"/>
      <c r="CX50" s="86">
        <f t="shared" si="57"/>
        <v>-3.6188856566818233</v>
      </c>
      <c r="CY50" s="86">
        <f t="shared" si="11"/>
        <v>352.20966119901414</v>
      </c>
      <c r="CZ50" s="86">
        <f t="shared" si="58"/>
        <v>36.959661199014135</v>
      </c>
      <c r="DA50" s="92">
        <f t="shared" si="59"/>
        <v>0.1049365343165027</v>
      </c>
      <c r="DB50" s="156">
        <f t="shared" si="60"/>
        <v>0.11723921078196395</v>
      </c>
      <c r="DD50" s="5"/>
      <c r="DE50" s="86">
        <f t="shared" si="61"/>
        <v>-4.1705519751234048</v>
      </c>
      <c r="DF50" s="86">
        <f t="shared" si="12"/>
        <v>351.65799488057252</v>
      </c>
      <c r="DG50" s="86">
        <f t="shared" si="62"/>
        <v>36.407994880572517</v>
      </c>
      <c r="DH50" s="92">
        <f t="shared" si="63"/>
        <v>0.10353239627876833</v>
      </c>
      <c r="DI50" s="156">
        <f t="shared" si="64"/>
        <v>0.11548927797168126</v>
      </c>
      <c r="DK50" s="5"/>
      <c r="DL50" s="86">
        <f t="shared" si="65"/>
        <v>-4.4354338307712728</v>
      </c>
      <c r="DM50" s="86">
        <f t="shared" si="66"/>
        <v>351.39311302492467</v>
      </c>
      <c r="DN50" s="86">
        <f t="shared" si="67"/>
        <v>36.143113024924673</v>
      </c>
      <c r="DO50" s="92">
        <f t="shared" si="68"/>
        <v>0.10285663459306615</v>
      </c>
      <c r="DP50" s="156">
        <f t="shared" si="69"/>
        <v>0.11464905003941213</v>
      </c>
      <c r="DR50" s="5"/>
      <c r="DS50" s="86">
        <f t="shared" si="13"/>
        <v>-4.6271083709704932</v>
      </c>
      <c r="DT50" s="86">
        <f t="shared" si="0"/>
        <v>351.20143848472543</v>
      </c>
      <c r="DU50" s="86">
        <f t="shared" si="70"/>
        <v>35.951438484725429</v>
      </c>
      <c r="DV50" s="92">
        <f t="shared" si="71"/>
        <v>0.10236700236718718</v>
      </c>
      <c r="DW50" s="156">
        <f t="shared" si="72"/>
        <v>0.11404104198168256</v>
      </c>
    </row>
    <row r="51" spans="1:127" x14ac:dyDescent="0.7">
      <c r="A51" s="25">
        <v>43903</v>
      </c>
      <c r="B51">
        <v>89.25</v>
      </c>
      <c r="C51" s="85">
        <v>43903</v>
      </c>
      <c r="D51">
        <v>336.2999878</v>
      </c>
      <c r="E51" s="17">
        <v>50</v>
      </c>
      <c r="R51" s="5"/>
      <c r="S51" s="86">
        <f t="shared" si="73"/>
        <v>90.167239624894478</v>
      </c>
      <c r="T51" s="86">
        <f t="shared" si="14"/>
        <v>0.91723962489447786</v>
      </c>
      <c r="U51" s="92">
        <f t="shared" si="15"/>
        <v>1.0172648388819426E-2</v>
      </c>
      <c r="V51" s="156">
        <f t="shared" si="16"/>
        <v>1.0277194676688828E-2</v>
      </c>
      <c r="W51" s="102"/>
      <c r="X51" s="5"/>
      <c r="Y51" s="86">
        <f t="shared" si="17"/>
        <v>88.122664565215558</v>
      </c>
      <c r="Z51" s="86">
        <f t="shared" si="18"/>
        <v>1.1273354347844418</v>
      </c>
      <c r="AA51" s="92">
        <f t="shared" si="19"/>
        <v>1.2792797861328311E-2</v>
      </c>
      <c r="AB51" s="156">
        <f t="shared" si="20"/>
        <v>1.2631209353327079E-2</v>
      </c>
      <c r="AC51" s="102"/>
      <c r="AD51" s="5"/>
      <c r="AE51" s="86">
        <f t="shared" si="1"/>
        <v>86.588470703229206</v>
      </c>
      <c r="AF51" s="86">
        <f t="shared" si="21"/>
        <v>2.6615292967707944</v>
      </c>
      <c r="AG51" s="92">
        <f t="shared" si="22"/>
        <v>3.0737686843931477E-2</v>
      </c>
      <c r="AH51" s="156">
        <f t="shared" si="23"/>
        <v>2.9821056546451476E-2</v>
      </c>
      <c r="AI51" s="102"/>
      <c r="AJ51" s="5"/>
      <c r="AK51" s="86">
        <f t="shared" si="2"/>
        <v>85.805311095030177</v>
      </c>
      <c r="AL51" s="86">
        <f t="shared" si="24"/>
        <v>3.4446889049698228</v>
      </c>
      <c r="AM51" s="92">
        <f t="shared" si="25"/>
        <v>4.0145404299680214E-2</v>
      </c>
      <c r="AN51" s="156">
        <f t="shared" si="26"/>
        <v>3.8595954117308942E-2</v>
      </c>
      <c r="AO51" s="102"/>
      <c r="AP51" s="5"/>
      <c r="AQ51" s="6">
        <f t="shared" si="3"/>
        <v>88.122664565215558</v>
      </c>
      <c r="AR51" s="5"/>
      <c r="AS51" s="86">
        <f t="shared" si="27"/>
        <v>-1.9844404991001547</v>
      </c>
      <c r="AT51" s="86">
        <f t="shared" si="28"/>
        <v>86.138224066115399</v>
      </c>
      <c r="AU51" s="86">
        <f t="shared" si="29"/>
        <v>3.1117759338846014</v>
      </c>
      <c r="AV51" s="92">
        <f t="shared" si="30"/>
        <v>3.6125378339541311E-2</v>
      </c>
      <c r="AW51" s="156">
        <f t="shared" si="31"/>
        <v>3.4865836794225225E-2</v>
      </c>
      <c r="AY51" s="5"/>
      <c r="AZ51" s="86">
        <f t="shared" si="32"/>
        <v>-2.603353769918463</v>
      </c>
      <c r="BA51" s="86">
        <f t="shared" si="4"/>
        <v>85.519310795297102</v>
      </c>
      <c r="BB51" s="86">
        <f t="shared" si="33"/>
        <v>3.7306892047028981</v>
      </c>
      <c r="BC51" s="92">
        <f t="shared" si="34"/>
        <v>4.3623939084738939E-2</v>
      </c>
      <c r="BD51" s="156">
        <f t="shared" si="35"/>
        <v>4.1800439268379813E-2</v>
      </c>
      <c r="BF51" s="5"/>
      <c r="BG51">
        <f t="shared" si="36"/>
        <v>-3.1642748403468124</v>
      </c>
      <c r="BH51" s="86">
        <f t="shared" si="37"/>
        <v>84.958389724868752</v>
      </c>
      <c r="BI51" s="86">
        <f t="shared" si="38"/>
        <v>4.2916102751312479</v>
      </c>
      <c r="BJ51" s="92">
        <f t="shared" si="39"/>
        <v>5.0514261028596463E-2</v>
      </c>
      <c r="BK51" s="156">
        <f t="shared" si="40"/>
        <v>4.8085269189145637E-2</v>
      </c>
      <c r="BM51" s="5"/>
      <c r="BN51" s="86">
        <f t="shared" si="41"/>
        <v>-3.4760302052780614</v>
      </c>
      <c r="BO51" s="86">
        <f t="shared" si="5"/>
        <v>84.646634359937494</v>
      </c>
      <c r="BP51" s="86">
        <f t="shared" si="42"/>
        <v>4.6033656400625063</v>
      </c>
      <c r="BQ51" s="92">
        <f t="shared" si="43"/>
        <v>5.4383327522366777E-2</v>
      </c>
      <c r="BR51" s="156">
        <f t="shared" si="44"/>
        <v>5.157832649929979E-2</v>
      </c>
      <c r="BW51" s="5"/>
      <c r="BX51" s="86">
        <f t="shared" si="6"/>
        <v>344.93575412844382</v>
      </c>
      <c r="BY51" s="86">
        <f t="shared" si="45"/>
        <v>8.6357663284438217</v>
      </c>
      <c r="BZ51" s="92">
        <f t="shared" si="46"/>
        <v>2.5035868926559929E-2</v>
      </c>
      <c r="CA51" s="156">
        <f t="shared" si="47"/>
        <v>2.5678758970338035E-2</v>
      </c>
      <c r="CC51" s="5"/>
      <c r="CD51" s="86">
        <f t="shared" si="7"/>
        <v>335.539273427848</v>
      </c>
      <c r="CE51" s="86">
        <f t="shared" si="48"/>
        <v>0.76071437215199467</v>
      </c>
      <c r="CF51" s="92">
        <f t="shared" si="49"/>
        <v>2.2671395940647566E-3</v>
      </c>
      <c r="CG51" s="156">
        <f t="shared" si="50"/>
        <v>2.2620112986872806E-3</v>
      </c>
      <c r="CI51" s="5"/>
      <c r="CJ51" s="86">
        <f t="shared" si="8"/>
        <v>328.31553138428825</v>
      </c>
      <c r="CK51" s="86">
        <f t="shared" si="51"/>
        <v>7.9844564157117475</v>
      </c>
      <c r="CL51" s="92">
        <f t="shared" si="52"/>
        <v>2.431945994771129E-2</v>
      </c>
      <c r="CM51" s="156">
        <f t="shared" si="53"/>
        <v>2.3742065731088165E-2</v>
      </c>
      <c r="CO51" s="5"/>
      <c r="CP51" s="86">
        <f t="shared" si="9"/>
        <v>324.62345198542891</v>
      </c>
      <c r="CQ51" s="86">
        <f t="shared" si="54"/>
        <v>11.676535814571082</v>
      </c>
      <c r="CR51" s="92">
        <f t="shared" si="55"/>
        <v>3.5969477076151592E-2</v>
      </c>
      <c r="CS51" s="156">
        <f t="shared" si="56"/>
        <v>3.4720595415290947E-2</v>
      </c>
      <c r="CU51" s="5"/>
      <c r="CV51" s="6">
        <f t="shared" si="10"/>
        <v>335.539273427848</v>
      </c>
      <c r="CW51" s="5"/>
      <c r="CX51" s="86">
        <f t="shared" si="57"/>
        <v>-9.1201136211666434</v>
      </c>
      <c r="CY51" s="86">
        <f t="shared" si="11"/>
        <v>326.41915980668136</v>
      </c>
      <c r="CZ51" s="86">
        <f t="shared" si="58"/>
        <v>9.8808279933186327</v>
      </c>
      <c r="DA51" s="92">
        <f t="shared" si="59"/>
        <v>3.0270367705040536E-2</v>
      </c>
      <c r="DB51" s="156">
        <f t="shared" si="60"/>
        <v>2.9380994206859239E-2</v>
      </c>
      <c r="DD51" s="5"/>
      <c r="DE51" s="86">
        <f t="shared" si="61"/>
        <v>-12.229912701485675</v>
      </c>
      <c r="DF51" s="86">
        <f t="shared" si="12"/>
        <v>323.30936072636234</v>
      </c>
      <c r="DG51" s="86">
        <f t="shared" si="62"/>
        <v>12.990627073637654</v>
      </c>
      <c r="DH51" s="92">
        <f t="shared" si="63"/>
        <v>4.0180176176935575E-2</v>
      </c>
      <c r="DI51" s="156">
        <f t="shared" si="64"/>
        <v>3.8628092610467984E-2</v>
      </c>
      <c r="DK51" s="5"/>
      <c r="DL51" s="86">
        <f t="shared" si="65"/>
        <v>-14.898967964841878</v>
      </c>
      <c r="DM51" s="86">
        <f t="shared" si="66"/>
        <v>320.64030546300614</v>
      </c>
      <c r="DN51" s="86">
        <f t="shared" si="67"/>
        <v>15.659682336993853</v>
      </c>
      <c r="DO51" s="92">
        <f t="shared" si="68"/>
        <v>4.8838783116742598E-2</v>
      </c>
      <c r="DP51" s="156">
        <f t="shared" si="69"/>
        <v>4.6564623565513712E-2</v>
      </c>
      <c r="DR51" s="5"/>
      <c r="DS51" s="86">
        <f t="shared" si="13"/>
        <v>-16.373732163628581</v>
      </c>
      <c r="DT51" s="86">
        <f t="shared" si="0"/>
        <v>319.16554126421943</v>
      </c>
      <c r="DU51" s="86">
        <f t="shared" si="70"/>
        <v>17.134446535780569</v>
      </c>
      <c r="DV51" s="92">
        <f t="shared" si="71"/>
        <v>5.3685139278854391E-2</v>
      </c>
      <c r="DW51" s="156">
        <f t="shared" si="72"/>
        <v>5.0949887473592616E-2</v>
      </c>
    </row>
    <row r="52" spans="1:127" x14ac:dyDescent="0.7">
      <c r="A52" s="25">
        <v>43906</v>
      </c>
      <c r="B52">
        <v>84.457496640000002</v>
      </c>
      <c r="C52" s="85">
        <v>43906</v>
      </c>
      <c r="D52">
        <v>298.8399963</v>
      </c>
      <c r="E52" s="17">
        <v>51</v>
      </c>
      <c r="R52" s="5"/>
      <c r="S52" s="86">
        <f t="shared" si="73"/>
        <v>89.86455054867929</v>
      </c>
      <c r="T52" s="86">
        <f t="shared" si="14"/>
        <v>5.4070539086792877</v>
      </c>
      <c r="U52" s="92">
        <f t="shared" si="15"/>
        <v>6.0168930636895657E-2</v>
      </c>
      <c r="V52" s="156">
        <f t="shared" si="16"/>
        <v>6.4021006113013854E-2</v>
      </c>
      <c r="W52" s="102"/>
      <c r="X52" s="5"/>
      <c r="Y52" s="86">
        <f t="shared" si="17"/>
        <v>88.686332282607779</v>
      </c>
      <c r="Z52" s="86">
        <f t="shared" si="18"/>
        <v>4.2288356426077769</v>
      </c>
      <c r="AA52" s="92">
        <f t="shared" si="19"/>
        <v>4.7683059314395516E-2</v>
      </c>
      <c r="AB52" s="156">
        <f t="shared" si="20"/>
        <v>5.0070577637805022E-2</v>
      </c>
      <c r="AC52" s="102"/>
      <c r="AD52" s="5"/>
      <c r="AE52" s="86">
        <f t="shared" si="1"/>
        <v>88.345080039097923</v>
      </c>
      <c r="AF52" s="86">
        <f t="shared" si="21"/>
        <v>3.8875833990979203</v>
      </c>
      <c r="AG52" s="92">
        <f t="shared" si="22"/>
        <v>4.400452631179274E-2</v>
      </c>
      <c r="AH52" s="156">
        <f t="shared" si="23"/>
        <v>4.6030057173831955E-2</v>
      </c>
      <c r="AI52" s="102"/>
      <c r="AJ52" s="5"/>
      <c r="AK52" s="86">
        <f t="shared" si="2"/>
        <v>88.388827773757541</v>
      </c>
      <c r="AL52" s="86">
        <f t="shared" si="24"/>
        <v>3.9313311337575385</v>
      </c>
      <c r="AM52" s="92">
        <f t="shared" si="25"/>
        <v>4.4477692857521331E-2</v>
      </c>
      <c r="AN52" s="156">
        <f t="shared" si="26"/>
        <v>4.6548042390065547E-2</v>
      </c>
      <c r="AO52" s="102"/>
      <c r="AP52" s="5"/>
      <c r="AQ52" s="6">
        <f t="shared" si="3"/>
        <v>88.686332282607779</v>
      </c>
      <c r="AR52" s="5"/>
      <c r="AS52" s="86">
        <f t="shared" si="27"/>
        <v>-1.1435647876576707</v>
      </c>
      <c r="AT52" s="86">
        <f t="shared" si="28"/>
        <v>87.542767494950112</v>
      </c>
      <c r="AU52" s="86">
        <f t="shared" si="29"/>
        <v>3.0852708549501102</v>
      </c>
      <c r="AV52" s="92">
        <f t="shared" si="30"/>
        <v>3.5243012566721556E-2</v>
      </c>
      <c r="AW52" s="156">
        <f t="shared" si="31"/>
        <v>3.6530455882454987E-2</v>
      </c>
      <c r="AY52" s="5"/>
      <c r="AZ52" s="86">
        <f t="shared" si="32"/>
        <v>-1.0198430262631211</v>
      </c>
      <c r="BA52" s="86">
        <f t="shared" si="4"/>
        <v>87.666489256344661</v>
      </c>
      <c r="BB52" s="86">
        <f t="shared" si="33"/>
        <v>3.2089926163446592</v>
      </c>
      <c r="BC52" s="92">
        <f t="shared" si="34"/>
        <v>3.6604552589773243E-2</v>
      </c>
      <c r="BD52" s="156">
        <f t="shared" si="35"/>
        <v>3.7995355581316684E-2</v>
      </c>
      <c r="BF52" s="5"/>
      <c r="BG52">
        <f t="shared" si="36"/>
        <v>-0.70383275223905029</v>
      </c>
      <c r="BH52" s="86">
        <f t="shared" si="37"/>
        <v>87.982499530368727</v>
      </c>
      <c r="BI52" s="86">
        <f t="shared" si="38"/>
        <v>3.5250028903687252</v>
      </c>
      <c r="BJ52" s="92">
        <f t="shared" si="39"/>
        <v>4.006481867626422E-2</v>
      </c>
      <c r="BK52" s="156">
        <f t="shared" si="40"/>
        <v>4.1737004180860897E-2</v>
      </c>
      <c r="BM52" s="5"/>
      <c r="BN52" s="86">
        <f t="shared" si="41"/>
        <v>-0.44625676327534969</v>
      </c>
      <c r="BO52" s="86">
        <f t="shared" si="5"/>
        <v>88.240075519332436</v>
      </c>
      <c r="BP52" s="86">
        <f t="shared" si="42"/>
        <v>3.7825788793324335</v>
      </c>
      <c r="BQ52" s="92">
        <f t="shared" si="43"/>
        <v>4.2866904375027555E-2</v>
      </c>
      <c r="BR52" s="156">
        <f t="shared" si="44"/>
        <v>4.4786774766195976E-2</v>
      </c>
      <c r="BW52" s="5"/>
      <c r="BX52" s="86">
        <f t="shared" si="6"/>
        <v>342.08595124005734</v>
      </c>
      <c r="BY52" s="86">
        <f t="shared" si="45"/>
        <v>43.245954940057345</v>
      </c>
      <c r="BZ52" s="92">
        <f t="shared" si="46"/>
        <v>0.12641838924776447</v>
      </c>
      <c r="CA52" s="156">
        <f t="shared" si="47"/>
        <v>0.14471274084960006</v>
      </c>
      <c r="CC52" s="5"/>
      <c r="CD52" s="86">
        <f t="shared" si="7"/>
        <v>335.91963061392403</v>
      </c>
      <c r="CE52" s="86">
        <f t="shared" si="48"/>
        <v>37.079634313924032</v>
      </c>
      <c r="CF52" s="92">
        <f t="shared" si="49"/>
        <v>0.11038245739362594</v>
      </c>
      <c r="CG52" s="156">
        <f t="shared" si="50"/>
        <v>0.1240785529815777</v>
      </c>
      <c r="CI52" s="5"/>
      <c r="CJ52" s="86">
        <f t="shared" si="8"/>
        <v>333.585272618658</v>
      </c>
      <c r="CK52" s="86">
        <f t="shared" si="51"/>
        <v>34.745276318658</v>
      </c>
      <c r="CL52" s="92">
        <f t="shared" si="52"/>
        <v>0.10415710515607048</v>
      </c>
      <c r="CM52" s="156">
        <f t="shared" si="53"/>
        <v>0.11626715549741158</v>
      </c>
      <c r="CO52" s="5"/>
      <c r="CP52" s="86">
        <f t="shared" si="9"/>
        <v>333.38085384635724</v>
      </c>
      <c r="CQ52" s="86">
        <f t="shared" si="54"/>
        <v>34.540857546357245</v>
      </c>
      <c r="CR52" s="92">
        <f t="shared" si="55"/>
        <v>0.10360780215133721</v>
      </c>
      <c r="CS52" s="156">
        <f t="shared" si="56"/>
        <v>0.11558311462325917</v>
      </c>
      <c r="CU52" s="5"/>
      <c r="CV52" s="6">
        <f t="shared" si="10"/>
        <v>335.91963061392403</v>
      </c>
      <c r="CW52" s="5"/>
      <c r="CX52" s="86">
        <f t="shared" si="57"/>
        <v>-5.9849582547765614</v>
      </c>
      <c r="CY52" s="86">
        <f t="shared" si="11"/>
        <v>329.93467235914744</v>
      </c>
      <c r="CZ52" s="86">
        <f t="shared" si="58"/>
        <v>31.094676059147446</v>
      </c>
      <c r="DA52" s="92">
        <f t="shared" si="59"/>
        <v>9.4244948058382946E-2</v>
      </c>
      <c r="DB52" s="156">
        <f t="shared" si="60"/>
        <v>0.10405125299202611</v>
      </c>
      <c r="DD52" s="5"/>
      <c r="DE52" s="86">
        <f t="shared" si="61"/>
        <v>-5.9247777577048248</v>
      </c>
      <c r="DF52" s="86">
        <f t="shared" si="12"/>
        <v>329.99485285621921</v>
      </c>
      <c r="DG52" s="86">
        <f t="shared" si="62"/>
        <v>31.154856556219215</v>
      </c>
      <c r="DH52" s="92">
        <f t="shared" si="63"/>
        <v>9.4410128784019484E-2</v>
      </c>
      <c r="DI52" s="156">
        <f t="shared" si="64"/>
        <v>0.10425263332202503</v>
      </c>
      <c r="DK52" s="5"/>
      <c r="DL52" s="86">
        <f t="shared" si="65"/>
        <v>-4.8146133652360614</v>
      </c>
      <c r="DM52" s="86">
        <f t="shared" si="66"/>
        <v>331.10501724868794</v>
      </c>
      <c r="DN52" s="86">
        <f t="shared" si="67"/>
        <v>32.265020948687948</v>
      </c>
      <c r="DO52" s="92">
        <f t="shared" si="68"/>
        <v>9.7446487573017299E-2</v>
      </c>
      <c r="DP52" s="156">
        <f t="shared" si="69"/>
        <v>0.10796754567048543</v>
      </c>
      <c r="DR52" s="5"/>
      <c r="DS52" s="86">
        <f t="shared" si="13"/>
        <v>-3.808165151350126</v>
      </c>
      <c r="DT52" s="86">
        <f t="shared" si="0"/>
        <v>332.1114654625739</v>
      </c>
      <c r="DU52" s="86">
        <f t="shared" si="70"/>
        <v>33.271469162573908</v>
      </c>
      <c r="DV52" s="92">
        <f t="shared" si="71"/>
        <v>0.10018163364589806</v>
      </c>
      <c r="DW52" s="156">
        <f t="shared" si="72"/>
        <v>0.11133539544410009</v>
      </c>
    </row>
    <row r="53" spans="1:127" x14ac:dyDescent="0.7">
      <c r="A53" s="25">
        <v>43907</v>
      </c>
      <c r="B53">
        <v>90.391998290000004</v>
      </c>
      <c r="C53" s="85">
        <v>43907</v>
      </c>
      <c r="D53">
        <v>319.75</v>
      </c>
      <c r="E53" s="17">
        <v>52</v>
      </c>
      <c r="R53" s="5"/>
      <c r="S53" s="86">
        <f t="shared" si="73"/>
        <v>88.080222758815125</v>
      </c>
      <c r="T53" s="86">
        <f t="shared" si="14"/>
        <v>2.3117755311848782</v>
      </c>
      <c r="U53" s="92">
        <f t="shared" si="15"/>
        <v>2.6246249825174452E-2</v>
      </c>
      <c r="V53" s="156">
        <f t="shared" si="16"/>
        <v>2.5575001935106329E-2</v>
      </c>
      <c r="W53" s="102"/>
      <c r="X53" s="5"/>
      <c r="Y53" s="86">
        <f t="shared" si="17"/>
        <v>86.571914461303891</v>
      </c>
      <c r="Z53" s="86">
        <f t="shared" si="18"/>
        <v>3.820083828696113</v>
      </c>
      <c r="AA53" s="92">
        <f t="shared" si="19"/>
        <v>4.412613319766219E-2</v>
      </c>
      <c r="AB53" s="156">
        <f t="shared" si="20"/>
        <v>4.2261305214653343E-2</v>
      </c>
      <c r="AC53" s="102"/>
      <c r="AD53" s="5"/>
      <c r="AE53" s="86">
        <f t="shared" si="1"/>
        <v>85.779274995693299</v>
      </c>
      <c r="AF53" s="86">
        <f t="shared" si="21"/>
        <v>4.6127232943067042</v>
      </c>
      <c r="AG53" s="92">
        <f t="shared" si="22"/>
        <v>5.3774332955580401E-2</v>
      </c>
      <c r="AH53" s="156">
        <f t="shared" si="23"/>
        <v>5.1030217071957422E-2</v>
      </c>
      <c r="AI53" s="102"/>
      <c r="AJ53" s="5"/>
      <c r="AK53" s="86">
        <f t="shared" si="2"/>
        <v>85.440329423439394</v>
      </c>
      <c r="AL53" s="86">
        <f t="shared" si="24"/>
        <v>4.9516688665606097</v>
      </c>
      <c r="AM53" s="92">
        <f t="shared" si="25"/>
        <v>5.7954702421854035E-2</v>
      </c>
      <c r="AN53" s="156">
        <f t="shared" si="26"/>
        <v>5.477994690054782E-2</v>
      </c>
      <c r="AO53" s="102"/>
      <c r="AP53" s="5"/>
      <c r="AQ53" s="6">
        <f t="shared" si="3"/>
        <v>86.571914461303891</v>
      </c>
      <c r="AR53" s="5"/>
      <c r="AS53" s="86">
        <f t="shared" si="27"/>
        <v>-1.4639462887609225</v>
      </c>
      <c r="AT53" s="86">
        <f t="shared" si="28"/>
        <v>85.107968172542968</v>
      </c>
      <c r="AU53" s="86">
        <f t="shared" si="29"/>
        <v>5.2840301174570357</v>
      </c>
      <c r="AV53" s="92">
        <f t="shared" si="30"/>
        <v>6.208619746090635E-2</v>
      </c>
      <c r="AW53" s="156">
        <f t="shared" si="31"/>
        <v>5.8456834868331524E-2</v>
      </c>
      <c r="AY53" s="5"/>
      <c r="AZ53" s="86">
        <f t="shared" si="32"/>
        <v>-1.5671304237835049</v>
      </c>
      <c r="BA53" s="86">
        <f t="shared" si="4"/>
        <v>85.00478403752038</v>
      </c>
      <c r="BB53" s="86">
        <f t="shared" si="33"/>
        <v>5.3872142524796232</v>
      </c>
      <c r="BC53" s="92">
        <f t="shared" si="34"/>
        <v>6.33754242596717E-2</v>
      </c>
      <c r="BD53" s="156">
        <f t="shared" si="35"/>
        <v>5.9598353332073715E-2</v>
      </c>
      <c r="BF53" s="5"/>
      <c r="BG53">
        <f t="shared" si="36"/>
        <v>-1.6348188978218436</v>
      </c>
      <c r="BH53" s="86">
        <f t="shared" si="37"/>
        <v>84.937095563482046</v>
      </c>
      <c r="BI53" s="86">
        <f t="shared" si="38"/>
        <v>5.4549027265179575</v>
      </c>
      <c r="BJ53" s="92">
        <f t="shared" si="39"/>
        <v>6.4222854458697132E-2</v>
      </c>
      <c r="BK53" s="156">
        <f t="shared" si="40"/>
        <v>6.0347185920343008E-2</v>
      </c>
      <c r="BM53" s="5"/>
      <c r="BN53" s="86">
        <f t="shared" si="41"/>
        <v>-1.6973775567967537</v>
      </c>
      <c r="BO53" s="86">
        <f t="shared" si="5"/>
        <v>84.874536904507139</v>
      </c>
      <c r="BP53" s="86">
        <f t="shared" si="42"/>
        <v>5.5174613854928651</v>
      </c>
      <c r="BQ53" s="92">
        <f t="shared" si="43"/>
        <v>6.5007263505903953E-2</v>
      </c>
      <c r="BR53" s="156">
        <f t="shared" si="44"/>
        <v>6.1039267743495142E-2</v>
      </c>
      <c r="BW53" s="5"/>
      <c r="BX53" s="86">
        <f t="shared" si="6"/>
        <v>327.81478610983839</v>
      </c>
      <c r="BY53" s="86">
        <f t="shared" si="45"/>
        <v>8.0647861098383942</v>
      </c>
      <c r="BZ53" s="92">
        <f t="shared" si="46"/>
        <v>2.4601654506017884E-2</v>
      </c>
      <c r="CA53" s="156">
        <f t="shared" si="47"/>
        <v>2.5222161406844079E-2</v>
      </c>
      <c r="CC53" s="5"/>
      <c r="CD53" s="86">
        <f t="shared" si="7"/>
        <v>317.37981345696198</v>
      </c>
      <c r="CE53" s="86">
        <f t="shared" si="48"/>
        <v>2.3701865430380167</v>
      </c>
      <c r="CF53" s="92">
        <f t="shared" si="49"/>
        <v>7.4679813981282832E-3</v>
      </c>
      <c r="CG53" s="156">
        <f t="shared" si="50"/>
        <v>7.4126240595403176E-3</v>
      </c>
      <c r="CI53" s="5"/>
      <c r="CJ53" s="86">
        <f t="shared" si="8"/>
        <v>310.65339024834373</v>
      </c>
      <c r="CK53" s="86">
        <f t="shared" si="51"/>
        <v>9.0966097516562741</v>
      </c>
      <c r="CL53" s="92">
        <f t="shared" si="52"/>
        <v>2.9282184058523317E-2</v>
      </c>
      <c r="CM53" s="156">
        <f t="shared" si="53"/>
        <v>2.8449131357799137E-2</v>
      </c>
      <c r="CO53" s="5"/>
      <c r="CP53" s="86">
        <f t="shared" si="9"/>
        <v>307.47521068658932</v>
      </c>
      <c r="CQ53" s="86">
        <f t="shared" si="54"/>
        <v>12.274789313410679</v>
      </c>
      <c r="CR53" s="92">
        <f t="shared" si="55"/>
        <v>3.9921232303577213E-2</v>
      </c>
      <c r="CS53" s="156">
        <f t="shared" si="56"/>
        <v>3.8388707782363342E-2</v>
      </c>
      <c r="CU53" s="5"/>
      <c r="CV53" s="6">
        <f t="shared" si="10"/>
        <v>317.37981345696198</v>
      </c>
      <c r="CW53" s="5"/>
      <c r="CX53" s="86">
        <f t="shared" si="57"/>
        <v>-10.12806169249777</v>
      </c>
      <c r="CY53" s="86">
        <f t="shared" si="11"/>
        <v>307.25175176446419</v>
      </c>
      <c r="CZ53" s="86">
        <f t="shared" si="58"/>
        <v>12.498248235535812</v>
      </c>
      <c r="DA53" s="92">
        <f t="shared" si="59"/>
        <v>4.0677549155575948E-2</v>
      </c>
      <c r="DB53" s="156">
        <f t="shared" si="60"/>
        <v>3.9087562894560786E-2</v>
      </c>
      <c r="DD53" s="5"/>
      <c r="DE53" s="86">
        <f t="shared" si="61"/>
        <v>-12.232297457333434</v>
      </c>
      <c r="DF53" s="86">
        <f t="shared" si="12"/>
        <v>305.14751599962852</v>
      </c>
      <c r="DG53" s="86">
        <f t="shared" si="62"/>
        <v>14.602484000371476</v>
      </c>
      <c r="DH53" s="92">
        <f t="shared" si="63"/>
        <v>4.7853851775707237E-2</v>
      </c>
      <c r="DI53" s="156">
        <f t="shared" si="64"/>
        <v>4.5668440970669195E-2</v>
      </c>
      <c r="DK53" s="5"/>
      <c r="DL53" s="86">
        <f t="shared" si="65"/>
        <v>-13.873247867775211</v>
      </c>
      <c r="DM53" s="86">
        <f t="shared" si="66"/>
        <v>303.50656558918678</v>
      </c>
      <c r="DN53" s="86">
        <f t="shared" si="67"/>
        <v>16.243434410813222</v>
      </c>
      <c r="DO53" s="92">
        <f t="shared" si="68"/>
        <v>5.351921919474923E-2</v>
      </c>
      <c r="DP53" s="156">
        <f t="shared" si="69"/>
        <v>5.080042036219929E-2</v>
      </c>
      <c r="DR53" s="5"/>
      <c r="DS53" s="86">
        <f t="shared" si="13"/>
        <v>-14.856904155559064</v>
      </c>
      <c r="DT53" s="86">
        <f t="shared" si="0"/>
        <v>302.52290930140293</v>
      </c>
      <c r="DU53" s="86">
        <f t="shared" si="70"/>
        <v>17.227090698597067</v>
      </c>
      <c r="DV53" s="92">
        <f t="shared" si="71"/>
        <v>5.6944747551114394E-2</v>
      </c>
      <c r="DW53" s="156">
        <f t="shared" si="72"/>
        <v>5.3876749643775035E-2</v>
      </c>
    </row>
    <row r="54" spans="1:127" x14ac:dyDescent="0.7">
      <c r="A54" s="25">
        <v>43908</v>
      </c>
      <c r="B54">
        <v>91.5</v>
      </c>
      <c r="C54" s="85">
        <v>43908</v>
      </c>
      <c r="D54">
        <v>315.47000120000001</v>
      </c>
      <c r="E54" s="17">
        <v>53</v>
      </c>
      <c r="R54" s="5"/>
      <c r="S54" s="86">
        <f t="shared" si="73"/>
        <v>88.843108684106127</v>
      </c>
      <c r="T54" s="86">
        <f t="shared" si="14"/>
        <v>2.6568913158938727</v>
      </c>
      <c r="U54" s="92">
        <f t="shared" si="15"/>
        <v>2.9905429416487606E-2</v>
      </c>
      <c r="V54" s="156">
        <f t="shared" si="16"/>
        <v>2.9037063561681668E-2</v>
      </c>
      <c r="W54" s="102"/>
      <c r="X54" s="5"/>
      <c r="Y54" s="86">
        <f t="shared" si="17"/>
        <v>88.481956375651947</v>
      </c>
      <c r="Z54" s="86">
        <f t="shared" si="18"/>
        <v>3.0180436243480528</v>
      </c>
      <c r="AA54" s="92">
        <f t="shared" si="19"/>
        <v>3.4109142111809633E-2</v>
      </c>
      <c r="AB54" s="156">
        <f t="shared" si="20"/>
        <v>3.2984083326208224E-2</v>
      </c>
      <c r="AC54" s="102"/>
      <c r="AD54" s="5"/>
      <c r="AE54" s="86">
        <f t="shared" si="1"/>
        <v>88.823672369935721</v>
      </c>
      <c r="AF54" s="86">
        <f t="shared" si="21"/>
        <v>2.6763276300642787</v>
      </c>
      <c r="AG54" s="92">
        <f t="shared" si="22"/>
        <v>3.0130792373882293E-2</v>
      </c>
      <c r="AH54" s="156">
        <f t="shared" si="23"/>
        <v>2.9249482295784467E-2</v>
      </c>
      <c r="AI54" s="102"/>
      <c r="AJ54" s="5"/>
      <c r="AK54" s="86">
        <f t="shared" si="2"/>
        <v>89.154081073359848</v>
      </c>
      <c r="AL54" s="86">
        <f t="shared" si="24"/>
        <v>2.3459189266401523</v>
      </c>
      <c r="AM54" s="92">
        <f t="shared" si="25"/>
        <v>2.6313085148730639E-2</v>
      </c>
      <c r="AN54" s="156">
        <f t="shared" si="26"/>
        <v>2.5638458214646474E-2</v>
      </c>
      <c r="AO54" s="102"/>
      <c r="AP54" s="5"/>
      <c r="AQ54" s="6">
        <f t="shared" si="3"/>
        <v>88.481956375651947</v>
      </c>
      <c r="AR54" s="5"/>
      <c r="AS54" s="86">
        <f t="shared" si="27"/>
        <v>-0.35053018173495931</v>
      </c>
      <c r="AT54" s="86">
        <f t="shared" si="28"/>
        <v>88.131426193916994</v>
      </c>
      <c r="AU54" s="86">
        <f t="shared" si="29"/>
        <v>3.3685738060830062</v>
      </c>
      <c r="AV54" s="92">
        <f t="shared" si="30"/>
        <v>3.8222163779252583E-2</v>
      </c>
      <c r="AW54" s="156">
        <f t="shared" si="31"/>
        <v>3.6815014274131218E-2</v>
      </c>
      <c r="AY54" s="5"/>
      <c r="AZ54" s="86">
        <f t="shared" si="32"/>
        <v>0.17145574528227581</v>
      </c>
      <c r="BA54" s="86">
        <f t="shared" si="4"/>
        <v>88.65341212093422</v>
      </c>
      <c r="BB54" s="86">
        <f t="shared" si="33"/>
        <v>2.8465878790657797</v>
      </c>
      <c r="BC54" s="92">
        <f t="shared" si="34"/>
        <v>3.2109174491588455E-2</v>
      </c>
      <c r="BD54" s="156">
        <f t="shared" si="35"/>
        <v>3.111025004443475E-2</v>
      </c>
      <c r="BF54" s="5"/>
      <c r="BG54">
        <f t="shared" si="36"/>
        <v>0.70478923821029049</v>
      </c>
      <c r="BH54" s="86">
        <f t="shared" si="37"/>
        <v>89.186745613862243</v>
      </c>
      <c r="BI54" s="86">
        <f t="shared" si="38"/>
        <v>2.313254386137757</v>
      </c>
      <c r="BJ54" s="92">
        <f t="shared" si="39"/>
        <v>2.5937199190483852E-2</v>
      </c>
      <c r="BK54" s="156">
        <f t="shared" si="40"/>
        <v>2.5281468700959094E-2</v>
      </c>
      <c r="BM54" s="5"/>
      <c r="BN54" s="86">
        <f t="shared" si="41"/>
        <v>1.0081870465618539</v>
      </c>
      <c r="BO54" s="86">
        <f t="shared" si="5"/>
        <v>89.490143422213805</v>
      </c>
      <c r="BP54" s="86">
        <f t="shared" si="42"/>
        <v>2.009856577786195</v>
      </c>
      <c r="BQ54" s="92">
        <f t="shared" si="43"/>
        <v>2.2458971467994047E-2</v>
      </c>
      <c r="BR54" s="156">
        <f t="shared" si="44"/>
        <v>2.196564565886552E-2</v>
      </c>
      <c r="BW54" s="5"/>
      <c r="BX54" s="86">
        <f t="shared" si="6"/>
        <v>325.15340669359171</v>
      </c>
      <c r="BY54" s="86">
        <f t="shared" si="45"/>
        <v>9.6834054935916924</v>
      </c>
      <c r="BZ54" s="92">
        <f t="shared" si="46"/>
        <v>2.9781036563817549E-2</v>
      </c>
      <c r="CA54" s="156">
        <f t="shared" si="47"/>
        <v>3.0695170560615867E-2</v>
      </c>
      <c r="CC54" s="5"/>
      <c r="CD54" s="86">
        <f t="shared" si="7"/>
        <v>318.56490672848099</v>
      </c>
      <c r="CE54" s="86">
        <f t="shared" si="48"/>
        <v>3.0949055284809788</v>
      </c>
      <c r="CF54" s="92">
        <f t="shared" si="49"/>
        <v>9.7151489794160741E-3</v>
      </c>
      <c r="CG54" s="156">
        <f t="shared" si="50"/>
        <v>9.8104590506495944E-3</v>
      </c>
      <c r="CI54" s="5"/>
      <c r="CJ54" s="86">
        <f t="shared" si="8"/>
        <v>316.65715268443682</v>
      </c>
      <c r="CK54" s="86">
        <f t="shared" si="51"/>
        <v>1.1871514844368107</v>
      </c>
      <c r="CL54" s="92">
        <f t="shared" si="52"/>
        <v>3.7490120604345258E-3</v>
      </c>
      <c r="CM54" s="156">
        <f t="shared" si="53"/>
        <v>3.763120042860071E-3</v>
      </c>
      <c r="CO54" s="5"/>
      <c r="CP54" s="86">
        <f t="shared" si="9"/>
        <v>316.68130267164736</v>
      </c>
      <c r="CQ54" s="86">
        <f t="shared" si="54"/>
        <v>1.2113014716473458</v>
      </c>
      <c r="CR54" s="92">
        <f t="shared" si="55"/>
        <v>3.8249857551687855E-3</v>
      </c>
      <c r="CS54" s="156">
        <f t="shared" si="56"/>
        <v>3.8396724475853136E-3</v>
      </c>
      <c r="CU54" s="5"/>
      <c r="CV54" s="6">
        <f t="shared" si="10"/>
        <v>318.56490672848099</v>
      </c>
      <c r="CW54" s="5"/>
      <c r="CX54" s="86">
        <f t="shared" si="57"/>
        <v>-6.3947205543722321</v>
      </c>
      <c r="CY54" s="86">
        <f t="shared" si="11"/>
        <v>312.17018617410878</v>
      </c>
      <c r="CZ54" s="86">
        <f t="shared" si="58"/>
        <v>3.2998150258912347</v>
      </c>
      <c r="DA54" s="92">
        <f t="shared" si="59"/>
        <v>1.0570564301264844E-2</v>
      </c>
      <c r="DB54" s="156">
        <f t="shared" si="60"/>
        <v>1.0459996238435474E-2</v>
      </c>
      <c r="DD54" s="5"/>
      <c r="DE54" s="86">
        <f t="shared" si="61"/>
        <v>-5.5236020929072129</v>
      </c>
      <c r="DF54" s="86">
        <f t="shared" si="12"/>
        <v>313.04130463557379</v>
      </c>
      <c r="DG54" s="86">
        <f t="shared" si="62"/>
        <v>2.4286965644262182</v>
      </c>
      <c r="DH54" s="92">
        <f t="shared" si="63"/>
        <v>7.7583901180503286E-3</v>
      </c>
      <c r="DI54" s="156">
        <f t="shared" si="64"/>
        <v>7.6986609033753602E-3</v>
      </c>
      <c r="DK54" s="5"/>
      <c r="DL54" s="86">
        <f t="shared" si="65"/>
        <v>-3.934742715841026</v>
      </c>
      <c r="DM54" s="86">
        <f t="shared" si="66"/>
        <v>314.63016401263997</v>
      </c>
      <c r="DN54" s="86">
        <f t="shared" si="67"/>
        <v>0.83983718736004676</v>
      </c>
      <c r="DO54" s="92">
        <f t="shared" si="68"/>
        <v>2.669283760492548E-3</v>
      </c>
      <c r="DP54" s="156">
        <f t="shared" si="69"/>
        <v>2.6621776529160731E-3</v>
      </c>
      <c r="DR54" s="5"/>
      <c r="DS54" s="86">
        <f t="shared" si="13"/>
        <v>-2.8254060852505098</v>
      </c>
      <c r="DT54" s="86">
        <f t="shared" si="0"/>
        <v>315.73950064323049</v>
      </c>
      <c r="DU54" s="86">
        <f t="shared" si="70"/>
        <v>0.26949944323047248</v>
      </c>
      <c r="DV54" s="92">
        <f t="shared" si="71"/>
        <v>8.5354997610828903E-4</v>
      </c>
      <c r="DW54" s="156">
        <f t="shared" si="72"/>
        <v>8.5427914605299229E-4</v>
      </c>
    </row>
    <row r="55" spans="1:127" x14ac:dyDescent="0.7">
      <c r="A55" s="25">
        <v>43909</v>
      </c>
      <c r="B55">
        <v>94.046501160000005</v>
      </c>
      <c r="C55" s="85">
        <v>43909</v>
      </c>
      <c r="D55">
        <v>332.02999879999999</v>
      </c>
      <c r="E55" s="17">
        <v>54</v>
      </c>
      <c r="R55" s="5"/>
      <c r="S55" s="86">
        <f t="shared" si="73"/>
        <v>89.719882818351095</v>
      </c>
      <c r="T55" s="86">
        <f t="shared" si="14"/>
        <v>4.3266183416489099</v>
      </c>
      <c r="U55" s="92">
        <f t="shared" si="15"/>
        <v>4.8223628985435474E-2</v>
      </c>
      <c r="V55" s="156">
        <f t="shared" si="16"/>
        <v>4.6005096290483938E-2</v>
      </c>
      <c r="W55" s="102"/>
      <c r="X55" s="5"/>
      <c r="Y55" s="86">
        <f t="shared" si="17"/>
        <v>89.990978187825974</v>
      </c>
      <c r="Z55" s="86">
        <f t="shared" si="18"/>
        <v>4.0555229721740318</v>
      </c>
      <c r="AA55" s="92">
        <f t="shared" si="19"/>
        <v>4.5065883867930499E-2</v>
      </c>
      <c r="AB55" s="156">
        <f t="shared" si="20"/>
        <v>4.3122528984618227E-2</v>
      </c>
      <c r="AC55" s="102"/>
      <c r="AD55" s="5"/>
      <c r="AE55" s="86">
        <f t="shared" si="1"/>
        <v>90.590048605778151</v>
      </c>
      <c r="AF55" s="86">
        <f t="shared" si="21"/>
        <v>3.4564525542218547</v>
      </c>
      <c r="AG55" s="92">
        <f t="shared" si="22"/>
        <v>3.8154881329883622E-2</v>
      </c>
      <c r="AH55" s="156">
        <f t="shared" si="23"/>
        <v>3.6752590597086007E-2</v>
      </c>
      <c r="AI55" s="102"/>
      <c r="AJ55" s="5"/>
      <c r="AK55" s="86">
        <f t="shared" si="2"/>
        <v>90.913520268339965</v>
      </c>
      <c r="AL55" s="86">
        <f t="shared" si="24"/>
        <v>3.1329808916600399</v>
      </c>
      <c r="AM55" s="92">
        <f t="shared" si="25"/>
        <v>3.4461110761223927E-2</v>
      </c>
      <c r="AN55" s="156">
        <f t="shared" si="26"/>
        <v>3.3313104188001028E-2</v>
      </c>
      <c r="AO55" s="102"/>
      <c r="AP55" s="5"/>
      <c r="AQ55" s="6">
        <f t="shared" si="3"/>
        <v>89.990978187825974</v>
      </c>
      <c r="AR55" s="5"/>
      <c r="AS55" s="86">
        <f t="shared" si="27"/>
        <v>0.263121976255006</v>
      </c>
      <c r="AT55" s="86">
        <f t="shared" si="28"/>
        <v>90.254100164080981</v>
      </c>
      <c r="AU55" s="86">
        <f t="shared" si="29"/>
        <v>3.7924009959190244</v>
      </c>
      <c r="AV55" s="92">
        <f t="shared" si="30"/>
        <v>4.2019154686872735E-2</v>
      </c>
      <c r="AW55" s="156">
        <f t="shared" si="31"/>
        <v>4.0324743070101726E-2</v>
      </c>
      <c r="AY55" s="5"/>
      <c r="AZ55" s="86">
        <f t="shared" si="32"/>
        <v>0.84023877872815111</v>
      </c>
      <c r="BA55" s="86">
        <f t="shared" si="4"/>
        <v>90.831216966554123</v>
      </c>
      <c r="BB55" s="86">
        <f t="shared" si="33"/>
        <v>3.215284193445882</v>
      </c>
      <c r="BC55" s="92">
        <f t="shared" si="34"/>
        <v>3.5398448912446194E-2</v>
      </c>
      <c r="BD55" s="156">
        <f t="shared" si="35"/>
        <v>3.4188238305386434E-2</v>
      </c>
      <c r="BF55" s="5"/>
      <c r="BG55">
        <f t="shared" si="36"/>
        <v>1.2355827370263561</v>
      </c>
      <c r="BH55" s="86">
        <f t="shared" si="37"/>
        <v>91.226560924852336</v>
      </c>
      <c r="BI55" s="86">
        <f t="shared" si="38"/>
        <v>2.8199402351476692</v>
      </c>
      <c r="BJ55" s="92">
        <f t="shared" si="39"/>
        <v>3.0911394735910175E-2</v>
      </c>
      <c r="BK55" s="156">
        <f t="shared" si="40"/>
        <v>2.998453106033306E-2</v>
      </c>
      <c r="BM55" s="5"/>
      <c r="BN55" s="86">
        <f t="shared" si="41"/>
        <v>1.3838131207709834</v>
      </c>
      <c r="BO55" s="86">
        <f t="shared" si="5"/>
        <v>91.374791308596954</v>
      </c>
      <c r="BP55" s="86">
        <f t="shared" si="42"/>
        <v>2.6717098514030511</v>
      </c>
      <c r="BQ55" s="92">
        <f t="shared" si="43"/>
        <v>2.9239025481108644E-2</v>
      </c>
      <c r="BR55" s="156">
        <f t="shared" si="44"/>
        <v>2.8408391789692507E-2</v>
      </c>
      <c r="BW55" s="5"/>
      <c r="BX55" s="86">
        <f t="shared" si="6"/>
        <v>321.95788288070639</v>
      </c>
      <c r="BY55" s="86">
        <f t="shared" si="45"/>
        <v>10.072115919293594</v>
      </c>
      <c r="BZ55" s="92">
        <f t="shared" si="46"/>
        <v>3.1283954998006895E-2</v>
      </c>
      <c r="CA55" s="156">
        <f t="shared" si="47"/>
        <v>3.0334957551111479E-2</v>
      </c>
      <c r="CC55" s="5"/>
      <c r="CD55" s="86">
        <f t="shared" si="7"/>
        <v>317.01745396424053</v>
      </c>
      <c r="CE55" s="86">
        <f t="shared" si="48"/>
        <v>15.012544835759456</v>
      </c>
      <c r="CF55" s="92">
        <f t="shared" si="49"/>
        <v>4.7355578211958217E-2</v>
      </c>
      <c r="CG55" s="156">
        <f t="shared" si="50"/>
        <v>4.5214423064231436E-2</v>
      </c>
      <c r="CI55" s="5"/>
      <c r="CJ55" s="86">
        <f t="shared" si="8"/>
        <v>315.87363270470854</v>
      </c>
      <c r="CK55" s="86">
        <f t="shared" si="51"/>
        <v>16.156366095291446</v>
      </c>
      <c r="CL55" s="92">
        <f t="shared" si="52"/>
        <v>5.1148194792172065E-2</v>
      </c>
      <c r="CM55" s="156">
        <f t="shared" si="53"/>
        <v>4.8659356545139518E-2</v>
      </c>
      <c r="CO55" s="5"/>
      <c r="CP55" s="86">
        <f t="shared" si="9"/>
        <v>315.77282656791181</v>
      </c>
      <c r="CQ55" s="86">
        <f t="shared" si="54"/>
        <v>16.25717223208818</v>
      </c>
      <c r="CR55" s="92">
        <f t="shared" si="55"/>
        <v>5.1483759412692294E-2</v>
      </c>
      <c r="CS55" s="156">
        <f t="shared" si="56"/>
        <v>4.8962962054162985E-2</v>
      </c>
      <c r="CU55" s="5"/>
      <c r="CV55" s="6">
        <f t="shared" si="10"/>
        <v>317.01745396424053</v>
      </c>
      <c r="CW55" s="5"/>
      <c r="CX55" s="86">
        <f t="shared" si="57"/>
        <v>-4.7951221836287479</v>
      </c>
      <c r="CY55" s="86">
        <f t="shared" si="11"/>
        <v>312.2223317806118</v>
      </c>
      <c r="CZ55" s="86">
        <f t="shared" si="58"/>
        <v>19.807667019388191</v>
      </c>
      <c r="DA55" s="92">
        <f t="shared" si="59"/>
        <v>6.3440904135282597E-2</v>
      </c>
      <c r="DB55" s="156">
        <f t="shared" si="60"/>
        <v>5.965625723873054E-2</v>
      </c>
      <c r="DD55" s="5"/>
      <c r="DE55" s="86">
        <f t="shared" si="61"/>
        <v>-3.5355274285738369</v>
      </c>
      <c r="DF55" s="86">
        <f t="shared" si="12"/>
        <v>313.48192653566667</v>
      </c>
      <c r="DG55" s="86">
        <f t="shared" si="62"/>
        <v>18.548072264333314</v>
      </c>
      <c r="DH55" s="92">
        <f t="shared" si="63"/>
        <v>5.9167915896494248E-2</v>
      </c>
      <c r="DI55" s="156">
        <f t="shared" si="64"/>
        <v>5.5862639916177702E-2</v>
      </c>
      <c r="DK55" s="5"/>
      <c r="DL55" s="86">
        <f t="shared" si="65"/>
        <v>-2.3591313477846532</v>
      </c>
      <c r="DM55" s="86">
        <f t="shared" si="66"/>
        <v>314.65832261645591</v>
      </c>
      <c r="DN55" s="86">
        <f t="shared" si="67"/>
        <v>17.371676183544082</v>
      </c>
      <c r="DO55" s="92">
        <f t="shared" si="68"/>
        <v>5.5208061999106273E-2</v>
      </c>
      <c r="DP55" s="156">
        <f t="shared" si="69"/>
        <v>5.2319598368604045E-2</v>
      </c>
      <c r="DR55" s="5"/>
      <c r="DS55" s="86">
        <f t="shared" si="13"/>
        <v>-1.8669410944929732</v>
      </c>
      <c r="DT55" s="86">
        <f t="shared" si="0"/>
        <v>315.15051286974756</v>
      </c>
      <c r="DU55" s="86">
        <f t="shared" si="70"/>
        <v>16.879485930252429</v>
      </c>
      <c r="DV55" s="92">
        <f t="shared" si="71"/>
        <v>5.356007761671884E-2</v>
      </c>
      <c r="DW55" s="156">
        <f t="shared" si="72"/>
        <v>5.0837231549128413E-2</v>
      </c>
    </row>
    <row r="56" spans="1:127" x14ac:dyDescent="0.7">
      <c r="A56" s="25">
        <v>43910</v>
      </c>
      <c r="B56">
        <v>92.30449677</v>
      </c>
      <c r="C56" s="85">
        <v>43910</v>
      </c>
      <c r="D56">
        <v>332.82998659999998</v>
      </c>
      <c r="E56" s="17">
        <v>55</v>
      </c>
      <c r="R56" s="5"/>
      <c r="S56" s="86">
        <f t="shared" si="73"/>
        <v>91.147666871095225</v>
      </c>
      <c r="T56" s="86">
        <f t="shared" si="14"/>
        <v>1.1568298989047747</v>
      </c>
      <c r="U56" s="92">
        <f t="shared" si="15"/>
        <v>1.2691821289740867E-2</v>
      </c>
      <c r="V56" s="156">
        <f t="shared" si="16"/>
        <v>1.2532757767883282E-2</v>
      </c>
      <c r="W56" s="102"/>
      <c r="X56" s="5"/>
      <c r="Y56" s="86">
        <f t="shared" si="17"/>
        <v>92.018739673912989</v>
      </c>
      <c r="Z56" s="86">
        <f t="shared" si="18"/>
        <v>0.28575709608701061</v>
      </c>
      <c r="AA56" s="92">
        <f t="shared" si="19"/>
        <v>3.105422842125948E-3</v>
      </c>
      <c r="AB56" s="156">
        <f t="shared" si="20"/>
        <v>3.0958090459996404E-3</v>
      </c>
      <c r="AC56" s="102"/>
      <c r="AD56" s="5"/>
      <c r="AE56" s="86">
        <f t="shared" si="1"/>
        <v>92.871307291564577</v>
      </c>
      <c r="AF56" s="86">
        <f t="shared" si="21"/>
        <v>0.56681052156457667</v>
      </c>
      <c r="AG56" s="92">
        <f t="shared" si="22"/>
        <v>6.1031823293399429E-3</v>
      </c>
      <c r="AH56" s="156">
        <f t="shared" si="23"/>
        <v>6.1406598963095853E-3</v>
      </c>
      <c r="AI56" s="102"/>
      <c r="AJ56" s="5"/>
      <c r="AK56" s="86">
        <f t="shared" si="2"/>
        <v>93.263255937085006</v>
      </c>
      <c r="AL56" s="86">
        <f t="shared" si="24"/>
        <v>0.95875916708500597</v>
      </c>
      <c r="AM56" s="92">
        <f t="shared" si="25"/>
        <v>1.0280138275804792E-2</v>
      </c>
      <c r="AN56" s="156">
        <f t="shared" si="26"/>
        <v>1.0386917221097006E-2</v>
      </c>
      <c r="AO56" s="102"/>
      <c r="AP56" s="5"/>
      <c r="AQ56" s="6">
        <f t="shared" si="3"/>
        <v>92.018739673912989</v>
      </c>
      <c r="AR56" s="5"/>
      <c r="AS56" s="86">
        <f t="shared" si="27"/>
        <v>0.84545301449956933</v>
      </c>
      <c r="AT56" s="86">
        <f t="shared" si="28"/>
        <v>92.864192688412558</v>
      </c>
      <c r="AU56" s="86">
        <f t="shared" si="29"/>
        <v>0.55969591841255806</v>
      </c>
      <c r="AV56" s="92">
        <f t="shared" si="30"/>
        <v>6.0270369257449646E-3</v>
      </c>
      <c r="AW56" s="156">
        <f t="shared" si="31"/>
        <v>6.0635823605342002E-3</v>
      </c>
      <c r="AY56" s="5"/>
      <c r="AZ56" s="86">
        <f t="shared" si="32"/>
        <v>1.4340001324075835</v>
      </c>
      <c r="BA56" s="86">
        <f t="shared" si="4"/>
        <v>93.452739806320579</v>
      </c>
      <c r="BB56" s="86">
        <f t="shared" si="33"/>
        <v>1.1482430363205793</v>
      </c>
      <c r="BC56" s="92">
        <f t="shared" si="34"/>
        <v>1.2286884672405497E-2</v>
      </c>
      <c r="BD56" s="156">
        <f t="shared" si="35"/>
        <v>1.2439730202762681E-2</v>
      </c>
      <c r="BF56" s="5"/>
      <c r="BG56">
        <f t="shared" si="36"/>
        <v>1.7584207114063917</v>
      </c>
      <c r="BH56" s="86">
        <f t="shared" si="37"/>
        <v>93.777160385319377</v>
      </c>
      <c r="BI56" s="86">
        <f t="shared" si="38"/>
        <v>1.4726636153193766</v>
      </c>
      <c r="BJ56" s="92">
        <f t="shared" si="39"/>
        <v>1.5703862318589879E-2</v>
      </c>
      <c r="BK56" s="156">
        <f t="shared" si="40"/>
        <v>1.5954408147513012E-2</v>
      </c>
      <c r="BM56" s="5"/>
      <c r="BN56" s="86">
        <f t="shared" si="41"/>
        <v>1.8667743947580078</v>
      </c>
      <c r="BO56" s="86">
        <f t="shared" si="5"/>
        <v>93.885514068671</v>
      </c>
      <c r="BP56" s="86">
        <f t="shared" si="42"/>
        <v>1.581017298671</v>
      </c>
      <c r="BQ56" s="92">
        <f t="shared" si="43"/>
        <v>1.6839842805936932E-2</v>
      </c>
      <c r="BR56" s="156">
        <f t="shared" si="44"/>
        <v>1.7128280354645177E-2</v>
      </c>
      <c r="BW56" s="5"/>
      <c r="BX56" s="86">
        <f t="shared" si="6"/>
        <v>325.28168113407327</v>
      </c>
      <c r="BY56" s="86">
        <f t="shared" si="45"/>
        <v>7.5483054659267168</v>
      </c>
      <c r="BZ56" s="92">
        <f t="shared" si="46"/>
        <v>2.3205442862967395E-2</v>
      </c>
      <c r="CA56" s="156">
        <f t="shared" si="47"/>
        <v>2.2679162845379019E-2</v>
      </c>
      <c r="CC56" s="5"/>
      <c r="CD56" s="86">
        <f t="shared" si="7"/>
        <v>324.52372638212023</v>
      </c>
      <c r="CE56" s="86">
        <f t="shared" si="48"/>
        <v>8.3062602178797533</v>
      </c>
      <c r="CF56" s="92">
        <f t="shared" si="49"/>
        <v>2.5595232467222742E-2</v>
      </c>
      <c r="CG56" s="156">
        <f t="shared" si="50"/>
        <v>2.4956465920429039E-2</v>
      </c>
      <c r="CI56" s="5"/>
      <c r="CJ56" s="86">
        <f t="shared" si="8"/>
        <v>326.5368343276009</v>
      </c>
      <c r="CK56" s="86">
        <f t="shared" si="51"/>
        <v>6.2931522723990838</v>
      </c>
      <c r="CL56" s="92">
        <f t="shared" si="52"/>
        <v>1.927241159594701E-2</v>
      </c>
      <c r="CM56" s="156">
        <f t="shared" si="53"/>
        <v>1.8908008670391493E-2</v>
      </c>
      <c r="CO56" s="5"/>
      <c r="CP56" s="86">
        <f t="shared" si="9"/>
        <v>327.96570574197796</v>
      </c>
      <c r="CQ56" s="86">
        <f t="shared" si="54"/>
        <v>4.8642808580220276</v>
      </c>
      <c r="CR56" s="92">
        <f t="shared" si="55"/>
        <v>1.4831675302810248E-2</v>
      </c>
      <c r="CS56" s="156">
        <f t="shared" si="56"/>
        <v>1.4614911678219645E-2</v>
      </c>
      <c r="CU56" s="5"/>
      <c r="CV56" s="6">
        <f t="shared" si="10"/>
        <v>324.52372638212023</v>
      </c>
      <c r="CW56" s="5"/>
      <c r="CX56" s="86">
        <f t="shared" si="57"/>
        <v>-0.73566196513095994</v>
      </c>
      <c r="CY56" s="86">
        <f t="shared" si="11"/>
        <v>323.78806441698924</v>
      </c>
      <c r="CZ56" s="86">
        <f t="shared" si="58"/>
        <v>9.0419221830107404</v>
      </c>
      <c r="DA56" s="92">
        <f t="shared" si="59"/>
        <v>2.7925433876914423E-2</v>
      </c>
      <c r="DB56" s="156">
        <f t="shared" si="60"/>
        <v>2.7166789493272E-2</v>
      </c>
      <c r="DD56" s="5"/>
      <c r="DE56" s="86">
        <f t="shared" si="61"/>
        <v>1.9853724946529314</v>
      </c>
      <c r="DF56" s="86">
        <f t="shared" si="12"/>
        <v>326.50909887677318</v>
      </c>
      <c r="DG56" s="86">
        <f t="shared" si="62"/>
        <v>6.3208877232268037</v>
      </c>
      <c r="DH56" s="92">
        <f t="shared" si="63"/>
        <v>1.9358994113705699E-2</v>
      </c>
      <c r="DI56" s="156">
        <f t="shared" si="64"/>
        <v>1.8991340857827634E-2</v>
      </c>
      <c r="DK56" s="5"/>
      <c r="DL56" s="86">
        <f t="shared" si="65"/>
        <v>4.1520351375538196</v>
      </c>
      <c r="DM56" s="86">
        <f t="shared" si="66"/>
        <v>328.67576151967404</v>
      </c>
      <c r="DN56" s="86">
        <f t="shared" si="67"/>
        <v>4.1542250803259435</v>
      </c>
      <c r="DO56" s="92">
        <f t="shared" si="68"/>
        <v>1.2639280308101691E-2</v>
      </c>
      <c r="DP56" s="156">
        <f t="shared" si="69"/>
        <v>1.2481522842226813E-2</v>
      </c>
      <c r="DR56" s="5"/>
      <c r="DS56" s="86">
        <f t="shared" si="13"/>
        <v>5.1629690397865318</v>
      </c>
      <c r="DT56" s="86">
        <f t="shared" si="0"/>
        <v>329.68669542190673</v>
      </c>
      <c r="DU56" s="86">
        <f t="shared" si="70"/>
        <v>3.14329117809325</v>
      </c>
      <c r="DV56" s="92">
        <f t="shared" si="71"/>
        <v>9.5341766038532939E-3</v>
      </c>
      <c r="DW56" s="156">
        <f t="shared" si="72"/>
        <v>9.4441345571152028E-3</v>
      </c>
    </row>
    <row r="57" spans="1:127" x14ac:dyDescent="0.7">
      <c r="A57" s="25">
        <v>43913</v>
      </c>
      <c r="B57">
        <v>95.141502380000006</v>
      </c>
      <c r="C57" s="85">
        <v>43913</v>
      </c>
      <c r="D57">
        <v>360.26998900000001</v>
      </c>
      <c r="E57" s="17">
        <v>56</v>
      </c>
      <c r="R57" s="5"/>
      <c r="S57" s="86">
        <f t="shared" si="73"/>
        <v>91.529420737733801</v>
      </c>
      <c r="T57" s="86">
        <f t="shared" si="14"/>
        <v>3.6120816422662045</v>
      </c>
      <c r="U57" s="92">
        <f t="shared" si="15"/>
        <v>3.9463613045429148E-2</v>
      </c>
      <c r="V57" s="156">
        <f t="shared" si="16"/>
        <v>3.7965362664122822E-2</v>
      </c>
      <c r="W57" s="102"/>
      <c r="X57" s="5"/>
      <c r="Y57" s="86">
        <f t="shared" si="17"/>
        <v>92.161618221956502</v>
      </c>
      <c r="Z57" s="86">
        <f t="shared" si="18"/>
        <v>2.9798841580435038</v>
      </c>
      <c r="AA57" s="92">
        <f t="shared" si="19"/>
        <v>3.2333244744758384E-2</v>
      </c>
      <c r="AB57" s="156">
        <f t="shared" si="20"/>
        <v>3.1320549744334444E-2</v>
      </c>
      <c r="AC57" s="102"/>
      <c r="AD57" s="5"/>
      <c r="AE57" s="86">
        <f t="shared" si="1"/>
        <v>92.497212347331953</v>
      </c>
      <c r="AF57" s="86">
        <f t="shared" si="21"/>
        <v>2.644290032668053</v>
      </c>
      <c r="AG57" s="92">
        <f t="shared" si="22"/>
        <v>2.8587780815908303E-2</v>
      </c>
      <c r="AH57" s="156">
        <f t="shared" si="23"/>
        <v>2.7793233935981206E-2</v>
      </c>
      <c r="AI57" s="102"/>
      <c r="AJ57" s="5"/>
      <c r="AK57" s="86">
        <f t="shared" si="2"/>
        <v>92.544186561771255</v>
      </c>
      <c r="AL57" s="86">
        <f t="shared" si="24"/>
        <v>2.5973158182287506</v>
      </c>
      <c r="AM57" s="92">
        <f t="shared" si="25"/>
        <v>2.8065683158769762E-2</v>
      </c>
      <c r="AN57" s="156">
        <f t="shared" si="26"/>
        <v>2.7299503931049345E-2</v>
      </c>
      <c r="AO57" s="102"/>
      <c r="AP57" s="5"/>
      <c r="AQ57" s="6">
        <f t="shared" si="3"/>
        <v>92.161618221956502</v>
      </c>
      <c r="AR57" s="5"/>
      <c r="AS57" s="86">
        <f t="shared" si="27"/>
        <v>0.61360344056907046</v>
      </c>
      <c r="AT57" s="86">
        <f t="shared" si="28"/>
        <v>92.775221662525567</v>
      </c>
      <c r="AU57" s="86">
        <f t="shared" si="29"/>
        <v>2.3662807174744387</v>
      </c>
      <c r="AV57" s="92">
        <f t="shared" si="30"/>
        <v>2.5505524805770889E-2</v>
      </c>
      <c r="AW57" s="156">
        <f t="shared" si="31"/>
        <v>2.4871172498657768E-2</v>
      </c>
      <c r="AY57" s="5"/>
      <c r="AZ57" s="86">
        <f t="shared" si="32"/>
        <v>0.78843934022554796</v>
      </c>
      <c r="BA57" s="86">
        <f t="shared" si="4"/>
        <v>92.950057562182053</v>
      </c>
      <c r="BB57" s="86">
        <f t="shared" si="33"/>
        <v>2.1914448178179526</v>
      </c>
      <c r="BC57" s="92">
        <f t="shared" si="34"/>
        <v>2.3576583762219966E-2</v>
      </c>
      <c r="BD57" s="156">
        <f t="shared" si="35"/>
        <v>2.303353177107936E-2</v>
      </c>
      <c r="BF57" s="5"/>
      <c r="BG57">
        <f t="shared" si="36"/>
        <v>0.69216288358689126</v>
      </c>
      <c r="BH57" s="86">
        <f t="shared" si="37"/>
        <v>92.853781105543391</v>
      </c>
      <c r="BI57" s="86">
        <f t="shared" si="38"/>
        <v>2.2877212744566151</v>
      </c>
      <c r="BJ57" s="92">
        <f t="shared" si="39"/>
        <v>2.4637890317640902E-2</v>
      </c>
      <c r="BK57" s="156">
        <f t="shared" si="40"/>
        <v>2.4045460889605672E-2</v>
      </c>
      <c r="BM57" s="5"/>
      <c r="BN57" s="86">
        <f t="shared" si="41"/>
        <v>0.57385250972213631</v>
      </c>
      <c r="BO57" s="86">
        <f t="shared" si="5"/>
        <v>92.735470731678632</v>
      </c>
      <c r="BP57" s="86">
        <f t="shared" si="42"/>
        <v>2.406031648321374</v>
      </c>
      <c r="BQ57" s="92">
        <f t="shared" si="43"/>
        <v>2.594510632596022E-2</v>
      </c>
      <c r="BR57" s="156">
        <f t="shared" si="44"/>
        <v>2.5288981024406795E-2</v>
      </c>
      <c r="BW57" s="5"/>
      <c r="BX57" s="86">
        <f t="shared" si="6"/>
        <v>327.77262193782906</v>
      </c>
      <c r="BY57" s="86">
        <f t="shared" si="45"/>
        <v>32.497367062170952</v>
      </c>
      <c r="BZ57" s="92">
        <f t="shared" si="46"/>
        <v>9.9146069217260477E-2</v>
      </c>
      <c r="CA57" s="156">
        <f t="shared" si="47"/>
        <v>9.0202814706753023E-2</v>
      </c>
      <c r="CC57" s="5"/>
      <c r="CD57" s="86">
        <f t="shared" si="7"/>
        <v>328.67685649106011</v>
      </c>
      <c r="CE57" s="86">
        <f t="shared" si="48"/>
        <v>31.593132508939902</v>
      </c>
      <c r="CF57" s="92">
        <f t="shared" si="49"/>
        <v>9.6122169495676743E-2</v>
      </c>
      <c r="CG57" s="156">
        <f t="shared" si="50"/>
        <v>8.7692934392433947E-2</v>
      </c>
      <c r="CI57" s="5"/>
      <c r="CJ57" s="86">
        <f t="shared" si="8"/>
        <v>330.69031482738427</v>
      </c>
      <c r="CK57" s="86">
        <f t="shared" si="51"/>
        <v>29.579674172615739</v>
      </c>
      <c r="CL57" s="92">
        <f t="shared" si="52"/>
        <v>8.9448262759240213E-2</v>
      </c>
      <c r="CM57" s="156">
        <f t="shared" si="53"/>
        <v>8.2104185959868389E-2</v>
      </c>
      <c r="CO57" s="5"/>
      <c r="CP57" s="86">
        <f t="shared" si="9"/>
        <v>331.61391638549446</v>
      </c>
      <c r="CQ57" s="86">
        <f t="shared" si="54"/>
        <v>28.656072614505547</v>
      </c>
      <c r="CR57" s="92">
        <f t="shared" si="55"/>
        <v>8.6413962739710359E-2</v>
      </c>
      <c r="CS57" s="156">
        <f t="shared" si="56"/>
        <v>7.9540548725821142E-2</v>
      </c>
      <c r="CU57" s="5"/>
      <c r="CV57" s="6">
        <f t="shared" si="10"/>
        <v>328.67685649106011</v>
      </c>
      <c r="CW57" s="5"/>
      <c r="CX57" s="86">
        <f t="shared" si="57"/>
        <v>0.8776394193124164</v>
      </c>
      <c r="CY57" s="86">
        <f t="shared" si="11"/>
        <v>329.55449591037251</v>
      </c>
      <c r="CZ57" s="86">
        <f t="shared" si="58"/>
        <v>30.7154930896275</v>
      </c>
      <c r="DA57" s="92">
        <f t="shared" si="59"/>
        <v>9.320307709587751E-2</v>
      </c>
      <c r="DB57" s="156">
        <f t="shared" si="60"/>
        <v>8.5256874087359796E-2</v>
      </c>
      <c r="DD57" s="5"/>
      <c r="DE57" s="86">
        <f t="shared" si="61"/>
        <v>3.0692513017964043</v>
      </c>
      <c r="DF57" s="86">
        <f t="shared" si="12"/>
        <v>331.74610779285649</v>
      </c>
      <c r="DG57" s="86">
        <f t="shared" si="62"/>
        <v>28.523881207143518</v>
      </c>
      <c r="DH57" s="92">
        <f t="shared" si="63"/>
        <v>8.5981057613353937E-2</v>
      </c>
      <c r="DI57" s="156">
        <f t="shared" si="64"/>
        <v>7.9173625553205645E-2</v>
      </c>
      <c r="DK57" s="5"/>
      <c r="DL57" s="86">
        <f t="shared" si="65"/>
        <v>4.1527578186686176</v>
      </c>
      <c r="DM57" s="86">
        <f t="shared" si="66"/>
        <v>332.8296143097287</v>
      </c>
      <c r="DN57" s="86">
        <f t="shared" si="67"/>
        <v>27.440374690271312</v>
      </c>
      <c r="DO57" s="92">
        <f t="shared" si="68"/>
        <v>8.2445712492204823E-2</v>
      </c>
      <c r="DP57" s="156">
        <f t="shared" si="69"/>
        <v>7.6166140750267466E-2</v>
      </c>
      <c r="DR57" s="5"/>
      <c r="DS57" s="86">
        <f t="shared" si="13"/>
        <v>4.4055898416515404</v>
      </c>
      <c r="DT57" s="86">
        <f t="shared" si="0"/>
        <v>333.08244633271164</v>
      </c>
      <c r="DU57" s="86">
        <f t="shared" si="70"/>
        <v>27.187542667288369</v>
      </c>
      <c r="DV57" s="92">
        <f t="shared" si="71"/>
        <v>8.1624063251087967E-2</v>
      </c>
      <c r="DW57" s="156">
        <f t="shared" si="72"/>
        <v>7.546435589251474E-2</v>
      </c>
    </row>
    <row r="58" spans="1:127" x14ac:dyDescent="0.7">
      <c r="A58" s="25">
        <v>43914</v>
      </c>
      <c r="B58">
        <v>97.004997250000002</v>
      </c>
      <c r="C58" s="85">
        <v>43914</v>
      </c>
      <c r="D58">
        <v>357.32000729999999</v>
      </c>
      <c r="E58" s="17">
        <v>57</v>
      </c>
      <c r="R58" s="5"/>
      <c r="S58" s="86">
        <f t="shared" si="73"/>
        <v>92.721407679681647</v>
      </c>
      <c r="T58" s="86">
        <f t="shared" si="14"/>
        <v>4.2835895703183553</v>
      </c>
      <c r="U58" s="92">
        <f t="shared" si="15"/>
        <v>4.6198495876125838E-2</v>
      </c>
      <c r="V58" s="156">
        <f t="shared" si="16"/>
        <v>4.4158442263327366E-2</v>
      </c>
      <c r="W58" s="102"/>
      <c r="X58" s="5"/>
      <c r="Y58" s="86">
        <f t="shared" si="17"/>
        <v>93.651560300978247</v>
      </c>
      <c r="Z58" s="86">
        <f t="shared" si="18"/>
        <v>3.3534369490217557</v>
      </c>
      <c r="AA58" s="92">
        <f t="shared" si="19"/>
        <v>3.5807592935392096E-2</v>
      </c>
      <c r="AB58" s="156">
        <f t="shared" si="20"/>
        <v>3.4569733973388216E-2</v>
      </c>
      <c r="AC58" s="102"/>
      <c r="AD58" s="5"/>
      <c r="AE58" s="86">
        <f t="shared" si="1"/>
        <v>94.242443768892869</v>
      </c>
      <c r="AF58" s="86">
        <f t="shared" si="21"/>
        <v>2.7625534811071333</v>
      </c>
      <c r="AG58" s="92">
        <f t="shared" si="22"/>
        <v>2.9313262375513491E-2</v>
      </c>
      <c r="AH58" s="156">
        <f t="shared" si="23"/>
        <v>2.847846564015168E-2</v>
      </c>
      <c r="AI58" s="102"/>
      <c r="AJ58" s="5"/>
      <c r="AK58" s="86">
        <f t="shared" si="2"/>
        <v>94.492173425442815</v>
      </c>
      <c r="AL58" s="86">
        <f t="shared" si="24"/>
        <v>2.5128238245571879</v>
      </c>
      <c r="AM58" s="92">
        <f t="shared" si="25"/>
        <v>2.6592930752512345E-2</v>
      </c>
      <c r="AN58" s="156">
        <f t="shared" si="26"/>
        <v>2.5904065726440582E-2</v>
      </c>
      <c r="AO58" s="102"/>
      <c r="AP58" s="5"/>
      <c r="AQ58" s="6">
        <f t="shared" si="3"/>
        <v>93.651560300978247</v>
      </c>
      <c r="AR58" s="5"/>
      <c r="AS58" s="86">
        <f t="shared" si="27"/>
        <v>0.90279519125845298</v>
      </c>
      <c r="AT58" s="86">
        <f t="shared" si="28"/>
        <v>94.554355492236695</v>
      </c>
      <c r="AU58" s="86">
        <f t="shared" si="29"/>
        <v>2.4506417577633073</v>
      </c>
      <c r="AV58" s="92">
        <f t="shared" si="30"/>
        <v>2.5917809338402344E-2</v>
      </c>
      <c r="AW58" s="156">
        <f t="shared" si="31"/>
        <v>2.5263046515506263E-2</v>
      </c>
      <c r="AY58" s="5"/>
      <c r="AZ58" s="86">
        <f t="shared" si="32"/>
        <v>1.1391907096236464</v>
      </c>
      <c r="BA58" s="86">
        <f t="shared" si="4"/>
        <v>94.790751010601895</v>
      </c>
      <c r="BB58" s="86">
        <f t="shared" si="33"/>
        <v>2.2142462393981077</v>
      </c>
      <c r="BC58" s="92">
        <f t="shared" si="34"/>
        <v>2.3359306849994835E-2</v>
      </c>
      <c r="BD58" s="156">
        <f t="shared" si="35"/>
        <v>2.2826104862325614E-2</v>
      </c>
      <c r="BF58" s="5"/>
      <c r="BG58">
        <f t="shared" si="36"/>
        <v>1.2186971525738945</v>
      </c>
      <c r="BH58" s="86">
        <f t="shared" si="37"/>
        <v>94.870257453552142</v>
      </c>
      <c r="BI58" s="86">
        <f t="shared" si="38"/>
        <v>2.1347397964478603</v>
      </c>
      <c r="BJ58" s="92">
        <f t="shared" si="39"/>
        <v>2.2501676012558678E-2</v>
      </c>
      <c r="BK58" s="156">
        <f t="shared" si="40"/>
        <v>2.2006493036087996E-2</v>
      </c>
      <c r="BM58" s="5"/>
      <c r="BN58" s="86">
        <f t="shared" si="41"/>
        <v>1.2609196866968426</v>
      </c>
      <c r="BO58" s="86">
        <f t="shared" si="5"/>
        <v>94.912479987675084</v>
      </c>
      <c r="BP58" s="86">
        <f t="shared" si="42"/>
        <v>2.0925172623249182</v>
      </c>
      <c r="BQ58" s="92">
        <f t="shared" si="43"/>
        <v>2.2046808413357686E-2</v>
      </c>
      <c r="BR58" s="156">
        <f t="shared" si="44"/>
        <v>2.1571231602966909E-2</v>
      </c>
      <c r="BW58" s="5"/>
      <c r="BX58" s="86">
        <f t="shared" si="6"/>
        <v>338.49675306834547</v>
      </c>
      <c r="BY58" s="86">
        <f t="shared" si="45"/>
        <v>18.823254231654516</v>
      </c>
      <c r="BZ58" s="92">
        <f t="shared" si="46"/>
        <v>5.5608374559072762E-2</v>
      </c>
      <c r="CA58" s="156">
        <f t="shared" si="47"/>
        <v>5.2678981996803841E-2</v>
      </c>
      <c r="CC58" s="5"/>
      <c r="CD58" s="86">
        <f t="shared" si="7"/>
        <v>344.47342274553006</v>
      </c>
      <c r="CE58" s="86">
        <f t="shared" si="48"/>
        <v>12.846584554469928</v>
      </c>
      <c r="CF58" s="92">
        <f t="shared" si="49"/>
        <v>3.7293398289132966E-2</v>
      </c>
      <c r="CG58" s="156">
        <f t="shared" si="50"/>
        <v>3.5952603526295542E-2</v>
      </c>
      <c r="CI58" s="5"/>
      <c r="CJ58" s="86">
        <f t="shared" si="8"/>
        <v>350.21289978131063</v>
      </c>
      <c r="CK58" s="86">
        <f t="shared" si="51"/>
        <v>7.1071075186893609</v>
      </c>
      <c r="CL58" s="92">
        <f t="shared" si="52"/>
        <v>2.0293677140754588E-2</v>
      </c>
      <c r="CM58" s="156">
        <f t="shared" si="53"/>
        <v>1.9890035188324481E-2</v>
      </c>
      <c r="CO58" s="5"/>
      <c r="CP58" s="86">
        <f t="shared" si="9"/>
        <v>353.10597084637368</v>
      </c>
      <c r="CQ58" s="86">
        <f t="shared" si="54"/>
        <v>4.2140364536263064</v>
      </c>
      <c r="CR58" s="92">
        <f t="shared" si="55"/>
        <v>1.1934197667418411E-2</v>
      </c>
      <c r="CS58" s="156">
        <f t="shared" si="56"/>
        <v>1.1793452276766217E-2</v>
      </c>
      <c r="CU58" s="5"/>
      <c r="CV58" s="6">
        <f t="shared" si="10"/>
        <v>344.47342274553006</v>
      </c>
      <c r="CW58" s="5"/>
      <c r="CX58" s="86">
        <f t="shared" si="57"/>
        <v>5.8008852749144033</v>
      </c>
      <c r="CY58" s="86">
        <f t="shared" si="11"/>
        <v>350.27430802044444</v>
      </c>
      <c r="CZ58" s="86">
        <f t="shared" si="58"/>
        <v>7.0456992795555493</v>
      </c>
      <c r="DA58" s="92">
        <f t="shared" si="59"/>
        <v>2.0114804649458657E-2</v>
      </c>
      <c r="DB58" s="156">
        <f t="shared" si="60"/>
        <v>1.9718177363743577E-2</v>
      </c>
      <c r="DD58" s="5"/>
      <c r="DE58" s="86">
        <f t="shared" si="61"/>
        <v>9.4329087781331786</v>
      </c>
      <c r="DF58" s="86">
        <f t="shared" si="12"/>
        <v>353.90633152366325</v>
      </c>
      <c r="DG58" s="86">
        <f t="shared" si="62"/>
        <v>3.4136757763367314</v>
      </c>
      <c r="DH58" s="92">
        <f t="shared" si="63"/>
        <v>9.6457041659580561E-3</v>
      </c>
      <c r="DI58" s="156">
        <f t="shared" si="64"/>
        <v>9.5535534159738936E-3</v>
      </c>
      <c r="DK58" s="5"/>
      <c r="DL58" s="86">
        <f t="shared" si="65"/>
        <v>11.837671386297499</v>
      </c>
      <c r="DM58" s="86">
        <f t="shared" si="66"/>
        <v>356.31109413182753</v>
      </c>
      <c r="DN58" s="86">
        <f t="shared" si="67"/>
        <v>1.0089131681724552</v>
      </c>
      <c r="DO58" s="92">
        <f t="shared" si="68"/>
        <v>2.8315513740337786E-3</v>
      </c>
      <c r="DP58" s="156">
        <f t="shared" si="69"/>
        <v>2.8235563292300851E-3</v>
      </c>
      <c r="DR58" s="5"/>
      <c r="DS58" s="86">
        <f t="shared" si="13"/>
        <v>12.948822151265349</v>
      </c>
      <c r="DT58" s="86">
        <f t="shared" si="0"/>
        <v>357.42224489679541</v>
      </c>
      <c r="DU58" s="86">
        <f t="shared" si="70"/>
        <v>0.10223759679541899</v>
      </c>
      <c r="DV58" s="92">
        <f t="shared" si="71"/>
        <v>2.8604150484517213E-4</v>
      </c>
      <c r="DW58" s="156">
        <f t="shared" si="72"/>
        <v>2.8612334799820485E-4</v>
      </c>
    </row>
    <row r="59" spans="1:127" x14ac:dyDescent="0.7">
      <c r="A59" s="25">
        <v>43915</v>
      </c>
      <c r="B59">
        <v>94.291999820000001</v>
      </c>
      <c r="C59" s="85">
        <v>43915</v>
      </c>
      <c r="D59">
        <v>342.39001459999997</v>
      </c>
      <c r="E59" s="17">
        <v>58</v>
      </c>
      <c r="R59" s="5"/>
      <c r="S59" s="86">
        <f t="shared" si="73"/>
        <v>94.134992237886706</v>
      </c>
      <c r="T59" s="86">
        <f t="shared" si="14"/>
        <v>0.15700758211329457</v>
      </c>
      <c r="U59" s="92">
        <f t="shared" si="15"/>
        <v>1.6678981787826971E-3</v>
      </c>
      <c r="V59" s="156">
        <f t="shared" si="16"/>
        <v>1.6651209266217318E-3</v>
      </c>
      <c r="W59" s="102"/>
      <c r="X59" s="5"/>
      <c r="Y59" s="86">
        <f t="shared" si="17"/>
        <v>95.328278775489125</v>
      </c>
      <c r="Z59" s="86">
        <f t="shared" si="18"/>
        <v>1.0362789554891236</v>
      </c>
      <c r="AA59" s="92">
        <f t="shared" si="19"/>
        <v>1.0870635332981302E-2</v>
      </c>
      <c r="AB59" s="156">
        <f t="shared" si="20"/>
        <v>1.0990104754033666E-2</v>
      </c>
      <c r="AC59" s="102"/>
      <c r="AD59" s="5"/>
      <c r="AE59" s="86">
        <f t="shared" si="1"/>
        <v>96.065729066423572</v>
      </c>
      <c r="AF59" s="86">
        <f t="shared" si="21"/>
        <v>1.7737292464235708</v>
      </c>
      <c r="AG59" s="92">
        <f t="shared" si="22"/>
        <v>1.8463704628704225E-2</v>
      </c>
      <c r="AH59" s="156">
        <f t="shared" si="23"/>
        <v>1.8811025853832302E-2</v>
      </c>
      <c r="AI59" s="102"/>
      <c r="AJ59" s="5"/>
      <c r="AK59" s="86">
        <f t="shared" si="2"/>
        <v>96.37679129386072</v>
      </c>
      <c r="AL59" s="86">
        <f t="shared" si="24"/>
        <v>2.0847914738607187</v>
      </c>
      <c r="AM59" s="92">
        <f t="shared" si="25"/>
        <v>2.1631675488178674E-2</v>
      </c>
      <c r="AN59" s="156">
        <f t="shared" si="26"/>
        <v>2.2109950768257221E-2</v>
      </c>
      <c r="AO59" s="102"/>
      <c r="AP59" s="5"/>
      <c r="AQ59" s="6">
        <f t="shared" si="3"/>
        <v>95.328278775489125</v>
      </c>
      <c r="AR59" s="5"/>
      <c r="AS59" s="86">
        <f t="shared" si="27"/>
        <v>1.1581898747317532</v>
      </c>
      <c r="AT59" s="86">
        <f t="shared" si="28"/>
        <v>96.486468650220871</v>
      </c>
      <c r="AU59" s="86">
        <f t="shared" si="29"/>
        <v>2.1944688302208704</v>
      </c>
      <c r="AV59" s="92">
        <f t="shared" si="30"/>
        <v>2.2743798803293098E-2</v>
      </c>
      <c r="AW59" s="156">
        <f t="shared" si="31"/>
        <v>2.3273117914669659E-2</v>
      </c>
      <c r="AY59" s="5"/>
      <c r="AZ59" s="86">
        <f t="shared" si="32"/>
        <v>1.407954592067262</v>
      </c>
      <c r="BA59" s="86">
        <f t="shared" si="4"/>
        <v>96.73623336755638</v>
      </c>
      <c r="BB59" s="86">
        <f t="shared" si="33"/>
        <v>2.4442335475563794</v>
      </c>
      <c r="BC59" s="92">
        <f t="shared" si="34"/>
        <v>2.5266991100111741E-2</v>
      </c>
      <c r="BD59" s="156">
        <f t="shared" si="35"/>
        <v>2.5921961059499558E-2</v>
      </c>
      <c r="BF59" s="5"/>
      <c r="BG59">
        <f t="shared" si="36"/>
        <v>1.5209912250523037</v>
      </c>
      <c r="BH59" s="86">
        <f t="shared" si="37"/>
        <v>96.849270000541424</v>
      </c>
      <c r="BI59" s="86">
        <f t="shared" si="38"/>
        <v>2.5572701805414226</v>
      </c>
      <c r="BJ59" s="92">
        <f t="shared" si="39"/>
        <v>2.6404640742538652E-2</v>
      </c>
      <c r="BK59" s="156">
        <f t="shared" si="40"/>
        <v>2.7120754522368371E-2</v>
      </c>
      <c r="BM59" s="5"/>
      <c r="BN59" s="86">
        <f t="shared" si="41"/>
        <v>1.5727687775573691</v>
      </c>
      <c r="BO59" s="86">
        <f t="shared" si="5"/>
        <v>96.901047553046496</v>
      </c>
      <c r="BP59" s="86">
        <f t="shared" si="42"/>
        <v>2.609047733046495</v>
      </c>
      <c r="BQ59" s="92">
        <f t="shared" si="43"/>
        <v>2.692486612818324E-2</v>
      </c>
      <c r="BR59" s="156">
        <f t="shared" si="44"/>
        <v>2.766987377536877E-2</v>
      </c>
      <c r="BW59" s="5"/>
      <c r="BX59" s="86">
        <f t="shared" si="6"/>
        <v>344.70842696479144</v>
      </c>
      <c r="BY59" s="86">
        <f t="shared" si="45"/>
        <v>2.3184123647914703</v>
      </c>
      <c r="BZ59" s="92">
        <f t="shared" si="46"/>
        <v>6.7257200098223106E-3</v>
      </c>
      <c r="CA59" s="156">
        <f t="shared" si="47"/>
        <v>6.7712616195889216E-3</v>
      </c>
      <c r="CC59" s="5"/>
      <c r="CD59" s="86">
        <f t="shared" si="7"/>
        <v>350.89671502276502</v>
      </c>
      <c r="CE59" s="86">
        <f t="shared" si="48"/>
        <v>8.50670042276505</v>
      </c>
      <c r="CF59" s="92">
        <f t="shared" si="49"/>
        <v>2.424274739138884E-2</v>
      </c>
      <c r="CG59" s="156">
        <f t="shared" si="50"/>
        <v>2.4845059902529793E-2</v>
      </c>
      <c r="CI59" s="5"/>
      <c r="CJ59" s="86">
        <f t="shared" si="8"/>
        <v>354.90359074364562</v>
      </c>
      <c r="CK59" s="86">
        <f t="shared" si="51"/>
        <v>12.513576143645651</v>
      </c>
      <c r="CL59" s="92">
        <f t="shared" si="52"/>
        <v>3.5259085763052964E-2</v>
      </c>
      <c r="CM59" s="156">
        <f t="shared" si="53"/>
        <v>3.6547725138143243E-2</v>
      </c>
      <c r="CO59" s="5"/>
      <c r="CP59" s="86">
        <f t="shared" si="9"/>
        <v>356.26649818659337</v>
      </c>
      <c r="CQ59" s="86">
        <f t="shared" si="54"/>
        <v>13.876483586593395</v>
      </c>
      <c r="CR59" s="92">
        <f t="shared" si="55"/>
        <v>3.8949729085460162E-2</v>
      </c>
      <c r="CS59" s="156">
        <f t="shared" si="56"/>
        <v>4.0528295203949551E-2</v>
      </c>
      <c r="CU59" s="5"/>
      <c r="CV59" s="6">
        <f t="shared" si="10"/>
        <v>350.89671502276502</v>
      </c>
      <c r="CW59" s="5"/>
      <c r="CX59" s="86">
        <f t="shared" si="57"/>
        <v>6.006279585680188</v>
      </c>
      <c r="CY59" s="86">
        <f t="shared" si="11"/>
        <v>356.90299460844523</v>
      </c>
      <c r="CZ59" s="86">
        <f t="shared" si="58"/>
        <v>14.512980008445254</v>
      </c>
      <c r="DA59" s="92">
        <f t="shared" si="59"/>
        <v>4.0663654347779576E-2</v>
      </c>
      <c r="DB59" s="156">
        <f t="shared" si="60"/>
        <v>4.2387275883031129E-2</v>
      </c>
      <c r="DD59" s="5"/>
      <c r="DE59" s="86">
        <f t="shared" si="61"/>
        <v>7.9281005276840713</v>
      </c>
      <c r="DF59" s="86">
        <f t="shared" si="12"/>
        <v>358.8248155504491</v>
      </c>
      <c r="DG59" s="86">
        <f t="shared" si="62"/>
        <v>16.43480095044913</v>
      </c>
      <c r="DH59" s="92">
        <f t="shared" si="63"/>
        <v>4.5801740120001468E-2</v>
      </c>
      <c r="DI59" s="156">
        <f t="shared" si="64"/>
        <v>4.8000234380810504E-2</v>
      </c>
      <c r="DK59" s="5"/>
      <c r="DL59" s="86">
        <f t="shared" si="65"/>
        <v>8.2641811743162261</v>
      </c>
      <c r="DM59" s="86">
        <f t="shared" si="66"/>
        <v>359.16089619708123</v>
      </c>
      <c r="DN59" s="86">
        <f t="shared" si="67"/>
        <v>16.770881597081257</v>
      </c>
      <c r="DO59" s="92">
        <f t="shared" si="68"/>
        <v>4.6694620084360809E-2</v>
      </c>
      <c r="DP59" s="156">
        <f t="shared" si="69"/>
        <v>4.8981806950982434E-2</v>
      </c>
      <c r="DR59" s="5"/>
      <c r="DS59" s="86">
        <f t="shared" si="13"/>
        <v>8.0546747457425596</v>
      </c>
      <c r="DT59" s="86">
        <f t="shared" si="0"/>
        <v>358.95138976850757</v>
      </c>
      <c r="DU59" s="86">
        <f t="shared" si="70"/>
        <v>16.561375168507595</v>
      </c>
      <c r="DV59" s="92">
        <f t="shared" si="71"/>
        <v>4.6138211581206699E-2</v>
      </c>
      <c r="DW59" s="156">
        <f t="shared" si="72"/>
        <v>4.8369912854659511E-2</v>
      </c>
    </row>
    <row r="60" spans="1:127" x14ac:dyDescent="0.7">
      <c r="A60" s="25">
        <v>43916</v>
      </c>
      <c r="B60">
        <v>97.77449799</v>
      </c>
      <c r="C60" s="85">
        <v>43916</v>
      </c>
      <c r="D60">
        <v>362.98999020000002</v>
      </c>
      <c r="E60" s="17">
        <v>59</v>
      </c>
      <c r="R60" s="5"/>
      <c r="S60" s="86">
        <f t="shared" si="73"/>
        <v>94.186804739984083</v>
      </c>
      <c r="T60" s="86">
        <f t="shared" si="14"/>
        <v>3.5876932500159171</v>
      </c>
      <c r="U60" s="92">
        <f t="shared" si="15"/>
        <v>3.8091251316150376E-2</v>
      </c>
      <c r="V60" s="156">
        <f t="shared" si="16"/>
        <v>3.6693548151818203E-2</v>
      </c>
      <c r="W60" s="102"/>
      <c r="X60" s="5"/>
      <c r="Y60" s="86">
        <f t="shared" si="17"/>
        <v>94.81013929774457</v>
      </c>
      <c r="Z60" s="86">
        <f t="shared" si="18"/>
        <v>2.9643586922554306</v>
      </c>
      <c r="AA60" s="92">
        <f t="shared" si="19"/>
        <v>3.1266262387254495E-2</v>
      </c>
      <c r="AB60" s="156">
        <f t="shared" si="20"/>
        <v>3.0318321783238546E-2</v>
      </c>
      <c r="AC60" s="102"/>
      <c r="AD60" s="5"/>
      <c r="AE60" s="86">
        <f t="shared" si="1"/>
        <v>94.895067763784013</v>
      </c>
      <c r="AF60" s="86">
        <f t="shared" si="21"/>
        <v>2.8794302262159874</v>
      </c>
      <c r="AG60" s="92">
        <f t="shared" si="22"/>
        <v>3.0343307550857773E-2</v>
      </c>
      <c r="AH60" s="156">
        <f t="shared" si="23"/>
        <v>2.9449706062520356E-2</v>
      </c>
      <c r="AI60" s="102"/>
      <c r="AJ60" s="5"/>
      <c r="AK60" s="86">
        <f t="shared" si="2"/>
        <v>94.813197688465181</v>
      </c>
      <c r="AL60" s="86">
        <f t="shared" si="24"/>
        <v>2.9613003015348198</v>
      </c>
      <c r="AM60" s="92">
        <f t="shared" si="25"/>
        <v>3.1232996816170949E-2</v>
      </c>
      <c r="AN60" s="156">
        <f t="shared" si="26"/>
        <v>3.0287041737996859E-2</v>
      </c>
      <c r="AO60" s="102"/>
      <c r="AP60" s="5"/>
      <c r="AQ60" s="6">
        <f t="shared" si="3"/>
        <v>94.81013929774457</v>
      </c>
      <c r="AR60" s="5"/>
      <c r="AS60" s="86">
        <f t="shared" si="27"/>
        <v>0.60500118841457151</v>
      </c>
      <c r="AT60" s="86">
        <f t="shared" si="28"/>
        <v>95.415140486159146</v>
      </c>
      <c r="AU60" s="86">
        <f t="shared" si="29"/>
        <v>2.3593575038408545</v>
      </c>
      <c r="AV60" s="92">
        <f t="shared" si="30"/>
        <v>2.4727286380541474E-2</v>
      </c>
      <c r="AW60" s="156">
        <f t="shared" si="31"/>
        <v>2.4130602072558436E-2</v>
      </c>
      <c r="AY60" s="5"/>
      <c r="AZ60" s="86">
        <f t="shared" si="32"/>
        <v>0.44490755716135366</v>
      </c>
      <c r="BA60" s="86">
        <f t="shared" si="4"/>
        <v>95.255046854905927</v>
      </c>
      <c r="BB60" s="86">
        <f t="shared" si="33"/>
        <v>2.5194511350940729</v>
      </c>
      <c r="BC60" s="92">
        <f t="shared" si="34"/>
        <v>2.6449529114522852E-2</v>
      </c>
      <c r="BD60" s="156">
        <f t="shared" si="35"/>
        <v>2.5767978224257953E-2</v>
      </c>
      <c r="BF60" s="5"/>
      <c r="BG60">
        <f t="shared" si="36"/>
        <v>0.17516496120637709</v>
      </c>
      <c r="BH60" s="86">
        <f t="shared" si="37"/>
        <v>94.985304258950947</v>
      </c>
      <c r="BI60" s="86">
        <f t="shared" si="38"/>
        <v>2.7891937310490533</v>
      </c>
      <c r="BJ60" s="92">
        <f t="shared" si="39"/>
        <v>2.9364476460959629E-2</v>
      </c>
      <c r="BK60" s="156">
        <f t="shared" si="40"/>
        <v>2.8526801859257014E-2</v>
      </c>
      <c r="BM60" s="5"/>
      <c r="BN60" s="86">
        <f t="shared" si="41"/>
        <v>4.5875860809262425E-3</v>
      </c>
      <c r="BO60" s="86">
        <f t="shared" si="5"/>
        <v>94.8147268838255</v>
      </c>
      <c r="BP60" s="86">
        <f t="shared" si="42"/>
        <v>2.9597711061745002</v>
      </c>
      <c r="BQ60" s="92">
        <f t="shared" si="43"/>
        <v>3.1216364835402056E-2</v>
      </c>
      <c r="BR60" s="156">
        <f t="shared" si="44"/>
        <v>3.0271401715375866E-2</v>
      </c>
      <c r="BW60" s="5"/>
      <c r="BX60" s="86">
        <f t="shared" si="6"/>
        <v>343.94335088441028</v>
      </c>
      <c r="BY60" s="86">
        <f t="shared" si="45"/>
        <v>19.046639315589744</v>
      </c>
      <c r="BZ60" s="92">
        <f t="shared" si="46"/>
        <v>5.5377256942498024E-2</v>
      </c>
      <c r="CA60" s="156">
        <f t="shared" si="47"/>
        <v>5.2471527672417181E-2</v>
      </c>
      <c r="CC60" s="5"/>
      <c r="CD60" s="86">
        <f t="shared" si="7"/>
        <v>346.64336481138253</v>
      </c>
      <c r="CE60" s="86">
        <f t="shared" si="48"/>
        <v>16.346625388617497</v>
      </c>
      <c r="CF60" s="92">
        <f t="shared" si="49"/>
        <v>4.7156896822508378E-2</v>
      </c>
      <c r="CG60" s="156">
        <f t="shared" si="50"/>
        <v>4.5033267665620318E-2</v>
      </c>
      <c r="CI60" s="5"/>
      <c r="CJ60" s="86">
        <f t="shared" si="8"/>
        <v>346.64463048883954</v>
      </c>
      <c r="CK60" s="86">
        <f t="shared" si="51"/>
        <v>16.345359711160484</v>
      </c>
      <c r="CL60" s="92">
        <f t="shared" si="52"/>
        <v>4.7153073417321355E-2</v>
      </c>
      <c r="CM60" s="156">
        <f t="shared" si="53"/>
        <v>4.5029780854713174E-2</v>
      </c>
      <c r="CO60" s="5"/>
      <c r="CP60" s="86">
        <f t="shared" si="9"/>
        <v>345.85913549664826</v>
      </c>
      <c r="CQ60" s="86">
        <f t="shared" si="54"/>
        <v>17.130854703351758</v>
      </c>
      <c r="CR60" s="92">
        <f t="shared" si="55"/>
        <v>4.9531306087237284E-2</v>
      </c>
      <c r="CS60" s="156">
        <f t="shared" si="56"/>
        <v>4.7193738576408156E-2</v>
      </c>
      <c r="CU60" s="5"/>
      <c r="CV60" s="6">
        <f t="shared" si="10"/>
        <v>346.64336481138253</v>
      </c>
      <c r="CW60" s="5"/>
      <c r="CX60" s="86">
        <f t="shared" si="57"/>
        <v>2.6206017526495016</v>
      </c>
      <c r="CY60" s="86">
        <f t="shared" si="11"/>
        <v>349.26396656403205</v>
      </c>
      <c r="CZ60" s="86">
        <f t="shared" si="58"/>
        <v>13.726023635967977</v>
      </c>
      <c r="DA60" s="92">
        <f t="shared" si="59"/>
        <v>3.9299856126015581E-2</v>
      </c>
      <c r="DB60" s="156">
        <f t="shared" si="60"/>
        <v>3.7813780011964573E-2</v>
      </c>
      <c r="DD60" s="5"/>
      <c r="DE60" s="86">
        <f t="shared" si="61"/>
        <v>1.8373751581507873</v>
      </c>
      <c r="DF60" s="86">
        <f t="shared" si="12"/>
        <v>348.48073996953332</v>
      </c>
      <c r="DG60" s="86">
        <f t="shared" si="62"/>
        <v>14.509250230466705</v>
      </c>
      <c r="DH60" s="92">
        <f t="shared" si="63"/>
        <v>4.1635730662576094E-2</v>
      </c>
      <c r="DI60" s="156">
        <f t="shared" si="64"/>
        <v>3.997148853188047E-2</v>
      </c>
      <c r="DK60" s="5"/>
      <c r="DL60" s="86">
        <f t="shared" si="65"/>
        <v>2.6104597550689057E-3</v>
      </c>
      <c r="DM60" s="86">
        <f t="shared" si="66"/>
        <v>346.64597527113762</v>
      </c>
      <c r="DN60" s="86">
        <f t="shared" si="67"/>
        <v>16.344014928862407</v>
      </c>
      <c r="DO60" s="92">
        <f t="shared" si="68"/>
        <v>4.7149011079902305E-2</v>
      </c>
      <c r="DP60" s="156">
        <f t="shared" si="69"/>
        <v>4.5026076118124335E-2</v>
      </c>
      <c r="DR60" s="5"/>
      <c r="DS60" s="86">
        <f t="shared" si="13"/>
        <v>-1.1763439721012325</v>
      </c>
      <c r="DT60" s="86">
        <f t="shared" si="0"/>
        <v>345.4670208392813</v>
      </c>
      <c r="DU60" s="86">
        <f t="shared" si="70"/>
        <v>17.522969360718719</v>
      </c>
      <c r="DV60" s="92">
        <f t="shared" si="71"/>
        <v>5.0722553250229868E-2</v>
      </c>
      <c r="DW60" s="156">
        <f t="shared" si="72"/>
        <v>4.82739740318016E-2</v>
      </c>
    </row>
    <row r="61" spans="1:127" x14ac:dyDescent="0.7">
      <c r="A61" s="25">
        <v>43917</v>
      </c>
      <c r="B61">
        <v>95.004997250000002</v>
      </c>
      <c r="C61" s="85">
        <v>43917</v>
      </c>
      <c r="D61">
        <v>357.11999509999998</v>
      </c>
      <c r="E61" s="17">
        <v>60</v>
      </c>
      <c r="R61" s="5"/>
      <c r="S61" s="86">
        <f t="shared" si="73"/>
        <v>95.370743512489327</v>
      </c>
      <c r="T61" s="86">
        <f t="shared" si="14"/>
        <v>0.36574626248932418</v>
      </c>
      <c r="U61" s="92">
        <f t="shared" si="15"/>
        <v>3.83499434961863E-3</v>
      </c>
      <c r="V61" s="156">
        <f t="shared" si="16"/>
        <v>3.8497581503727078E-3</v>
      </c>
      <c r="W61" s="102"/>
      <c r="X61" s="5"/>
      <c r="Y61" s="86">
        <f t="shared" si="17"/>
        <v>96.292318643872278</v>
      </c>
      <c r="Z61" s="86">
        <f t="shared" si="18"/>
        <v>1.2873213938722756</v>
      </c>
      <c r="AA61" s="92">
        <f t="shared" si="19"/>
        <v>1.3368889772332805E-2</v>
      </c>
      <c r="AB61" s="156">
        <f t="shared" si="20"/>
        <v>1.355003874674893E-2</v>
      </c>
      <c r="AC61" s="102"/>
      <c r="AD61" s="5"/>
      <c r="AE61" s="86">
        <f t="shared" si="1"/>
        <v>96.795491713086562</v>
      </c>
      <c r="AF61" s="86">
        <f t="shared" si="21"/>
        <v>1.79049446308656</v>
      </c>
      <c r="AG61" s="92">
        <f t="shared" si="22"/>
        <v>1.8497705124467988E-2</v>
      </c>
      <c r="AH61" s="156">
        <f t="shared" si="23"/>
        <v>1.8846318771790292E-2</v>
      </c>
      <c r="AI61" s="102"/>
      <c r="AJ61" s="5"/>
      <c r="AK61" s="86">
        <f t="shared" si="2"/>
        <v>97.034172914616306</v>
      </c>
      <c r="AL61" s="86">
        <f t="shared" si="24"/>
        <v>2.0291756646163037</v>
      </c>
      <c r="AM61" s="92">
        <f t="shared" si="25"/>
        <v>2.0911969501732599E-2</v>
      </c>
      <c r="AN61" s="156">
        <f t="shared" si="26"/>
        <v>2.1358620318430711E-2</v>
      </c>
      <c r="AO61" s="102"/>
      <c r="AP61" s="5"/>
      <c r="AQ61" s="6">
        <f t="shared" si="3"/>
        <v>96.292318643872278</v>
      </c>
      <c r="AR61" s="5"/>
      <c r="AS61" s="86">
        <f t="shared" si="27"/>
        <v>0.89446998045990656</v>
      </c>
      <c r="AT61" s="86">
        <f t="shared" si="28"/>
        <v>97.186788624332181</v>
      </c>
      <c r="AU61" s="86">
        <f t="shared" si="29"/>
        <v>2.1817913743321782</v>
      </c>
      <c r="AV61" s="92">
        <f t="shared" si="30"/>
        <v>2.2449464636245156E-2</v>
      </c>
      <c r="AW61" s="156">
        <f t="shared" si="31"/>
        <v>2.296501697264328E-2</v>
      </c>
      <c r="AY61" s="5"/>
      <c r="AZ61" s="86">
        <f t="shared" si="32"/>
        <v>0.96354345164453092</v>
      </c>
      <c r="BA61" s="86">
        <f t="shared" si="4"/>
        <v>97.255862095516804</v>
      </c>
      <c r="BB61" s="86">
        <f t="shared" si="33"/>
        <v>2.2508648455168014</v>
      </c>
      <c r="BC61" s="92">
        <f t="shared" si="34"/>
        <v>2.3143744726731072E-2</v>
      </c>
      <c r="BD61" s="156">
        <f t="shared" si="35"/>
        <v>2.3692067898215759E-2</v>
      </c>
      <c r="BF61" s="5"/>
      <c r="BG61">
        <f t="shared" si="36"/>
        <v>1.0377944552544556</v>
      </c>
      <c r="BH61" s="86">
        <f t="shared" si="37"/>
        <v>97.330113099126734</v>
      </c>
      <c r="BI61" s="86">
        <f t="shared" si="38"/>
        <v>2.3251158491267319</v>
      </c>
      <c r="BJ61" s="92">
        <f t="shared" si="39"/>
        <v>2.3888966888990424E-2</v>
      </c>
      <c r="BK61" s="156">
        <f t="shared" si="40"/>
        <v>2.4473616298396679E-2</v>
      </c>
      <c r="BM61" s="5"/>
      <c r="BN61" s="86">
        <f t="shared" si="41"/>
        <v>1.1127814061160126</v>
      </c>
      <c r="BO61" s="86">
        <f t="shared" si="5"/>
        <v>97.405100049988292</v>
      </c>
      <c r="BP61" s="86">
        <f t="shared" si="42"/>
        <v>2.4001027999882893</v>
      </c>
      <c r="BQ61" s="92">
        <f t="shared" si="43"/>
        <v>2.4640422305983536E-2</v>
      </c>
      <c r="BR61" s="156">
        <f t="shared" si="44"/>
        <v>2.5262911104271299E-2</v>
      </c>
      <c r="BW61" s="5"/>
      <c r="BX61" s="86">
        <f t="shared" si="6"/>
        <v>350.22874185855488</v>
      </c>
      <c r="BY61" s="86">
        <f t="shared" si="45"/>
        <v>6.8912532414450993</v>
      </c>
      <c r="BZ61" s="92">
        <f t="shared" si="46"/>
        <v>1.9676435477212303E-2</v>
      </c>
      <c r="CA61" s="156">
        <f t="shared" si="47"/>
        <v>1.9296744332434886E-2</v>
      </c>
      <c r="CC61" s="5"/>
      <c r="CD61" s="86">
        <f t="shared" si="7"/>
        <v>354.81667750569125</v>
      </c>
      <c r="CE61" s="86">
        <f t="shared" si="48"/>
        <v>2.3033175943087372</v>
      </c>
      <c r="CF61" s="92">
        <f t="shared" si="49"/>
        <v>6.4915708317340639E-3</v>
      </c>
      <c r="CG61" s="156">
        <f t="shared" si="50"/>
        <v>6.4497021334909213E-3</v>
      </c>
      <c r="CI61" s="5"/>
      <c r="CJ61" s="86">
        <f t="shared" si="8"/>
        <v>357.43256789820549</v>
      </c>
      <c r="CK61" s="86">
        <f t="shared" si="51"/>
        <v>0.31257279820550821</v>
      </c>
      <c r="CL61" s="92">
        <f t="shared" si="52"/>
        <v>8.7449445371896536E-4</v>
      </c>
      <c r="CM61" s="156">
        <f t="shared" si="53"/>
        <v>8.7525986361525969E-4</v>
      </c>
      <c r="CO61" s="5"/>
      <c r="CP61" s="86">
        <f t="shared" si="9"/>
        <v>358.70727652416213</v>
      </c>
      <c r="CQ61" s="86">
        <f t="shared" si="54"/>
        <v>1.5872814241621427</v>
      </c>
      <c r="CR61" s="92">
        <f t="shared" si="55"/>
        <v>4.4250048104480678E-3</v>
      </c>
      <c r="CS61" s="156">
        <f t="shared" si="56"/>
        <v>4.4446725076753976E-3</v>
      </c>
      <c r="CU61" s="5"/>
      <c r="CV61" s="6">
        <f t="shared" si="10"/>
        <v>354.81667750569125</v>
      </c>
      <c r="CW61" s="5"/>
      <c r="CX61" s="86">
        <f t="shared" si="57"/>
        <v>4.4529963633970437</v>
      </c>
      <c r="CY61" s="86">
        <f t="shared" si="11"/>
        <v>359.26967386908831</v>
      </c>
      <c r="CZ61" s="86">
        <f t="shared" si="58"/>
        <v>2.1496787690883252</v>
      </c>
      <c r="DA61" s="92">
        <f t="shared" si="59"/>
        <v>5.9834684790891404E-3</v>
      </c>
      <c r="DB61" s="156">
        <f t="shared" si="60"/>
        <v>6.0194858831311773E-3</v>
      </c>
      <c r="DD61" s="5"/>
      <c r="DE61" s="86">
        <f t="shared" si="61"/>
        <v>5.0053439262297541</v>
      </c>
      <c r="DF61" s="86">
        <f t="shared" si="12"/>
        <v>359.82202143192097</v>
      </c>
      <c r="DG61" s="86">
        <f t="shared" si="62"/>
        <v>2.7020263319209903</v>
      </c>
      <c r="DH61" s="92">
        <f t="shared" si="63"/>
        <v>7.509341204766198E-3</v>
      </c>
      <c r="DI61" s="156">
        <f t="shared" si="64"/>
        <v>7.5661580673027692E-3</v>
      </c>
      <c r="DK61" s="5"/>
      <c r="DL61" s="86">
        <f t="shared" si="65"/>
        <v>5.3952739345604783</v>
      </c>
      <c r="DM61" s="86">
        <f t="shared" si="66"/>
        <v>360.21195144025171</v>
      </c>
      <c r="DN61" s="86">
        <f t="shared" si="67"/>
        <v>3.0919563402517269</v>
      </c>
      <c r="DO61" s="92">
        <f t="shared" si="68"/>
        <v>8.5837139159015089E-3</v>
      </c>
      <c r="DP61" s="156">
        <f t="shared" si="69"/>
        <v>8.6580319855401097E-3</v>
      </c>
      <c r="DR61" s="5"/>
      <c r="DS61" s="86">
        <f t="shared" si="13"/>
        <v>5.8358985277062319</v>
      </c>
      <c r="DT61" s="86">
        <f t="shared" si="0"/>
        <v>360.65257603339745</v>
      </c>
      <c r="DU61" s="86">
        <f t="shared" si="70"/>
        <v>3.5325809333974689</v>
      </c>
      <c r="DV61" s="92">
        <f t="shared" si="71"/>
        <v>9.7949693642846516E-3</v>
      </c>
      <c r="DW61" s="156">
        <f t="shared" si="72"/>
        <v>9.8918598282582391E-3</v>
      </c>
    </row>
    <row r="62" spans="1:127" x14ac:dyDescent="0.7">
      <c r="A62" s="25">
        <v>43920</v>
      </c>
      <c r="B62">
        <v>98.197502139999997</v>
      </c>
      <c r="C62" s="85">
        <v>43920</v>
      </c>
      <c r="D62">
        <v>370.9599915</v>
      </c>
      <c r="E62" s="17">
        <v>61</v>
      </c>
      <c r="R62" s="5"/>
      <c r="S62" s="86">
        <f t="shared" si="73"/>
        <v>95.250047245867847</v>
      </c>
      <c r="T62" s="86">
        <f t="shared" si="14"/>
        <v>2.9474548941321501</v>
      </c>
      <c r="U62" s="92">
        <f t="shared" si="15"/>
        <v>3.0944392988319667E-2</v>
      </c>
      <c r="V62" s="156">
        <f t="shared" si="16"/>
        <v>3.0015579112490753E-2</v>
      </c>
      <c r="W62" s="102"/>
      <c r="X62" s="5"/>
      <c r="Y62" s="86">
        <f t="shared" si="17"/>
        <v>95.64865794693614</v>
      </c>
      <c r="Z62" s="86">
        <f t="shared" si="18"/>
        <v>2.5488441930638572</v>
      </c>
      <c r="AA62" s="92">
        <f t="shared" si="19"/>
        <v>2.6647986995049135E-2</v>
      </c>
      <c r="AB62" s="156">
        <f t="shared" si="20"/>
        <v>2.595630375027233E-2</v>
      </c>
      <c r="AC62" s="102"/>
      <c r="AD62" s="5"/>
      <c r="AE62" s="86">
        <f t="shared" si="1"/>
        <v>95.613765367449432</v>
      </c>
      <c r="AF62" s="86">
        <f t="shared" si="21"/>
        <v>2.5837367725505658</v>
      </c>
      <c r="AG62" s="92">
        <f t="shared" si="22"/>
        <v>2.7022644308809622E-2</v>
      </c>
      <c r="AH62" s="156">
        <f t="shared" si="23"/>
        <v>2.6311634371991837E-2</v>
      </c>
      <c r="AI62" s="102"/>
      <c r="AJ62" s="5"/>
      <c r="AK62" s="86">
        <f t="shared" si="2"/>
        <v>95.512291166154085</v>
      </c>
      <c r="AL62" s="86">
        <f t="shared" si="24"/>
        <v>2.685210973845912</v>
      </c>
      <c r="AM62" s="92">
        <f t="shared" si="25"/>
        <v>2.8113774060499645E-2</v>
      </c>
      <c r="AN62" s="156">
        <f t="shared" si="26"/>
        <v>2.7345002829273719E-2</v>
      </c>
      <c r="AO62" s="102"/>
      <c r="AP62" s="5"/>
      <c r="AQ62" s="6">
        <f t="shared" si="3"/>
        <v>95.64865794693614</v>
      </c>
      <c r="AR62" s="5"/>
      <c r="AS62" s="86">
        <f t="shared" si="27"/>
        <v>0.38688685691921187</v>
      </c>
      <c r="AT62" s="86">
        <f t="shared" si="28"/>
        <v>96.035544803855359</v>
      </c>
      <c r="AU62" s="86">
        <f t="shared" si="29"/>
        <v>2.1619573361446385</v>
      </c>
      <c r="AV62" s="92">
        <f t="shared" si="30"/>
        <v>2.2512053641807906E-2</v>
      </c>
      <c r="AW62" s="156">
        <f t="shared" si="31"/>
        <v>2.2016418839883929E-2</v>
      </c>
      <c r="AY62" s="5"/>
      <c r="AZ62" s="86">
        <f t="shared" si="32"/>
        <v>0.15994137735419656</v>
      </c>
      <c r="BA62" s="86">
        <f t="shared" si="4"/>
        <v>95.808599324290341</v>
      </c>
      <c r="BB62" s="86">
        <f t="shared" si="33"/>
        <v>2.3889028157096561</v>
      </c>
      <c r="BC62" s="92">
        <f t="shared" si="34"/>
        <v>2.493411690138338E-2</v>
      </c>
      <c r="BD62" s="156">
        <f t="shared" si="35"/>
        <v>2.4327531389788326E-2</v>
      </c>
      <c r="BF62" s="5"/>
      <c r="BG62">
        <f t="shared" si="36"/>
        <v>-7.1965945191336145E-2</v>
      </c>
      <c r="BH62" s="86">
        <f t="shared" si="37"/>
        <v>95.576692001744803</v>
      </c>
      <c r="BI62" s="86">
        <f t="shared" si="38"/>
        <v>2.6208101382551945</v>
      </c>
      <c r="BJ62" s="92">
        <f t="shared" si="39"/>
        <v>2.7421017440186674E-2</v>
      </c>
      <c r="BK62" s="156">
        <f t="shared" si="40"/>
        <v>2.6689173157568819E-2</v>
      </c>
      <c r="BM62" s="5"/>
      <c r="BN62" s="86">
        <f t="shared" si="41"/>
        <v>-0.2045501711731002</v>
      </c>
      <c r="BO62" s="86">
        <f t="shared" si="5"/>
        <v>95.444107775763044</v>
      </c>
      <c r="BP62" s="86">
        <f t="shared" si="42"/>
        <v>2.7533943642369536</v>
      </c>
      <c r="BQ62" s="92">
        <f t="shared" si="43"/>
        <v>2.8848238287331417E-2</v>
      </c>
      <c r="BR62" s="156">
        <f t="shared" si="44"/>
        <v>2.8039352368774556E-2</v>
      </c>
      <c r="BW62" s="5"/>
      <c r="BX62" s="86">
        <f t="shared" si="6"/>
        <v>352.50285542823178</v>
      </c>
      <c r="BY62" s="86">
        <f t="shared" si="45"/>
        <v>18.457136071768218</v>
      </c>
      <c r="BZ62" s="92">
        <f t="shared" si="46"/>
        <v>5.2360245562680326E-2</v>
      </c>
      <c r="CA62" s="156">
        <f t="shared" si="47"/>
        <v>4.9755058482548561E-2</v>
      </c>
      <c r="CC62" s="5"/>
      <c r="CD62" s="86">
        <f t="shared" si="7"/>
        <v>355.96833630284561</v>
      </c>
      <c r="CE62" s="86">
        <f t="shared" si="48"/>
        <v>14.991655197154387</v>
      </c>
      <c r="CF62" s="92">
        <f t="shared" si="49"/>
        <v>4.2115136848576339E-2</v>
      </c>
      <c r="CG62" s="156">
        <f t="shared" si="50"/>
        <v>4.0413132253251056E-2</v>
      </c>
      <c r="CI62" s="5"/>
      <c r="CJ62" s="86">
        <f t="shared" si="8"/>
        <v>357.22626985138987</v>
      </c>
      <c r="CK62" s="86">
        <f t="shared" si="51"/>
        <v>13.733721648610128</v>
      </c>
      <c r="CL62" s="92">
        <f t="shared" si="52"/>
        <v>3.8445441468578194E-2</v>
      </c>
      <c r="CM62" s="156">
        <f t="shared" si="53"/>
        <v>3.7022110101622992E-2</v>
      </c>
      <c r="CO62" s="5"/>
      <c r="CP62" s="86">
        <f t="shared" si="9"/>
        <v>357.51681545604055</v>
      </c>
      <c r="CQ62" s="86">
        <f t="shared" si="54"/>
        <v>13.443176043959454</v>
      </c>
      <c r="CR62" s="92">
        <f t="shared" si="55"/>
        <v>3.7601520999261631E-2</v>
      </c>
      <c r="CS62" s="156">
        <f t="shared" si="56"/>
        <v>3.6238883847288031E-2</v>
      </c>
      <c r="CU62" s="5"/>
      <c r="CV62" s="6">
        <f t="shared" si="10"/>
        <v>355.96833630284561</v>
      </c>
      <c r="CW62" s="5"/>
      <c r="CX62" s="86">
        <f t="shared" si="57"/>
        <v>3.3635549665369608</v>
      </c>
      <c r="CY62" s="86">
        <f t="shared" si="11"/>
        <v>359.3318912693826</v>
      </c>
      <c r="CZ62" s="86">
        <f t="shared" si="58"/>
        <v>11.628100230617406</v>
      </c>
      <c r="DA62" s="92">
        <f t="shared" si="59"/>
        <v>3.2360334590786695E-2</v>
      </c>
      <c r="DB62" s="156">
        <f t="shared" si="60"/>
        <v>3.134596856010928E-2</v>
      </c>
      <c r="DD62" s="5"/>
      <c r="DE62" s="86">
        <f t="shared" si="61"/>
        <v>3.0785013616920613</v>
      </c>
      <c r="DF62" s="86">
        <f t="shared" si="12"/>
        <v>359.04683766453769</v>
      </c>
      <c r="DG62" s="86">
        <f t="shared" si="62"/>
        <v>11.91315383546231</v>
      </c>
      <c r="DH62" s="92">
        <f t="shared" si="63"/>
        <v>3.3179943633406768E-2</v>
      </c>
      <c r="DI62" s="156">
        <f t="shared" si="64"/>
        <v>3.2114389983919092E-2</v>
      </c>
      <c r="DK62" s="5"/>
      <c r="DL62" s="86">
        <f t="shared" si="65"/>
        <v>2.594487943872446</v>
      </c>
      <c r="DM62" s="86">
        <f t="shared" si="66"/>
        <v>358.56282424671804</v>
      </c>
      <c r="DN62" s="86">
        <f t="shared" si="67"/>
        <v>12.397167253281964</v>
      </c>
      <c r="DO62" s="92">
        <f t="shared" si="68"/>
        <v>3.4574602872805872E-2</v>
      </c>
      <c r="DP62" s="156">
        <f t="shared" si="69"/>
        <v>3.3419149065518468E-2</v>
      </c>
      <c r="DR62" s="5"/>
      <c r="DS62" s="86">
        <f t="shared" si="13"/>
        <v>2.3227187297923342</v>
      </c>
      <c r="DT62" s="86">
        <f t="shared" si="0"/>
        <v>358.29105503263793</v>
      </c>
      <c r="DU62" s="86">
        <f t="shared" si="70"/>
        <v>12.668936467362073</v>
      </c>
      <c r="DV62" s="92">
        <f t="shared" si="71"/>
        <v>3.5359343442743822E-2</v>
      </c>
      <c r="DW62" s="156">
        <f t="shared" si="72"/>
        <v>3.4151759644306744E-2</v>
      </c>
    </row>
    <row r="63" spans="1:127" x14ac:dyDescent="0.7">
      <c r="A63" s="25">
        <v>43921</v>
      </c>
      <c r="B63">
        <v>97.486000059999995</v>
      </c>
      <c r="C63" s="85">
        <v>43921</v>
      </c>
      <c r="D63">
        <v>375.5</v>
      </c>
      <c r="E63" s="17">
        <v>62</v>
      </c>
      <c r="R63" s="5"/>
      <c r="S63" s="86">
        <f t="shared" si="73"/>
        <v>96.222707360931452</v>
      </c>
      <c r="T63" s="86">
        <f t="shared" si="14"/>
        <v>1.2632926990685434</v>
      </c>
      <c r="U63" s="92">
        <f t="shared" si="15"/>
        <v>1.3128841764241068E-2</v>
      </c>
      <c r="V63" s="156">
        <f t="shared" si="16"/>
        <v>1.2958708925292051E-2</v>
      </c>
      <c r="W63" s="102"/>
      <c r="X63" s="5"/>
      <c r="Y63" s="86">
        <f t="shared" si="17"/>
        <v>96.923080043468076</v>
      </c>
      <c r="Z63" s="86">
        <f t="shared" si="18"/>
        <v>0.56292001653191903</v>
      </c>
      <c r="AA63" s="92">
        <f t="shared" si="19"/>
        <v>5.8079047454895217E-3</v>
      </c>
      <c r="AB63" s="156">
        <f t="shared" si="20"/>
        <v>5.7743677675302814E-3</v>
      </c>
      <c r="AC63" s="102"/>
      <c r="AD63" s="5"/>
      <c r="AE63" s="86">
        <f t="shared" si="1"/>
        <v>97.319031637332799</v>
      </c>
      <c r="AF63" s="86">
        <f t="shared" si="21"/>
        <v>0.16696842266719614</v>
      </c>
      <c r="AG63" s="92">
        <f t="shared" si="22"/>
        <v>1.7156810940065392E-3</v>
      </c>
      <c r="AH63" s="156">
        <f t="shared" si="23"/>
        <v>1.7127425739535071E-3</v>
      </c>
      <c r="AI63" s="102"/>
      <c r="AJ63" s="5"/>
      <c r="AK63" s="86">
        <f t="shared" si="2"/>
        <v>97.526199396538516</v>
      </c>
      <c r="AL63" s="86">
        <f t="shared" si="24"/>
        <v>4.0199336538520924E-2</v>
      </c>
      <c r="AM63" s="92">
        <f t="shared" si="25"/>
        <v>4.1219012724028813E-4</v>
      </c>
      <c r="AN63" s="156">
        <f t="shared" si="26"/>
        <v>4.1236009800155226E-4</v>
      </c>
      <c r="AO63" s="102"/>
      <c r="AP63" s="5"/>
      <c r="AQ63" s="6">
        <f t="shared" si="3"/>
        <v>96.923080043468076</v>
      </c>
      <c r="AR63" s="5"/>
      <c r="AS63" s="86">
        <f t="shared" si="27"/>
        <v>0.67977348599141074</v>
      </c>
      <c r="AT63" s="86">
        <f t="shared" si="28"/>
        <v>97.60285352945948</v>
      </c>
      <c r="AU63" s="86">
        <f t="shared" si="29"/>
        <v>0.11685346945948538</v>
      </c>
      <c r="AV63" s="92">
        <f t="shared" si="30"/>
        <v>1.1972341507844901E-3</v>
      </c>
      <c r="AW63" s="156">
        <f t="shared" si="31"/>
        <v>1.1986692385323558E-3</v>
      </c>
      <c r="AY63" s="5"/>
      <c r="AZ63" s="86">
        <f t="shared" si="32"/>
        <v>0.71718173694306619</v>
      </c>
      <c r="BA63" s="86">
        <f t="shared" si="4"/>
        <v>97.640261780411137</v>
      </c>
      <c r="BB63" s="86">
        <f t="shared" si="33"/>
        <v>0.15426172041114228</v>
      </c>
      <c r="BC63" s="92">
        <f t="shared" si="34"/>
        <v>1.5798986770239353E-3</v>
      </c>
      <c r="BD63" s="156">
        <f t="shared" si="35"/>
        <v>1.5823987066470916E-3</v>
      </c>
      <c r="BF63" s="5"/>
      <c r="BG63">
        <f t="shared" si="36"/>
        <v>0.81665016234602328</v>
      </c>
      <c r="BH63" s="86">
        <f t="shared" si="37"/>
        <v>97.739730205814098</v>
      </c>
      <c r="BI63" s="86">
        <f t="shared" si="38"/>
        <v>0.25373014581410303</v>
      </c>
      <c r="BJ63" s="92">
        <f t="shared" si="39"/>
        <v>2.5959775546731535E-3</v>
      </c>
      <c r="BK63" s="156">
        <f t="shared" si="40"/>
        <v>2.6027341942221342E-3</v>
      </c>
      <c r="BM63" s="5"/>
      <c r="BN63" s="86">
        <f t="shared" si="41"/>
        <v>0.9046790296056767</v>
      </c>
      <c r="BO63" s="86">
        <f t="shared" si="5"/>
        <v>97.82775907307375</v>
      </c>
      <c r="BP63" s="86">
        <f t="shared" si="42"/>
        <v>0.34175901307375511</v>
      </c>
      <c r="BQ63" s="92">
        <f t="shared" si="43"/>
        <v>3.4934768649711547E-3</v>
      </c>
      <c r="BR63" s="156">
        <f t="shared" si="44"/>
        <v>3.5057240307676146E-3</v>
      </c>
      <c r="BW63" s="5"/>
      <c r="BX63" s="86">
        <f t="shared" si="6"/>
        <v>358.59371033191525</v>
      </c>
      <c r="BY63" s="86">
        <f t="shared" si="45"/>
        <v>16.906289668084753</v>
      </c>
      <c r="BZ63" s="92">
        <f t="shared" si="46"/>
        <v>4.7146085335507557E-2</v>
      </c>
      <c r="CA63" s="156">
        <f t="shared" si="47"/>
        <v>4.5023407904353538E-2</v>
      </c>
      <c r="CC63" s="5"/>
      <c r="CD63" s="86">
        <f t="shared" si="7"/>
        <v>363.46416390142281</v>
      </c>
      <c r="CE63" s="86">
        <f t="shared" si="48"/>
        <v>12.035836098577192</v>
      </c>
      <c r="CF63" s="92">
        <f t="shared" si="49"/>
        <v>3.3114230490798813E-2</v>
      </c>
      <c r="CG63" s="156">
        <f t="shared" si="50"/>
        <v>3.2052825828434599E-2</v>
      </c>
      <c r="CI63" s="5"/>
      <c r="CJ63" s="86">
        <f t="shared" si="8"/>
        <v>366.29052613947255</v>
      </c>
      <c r="CK63" s="86">
        <f t="shared" si="51"/>
        <v>9.2094738605274529</v>
      </c>
      <c r="CL63" s="92">
        <f t="shared" si="52"/>
        <v>2.5142539059338814E-2</v>
      </c>
      <c r="CM63" s="156">
        <f t="shared" si="53"/>
        <v>2.4525895767050474E-2</v>
      </c>
      <c r="CO63" s="5"/>
      <c r="CP63" s="86">
        <f t="shared" si="9"/>
        <v>367.59919748901018</v>
      </c>
      <c r="CQ63" s="86">
        <f t="shared" si="54"/>
        <v>7.9008025109898199</v>
      </c>
      <c r="CR63" s="92">
        <f t="shared" si="55"/>
        <v>2.1492980846961787E-2</v>
      </c>
      <c r="CS63" s="156">
        <f t="shared" si="56"/>
        <v>2.1040752359493528E-2</v>
      </c>
      <c r="CU63" s="5"/>
      <c r="CV63" s="6">
        <f t="shared" si="10"/>
        <v>363.46416390142281</v>
      </c>
      <c r="CW63" s="5"/>
      <c r="CX63" s="86">
        <f t="shared" si="57"/>
        <v>4.7272049351102368</v>
      </c>
      <c r="CY63" s="86">
        <f t="shared" si="11"/>
        <v>368.19136883653306</v>
      </c>
      <c r="CZ63" s="86">
        <f t="shared" si="58"/>
        <v>7.3086311634669414</v>
      </c>
      <c r="DA63" s="92">
        <f t="shared" si="59"/>
        <v>1.9850088247755134E-2</v>
      </c>
      <c r="DB63" s="156">
        <f t="shared" si="60"/>
        <v>1.9463731460631004E-2</v>
      </c>
      <c r="DD63" s="5"/>
      <c r="DE63" s="86">
        <f t="shared" si="61"/>
        <v>5.2871644801346278</v>
      </c>
      <c r="DF63" s="86">
        <f t="shared" si="12"/>
        <v>368.75132838155741</v>
      </c>
      <c r="DG63" s="86">
        <f t="shared" si="62"/>
        <v>6.7486716184425859</v>
      </c>
      <c r="DH63" s="92">
        <f t="shared" si="63"/>
        <v>1.8301416426246862E-2</v>
      </c>
      <c r="DI63" s="156">
        <f t="shared" si="64"/>
        <v>1.7972494323415675E-2</v>
      </c>
      <c r="DK63" s="5"/>
      <c r="DL63" s="86">
        <f t="shared" si="65"/>
        <v>5.8293721159775789</v>
      </c>
      <c r="DM63" s="86">
        <f t="shared" si="66"/>
        <v>369.29353601740041</v>
      </c>
      <c r="DN63" s="86">
        <f t="shared" si="67"/>
        <v>6.2064639825995869</v>
      </c>
      <c r="DO63" s="92">
        <f t="shared" si="68"/>
        <v>1.6806316323682281E-2</v>
      </c>
      <c r="DP63" s="156">
        <f t="shared" si="69"/>
        <v>1.6528532576829791E-2</v>
      </c>
      <c r="DR63" s="5"/>
      <c r="DS63" s="86">
        <f t="shared" si="13"/>
        <v>6.2025503813809788</v>
      </c>
      <c r="DT63" s="86">
        <f t="shared" si="0"/>
        <v>369.66671428280381</v>
      </c>
      <c r="DU63" s="86">
        <f t="shared" si="70"/>
        <v>5.8332857171961905</v>
      </c>
      <c r="DV63" s="92">
        <f t="shared" si="71"/>
        <v>1.5779851124852935E-2</v>
      </c>
      <c r="DW63" s="156">
        <f t="shared" si="72"/>
        <v>1.5534715625023144E-2</v>
      </c>
    </row>
    <row r="64" spans="1:127" x14ac:dyDescent="0.7">
      <c r="A64" s="25">
        <v>43922</v>
      </c>
      <c r="B64">
        <v>95.385002139999997</v>
      </c>
      <c r="C64" s="85">
        <v>43922</v>
      </c>
      <c r="D64">
        <v>364.07998659999998</v>
      </c>
      <c r="E64" s="17">
        <v>63</v>
      </c>
      <c r="R64" s="5"/>
      <c r="S64" s="86">
        <f t="shared" si="73"/>
        <v>96.639593951624079</v>
      </c>
      <c r="T64" s="86">
        <f t="shared" si="14"/>
        <v>1.2545918116240813</v>
      </c>
      <c r="U64" s="92">
        <f t="shared" si="15"/>
        <v>1.298217180270962E-2</v>
      </c>
      <c r="V64" s="156">
        <f t="shared" si="16"/>
        <v>1.3152925339170951E-2</v>
      </c>
      <c r="W64" s="102"/>
      <c r="X64" s="5"/>
      <c r="Y64" s="86">
        <f t="shared" si="17"/>
        <v>97.204540051734028</v>
      </c>
      <c r="Z64" s="86">
        <f t="shared" si="18"/>
        <v>1.8195379117340309</v>
      </c>
      <c r="AA64" s="92">
        <f t="shared" si="19"/>
        <v>1.8718651523536241E-2</v>
      </c>
      <c r="AB64" s="156">
        <f t="shared" si="20"/>
        <v>1.9075723341321831E-2</v>
      </c>
      <c r="AC64" s="102"/>
      <c r="AD64" s="5"/>
      <c r="AE64" s="86">
        <f t="shared" si="1"/>
        <v>97.429230796293155</v>
      </c>
      <c r="AF64" s="86">
        <f t="shared" si="21"/>
        <v>2.0442286562931571</v>
      </c>
      <c r="AG64" s="92">
        <f t="shared" si="22"/>
        <v>2.098167705508492E-2</v>
      </c>
      <c r="AH64" s="156">
        <f t="shared" si="23"/>
        <v>2.1431342563611511E-2</v>
      </c>
      <c r="AI64" s="102"/>
      <c r="AJ64" s="5"/>
      <c r="AK64" s="86">
        <f t="shared" si="2"/>
        <v>97.496049894134629</v>
      </c>
      <c r="AL64" s="86">
        <f t="shared" si="24"/>
        <v>2.1110477541346313</v>
      </c>
      <c r="AM64" s="92">
        <f t="shared" si="25"/>
        <v>2.1652649070674115E-2</v>
      </c>
      <c r="AN64" s="156">
        <f t="shared" si="26"/>
        <v>2.2131862523168691E-2</v>
      </c>
      <c r="AO64" s="102"/>
      <c r="AP64" s="5"/>
      <c r="AQ64" s="6">
        <f t="shared" si="3"/>
        <v>97.204540051734028</v>
      </c>
      <c r="AR64" s="5"/>
      <c r="AS64" s="86">
        <f t="shared" si="27"/>
        <v>0.54833003834200944</v>
      </c>
      <c r="AT64" s="86">
        <f t="shared" si="28"/>
        <v>97.752870090076044</v>
      </c>
      <c r="AU64" s="86">
        <f t="shared" si="29"/>
        <v>2.3678679500760467</v>
      </c>
      <c r="AV64" s="92">
        <f t="shared" si="30"/>
        <v>2.4223001819733112E-2</v>
      </c>
      <c r="AW64" s="156">
        <f t="shared" si="31"/>
        <v>2.4824321402233045E-2</v>
      </c>
      <c r="AY64" s="5"/>
      <c r="AZ64" s="86">
        <f t="shared" si="32"/>
        <v>0.4993208726045093</v>
      </c>
      <c r="BA64" s="86">
        <f t="shared" si="4"/>
        <v>97.703860924338542</v>
      </c>
      <c r="BB64" s="86">
        <f t="shared" si="33"/>
        <v>2.3188587843385449</v>
      </c>
      <c r="BC64" s="92">
        <f t="shared" si="34"/>
        <v>2.3733542998206174E-2</v>
      </c>
      <c r="BD64" s="156">
        <f t="shared" si="35"/>
        <v>2.4310517715720889E-2</v>
      </c>
      <c r="BF64" s="5"/>
      <c r="BG64">
        <f t="shared" si="36"/>
        <v>0.4634246606531765</v>
      </c>
      <c r="BH64" s="86">
        <f t="shared" si="37"/>
        <v>97.667964712387203</v>
      </c>
      <c r="BI64" s="86">
        <f t="shared" si="38"/>
        <v>2.2829625723872056</v>
      </c>
      <c r="BJ64" s="92">
        <f t="shared" si="39"/>
        <v>2.3374732739748164E-2</v>
      </c>
      <c r="BK64" s="156">
        <f t="shared" si="40"/>
        <v>2.3934187987294055E-2</v>
      </c>
      <c r="BM64" s="5"/>
      <c r="BN64" s="86">
        <f t="shared" si="41"/>
        <v>0.43726476360088351</v>
      </c>
      <c r="BO64" s="86">
        <f t="shared" si="5"/>
        <v>97.641804815334908</v>
      </c>
      <c r="BP64" s="86">
        <f t="shared" si="42"/>
        <v>2.2568026753349102</v>
      </c>
      <c r="BQ64" s="92">
        <f t="shared" si="43"/>
        <v>2.3113078251708774E-2</v>
      </c>
      <c r="BR64" s="156">
        <f t="shared" si="44"/>
        <v>2.3659932114091897E-2</v>
      </c>
      <c r="BW64" s="5"/>
      <c r="BX64" s="86">
        <f t="shared" si="6"/>
        <v>364.17278592238318</v>
      </c>
      <c r="BY64" s="86">
        <f t="shared" si="45"/>
        <v>9.2799322383200433E-2</v>
      </c>
      <c r="BZ64" s="92">
        <f t="shared" si="46"/>
        <v>2.5482223266122615E-4</v>
      </c>
      <c r="CA64" s="156">
        <f t="shared" si="47"/>
        <v>2.5488718358242338E-4</v>
      </c>
      <c r="CC64" s="5"/>
      <c r="CD64" s="86">
        <f t="shared" si="7"/>
        <v>369.4820819507114</v>
      </c>
      <c r="CE64" s="86">
        <f t="shared" si="48"/>
        <v>5.40209535071142</v>
      </c>
      <c r="CF64" s="92">
        <f t="shared" si="49"/>
        <v>1.4620723479175521E-2</v>
      </c>
      <c r="CG64" s="156">
        <f t="shared" si="50"/>
        <v>1.4837660815029871E-2</v>
      </c>
      <c r="CI64" s="5"/>
      <c r="CJ64" s="86">
        <f t="shared" si="8"/>
        <v>372.36877888742066</v>
      </c>
      <c r="CK64" s="86">
        <f t="shared" si="51"/>
        <v>8.2887922874206765</v>
      </c>
      <c r="CL64" s="92">
        <f t="shared" si="52"/>
        <v>2.2259632808599807E-2</v>
      </c>
      <c r="CM64" s="156">
        <f t="shared" si="53"/>
        <v>2.2766404615717696E-2</v>
      </c>
      <c r="CO64" s="5"/>
      <c r="CP64" s="86">
        <f t="shared" si="9"/>
        <v>373.52479937225257</v>
      </c>
      <c r="CQ64" s="86">
        <f t="shared" si="54"/>
        <v>9.4448127722525896</v>
      </c>
      <c r="CR64" s="92">
        <f t="shared" si="55"/>
        <v>2.5285637762541023E-2</v>
      </c>
      <c r="CS64" s="156">
        <f t="shared" si="56"/>
        <v>2.5941587343083553E-2</v>
      </c>
      <c r="CU64" s="5"/>
      <c r="CV64" s="6">
        <f t="shared" si="10"/>
        <v>369.4820819507114</v>
      </c>
      <c r="CW64" s="5"/>
      <c r="CX64" s="86">
        <f t="shared" si="57"/>
        <v>5.153140262789095</v>
      </c>
      <c r="CY64" s="86">
        <f t="shared" si="11"/>
        <v>374.63522221350053</v>
      </c>
      <c r="CZ64" s="86">
        <f t="shared" si="58"/>
        <v>10.555235613500543</v>
      </c>
      <c r="DA64" s="92">
        <f t="shared" si="59"/>
        <v>2.8174701650143373E-2</v>
      </c>
      <c r="DB64" s="156">
        <f t="shared" si="60"/>
        <v>2.899152933966995E-2</v>
      </c>
      <c r="DD64" s="5"/>
      <c r="DE64" s="86">
        <f t="shared" si="61"/>
        <v>5.652541264711612</v>
      </c>
      <c r="DF64" s="86">
        <f t="shared" si="12"/>
        <v>375.13462321542301</v>
      </c>
      <c r="DG64" s="86">
        <f t="shared" si="62"/>
        <v>11.054636615423021</v>
      </c>
      <c r="DH64" s="92">
        <f t="shared" si="63"/>
        <v>2.9468451940451359E-2</v>
      </c>
      <c r="DI64" s="156">
        <f t="shared" si="64"/>
        <v>3.0363208696687592E-2</v>
      </c>
      <c r="DK64" s="5"/>
      <c r="DL64" s="86">
        <f t="shared" si="65"/>
        <v>5.9538124319628505</v>
      </c>
      <c r="DM64" s="86">
        <f t="shared" si="66"/>
        <v>375.43589438267423</v>
      </c>
      <c r="DN64" s="86">
        <f t="shared" si="67"/>
        <v>11.355907782674251</v>
      </c>
      <c r="DO64" s="92">
        <f t="shared" si="68"/>
        <v>3.0247261789783486E-2</v>
      </c>
      <c r="DP64" s="156">
        <f t="shared" si="69"/>
        <v>3.119069490394848E-2</v>
      </c>
      <c r="DR64" s="5"/>
      <c r="DS64" s="86">
        <f t="shared" si="13"/>
        <v>6.0640761323116923</v>
      </c>
      <c r="DT64" s="86">
        <f t="shared" si="0"/>
        <v>375.5461580830231</v>
      </c>
      <c r="DU64" s="86">
        <f t="shared" si="70"/>
        <v>11.466171483023118</v>
      </c>
      <c r="DV64" s="92">
        <f t="shared" si="71"/>
        <v>3.0531989839950001E-2</v>
      </c>
      <c r="DW64" s="156">
        <f t="shared" si="72"/>
        <v>3.1493550607110239E-2</v>
      </c>
    </row>
    <row r="65" spans="1:127" x14ac:dyDescent="0.7">
      <c r="A65" s="25">
        <v>43923</v>
      </c>
      <c r="B65">
        <v>95.941497799999993</v>
      </c>
      <c r="C65" s="85">
        <v>43923</v>
      </c>
      <c r="D65">
        <v>370.07998659999998</v>
      </c>
      <c r="E65" s="17">
        <v>64</v>
      </c>
      <c r="R65" s="5"/>
      <c r="S65" s="86">
        <f t="shared" si="73"/>
        <v>96.225578653788133</v>
      </c>
      <c r="T65" s="86">
        <f t="shared" si="14"/>
        <v>0.28408085378814008</v>
      </c>
      <c r="U65" s="92">
        <f t="shared" si="15"/>
        <v>2.952238456369694E-3</v>
      </c>
      <c r="V65" s="156">
        <f t="shared" si="16"/>
        <v>2.9609799753213786E-3</v>
      </c>
      <c r="W65" s="102"/>
      <c r="X65" s="5"/>
      <c r="Y65" s="86">
        <f t="shared" si="17"/>
        <v>96.29477109586702</v>
      </c>
      <c r="Z65" s="86">
        <f t="shared" si="18"/>
        <v>0.3532732958670266</v>
      </c>
      <c r="AA65" s="92">
        <f t="shared" si="19"/>
        <v>3.6686654098312625E-3</v>
      </c>
      <c r="AB65" s="156">
        <f t="shared" si="20"/>
        <v>3.6821740744913266E-3</v>
      </c>
      <c r="AC65" s="102"/>
      <c r="AD65" s="5"/>
      <c r="AE65" s="86">
        <f t="shared" si="1"/>
        <v>96.080039883139676</v>
      </c>
      <c r="AF65" s="86">
        <f t="shared" si="21"/>
        <v>0.13854208313968286</v>
      </c>
      <c r="AG65" s="92">
        <f t="shared" si="22"/>
        <v>1.4419444799168377E-3</v>
      </c>
      <c r="AH65" s="156">
        <f t="shared" si="23"/>
        <v>1.4440266862258938E-3</v>
      </c>
      <c r="AI65" s="102"/>
      <c r="AJ65" s="5"/>
      <c r="AK65" s="86">
        <f t="shared" si="2"/>
        <v>95.912764078533655</v>
      </c>
      <c r="AL65" s="86">
        <f t="shared" si="24"/>
        <v>2.8733721466338125E-2</v>
      </c>
      <c r="AM65" s="92">
        <f t="shared" si="25"/>
        <v>2.99581830868839E-4</v>
      </c>
      <c r="AN65" s="156">
        <f t="shared" si="26"/>
        <v>2.9949210847465141E-4</v>
      </c>
      <c r="AO65" s="102"/>
      <c r="AP65" s="5"/>
      <c r="AQ65" s="6">
        <f t="shared" si="3"/>
        <v>96.29477109586702</v>
      </c>
      <c r="AR65" s="5"/>
      <c r="AS65" s="86">
        <f t="shared" si="27"/>
        <v>6.7157370253033477E-2</v>
      </c>
      <c r="AT65" s="86">
        <f t="shared" si="28"/>
        <v>96.361928466120048</v>
      </c>
      <c r="AU65" s="86">
        <f t="shared" si="29"/>
        <v>0.42043066612005475</v>
      </c>
      <c r="AV65" s="92">
        <f t="shared" si="30"/>
        <v>4.3630370708891975E-3</v>
      </c>
      <c r="AW65" s="156">
        <f t="shared" si="31"/>
        <v>4.3821565825091259E-3</v>
      </c>
      <c r="AY65" s="5"/>
      <c r="AZ65" s="86">
        <f t="shared" si="32"/>
        <v>-0.20522404163124952</v>
      </c>
      <c r="BA65" s="86">
        <f t="shared" si="4"/>
        <v>96.089547054235766</v>
      </c>
      <c r="BB65" s="86">
        <f t="shared" si="33"/>
        <v>0.14804925423577231</v>
      </c>
      <c r="BC65" s="92">
        <f t="shared" si="34"/>
        <v>1.5407425549858087E-3</v>
      </c>
      <c r="BD65" s="156">
        <f t="shared" si="35"/>
        <v>1.5431201058002694E-3</v>
      </c>
      <c r="BF65" s="5"/>
      <c r="BG65">
        <f t="shared" si="36"/>
        <v>-0.44288312625014559</v>
      </c>
      <c r="BH65" s="86">
        <f t="shared" si="37"/>
        <v>95.851887969616868</v>
      </c>
      <c r="BI65" s="86">
        <f t="shared" si="38"/>
        <v>8.96098303831252E-2</v>
      </c>
      <c r="BJ65" s="92">
        <f t="shared" si="39"/>
        <v>9.3487809454029453E-4</v>
      </c>
      <c r="BK65" s="156">
        <f t="shared" si="40"/>
        <v>9.3400491380618415E-4</v>
      </c>
      <c r="BM65" s="5"/>
      <c r="BN65" s="86">
        <f t="shared" si="41"/>
        <v>-0.57301052600003533</v>
      </c>
      <c r="BO65" s="86">
        <f t="shared" si="5"/>
        <v>95.721760569866987</v>
      </c>
      <c r="BP65" s="86">
        <f t="shared" si="42"/>
        <v>0.21973723013300628</v>
      </c>
      <c r="BQ65" s="92">
        <f t="shared" si="43"/>
        <v>2.2955828311642975E-3</v>
      </c>
      <c r="BR65" s="156">
        <f t="shared" si="44"/>
        <v>2.2903251999574921E-3</v>
      </c>
      <c r="BW65" s="5"/>
      <c r="BX65" s="86">
        <f t="shared" si="6"/>
        <v>364.14216214599668</v>
      </c>
      <c r="BY65" s="86">
        <f t="shared" si="45"/>
        <v>5.9378244540033052</v>
      </c>
      <c r="BZ65" s="92">
        <f t="shared" si="46"/>
        <v>1.6306336017257551E-2</v>
      </c>
      <c r="CA65" s="156">
        <f t="shared" si="47"/>
        <v>1.6044705655540319E-2</v>
      </c>
      <c r="CC65" s="5"/>
      <c r="CD65" s="86">
        <f t="shared" si="7"/>
        <v>366.78103427535569</v>
      </c>
      <c r="CE65" s="86">
        <f t="shared" si="48"/>
        <v>3.29895232464429</v>
      </c>
      <c r="CF65" s="92">
        <f t="shared" si="49"/>
        <v>8.9943372649078906E-3</v>
      </c>
      <c r="CG65" s="156">
        <f t="shared" si="50"/>
        <v>8.9141603007296746E-3</v>
      </c>
      <c r="CI65" s="5"/>
      <c r="CJ65" s="86">
        <f t="shared" si="8"/>
        <v>366.89817597772299</v>
      </c>
      <c r="CK65" s="86">
        <f t="shared" si="51"/>
        <v>3.1818106222769984</v>
      </c>
      <c r="CL65" s="92">
        <f t="shared" si="52"/>
        <v>8.6721898079705605E-3</v>
      </c>
      <c r="CM65" s="156">
        <f t="shared" si="53"/>
        <v>8.5976295327638199E-3</v>
      </c>
      <c r="CO65" s="5"/>
      <c r="CP65" s="86">
        <f t="shared" si="9"/>
        <v>366.44118979306313</v>
      </c>
      <c r="CQ65" s="86">
        <f t="shared" si="54"/>
        <v>3.6387968069368526</v>
      </c>
      <c r="CR65" s="92">
        <f t="shared" si="55"/>
        <v>9.9300976754053104E-3</v>
      </c>
      <c r="CS65" s="156">
        <f t="shared" si="56"/>
        <v>9.832460383408511E-3</v>
      </c>
      <c r="CU65" s="5"/>
      <c r="CV65" s="6">
        <f t="shared" si="10"/>
        <v>366.78103427535569</v>
      </c>
      <c r="CW65" s="5"/>
      <c r="CX65" s="86">
        <f t="shared" si="57"/>
        <v>2.5612582432013089</v>
      </c>
      <c r="CY65" s="86">
        <f t="shared" si="11"/>
        <v>369.34229251855703</v>
      </c>
      <c r="CZ65" s="86">
        <f t="shared" si="58"/>
        <v>0.73769408144295312</v>
      </c>
      <c r="DA65" s="92">
        <f t="shared" si="59"/>
        <v>1.9973181961171933E-3</v>
      </c>
      <c r="DB65" s="156">
        <f t="shared" si="60"/>
        <v>1.9933368681195069E-3</v>
      </c>
      <c r="DD65" s="5"/>
      <c r="DE65" s="86">
        <f t="shared" si="61"/>
        <v>1.475746794677951</v>
      </c>
      <c r="DF65" s="86">
        <f t="shared" si="12"/>
        <v>368.25678107003364</v>
      </c>
      <c r="DG65" s="86">
        <f t="shared" si="62"/>
        <v>1.8232055299663443</v>
      </c>
      <c r="DH65" s="92">
        <f t="shared" si="63"/>
        <v>4.9509082349242992E-3</v>
      </c>
      <c r="DI65" s="156">
        <f t="shared" si="64"/>
        <v>4.926517498869647E-3</v>
      </c>
      <c r="DK65" s="5"/>
      <c r="DL65" s="86">
        <f t="shared" si="65"/>
        <v>0.24160476113260021</v>
      </c>
      <c r="DM65" s="86">
        <f t="shared" si="66"/>
        <v>367.02263903648827</v>
      </c>
      <c r="DN65" s="86">
        <f t="shared" si="67"/>
        <v>3.057347563511712</v>
      </c>
      <c r="DO65" s="92">
        <f t="shared" si="68"/>
        <v>8.3301334531785103E-3</v>
      </c>
      <c r="DP65" s="156">
        <f t="shared" si="69"/>
        <v>8.2613155917999927E-3</v>
      </c>
      <c r="DR65" s="5"/>
      <c r="DS65" s="86">
        <f t="shared" si="13"/>
        <v>-0.50976672343885943</v>
      </c>
      <c r="DT65" s="86">
        <f t="shared" si="0"/>
        <v>366.27126755191682</v>
      </c>
      <c r="DU65" s="86">
        <f t="shared" si="70"/>
        <v>3.8087190480831623</v>
      </c>
      <c r="DV65" s="92">
        <f t="shared" si="71"/>
        <v>1.0398629064026428E-2</v>
      </c>
      <c r="DW65" s="156">
        <f t="shared" si="72"/>
        <v>1.0291610424748006E-2</v>
      </c>
    </row>
    <row r="66" spans="1:127" x14ac:dyDescent="0.7">
      <c r="A66" s="25">
        <v>43924</v>
      </c>
      <c r="B66">
        <v>95.329498290000004</v>
      </c>
      <c r="C66" s="85">
        <v>43924</v>
      </c>
      <c r="D66">
        <v>361.76000979999998</v>
      </c>
      <c r="E66" s="17">
        <v>65</v>
      </c>
      <c r="R66" s="5"/>
      <c r="S66" s="86">
        <f t="shared" si="73"/>
        <v>96.131831972038043</v>
      </c>
      <c r="T66" s="86">
        <f t="shared" si="14"/>
        <v>0.80233368203803934</v>
      </c>
      <c r="U66" s="92">
        <f t="shared" si="15"/>
        <v>8.3461811304232185E-3</v>
      </c>
      <c r="V66" s="156">
        <f t="shared" si="16"/>
        <v>8.4164261475212603E-3</v>
      </c>
      <c r="W66" s="102"/>
      <c r="X66" s="5"/>
      <c r="Y66" s="86">
        <f t="shared" si="17"/>
        <v>96.1181344479335</v>
      </c>
      <c r="Z66" s="86">
        <f t="shared" si="18"/>
        <v>0.78863615793349595</v>
      </c>
      <c r="AA66" s="92">
        <f t="shared" si="19"/>
        <v>8.2048633430426652E-3</v>
      </c>
      <c r="AB66" s="156">
        <f t="shared" si="20"/>
        <v>8.272740044580968E-3</v>
      </c>
      <c r="AC66" s="102"/>
      <c r="AD66" s="5"/>
      <c r="AE66" s="86">
        <f t="shared" si="1"/>
        <v>95.988602108267486</v>
      </c>
      <c r="AF66" s="86">
        <f t="shared" si="21"/>
        <v>0.65910381826748221</v>
      </c>
      <c r="AG66" s="92">
        <f t="shared" si="22"/>
        <v>6.8664800173260749E-3</v>
      </c>
      <c r="AH66" s="156">
        <f t="shared" si="23"/>
        <v>6.9139545480711058E-3</v>
      </c>
      <c r="AI66" s="102"/>
      <c r="AJ66" s="5"/>
      <c r="AK66" s="86">
        <f t="shared" si="2"/>
        <v>95.934314369633412</v>
      </c>
      <c r="AL66" s="86">
        <f t="shared" si="24"/>
        <v>0.60481607963340878</v>
      </c>
      <c r="AM66" s="92">
        <f t="shared" si="25"/>
        <v>6.3044811818121918E-3</v>
      </c>
      <c r="AN66" s="156">
        <f t="shared" si="26"/>
        <v>6.3444798355437645E-3</v>
      </c>
      <c r="AO66" s="102"/>
      <c r="AP66" s="5"/>
      <c r="AQ66" s="6">
        <f t="shared" si="3"/>
        <v>96.1181344479335</v>
      </c>
      <c r="AR66" s="5"/>
      <c r="AS66" s="86">
        <f t="shared" si="27"/>
        <v>-1.329465574852931E-2</v>
      </c>
      <c r="AT66" s="86">
        <f t="shared" si="28"/>
        <v>96.104839792184976</v>
      </c>
      <c r="AU66" s="86">
        <f t="shared" si="29"/>
        <v>0.77534150218497189</v>
      </c>
      <c r="AV66" s="92">
        <f t="shared" si="30"/>
        <v>8.0676634377785088E-3</v>
      </c>
      <c r="AW66" s="156">
        <f t="shared" si="31"/>
        <v>8.1332800034918957E-3</v>
      </c>
      <c r="AY66" s="5"/>
      <c r="AZ66" s="86">
        <f t="shared" si="32"/>
        <v>-0.19093034478238496</v>
      </c>
      <c r="BA66" s="86">
        <f t="shared" si="4"/>
        <v>95.927204103151112</v>
      </c>
      <c r="BB66" s="86">
        <f t="shared" si="33"/>
        <v>0.5977058131511086</v>
      </c>
      <c r="BC66" s="92">
        <f t="shared" si="34"/>
        <v>6.2308269978179689E-3</v>
      </c>
      <c r="BD66" s="156">
        <f t="shared" si="35"/>
        <v>6.2698936202605351E-3</v>
      </c>
      <c r="BF66" s="5"/>
      <c r="BG66">
        <f t="shared" si="36"/>
        <v>-0.26716045056117294</v>
      </c>
      <c r="BH66" s="86">
        <f t="shared" si="37"/>
        <v>95.850973997372321</v>
      </c>
      <c r="BI66" s="86">
        <f t="shared" si="38"/>
        <v>0.52147570737231774</v>
      </c>
      <c r="BJ66" s="92">
        <f t="shared" si="39"/>
        <v>5.4404841768912393E-3</v>
      </c>
      <c r="BK66" s="156">
        <f t="shared" si="40"/>
        <v>5.4702449580291161E-3</v>
      </c>
      <c r="BM66" s="5"/>
      <c r="BN66" s="86">
        <f t="shared" si="41"/>
        <v>-0.27573011745014914</v>
      </c>
      <c r="BO66" s="86">
        <f t="shared" si="5"/>
        <v>95.842404330483348</v>
      </c>
      <c r="BP66" s="86">
        <f t="shared" si="42"/>
        <v>0.51290604048334387</v>
      </c>
      <c r="BQ66" s="92">
        <f t="shared" si="43"/>
        <v>5.3515564855274658E-3</v>
      </c>
      <c r="BR66" s="156">
        <f t="shared" si="44"/>
        <v>5.3803497310249389E-3</v>
      </c>
      <c r="BW66" s="5"/>
      <c r="BX66" s="86">
        <f t="shared" si="6"/>
        <v>366.10164421581771</v>
      </c>
      <c r="BY66" s="86">
        <f t="shared" si="45"/>
        <v>4.3416344158177367</v>
      </c>
      <c r="BZ66" s="92">
        <f t="shared" si="46"/>
        <v>1.1859095648470602E-2</v>
      </c>
      <c r="CA66" s="156">
        <f t="shared" si="47"/>
        <v>1.2001421655804414E-2</v>
      </c>
      <c r="CC66" s="5"/>
      <c r="CD66" s="86">
        <f t="shared" si="7"/>
        <v>368.43051043767787</v>
      </c>
      <c r="CE66" s="86">
        <f t="shared" si="48"/>
        <v>6.6705006376778897</v>
      </c>
      <c r="CF66" s="92">
        <f t="shared" si="49"/>
        <v>1.8105179806508567E-2</v>
      </c>
      <c r="CG66" s="156">
        <f t="shared" si="50"/>
        <v>1.843902160818078E-2</v>
      </c>
      <c r="CI66" s="5"/>
      <c r="CJ66" s="86">
        <f t="shared" si="8"/>
        <v>368.99817098842578</v>
      </c>
      <c r="CK66" s="86">
        <f t="shared" si="51"/>
        <v>7.2381611884258064</v>
      </c>
      <c r="CL66" s="92">
        <f t="shared" si="52"/>
        <v>1.9615710205384305E-2</v>
      </c>
      <c r="CM66" s="156">
        <f t="shared" si="53"/>
        <v>2.000818496336133E-2</v>
      </c>
      <c r="CO66" s="5"/>
      <c r="CP66" s="86">
        <f t="shared" si="9"/>
        <v>369.17028739826577</v>
      </c>
      <c r="CQ66" s="86">
        <f t="shared" si="54"/>
        <v>7.4102775982657931</v>
      </c>
      <c r="CR66" s="92">
        <f t="shared" si="55"/>
        <v>2.0072789851236016E-2</v>
      </c>
      <c r="CS66" s="156">
        <f t="shared" si="56"/>
        <v>2.0483960077186492E-2</v>
      </c>
      <c r="CU66" s="5"/>
      <c r="CV66" s="6">
        <f t="shared" si="10"/>
        <v>368.43051043767787</v>
      </c>
      <c r="CW66" s="5"/>
      <c r="CX66" s="86">
        <f t="shared" si="57"/>
        <v>2.2603701565111942</v>
      </c>
      <c r="CY66" s="86">
        <f t="shared" si="11"/>
        <v>370.69088059418908</v>
      </c>
      <c r="CZ66" s="86">
        <f t="shared" si="58"/>
        <v>8.9308707941891043</v>
      </c>
      <c r="DA66" s="92">
        <f t="shared" si="59"/>
        <v>2.4092502032619745E-2</v>
      </c>
      <c r="DB66" s="156">
        <f t="shared" si="60"/>
        <v>2.4687280385486943E-2</v>
      </c>
      <c r="DD66" s="5"/>
      <c r="DE66" s="86">
        <f t="shared" si="61"/>
        <v>1.5626114785000622</v>
      </c>
      <c r="DF66" s="86">
        <f t="shared" si="12"/>
        <v>369.99312191617793</v>
      </c>
      <c r="DG66" s="86">
        <f t="shared" si="62"/>
        <v>8.2331121161779492</v>
      </c>
      <c r="DH66" s="92">
        <f t="shared" si="63"/>
        <v>2.2252068020991923E-2</v>
      </c>
      <c r="DI66" s="156">
        <f t="shared" si="64"/>
        <v>2.2758491522403619E-2</v>
      </c>
      <c r="DK66" s="5"/>
      <c r="DL66" s="86">
        <f t="shared" si="65"/>
        <v>1.1707998859177184</v>
      </c>
      <c r="DM66" s="86">
        <f t="shared" si="66"/>
        <v>369.60131032359561</v>
      </c>
      <c r="DN66" s="86">
        <f t="shared" si="67"/>
        <v>7.8413005235956348</v>
      </c>
      <c r="DO66" s="92">
        <f t="shared" si="68"/>
        <v>2.1215564730358696E-2</v>
      </c>
      <c r="DP66" s="156">
        <f t="shared" si="69"/>
        <v>2.1675421028241125E-2</v>
      </c>
      <c r="DR66" s="5"/>
      <c r="DS66" s="86">
        <f t="shared" si="13"/>
        <v>1.1096654408819151</v>
      </c>
      <c r="DT66" s="86">
        <f t="shared" ref="DT66:DT129" si="74">(CV66+DS66)</f>
        <v>369.54017587855981</v>
      </c>
      <c r="DU66" s="86">
        <f t="shared" si="70"/>
        <v>7.7801660785598301</v>
      </c>
      <c r="DV66" s="92">
        <f t="shared" si="71"/>
        <v>2.1053640676721948E-2</v>
      </c>
      <c r="DW66" s="156">
        <f t="shared" si="72"/>
        <v>2.1506429311689581E-2</v>
      </c>
    </row>
    <row r="67" spans="1:127" x14ac:dyDescent="0.7">
      <c r="A67" s="25">
        <v>43927</v>
      </c>
      <c r="B67">
        <v>99.879501340000004</v>
      </c>
      <c r="C67" s="85">
        <v>43927</v>
      </c>
      <c r="D67">
        <v>379.9599915</v>
      </c>
      <c r="E67" s="17">
        <v>66</v>
      </c>
      <c r="R67" s="5"/>
      <c r="S67" s="86">
        <f t="shared" si="73"/>
        <v>95.867061856965478</v>
      </c>
      <c r="T67" s="86">
        <f t="shared" si="14"/>
        <v>4.0124394830345267</v>
      </c>
      <c r="U67" s="92">
        <f t="shared" si="15"/>
        <v>4.1854203157087704E-2</v>
      </c>
      <c r="V67" s="156">
        <f t="shared" si="16"/>
        <v>4.0172802519065187E-2</v>
      </c>
      <c r="W67" s="102"/>
      <c r="X67" s="5"/>
      <c r="Y67" s="86">
        <f t="shared" si="17"/>
        <v>95.723816368966752</v>
      </c>
      <c r="Z67" s="86">
        <f t="shared" si="18"/>
        <v>4.1556849710332529</v>
      </c>
      <c r="AA67" s="92">
        <f t="shared" si="19"/>
        <v>4.3413281340718757E-2</v>
      </c>
      <c r="AB67" s="156">
        <f t="shared" si="20"/>
        <v>4.1606985570411266E-2</v>
      </c>
      <c r="AC67" s="102"/>
      <c r="AD67" s="5"/>
      <c r="AE67" s="86">
        <f t="shared" ref="AE67:AE130" si="75">($AD$2*B66)+(1-$AD$2)*(AE66)</f>
        <v>95.553593588210944</v>
      </c>
      <c r="AF67" s="86">
        <f t="shared" si="21"/>
        <v>4.3259077517890603</v>
      </c>
      <c r="AG67" s="92">
        <f t="shared" si="22"/>
        <v>4.5272057170676366E-2</v>
      </c>
      <c r="AH67" s="156">
        <f t="shared" si="23"/>
        <v>4.331126701427182E-2</v>
      </c>
      <c r="AI67" s="102"/>
      <c r="AJ67" s="5"/>
      <c r="AK67" s="86">
        <f t="shared" ref="AK67:AK130" si="76">($AJ$2*B66)+(1-$AJ$2)*(AK66)</f>
        <v>95.480702309908352</v>
      </c>
      <c r="AL67" s="86">
        <f t="shared" si="24"/>
        <v>4.3987990300916522</v>
      </c>
      <c r="AM67" s="92">
        <f t="shared" si="25"/>
        <v>4.607003220204816E-2</v>
      </c>
      <c r="AN67" s="156">
        <f t="shared" si="26"/>
        <v>4.4041059187086763E-2</v>
      </c>
      <c r="AO67" s="102"/>
      <c r="AP67" s="5"/>
      <c r="AQ67" s="6">
        <f t="shared" ref="AQ67:AQ130" si="77">($AP$2*B66)+(1-$AP$2)*(AQ66)</f>
        <v>95.723816368966752</v>
      </c>
      <c r="AR67" s="5"/>
      <c r="AS67" s="86">
        <f t="shared" si="27"/>
        <v>-0.13903238541054147</v>
      </c>
      <c r="AT67" s="86">
        <f t="shared" ref="AT67:AT130" si="78">(AQ67+AS67)</f>
        <v>95.584783983556207</v>
      </c>
      <c r="AU67" s="86">
        <f t="shared" si="29"/>
        <v>4.2947173564437975</v>
      </c>
      <c r="AV67" s="92">
        <f t="shared" si="30"/>
        <v>4.4930973084404656E-2</v>
      </c>
      <c r="AW67" s="156">
        <f t="shared" si="31"/>
        <v>4.2998986767306152E-2</v>
      </c>
      <c r="AY67" s="5"/>
      <c r="AZ67" s="86">
        <f t="shared" si="32"/>
        <v>-0.29262421187456644</v>
      </c>
      <c r="BA67" s="86">
        <f t="shared" ref="BA67:BA130" si="79">(AQ67+AZ67)</f>
        <v>95.431192157092184</v>
      </c>
      <c r="BB67" s="86">
        <f t="shared" si="33"/>
        <v>4.4483091829078205</v>
      </c>
      <c r="BC67" s="92">
        <f t="shared" si="34"/>
        <v>4.6612738270997642E-2</v>
      </c>
      <c r="BD67" s="156">
        <f t="shared" si="35"/>
        <v>4.453675802570662E-2</v>
      </c>
      <c r="BF67" s="5"/>
      <c r="BG67">
        <f t="shared" si="36"/>
        <v>-0.3510844853088525</v>
      </c>
      <c r="BH67" s="86">
        <f t="shared" ref="BH67:BH130" si="80">(AQ67+BG67)</f>
        <v>95.372731883657906</v>
      </c>
      <c r="BI67" s="86">
        <f t="shared" si="38"/>
        <v>4.5067694563420986</v>
      </c>
      <c r="BJ67" s="92">
        <f t="shared" si="39"/>
        <v>4.7254276639991398E-2</v>
      </c>
      <c r="BK67" s="156">
        <f t="shared" si="40"/>
        <v>4.5122066048373592E-2</v>
      </c>
      <c r="BM67" s="5"/>
      <c r="BN67" s="86">
        <f t="shared" si="41"/>
        <v>-0.36467108858759828</v>
      </c>
      <c r="BO67" s="86">
        <f t="shared" ref="BO67:BO130" si="81">(AQ67+BN67)</f>
        <v>95.359145280379153</v>
      </c>
      <c r="BP67" s="86">
        <f t="shared" si="42"/>
        <v>4.5203560596208519</v>
      </c>
      <c r="BQ67" s="92">
        <f t="shared" si="43"/>
        <v>4.7403487587162216E-2</v>
      </c>
      <c r="BR67" s="156">
        <f t="shared" si="44"/>
        <v>4.5258095995424519E-2</v>
      </c>
      <c r="BW67" s="5"/>
      <c r="BX67" s="86">
        <f t="shared" ref="BX67:BX130" si="82">($BW$2*D66)+(1-$BW$2)*(BX66)</f>
        <v>364.66890485859784</v>
      </c>
      <c r="BY67" s="86">
        <f t="shared" si="45"/>
        <v>15.29108664140216</v>
      </c>
      <c r="BZ67" s="92">
        <f t="shared" si="46"/>
        <v>4.1931424472101214E-2</v>
      </c>
      <c r="CA67" s="156">
        <f t="shared" si="47"/>
        <v>4.0243938792177178E-2</v>
      </c>
      <c r="CC67" s="5"/>
      <c r="CD67" s="86">
        <f t="shared" ref="CD67:CD130" si="83">($CC$2*D66)+(1-$CC$2)*(CD66)</f>
        <v>365.09526011883895</v>
      </c>
      <c r="CE67" s="86">
        <f t="shared" si="48"/>
        <v>14.86473138116105</v>
      </c>
      <c r="CF67" s="92">
        <f t="shared" si="49"/>
        <v>4.0714665472026568E-2</v>
      </c>
      <c r="CG67" s="156">
        <f t="shared" si="50"/>
        <v>3.9121833123741005E-2</v>
      </c>
      <c r="CI67" s="5"/>
      <c r="CJ67" s="86">
        <f t="shared" ref="CJ67:CJ130" si="84">($CI$2*D66)+(1-$CI$2)*(CJ66)</f>
        <v>364.22098460406477</v>
      </c>
      <c r="CK67" s="86">
        <f t="shared" si="51"/>
        <v>15.739006895935233</v>
      </c>
      <c r="CL67" s="92">
        <f t="shared" si="52"/>
        <v>4.3212795421561721E-2</v>
      </c>
      <c r="CM67" s="156">
        <f t="shared" si="53"/>
        <v>4.1422800421173377E-2</v>
      </c>
      <c r="CO67" s="5"/>
      <c r="CP67" s="86">
        <f t="shared" ref="CP67:CP130" si="85">($CO$2*D66)+(1-$CO$2)*(CP66)</f>
        <v>363.61257919956643</v>
      </c>
      <c r="CQ67" s="86">
        <f t="shared" si="54"/>
        <v>16.347412300433575</v>
      </c>
      <c r="CR67" s="92">
        <f t="shared" si="55"/>
        <v>4.4958324424363226E-2</v>
      </c>
      <c r="CS67" s="156">
        <f t="shared" si="56"/>
        <v>4.3024035862032531E-2</v>
      </c>
      <c r="CU67" s="5"/>
      <c r="CV67" s="6">
        <f t="shared" ref="CV67:CV130" si="86">($CU$2*D66)+(1-$CU$2)*(CV66)</f>
        <v>365.09526011883895</v>
      </c>
      <c r="CW67" s="5"/>
      <c r="CX67" s="86">
        <f t="shared" si="57"/>
        <v>0.4138153996456575</v>
      </c>
      <c r="CY67" s="86">
        <f t="shared" ref="CY67:CY130" si="87">(CV67+CX67)</f>
        <v>365.50907551848462</v>
      </c>
      <c r="CZ67" s="86">
        <f t="shared" si="58"/>
        <v>14.450915981515379</v>
      </c>
      <c r="DA67" s="92">
        <f t="shared" si="59"/>
        <v>3.9536408120691285E-2</v>
      </c>
      <c r="DB67" s="156">
        <f t="shared" si="60"/>
        <v>3.8032730563200307E-2</v>
      </c>
      <c r="DD67" s="5"/>
      <c r="DE67" s="86">
        <f t="shared" si="61"/>
        <v>-0.88631942016942711</v>
      </c>
      <c r="DF67" s="86">
        <f t="shared" ref="DF67:DF130" si="88">(CV67+DE67)</f>
        <v>364.20894069866955</v>
      </c>
      <c r="DG67" s="86">
        <f t="shared" si="62"/>
        <v>15.75105080133045</v>
      </c>
      <c r="DH67" s="92">
        <f t="shared" si="63"/>
        <v>4.3247293081589054E-2</v>
      </c>
      <c r="DI67" s="156">
        <f t="shared" si="64"/>
        <v>4.1454498246377737E-2</v>
      </c>
      <c r="DK67" s="5"/>
      <c r="DL67" s="86">
        <f t="shared" si="65"/>
        <v>-1.8031932492216607</v>
      </c>
      <c r="DM67" s="86">
        <f t="shared" ref="DM67:DM130" si="89">(CV67+DL67)</f>
        <v>363.29206686961732</v>
      </c>
      <c r="DN67" s="86">
        <f t="shared" si="67"/>
        <v>16.667924630382686</v>
      </c>
      <c r="DO67" s="92">
        <f t="shared" si="68"/>
        <v>4.5880232877104563E-2</v>
      </c>
      <c r="DP67" s="156">
        <f t="shared" si="69"/>
        <v>4.3867578174694971E-2</v>
      </c>
      <c r="DR67" s="5"/>
      <c r="DS67" s="86">
        <f t="shared" ref="DS67:DS130" si="90">($DR$2)*(CV67-CV66)+(1-$DR$2)*DS66</f>
        <v>-2.2240213789087084</v>
      </c>
      <c r="DT67" s="86">
        <f t="shared" si="74"/>
        <v>362.87123873993022</v>
      </c>
      <c r="DU67" s="86">
        <f t="shared" si="70"/>
        <v>17.088752760069781</v>
      </c>
      <c r="DV67" s="92">
        <f t="shared" si="71"/>
        <v>4.7093158497241189E-2</v>
      </c>
      <c r="DW67" s="156">
        <f t="shared" si="72"/>
        <v>4.4975137231178144E-2</v>
      </c>
    </row>
    <row r="68" spans="1:127" x14ac:dyDescent="0.7">
      <c r="A68" s="25">
        <v>43928</v>
      </c>
      <c r="B68">
        <v>100.58000180000001</v>
      </c>
      <c r="C68" s="85">
        <v>43928</v>
      </c>
      <c r="D68">
        <v>372.27999879999999</v>
      </c>
      <c r="E68" s="17">
        <v>67</v>
      </c>
      <c r="R68" s="5"/>
      <c r="S68" s="86">
        <f t="shared" ref="S68:S131" si="91">($R$2*B67)+(1-$R$2)*(S67)</f>
        <v>97.191166886366872</v>
      </c>
      <c r="T68" s="86">
        <f t="shared" ref="T68:T131" si="92">ABS(B68-S68)</f>
        <v>3.3888349136331328</v>
      </c>
      <c r="U68" s="92">
        <f t="shared" ref="U68:U131" si="93">(T68/S68)</f>
        <v>3.4867725351988635E-2</v>
      </c>
      <c r="V68" s="156">
        <f t="shared" ref="V68:V131" si="94">ABS((B68-S68)/B68)</f>
        <v>3.3692929538535088E-2</v>
      </c>
      <c r="W68" s="102"/>
      <c r="X68" s="5"/>
      <c r="Y68" s="86">
        <f t="shared" ref="Y68:Y131" si="95">($X$2*B67)+(1-$X$2)*(Y67)</f>
        <v>97.801658854483378</v>
      </c>
      <c r="Z68" s="86">
        <f t="shared" ref="Z68:Z131" si="96">ABS((B68-Y68))</f>
        <v>2.7783429455166271</v>
      </c>
      <c r="AA68" s="92">
        <f t="shared" ref="AA68:AA131" si="97">(Z68/Y68)</f>
        <v>2.8407932728937178E-2</v>
      </c>
      <c r="AB68" s="156">
        <f t="shared" ref="AB68:AB131" si="98">ABS((B68-Y68)/B68)</f>
        <v>2.7623214314921866E-2</v>
      </c>
      <c r="AC68" s="102"/>
      <c r="AD68" s="5"/>
      <c r="AE68" s="86">
        <f t="shared" si="75"/>
        <v>98.408692704391711</v>
      </c>
      <c r="AF68" s="86">
        <f t="shared" ref="AF68:AF131" si="99">ABS((B68-AE68))</f>
        <v>2.1713090956082937</v>
      </c>
      <c r="AG68" s="92">
        <f t="shared" ref="AG68:AG131" si="100">(AF68/AE68)</f>
        <v>2.206420018331769E-2</v>
      </c>
      <c r="AH68" s="156">
        <f t="shared" ref="AH68:AH131" si="101">ABS((B68-AE68)/B68)</f>
        <v>2.1587880858521653E-2</v>
      </c>
      <c r="AI68" s="102"/>
      <c r="AJ68" s="5"/>
      <c r="AK68" s="86">
        <f t="shared" si="76"/>
        <v>98.779801582477091</v>
      </c>
      <c r="AL68" s="86">
        <f t="shared" ref="AL68:AL131" si="102">ABS(B68-AK68)</f>
        <v>1.8002002175229137</v>
      </c>
      <c r="AM68" s="92">
        <f t="shared" ref="AM68:AM131" si="103">(AL68/AK68)</f>
        <v>1.8224375719360201E-2</v>
      </c>
      <c r="AN68" s="156">
        <f t="shared" ref="AN68:AN131" si="104">ABS((B68-AK68)/B68)</f>
        <v>1.789819233750415E-2</v>
      </c>
      <c r="AO68" s="102"/>
      <c r="AP68" s="5"/>
      <c r="AQ68" s="6">
        <f t="shared" si="77"/>
        <v>97.801658854483378</v>
      </c>
      <c r="AR68" s="5"/>
      <c r="AS68" s="86">
        <f t="shared" ref="AS68:AS131" si="105">($AR$2)*(AQ68-AQ67)+(1-$AR$2)*AS67</f>
        <v>0.59253632199542405</v>
      </c>
      <c r="AT68" s="86">
        <f t="shared" si="78"/>
        <v>98.394195176478803</v>
      </c>
      <c r="AU68" s="86">
        <f t="shared" ref="AU68:AU131" si="106">ABS(B68-AT68)</f>
        <v>2.1858066235212021</v>
      </c>
      <c r="AV68" s="92">
        <f t="shared" ref="AV68:AV131" si="107">(AU68/AT68)</f>
        <v>2.2214792443809944E-2</v>
      </c>
      <c r="AW68" s="156">
        <f t="shared" ref="AW68:AW131" si="108">ABS((B68-AT68)/B68)</f>
        <v>2.1732020127297334E-2</v>
      </c>
      <c r="AY68" s="5"/>
      <c r="AZ68" s="86">
        <f t="shared" ref="AZ68:AZ131" si="109">($AY$2)*(AQ68-AQ67)+(1-$AY$2)*AZ67</f>
        <v>0.89260913682103005</v>
      </c>
      <c r="BA68" s="86">
        <f t="shared" si="79"/>
        <v>98.694267991304415</v>
      </c>
      <c r="BB68" s="86">
        <f t="shared" ref="BB68:BB131" si="110">ABS((B68-BA68))</f>
        <v>1.8857338086955906</v>
      </c>
      <c r="BC68" s="92">
        <f t="shared" ref="BC68:BC131" si="111">(BB68/BA68)</f>
        <v>1.9106821977358763E-2</v>
      </c>
      <c r="BD68" s="156">
        <f t="shared" ref="BD68:BD131" si="112">ABS((B68-BA68)/B68)</f>
        <v>1.8748595893300038E-2</v>
      </c>
      <c r="BF68" s="5"/>
      <c r="BG68">
        <f t="shared" ref="BG68:BG131" si="113">($BF$2)*(AQ68-AQ67)+(1-$BF$2)*BG67</f>
        <v>1.2520073154359639</v>
      </c>
      <c r="BH68" s="86">
        <f t="shared" si="80"/>
        <v>99.053666169919339</v>
      </c>
      <c r="BI68" s="86">
        <f t="shared" ref="BI68:BI131" si="114">ABS((B68-BH68))</f>
        <v>1.5263356300806663</v>
      </c>
      <c r="BJ68" s="92">
        <f t="shared" ref="BJ68:BJ131" si="115">(BI68/BH68)</f>
        <v>1.5409178570557387E-2</v>
      </c>
      <c r="BK68" s="156">
        <f t="shared" ref="BK68:BK131" si="116">ABS((B68-BH68)/B68)</f>
        <v>1.5175339061096201E-2</v>
      </c>
      <c r="BM68" s="5"/>
      <c r="BN68" s="86">
        <f t="shared" ref="BN68:BN131" si="117">($BM$2)*(AQ68-AQ67)+(1-$BM$2)*BN67</f>
        <v>1.4672140919905703</v>
      </c>
      <c r="BO68" s="86">
        <f t="shared" si="81"/>
        <v>99.268872946473948</v>
      </c>
      <c r="BP68" s="86">
        <f t="shared" ref="BP68:BP131" si="118">ABS((B68-BO68))</f>
        <v>1.311128853526057</v>
      </c>
      <c r="BQ68" s="92">
        <f t="shared" ref="BQ68:BQ131" si="119">(BP68/BO68)</f>
        <v>1.3207854734414295E-2</v>
      </c>
      <c r="BR68" s="156">
        <f t="shared" ref="BR68:BR131" si="120">ABS((B68-BO68)/B68)</f>
        <v>1.3035681348795293E-2</v>
      </c>
      <c r="BW68" s="5"/>
      <c r="BX68" s="86">
        <f t="shared" si="82"/>
        <v>369.71496345026054</v>
      </c>
      <c r="BY68" s="86">
        <f t="shared" ref="BY68:BY131" si="121">ABS((D68-BX68))</f>
        <v>2.5650353497394462</v>
      </c>
      <c r="BZ68" s="92">
        <f t="shared" ref="BZ68:BZ131" si="122">(BY68/BX68)</f>
        <v>6.9378726946888432E-3</v>
      </c>
      <c r="CA68" s="156">
        <f t="shared" ref="CA68:CA131" si="123">ABS((D68-BX68)/D68)</f>
        <v>6.8900702643374095E-3</v>
      </c>
      <c r="CC68" s="5"/>
      <c r="CD68" s="86">
        <f t="shared" si="83"/>
        <v>372.52762580941948</v>
      </c>
      <c r="CE68" s="86">
        <f t="shared" ref="CE68:CE131" si="124">ABS((D68-CD68))</f>
        <v>0.24762700941948879</v>
      </c>
      <c r="CF68" s="92">
        <f t="shared" ref="CF68:CF131" si="125">(CE68/CD68)</f>
        <v>6.6472119720369864E-4</v>
      </c>
      <c r="CG68" s="156">
        <f t="shared" ref="CG68:CG131" si="126">ABS((D68-CD68)/D68)</f>
        <v>6.6516334537897496E-4</v>
      </c>
      <c r="CI68" s="5"/>
      <c r="CJ68" s="86">
        <f t="shared" si="84"/>
        <v>374.60872915538198</v>
      </c>
      <c r="CK68" s="86">
        <f t="shared" ref="CK68:CK131" si="127">ABS((D68-CJ68))</f>
        <v>2.3287303553819925</v>
      </c>
      <c r="CL68" s="92">
        <f t="shared" ref="CL68:CL131" si="128">(CK68/CJ68)</f>
        <v>6.2164337724657523E-3</v>
      </c>
      <c r="CM68" s="156">
        <f t="shared" ref="CM68:CM131" si="129">ABS((D68-CJ68)/D68)</f>
        <v>6.2553195521875367E-3</v>
      </c>
      <c r="CO68" s="5"/>
      <c r="CP68" s="86">
        <f t="shared" si="85"/>
        <v>375.87313842489164</v>
      </c>
      <c r="CQ68" s="86">
        <f t="shared" ref="CQ68:CQ131" si="130">ABS((D68-CP68))</f>
        <v>3.5931396248916485</v>
      </c>
      <c r="CR68" s="92">
        <f t="shared" ref="CR68:CR131" si="131">(CQ68/CP68)</f>
        <v>9.5594477433232246E-3</v>
      </c>
      <c r="CS68" s="156">
        <f t="shared" ref="CS68:CS131" si="132">ABS((D68-CP68)/D68)</f>
        <v>9.651712787347437E-3</v>
      </c>
      <c r="CU68" s="5"/>
      <c r="CV68" s="6">
        <f t="shared" si="86"/>
        <v>372.52762580941948</v>
      </c>
      <c r="CW68" s="5"/>
      <c r="CX68" s="86">
        <f t="shared" ref="CX68:CX131" si="133">($CW$2)*(CV68-CV67)+(1-$CW$2)*CX67</f>
        <v>2.7299369956541639</v>
      </c>
      <c r="CY68" s="86">
        <f t="shared" si="87"/>
        <v>375.25756280507363</v>
      </c>
      <c r="CZ68" s="86">
        <f t="shared" ref="CZ68:CZ131" si="134">ABS((D68-CY68))</f>
        <v>2.9775640050736456</v>
      </c>
      <c r="DA68" s="92">
        <f t="shared" ref="DA68:DA131" si="135">(CZ68/CY68)</f>
        <v>7.934720842975607E-3</v>
      </c>
      <c r="DB68" s="156">
        <f t="shared" ref="DB68:DB131" si="136">ABS((D68-CY68)/D68)</f>
        <v>7.9981842018681283E-3</v>
      </c>
      <c r="DD68" s="5"/>
      <c r="DE68" s="86">
        <f t="shared" ref="DE68:DE131" si="137">($DD$2)*(CV68-CV67)+(1-$DD$2)*DE67</f>
        <v>3.2730231352055492</v>
      </c>
      <c r="DF68" s="86">
        <f t="shared" si="88"/>
        <v>375.80064894462504</v>
      </c>
      <c r="DG68" s="86">
        <f t="shared" ref="DG68:DG131" si="138">ABS((D68-DF68))</f>
        <v>3.5206501446250513</v>
      </c>
      <c r="DH68" s="92">
        <f t="shared" ref="DH68:DH131" si="139">(DG68/DF68)</f>
        <v>9.3683982571936067E-3</v>
      </c>
      <c r="DI68" s="156">
        <f t="shared" ref="DI68:DI131" si="140">ABS((D68-DF68)/D68)</f>
        <v>9.4569951541136933E-3</v>
      </c>
      <c r="DK68" s="5"/>
      <c r="DL68" s="86">
        <f t="shared" ref="DL68:DL131" si="141">($DK$2)*(CV68-CV67)+(1-$DK$2)*DL67</f>
        <v>4.2922756510477829</v>
      </c>
      <c r="DM68" s="86">
        <f t="shared" si="89"/>
        <v>376.81990146046724</v>
      </c>
      <c r="DN68" s="86">
        <f t="shared" ref="DN68:DN131" si="142">ABS((D68-DM68))</f>
        <v>4.5399026604672486</v>
      </c>
      <c r="DO68" s="92">
        <f t="shared" ref="DO68:DO131" si="143">(DN68/DM68)</f>
        <v>1.2047937603273157E-2</v>
      </c>
      <c r="DP68" s="156">
        <f t="shared" ref="DP68:DP131" si="144">ABS((D68-DM68)/D68)</f>
        <v>1.2194860521921891E-2</v>
      </c>
      <c r="DR68" s="5"/>
      <c r="DS68" s="86">
        <f t="shared" si="90"/>
        <v>5.0182689232082165</v>
      </c>
      <c r="DT68" s="86">
        <f t="shared" si="74"/>
        <v>377.54589473262769</v>
      </c>
      <c r="DU68" s="86">
        <f t="shared" ref="DU68:DU131" si="145">ABS((D68-DT68))</f>
        <v>5.2658959326276999</v>
      </c>
      <c r="DV68" s="92">
        <f t="shared" ref="DV68:DV131" si="146">(DU68/DT68)</f>
        <v>1.3947697501404241E-2</v>
      </c>
      <c r="DW68" s="156">
        <f t="shared" ref="DW68:DW131" si="147">ABS((D68-DT68)/D68)</f>
        <v>1.4144987508331592E-2</v>
      </c>
    </row>
    <row r="69" spans="1:127" x14ac:dyDescent="0.7">
      <c r="A69" s="25">
        <v>43929</v>
      </c>
      <c r="B69">
        <v>102.1500015</v>
      </c>
      <c r="C69" s="85">
        <v>43929</v>
      </c>
      <c r="D69">
        <v>371.11999509999998</v>
      </c>
      <c r="E69" s="17">
        <v>68</v>
      </c>
      <c r="R69" s="5"/>
      <c r="S69" s="86">
        <f t="shared" si="91"/>
        <v>98.309482407865801</v>
      </c>
      <c r="T69" s="86">
        <f t="shared" si="92"/>
        <v>3.8405190921342012</v>
      </c>
      <c r="U69" s="92">
        <f t="shared" si="93"/>
        <v>3.9065601792110737E-2</v>
      </c>
      <c r="V69" s="156">
        <f t="shared" si="94"/>
        <v>3.7596857912275225E-2</v>
      </c>
      <c r="W69" s="102"/>
      <c r="X69" s="5"/>
      <c r="Y69" s="86">
        <f t="shared" si="95"/>
        <v>99.190830327241684</v>
      </c>
      <c r="Z69" s="86">
        <f t="shared" si="96"/>
        <v>2.9591711727583174</v>
      </c>
      <c r="AA69" s="92">
        <f t="shared" si="97"/>
        <v>2.9833112224140874E-2</v>
      </c>
      <c r="AB69" s="156">
        <f t="shared" si="98"/>
        <v>2.8968880365198207E-2</v>
      </c>
      <c r="AC69" s="102"/>
      <c r="AD69" s="5"/>
      <c r="AE69" s="86">
        <f t="shared" si="75"/>
        <v>99.841756707493175</v>
      </c>
      <c r="AF69" s="86">
        <f t="shared" si="99"/>
        <v>2.3082447925068266</v>
      </c>
      <c r="AG69" s="92">
        <f t="shared" si="100"/>
        <v>2.3119032242885123E-2</v>
      </c>
      <c r="AH69" s="156">
        <f t="shared" si="101"/>
        <v>2.2596620250728304E-2</v>
      </c>
      <c r="AI69" s="102"/>
      <c r="AJ69" s="5"/>
      <c r="AK69" s="86">
        <f t="shared" si="76"/>
        <v>100.12995174561928</v>
      </c>
      <c r="AL69" s="86">
        <f t="shared" si="102"/>
        <v>2.0200497543807217</v>
      </c>
      <c r="AM69" s="92">
        <f t="shared" si="103"/>
        <v>2.0174280713853431E-2</v>
      </c>
      <c r="AN69" s="156">
        <f t="shared" si="104"/>
        <v>1.977532770159305E-2</v>
      </c>
      <c r="AO69" s="102"/>
      <c r="AP69" s="5"/>
      <c r="AQ69" s="6">
        <f t="shared" si="77"/>
        <v>99.190830327241684</v>
      </c>
      <c r="AR69" s="5"/>
      <c r="AS69" s="86">
        <f t="shared" si="105"/>
        <v>0.85542592174717524</v>
      </c>
      <c r="AT69" s="86">
        <f t="shared" si="78"/>
        <v>100.04625624898885</v>
      </c>
      <c r="AU69" s="86">
        <f t="shared" si="106"/>
        <v>2.1037452510111478</v>
      </c>
      <c r="AV69" s="92">
        <f t="shared" si="107"/>
        <v>2.1027725872875026E-2</v>
      </c>
      <c r="AW69" s="156">
        <f t="shared" si="108"/>
        <v>2.059466686362357E-2</v>
      </c>
      <c r="AY69" s="5"/>
      <c r="AZ69" s="86">
        <f t="shared" si="109"/>
        <v>1.1408903047896684</v>
      </c>
      <c r="BA69" s="86">
        <f t="shared" si="79"/>
        <v>100.33172063203135</v>
      </c>
      <c r="BB69" s="86">
        <f t="shared" si="110"/>
        <v>1.8182808679686531</v>
      </c>
      <c r="BC69" s="92">
        <f t="shared" si="111"/>
        <v>1.8122691971338114E-2</v>
      </c>
      <c r="BD69" s="156">
        <f t="shared" si="112"/>
        <v>1.7800106130871206E-2</v>
      </c>
      <c r="BF69" s="5"/>
      <c r="BG69">
        <f t="shared" si="113"/>
        <v>1.3425356592687101</v>
      </c>
      <c r="BH69" s="86">
        <f t="shared" si="80"/>
        <v>100.53336598651039</v>
      </c>
      <c r="BI69" s="86">
        <f t="shared" si="114"/>
        <v>1.6166355134896122</v>
      </c>
      <c r="BJ69" s="92">
        <f t="shared" si="115"/>
        <v>1.6080586754715177E-2</v>
      </c>
      <c r="BK69" s="156">
        <f t="shared" si="116"/>
        <v>1.5826093879103977E-2</v>
      </c>
      <c r="BM69" s="5"/>
      <c r="BN69" s="86">
        <f t="shared" si="117"/>
        <v>1.4086821275663723</v>
      </c>
      <c r="BO69" s="86">
        <f t="shared" si="81"/>
        <v>100.59951245480806</v>
      </c>
      <c r="BP69" s="86">
        <f t="shared" si="118"/>
        <v>1.550489045191938</v>
      </c>
      <c r="BQ69" s="92">
        <f t="shared" si="119"/>
        <v>1.5412490650871278E-2</v>
      </c>
      <c r="BR69" s="156">
        <f t="shared" si="120"/>
        <v>1.5178551369790612E-2</v>
      </c>
      <c r="BW69" s="5"/>
      <c r="BX69" s="86">
        <f t="shared" si="82"/>
        <v>370.56142511567452</v>
      </c>
      <c r="BY69" s="86">
        <f t="shared" si="121"/>
        <v>0.55856998432545879</v>
      </c>
      <c r="BZ69" s="92">
        <f t="shared" si="122"/>
        <v>1.5073613886040498E-3</v>
      </c>
      <c r="CA69" s="156">
        <f t="shared" si="123"/>
        <v>1.5050926700269803E-3</v>
      </c>
      <c r="CC69" s="5"/>
      <c r="CD69" s="86">
        <f t="shared" si="83"/>
        <v>372.40381230470973</v>
      </c>
      <c r="CE69" s="86">
        <f t="shared" si="124"/>
        <v>1.2838172047097487</v>
      </c>
      <c r="CF69" s="92">
        <f t="shared" si="125"/>
        <v>3.4473793293482687E-3</v>
      </c>
      <c r="CG69" s="156">
        <f t="shared" si="126"/>
        <v>3.4593048654352841E-3</v>
      </c>
      <c r="CI69" s="5"/>
      <c r="CJ69" s="86">
        <f t="shared" si="84"/>
        <v>373.07176712082986</v>
      </c>
      <c r="CK69" s="86">
        <f t="shared" si="127"/>
        <v>1.9517720208298783</v>
      </c>
      <c r="CL69" s="92">
        <f t="shared" si="128"/>
        <v>5.2316261718023324E-3</v>
      </c>
      <c r="CM69" s="156">
        <f t="shared" si="129"/>
        <v>5.2591400264056492E-3</v>
      </c>
      <c r="CO69" s="5"/>
      <c r="CP69" s="86">
        <f t="shared" si="85"/>
        <v>373.17828370622294</v>
      </c>
      <c r="CQ69" s="86">
        <f t="shared" si="130"/>
        <v>2.0582886062229591</v>
      </c>
      <c r="CR69" s="92">
        <f t="shared" si="131"/>
        <v>5.5155637294352989E-3</v>
      </c>
      <c r="CS69" s="156">
        <f t="shared" si="132"/>
        <v>5.5461538946947435E-3</v>
      </c>
      <c r="CU69" s="5"/>
      <c r="CV69" s="6">
        <f t="shared" si="86"/>
        <v>372.40381230470973</v>
      </c>
      <c r="CW69" s="5"/>
      <c r="CX69" s="86">
        <f t="shared" si="133"/>
        <v>1.788199330534074</v>
      </c>
      <c r="CY69" s="86">
        <f t="shared" si="87"/>
        <v>374.19201163524383</v>
      </c>
      <c r="CZ69" s="86">
        <f t="shared" si="134"/>
        <v>3.0720165352438471</v>
      </c>
      <c r="DA69" s="92">
        <f t="shared" si="135"/>
        <v>8.2097330774618411E-3</v>
      </c>
      <c r="DB69" s="156">
        <f t="shared" si="136"/>
        <v>8.2776907086778723E-3</v>
      </c>
      <c r="DD69" s="5"/>
      <c r="DE69" s="86">
        <f t="shared" si="137"/>
        <v>1.5746048152479024</v>
      </c>
      <c r="DF69" s="86">
        <f t="shared" si="88"/>
        <v>373.97841711995761</v>
      </c>
      <c r="DG69" s="86">
        <f t="shared" si="138"/>
        <v>2.8584220199576293</v>
      </c>
      <c r="DH69" s="92">
        <f t="shared" si="139"/>
        <v>7.6432807057974141E-3</v>
      </c>
      <c r="DI69" s="156">
        <f t="shared" si="140"/>
        <v>7.7021504033686315E-3</v>
      </c>
      <c r="DK69" s="5"/>
      <c r="DL69" s="86">
        <f t="shared" si="141"/>
        <v>1.3776568082478149</v>
      </c>
      <c r="DM69" s="86">
        <f t="shared" si="89"/>
        <v>373.78146911295755</v>
      </c>
      <c r="DN69" s="86">
        <f t="shared" si="142"/>
        <v>2.6614740129575694</v>
      </c>
      <c r="DO69" s="92">
        <f t="shared" si="143"/>
        <v>7.1204011779226707E-3</v>
      </c>
      <c r="DP69" s="156">
        <f t="shared" si="144"/>
        <v>7.1714648849368059E-3</v>
      </c>
      <c r="DR69" s="5"/>
      <c r="DS69" s="86">
        <f t="shared" si="90"/>
        <v>1.1617071022697458</v>
      </c>
      <c r="DT69" s="86">
        <f t="shared" si="74"/>
        <v>373.56551940697949</v>
      </c>
      <c r="DU69" s="86">
        <f t="shared" si="145"/>
        <v>2.4455243069795074</v>
      </c>
      <c r="DV69" s="92">
        <f t="shared" si="146"/>
        <v>6.5464401287936872E-3</v>
      </c>
      <c r="DW69" s="156">
        <f t="shared" si="147"/>
        <v>6.5895784093243205E-3</v>
      </c>
    </row>
    <row r="70" spans="1:127" x14ac:dyDescent="0.7">
      <c r="A70" s="25">
        <v>43930</v>
      </c>
      <c r="B70">
        <v>102.1380005</v>
      </c>
      <c r="C70" s="85">
        <v>43930</v>
      </c>
      <c r="D70">
        <v>370.72000120000001</v>
      </c>
      <c r="E70" s="17">
        <v>69</v>
      </c>
      <c r="R70" s="5"/>
      <c r="S70" s="86">
        <f t="shared" si="91"/>
        <v>99.576853708270079</v>
      </c>
      <c r="T70" s="86">
        <f t="shared" si="92"/>
        <v>2.5611467917299251</v>
      </c>
      <c r="U70" s="92">
        <f t="shared" si="93"/>
        <v>2.5720302423224848E-2</v>
      </c>
      <c r="V70" s="156">
        <f t="shared" si="94"/>
        <v>2.5075356666394943E-2</v>
      </c>
      <c r="W70" s="102"/>
      <c r="X70" s="5"/>
      <c r="Y70" s="86">
        <f t="shared" si="95"/>
        <v>100.67041591362084</v>
      </c>
      <c r="Z70" s="86">
        <f t="shared" si="96"/>
        <v>1.4675845863791608</v>
      </c>
      <c r="AA70" s="92">
        <f t="shared" si="97"/>
        <v>1.4578111881830367E-2</v>
      </c>
      <c r="AB70" s="156">
        <f t="shared" si="98"/>
        <v>1.4368644179392966E-2</v>
      </c>
      <c r="AC70" s="102"/>
      <c r="AD70" s="5"/>
      <c r="AE70" s="86">
        <f t="shared" si="75"/>
        <v>101.36519827054768</v>
      </c>
      <c r="AF70" s="86">
        <f t="shared" si="99"/>
        <v>0.77280222945232424</v>
      </c>
      <c r="AG70" s="92">
        <f t="shared" si="100"/>
        <v>7.6239403921421322E-3</v>
      </c>
      <c r="AH70" s="156">
        <f t="shared" si="101"/>
        <v>7.5662557096202818E-3</v>
      </c>
      <c r="AI70" s="102"/>
      <c r="AJ70" s="5"/>
      <c r="AK70" s="86">
        <f t="shared" si="76"/>
        <v>101.64498906140481</v>
      </c>
      <c r="AL70" s="86">
        <f t="shared" si="102"/>
        <v>0.49301143859518959</v>
      </c>
      <c r="AM70" s="92">
        <f t="shared" si="103"/>
        <v>4.8503270367549174E-3</v>
      </c>
      <c r="AN70" s="156">
        <f t="shared" si="104"/>
        <v>4.8269149208103948E-3</v>
      </c>
      <c r="AO70" s="102"/>
      <c r="AP70" s="5"/>
      <c r="AQ70" s="6">
        <f t="shared" si="77"/>
        <v>100.67041591362084</v>
      </c>
      <c r="AR70" s="5"/>
      <c r="AS70" s="86">
        <f t="shared" si="105"/>
        <v>1.0613986110757296</v>
      </c>
      <c r="AT70" s="86">
        <f t="shared" si="78"/>
        <v>101.73181452469657</v>
      </c>
      <c r="AU70" s="86">
        <f t="shared" si="106"/>
        <v>0.40618597530342981</v>
      </c>
      <c r="AV70" s="92">
        <f t="shared" si="107"/>
        <v>3.9927133630829267E-3</v>
      </c>
      <c r="AW70" s="156">
        <f t="shared" si="108"/>
        <v>3.9768350008323279E-3</v>
      </c>
      <c r="AY70" s="5"/>
      <c r="AZ70" s="86">
        <f t="shared" si="109"/>
        <v>1.3102379455844135</v>
      </c>
      <c r="BA70" s="86">
        <f t="shared" si="79"/>
        <v>101.98065385920526</v>
      </c>
      <c r="BB70" s="86">
        <f t="shared" si="110"/>
        <v>0.15734664079474214</v>
      </c>
      <c r="BC70" s="92">
        <f t="shared" si="111"/>
        <v>1.5429067655515849E-3</v>
      </c>
      <c r="BD70" s="156">
        <f t="shared" si="112"/>
        <v>1.5405298715901741E-3</v>
      </c>
      <c r="BF70" s="5"/>
      <c r="BG70">
        <f t="shared" si="113"/>
        <v>1.4329886111616061</v>
      </c>
      <c r="BH70" s="86">
        <f t="shared" si="80"/>
        <v>102.10340452478245</v>
      </c>
      <c r="BI70" s="86">
        <f t="shared" si="114"/>
        <v>3.4595975217555974E-2</v>
      </c>
      <c r="BJ70" s="92">
        <f t="shared" si="115"/>
        <v>3.3883272921774973E-4</v>
      </c>
      <c r="BK70" s="156">
        <f t="shared" si="116"/>
        <v>3.3871796048676292E-4</v>
      </c>
      <c r="BM70" s="5"/>
      <c r="BN70" s="86">
        <f t="shared" si="117"/>
        <v>1.4618597216759621</v>
      </c>
      <c r="BO70" s="86">
        <f t="shared" si="81"/>
        <v>102.13227563529681</v>
      </c>
      <c r="BP70" s="86">
        <f t="shared" si="118"/>
        <v>5.7248647031968858E-3</v>
      </c>
      <c r="BQ70" s="92">
        <f t="shared" si="119"/>
        <v>5.6053433330319124E-5</v>
      </c>
      <c r="BR70" s="156">
        <f t="shared" si="120"/>
        <v>5.6050291519040319E-5</v>
      </c>
      <c r="BW70" s="5"/>
      <c r="BX70" s="86">
        <f t="shared" si="82"/>
        <v>370.7457532105019</v>
      </c>
      <c r="BY70" s="86">
        <f t="shared" si="121"/>
        <v>2.5752010501889799E-2</v>
      </c>
      <c r="BZ70" s="92">
        <f t="shared" si="122"/>
        <v>6.9460028277837973E-5</v>
      </c>
      <c r="CA70" s="156">
        <f t="shared" si="123"/>
        <v>6.9464853308513094E-5</v>
      </c>
      <c r="CC70" s="5"/>
      <c r="CD70" s="86">
        <f t="shared" si="83"/>
        <v>371.76190370235486</v>
      </c>
      <c r="CE70" s="86">
        <f t="shared" si="124"/>
        <v>1.0419025023548443</v>
      </c>
      <c r="CF70" s="92">
        <f t="shared" si="125"/>
        <v>2.8026069696184541E-3</v>
      </c>
      <c r="CG70" s="156">
        <f t="shared" si="126"/>
        <v>2.8104836506858649E-3</v>
      </c>
      <c r="CI70" s="5"/>
      <c r="CJ70" s="86">
        <f t="shared" si="84"/>
        <v>371.78359758708217</v>
      </c>
      <c r="CK70" s="86">
        <f t="shared" si="127"/>
        <v>1.063596387082157</v>
      </c>
      <c r="CL70" s="92">
        <f t="shared" si="128"/>
        <v>2.8607942738329999E-3</v>
      </c>
      <c r="CM70" s="156">
        <f t="shared" si="129"/>
        <v>2.869001898034513E-3</v>
      </c>
      <c r="CO70" s="5"/>
      <c r="CP70" s="86">
        <f t="shared" si="85"/>
        <v>371.63456725155572</v>
      </c>
      <c r="CQ70" s="86">
        <f t="shared" si="130"/>
        <v>0.91456605155570969</v>
      </c>
      <c r="CR70" s="92">
        <f t="shared" si="131"/>
        <v>2.4609283746650215E-3</v>
      </c>
      <c r="CS70" s="156">
        <f t="shared" si="132"/>
        <v>2.4669994836947298E-3</v>
      </c>
      <c r="CU70" s="5"/>
      <c r="CV70" s="6">
        <f t="shared" si="86"/>
        <v>371.76190370235486</v>
      </c>
      <c r="CW70" s="5"/>
      <c r="CX70" s="86">
        <f t="shared" si="133"/>
        <v>0.98626371268072099</v>
      </c>
      <c r="CY70" s="86">
        <f t="shared" si="87"/>
        <v>372.7481674150356</v>
      </c>
      <c r="CZ70" s="86">
        <f t="shared" si="134"/>
        <v>2.0281662150355828</v>
      </c>
      <c r="DA70" s="92">
        <f t="shared" si="135"/>
        <v>5.4411165294270267E-3</v>
      </c>
      <c r="DB70" s="156">
        <f t="shared" si="136"/>
        <v>5.4708842481401643E-3</v>
      </c>
      <c r="DD70" s="5"/>
      <c r="DE70" s="86">
        <f t="shared" si="137"/>
        <v>0.46634810644651403</v>
      </c>
      <c r="DF70" s="86">
        <f t="shared" si="88"/>
        <v>372.22825180880136</v>
      </c>
      <c r="DG70" s="86">
        <f t="shared" si="138"/>
        <v>1.5082506088013474</v>
      </c>
      <c r="DH70" s="92">
        <f t="shared" si="139"/>
        <v>4.0519509238543102E-3</v>
      </c>
      <c r="DI70" s="156">
        <f t="shared" si="140"/>
        <v>4.0684360269724433E-3</v>
      </c>
      <c r="DK70" s="5"/>
      <c r="DL70" s="86">
        <f t="shared" si="141"/>
        <v>4.4743637250039936E-2</v>
      </c>
      <c r="DM70" s="86">
        <f t="shared" si="89"/>
        <v>371.80664733960492</v>
      </c>
      <c r="DN70" s="86">
        <f t="shared" si="142"/>
        <v>1.086646139604909</v>
      </c>
      <c r="DO70" s="92">
        <f t="shared" si="143"/>
        <v>2.9226108445887357E-3</v>
      </c>
      <c r="DP70" s="156">
        <f t="shared" si="144"/>
        <v>2.9311775358424035E-3</v>
      </c>
      <c r="DR70" s="5"/>
      <c r="DS70" s="86">
        <f t="shared" si="90"/>
        <v>-0.1910046761987193</v>
      </c>
      <c r="DT70" s="86">
        <f t="shared" si="74"/>
        <v>371.57089902615616</v>
      </c>
      <c r="DU70" s="86">
        <f t="shared" si="145"/>
        <v>0.8508978261561424</v>
      </c>
      <c r="DV70" s="92">
        <f t="shared" si="146"/>
        <v>2.2900012578655812E-3</v>
      </c>
      <c r="DW70" s="156">
        <f t="shared" si="147"/>
        <v>2.2952574001991622E-3</v>
      </c>
    </row>
    <row r="71" spans="1:127" x14ac:dyDescent="0.7">
      <c r="A71" s="25">
        <v>43934</v>
      </c>
      <c r="B71">
        <v>108.4434967</v>
      </c>
      <c r="C71" s="85">
        <v>43934</v>
      </c>
      <c r="D71">
        <v>396.72000120000001</v>
      </c>
      <c r="E71" s="17">
        <v>70</v>
      </c>
      <c r="R71" s="5"/>
      <c r="S71" s="86">
        <f t="shared" si="91"/>
        <v>100.42203214954095</v>
      </c>
      <c r="T71" s="86">
        <f t="shared" si="92"/>
        <v>8.0214645504590436</v>
      </c>
      <c r="U71" s="92">
        <f t="shared" si="93"/>
        <v>7.9877536619793563E-2</v>
      </c>
      <c r="V71" s="156">
        <f t="shared" si="94"/>
        <v>7.3969069557483599E-2</v>
      </c>
      <c r="W71" s="102"/>
      <c r="X71" s="5"/>
      <c r="Y71" s="86">
        <f t="shared" si="95"/>
        <v>101.40420820681042</v>
      </c>
      <c r="Z71" s="86">
        <f t="shared" si="96"/>
        <v>7.0392884931895736</v>
      </c>
      <c r="AA71" s="92">
        <f t="shared" si="97"/>
        <v>6.9418110132403829E-2</v>
      </c>
      <c r="AB71" s="156">
        <f t="shared" si="98"/>
        <v>6.4912039056276336E-2</v>
      </c>
      <c r="AC71" s="102"/>
      <c r="AD71" s="5"/>
      <c r="AE71" s="86">
        <f t="shared" si="75"/>
        <v>101.87524774198621</v>
      </c>
      <c r="AF71" s="86">
        <f t="shared" si="99"/>
        <v>6.5682489580137826</v>
      </c>
      <c r="AG71" s="92">
        <f t="shared" si="100"/>
        <v>6.4473452615779858E-2</v>
      </c>
      <c r="AH71" s="156">
        <f t="shared" si="101"/>
        <v>6.0568398824175709E-2</v>
      </c>
      <c r="AI71" s="102"/>
      <c r="AJ71" s="5"/>
      <c r="AK71" s="86">
        <f t="shared" si="76"/>
        <v>102.01474764035122</v>
      </c>
      <c r="AL71" s="86">
        <f t="shared" si="102"/>
        <v>6.42874905964878</v>
      </c>
      <c r="AM71" s="92">
        <f t="shared" si="103"/>
        <v>6.3017840149083834E-2</v>
      </c>
      <c r="AN71" s="156">
        <f t="shared" si="104"/>
        <v>5.9282015568286078E-2</v>
      </c>
      <c r="AO71" s="102"/>
      <c r="AP71" s="5"/>
      <c r="AQ71" s="6">
        <f t="shared" si="77"/>
        <v>101.40420820681042</v>
      </c>
      <c r="AR71" s="5"/>
      <c r="AS71" s="86">
        <f t="shared" si="105"/>
        <v>0.95328852617330029</v>
      </c>
      <c r="AT71" s="86">
        <f t="shared" si="78"/>
        <v>102.35749673298372</v>
      </c>
      <c r="AU71" s="86">
        <f t="shared" si="106"/>
        <v>6.0859999670162779</v>
      </c>
      <c r="AV71" s="92">
        <f t="shared" si="107"/>
        <v>5.9458272830690696E-2</v>
      </c>
      <c r="AW71" s="156">
        <f t="shared" si="108"/>
        <v>5.6121391805104698E-2</v>
      </c>
      <c r="AY71" s="5"/>
      <c r="AZ71" s="86">
        <f t="shared" si="109"/>
        <v>1.0220151193869969</v>
      </c>
      <c r="BA71" s="86">
        <f t="shared" si="79"/>
        <v>102.42622332619742</v>
      </c>
      <c r="BB71" s="86">
        <f t="shared" si="110"/>
        <v>6.0172733738025812</v>
      </c>
      <c r="BC71" s="92">
        <f t="shared" si="111"/>
        <v>5.8747390837982319E-2</v>
      </c>
      <c r="BD71" s="156">
        <f t="shared" si="112"/>
        <v>5.5487636943770569E-2</v>
      </c>
      <c r="BF71" s="5"/>
      <c r="BG71">
        <f t="shared" si="113"/>
        <v>0.97151904130006916</v>
      </c>
      <c r="BH71" s="86">
        <f t="shared" si="80"/>
        <v>102.37572724811049</v>
      </c>
      <c r="BI71" s="86">
        <f t="shared" si="114"/>
        <v>6.0677694518895038</v>
      </c>
      <c r="BJ71" s="92">
        <f t="shared" si="115"/>
        <v>5.9269610238607551E-2</v>
      </c>
      <c r="BK71" s="156">
        <f t="shared" si="116"/>
        <v>5.5953281077568792E-2</v>
      </c>
      <c r="BM71" s="5"/>
      <c r="BN71" s="86">
        <f t="shared" si="117"/>
        <v>0.91580915031117582</v>
      </c>
      <c r="BO71" s="86">
        <f t="shared" si="81"/>
        <v>102.3200173571216</v>
      </c>
      <c r="BP71" s="86">
        <f t="shared" si="118"/>
        <v>6.1234793428783973</v>
      </c>
      <c r="BQ71" s="92">
        <f t="shared" si="119"/>
        <v>5.9846347772850486E-2</v>
      </c>
      <c r="BR71" s="156">
        <f t="shared" si="120"/>
        <v>5.6467003824291082E-2</v>
      </c>
      <c r="BW71" s="5"/>
      <c r="BX71" s="86">
        <f t="shared" si="82"/>
        <v>370.73725504703629</v>
      </c>
      <c r="BY71" s="86">
        <f t="shared" si="121"/>
        <v>25.982746152963728</v>
      </c>
      <c r="BZ71" s="92">
        <f t="shared" si="122"/>
        <v>7.0083990209366023E-2</v>
      </c>
      <c r="CA71" s="156">
        <f t="shared" si="123"/>
        <v>6.549391529131636E-2</v>
      </c>
      <c r="CC71" s="5"/>
      <c r="CD71" s="86">
        <f t="shared" si="83"/>
        <v>371.24095245117746</v>
      </c>
      <c r="CE71" s="86">
        <f t="shared" si="124"/>
        <v>25.479048748822549</v>
      </c>
      <c r="CF71" s="92">
        <f t="shared" si="125"/>
        <v>6.8632106939153878E-2</v>
      </c>
      <c r="CG71" s="156">
        <f t="shared" si="126"/>
        <v>6.4224260616438378E-2</v>
      </c>
      <c r="CI71" s="5"/>
      <c r="CJ71" s="86">
        <f t="shared" si="84"/>
        <v>371.08162397160794</v>
      </c>
      <c r="CK71" s="86">
        <f t="shared" si="127"/>
        <v>25.638377228392073</v>
      </c>
      <c r="CL71" s="92">
        <f t="shared" si="128"/>
        <v>6.909093733607706E-2</v>
      </c>
      <c r="CM71" s="156">
        <f t="shared" si="129"/>
        <v>6.4625875052533324E-2</v>
      </c>
      <c r="CO71" s="5"/>
      <c r="CP71" s="86">
        <f t="shared" si="85"/>
        <v>370.94864271288895</v>
      </c>
      <c r="CQ71" s="86">
        <f t="shared" si="130"/>
        <v>25.771358487111058</v>
      </c>
      <c r="CR71" s="92">
        <f t="shared" si="131"/>
        <v>6.9474195399760144E-2</v>
      </c>
      <c r="CS71" s="156">
        <f t="shared" si="132"/>
        <v>6.4961076853089744E-2</v>
      </c>
      <c r="CU71" s="5"/>
      <c r="CV71" s="6">
        <f t="shared" si="86"/>
        <v>371.24095245117746</v>
      </c>
      <c r="CW71" s="5"/>
      <c r="CX71" s="86">
        <f t="shared" si="133"/>
        <v>0.48888277460754304</v>
      </c>
      <c r="CY71" s="86">
        <f t="shared" si="87"/>
        <v>371.729835225785</v>
      </c>
      <c r="CZ71" s="86">
        <f t="shared" si="134"/>
        <v>24.990165974215017</v>
      </c>
      <c r="DA71" s="92">
        <f t="shared" si="135"/>
        <v>6.7226688864067741E-2</v>
      </c>
      <c r="DB71" s="156">
        <f t="shared" si="136"/>
        <v>6.299194872611584E-2</v>
      </c>
      <c r="DD71" s="5"/>
      <c r="DE71" s="86">
        <f t="shared" si="137"/>
        <v>-2.7301572365439841E-2</v>
      </c>
      <c r="DF71" s="86">
        <f t="shared" si="88"/>
        <v>371.21365087881202</v>
      </c>
      <c r="DG71" s="86">
        <f t="shared" si="138"/>
        <v>25.506350321187995</v>
      </c>
      <c r="DH71" s="92">
        <f t="shared" si="139"/>
        <v>6.8710701400134952E-2</v>
      </c>
      <c r="DI71" s="156">
        <f t="shared" si="140"/>
        <v>6.4293078856715813E-2</v>
      </c>
      <c r="DK71" s="5"/>
      <c r="DL71" s="86">
        <f t="shared" si="141"/>
        <v>-0.32861498911206632</v>
      </c>
      <c r="DM71" s="86">
        <f t="shared" si="89"/>
        <v>370.91233746206541</v>
      </c>
      <c r="DN71" s="86">
        <f t="shared" si="142"/>
        <v>25.807663737934604</v>
      </c>
      <c r="DO71" s="92">
        <f t="shared" si="143"/>
        <v>6.9578876546736737E-2</v>
      </c>
      <c r="DP71" s="156">
        <f t="shared" si="144"/>
        <v>6.5052590390883985E-2</v>
      </c>
      <c r="DR71" s="5"/>
      <c r="DS71" s="86">
        <f t="shared" si="90"/>
        <v>-0.43846460743272508</v>
      </c>
      <c r="DT71" s="86">
        <f t="shared" si="74"/>
        <v>370.80248784374476</v>
      </c>
      <c r="DU71" s="86">
        <f t="shared" si="145"/>
        <v>25.917513356255256</v>
      </c>
      <c r="DV71" s="92">
        <f t="shared" si="146"/>
        <v>6.9895737504266239E-2</v>
      </c>
      <c r="DW71" s="156">
        <f t="shared" si="147"/>
        <v>6.5329484971415289E-2</v>
      </c>
    </row>
    <row r="72" spans="1:127" x14ac:dyDescent="0.7">
      <c r="A72" s="25">
        <v>43935</v>
      </c>
      <c r="B72">
        <v>114.1660004</v>
      </c>
      <c r="C72" s="85">
        <v>43935</v>
      </c>
      <c r="D72">
        <v>413.5499878</v>
      </c>
      <c r="E72" s="17">
        <v>71</v>
      </c>
      <c r="R72" s="5"/>
      <c r="S72" s="86">
        <f t="shared" si="91"/>
        <v>103.06911545119243</v>
      </c>
      <c r="T72" s="86">
        <f t="shared" si="92"/>
        <v>11.09688494880757</v>
      </c>
      <c r="U72" s="92">
        <f t="shared" si="93"/>
        <v>0.10766450163300774</v>
      </c>
      <c r="V72" s="156">
        <f t="shared" si="94"/>
        <v>9.7199559500444496E-2</v>
      </c>
      <c r="W72" s="102"/>
      <c r="X72" s="5"/>
      <c r="Y72" s="86">
        <f t="shared" si="95"/>
        <v>104.9238524534052</v>
      </c>
      <c r="Z72" s="86">
        <f t="shared" si="96"/>
        <v>9.2421479465947982</v>
      </c>
      <c r="AA72" s="92">
        <f t="shared" si="97"/>
        <v>8.8084336692641652E-2</v>
      </c>
      <c r="AB72" s="156">
        <f t="shared" si="98"/>
        <v>8.0953593138179153E-2</v>
      </c>
      <c r="AC72" s="102"/>
      <c r="AD72" s="5"/>
      <c r="AE72" s="86">
        <f t="shared" si="75"/>
        <v>106.2102920542753</v>
      </c>
      <c r="AF72" s="86">
        <f t="shared" si="99"/>
        <v>7.9557083457247018</v>
      </c>
      <c r="AG72" s="92">
        <f t="shared" si="100"/>
        <v>7.4905248746130901E-2</v>
      </c>
      <c r="AH72" s="156">
        <f t="shared" si="101"/>
        <v>6.9685443283031057E-2</v>
      </c>
      <c r="AI72" s="102"/>
      <c r="AJ72" s="5"/>
      <c r="AK72" s="86">
        <f t="shared" si="76"/>
        <v>106.83630943508781</v>
      </c>
      <c r="AL72" s="86">
        <f t="shared" si="102"/>
        <v>7.3296909649121886</v>
      </c>
      <c r="AM72" s="92">
        <f t="shared" si="103"/>
        <v>6.8606740570401323E-2</v>
      </c>
      <c r="AN72" s="156">
        <f t="shared" si="104"/>
        <v>6.4202047362887107E-2</v>
      </c>
      <c r="AO72" s="102"/>
      <c r="AP72" s="5"/>
      <c r="AQ72" s="6">
        <f t="shared" si="77"/>
        <v>104.9238524534052</v>
      </c>
      <c r="AR72" s="5"/>
      <c r="AS72" s="86">
        <f t="shared" si="105"/>
        <v>1.8001859139123884</v>
      </c>
      <c r="AT72" s="86">
        <f t="shared" si="78"/>
        <v>106.72403836731759</v>
      </c>
      <c r="AU72" s="86">
        <f t="shared" si="106"/>
        <v>7.4419620326824116</v>
      </c>
      <c r="AV72" s="92">
        <f t="shared" si="107"/>
        <v>6.9730888622008755E-2</v>
      </c>
      <c r="AW72" s="156">
        <f t="shared" si="108"/>
        <v>6.5185449315980512E-2</v>
      </c>
      <c r="AY72" s="5"/>
      <c r="AZ72" s="86">
        <f t="shared" si="109"/>
        <v>2.2708296829908883</v>
      </c>
      <c r="BA72" s="86">
        <f t="shared" si="79"/>
        <v>107.1946821363961</v>
      </c>
      <c r="BB72" s="86">
        <f t="shared" si="110"/>
        <v>6.9713182636039051</v>
      </c>
      <c r="BC72" s="92">
        <f t="shared" si="111"/>
        <v>6.503418009797815E-2</v>
      </c>
      <c r="BD72" s="156">
        <f t="shared" si="112"/>
        <v>6.1062998083305939E-2</v>
      </c>
      <c r="BF72" s="5"/>
      <c r="BG72">
        <f t="shared" si="113"/>
        <v>2.6532816767945784</v>
      </c>
      <c r="BH72" s="86">
        <f t="shared" si="80"/>
        <v>107.57713413019978</v>
      </c>
      <c r="BI72" s="86">
        <f t="shared" si="114"/>
        <v>6.5888662698002207</v>
      </c>
      <c r="BJ72" s="92">
        <f t="shared" si="115"/>
        <v>6.1247832293299116E-2</v>
      </c>
      <c r="BK72" s="156">
        <f t="shared" si="116"/>
        <v>5.7713034061936189E-2</v>
      </c>
      <c r="BM72" s="5"/>
      <c r="BN72" s="86">
        <f t="shared" si="117"/>
        <v>2.8686854725238788</v>
      </c>
      <c r="BO72" s="86">
        <f t="shared" si="81"/>
        <v>107.79253792592908</v>
      </c>
      <c r="BP72" s="86">
        <f t="shared" si="118"/>
        <v>6.3734624740709194</v>
      </c>
      <c r="BQ72" s="92">
        <f t="shared" si="119"/>
        <v>5.9127121382470088E-2</v>
      </c>
      <c r="BR72" s="156">
        <f t="shared" si="120"/>
        <v>5.5826274475241397E-2</v>
      </c>
      <c r="BW72" s="5"/>
      <c r="BX72" s="86">
        <f t="shared" si="82"/>
        <v>379.31156127751433</v>
      </c>
      <c r="BY72" s="86">
        <f t="shared" si="121"/>
        <v>34.238426522485668</v>
      </c>
      <c r="BZ72" s="92">
        <f t="shared" si="122"/>
        <v>9.0264653171053574E-2</v>
      </c>
      <c r="CA72" s="156">
        <f t="shared" si="123"/>
        <v>8.2791506547073027E-2</v>
      </c>
      <c r="CC72" s="5"/>
      <c r="CD72" s="86">
        <f t="shared" si="83"/>
        <v>383.98047682558877</v>
      </c>
      <c r="CE72" s="86">
        <f t="shared" si="124"/>
        <v>29.56951097441123</v>
      </c>
      <c r="CF72" s="92">
        <f t="shared" si="125"/>
        <v>7.7007850031506328E-2</v>
      </c>
      <c r="CG72" s="156">
        <f t="shared" si="126"/>
        <v>7.150166085535363E-2</v>
      </c>
      <c r="CI72" s="5"/>
      <c r="CJ72" s="86">
        <f t="shared" si="84"/>
        <v>388.00295294234672</v>
      </c>
      <c r="CK72" s="86">
        <f t="shared" si="127"/>
        <v>25.547034857653273</v>
      </c>
      <c r="CL72" s="92">
        <f t="shared" si="128"/>
        <v>6.5842372239495045E-2</v>
      </c>
      <c r="CM72" s="156">
        <f t="shared" si="129"/>
        <v>6.1774962184277138E-2</v>
      </c>
      <c r="CO72" s="5"/>
      <c r="CP72" s="86">
        <f t="shared" si="85"/>
        <v>390.27716157822226</v>
      </c>
      <c r="CQ72" s="86">
        <f t="shared" si="130"/>
        <v>23.272826221777734</v>
      </c>
      <c r="CR72" s="92">
        <f t="shared" si="131"/>
        <v>5.9631535003652064E-2</v>
      </c>
      <c r="CS72" s="156">
        <f t="shared" si="132"/>
        <v>5.6275727018115354E-2</v>
      </c>
      <c r="CU72" s="5"/>
      <c r="CV72" s="6">
        <f t="shared" si="86"/>
        <v>383.98047682558877</v>
      </c>
      <c r="CW72" s="5"/>
      <c r="CX72" s="86">
        <f t="shared" si="133"/>
        <v>4.5315945025427835</v>
      </c>
      <c r="CY72" s="86">
        <f t="shared" si="87"/>
        <v>388.51207132813153</v>
      </c>
      <c r="CZ72" s="86">
        <f t="shared" si="134"/>
        <v>25.037916471868471</v>
      </c>
      <c r="DA72" s="92">
        <f t="shared" si="135"/>
        <v>6.4445659014599366E-2</v>
      </c>
      <c r="DB72" s="156">
        <f t="shared" si="136"/>
        <v>6.0543869448684992E-2</v>
      </c>
      <c r="DD72" s="5"/>
      <c r="DE72" s="86">
        <f t="shared" si="137"/>
        <v>6.3561114010229316</v>
      </c>
      <c r="DF72" s="86">
        <f t="shared" si="88"/>
        <v>390.3365882266117</v>
      </c>
      <c r="DG72" s="86">
        <f t="shared" si="138"/>
        <v>23.213399573388301</v>
      </c>
      <c r="DH72" s="92">
        <f t="shared" si="139"/>
        <v>5.9470211795548247E-2</v>
      </c>
      <c r="DI72" s="156">
        <f t="shared" si="140"/>
        <v>5.6132028190542971E-2</v>
      </c>
      <c r="DK72" s="5"/>
      <c r="DL72" s="86">
        <f t="shared" si="141"/>
        <v>8.2963569908133579</v>
      </c>
      <c r="DM72" s="86">
        <f t="shared" si="89"/>
        <v>392.27683381640213</v>
      </c>
      <c r="DN72" s="86">
        <f t="shared" si="142"/>
        <v>21.273153983597865</v>
      </c>
      <c r="DO72" s="92">
        <f t="shared" si="143"/>
        <v>5.4229952293217421E-2</v>
      </c>
      <c r="DP72" s="156">
        <f t="shared" si="144"/>
        <v>5.1440344846258187E-2</v>
      </c>
      <c r="DR72" s="5"/>
      <c r="DS72" s="86">
        <f t="shared" si="90"/>
        <v>9.4450271289502954</v>
      </c>
      <c r="DT72" s="86">
        <f t="shared" si="74"/>
        <v>393.42550395453907</v>
      </c>
      <c r="DU72" s="86">
        <f t="shared" si="145"/>
        <v>20.124483845460929</v>
      </c>
      <c r="DV72" s="92">
        <f t="shared" si="146"/>
        <v>5.1151955435472594E-2</v>
      </c>
      <c r="DW72" s="156">
        <f t="shared" si="147"/>
        <v>4.8662760099496077E-2</v>
      </c>
    </row>
    <row r="73" spans="1:127" x14ac:dyDescent="0.7">
      <c r="A73" s="25">
        <v>43936</v>
      </c>
      <c r="B73">
        <v>115.3840027</v>
      </c>
      <c r="C73" s="85">
        <v>43936</v>
      </c>
      <c r="D73">
        <v>426.75</v>
      </c>
      <c r="E73" s="17">
        <v>72</v>
      </c>
      <c r="R73" s="5"/>
      <c r="S73" s="86">
        <f t="shared" si="91"/>
        <v>106.73108748429891</v>
      </c>
      <c r="T73" s="86">
        <f t="shared" si="92"/>
        <v>8.6529152157010856</v>
      </c>
      <c r="U73" s="92">
        <f t="shared" si="93"/>
        <v>8.1072117034074132E-2</v>
      </c>
      <c r="V73" s="156">
        <f t="shared" si="94"/>
        <v>7.4992330073682612E-2</v>
      </c>
      <c r="W73" s="102"/>
      <c r="X73" s="5"/>
      <c r="Y73" s="86">
        <f t="shared" si="95"/>
        <v>109.5449264267026</v>
      </c>
      <c r="Z73" s="86">
        <f t="shared" si="96"/>
        <v>5.839076273297394</v>
      </c>
      <c r="AA73" s="92">
        <f t="shared" si="97"/>
        <v>5.3303027933515178E-2</v>
      </c>
      <c r="AB73" s="156">
        <f t="shared" si="98"/>
        <v>5.0605596414254002E-2</v>
      </c>
      <c r="AC73" s="102"/>
      <c r="AD73" s="5"/>
      <c r="AE73" s="86">
        <f t="shared" si="75"/>
        <v>111.46105956245361</v>
      </c>
      <c r="AF73" s="86">
        <f t="shared" si="99"/>
        <v>3.9229431375463832</v>
      </c>
      <c r="AG73" s="92">
        <f t="shared" si="100"/>
        <v>3.5195638305845177E-2</v>
      </c>
      <c r="AH73" s="156">
        <f t="shared" si="101"/>
        <v>3.3999021057937208E-2</v>
      </c>
      <c r="AI73" s="102"/>
      <c r="AJ73" s="5"/>
      <c r="AK73" s="86">
        <f t="shared" si="76"/>
        <v>112.33357765877194</v>
      </c>
      <c r="AL73" s="86">
        <f t="shared" si="102"/>
        <v>3.0504250412280527</v>
      </c>
      <c r="AM73" s="92">
        <f t="shared" si="103"/>
        <v>2.7155059999015799E-2</v>
      </c>
      <c r="AN73" s="156">
        <f t="shared" si="104"/>
        <v>2.6437157403519793E-2</v>
      </c>
      <c r="AO73" s="102"/>
      <c r="AP73" s="5"/>
      <c r="AQ73" s="6">
        <f t="shared" si="77"/>
        <v>109.5449264267026</v>
      </c>
      <c r="AR73" s="5"/>
      <c r="AS73" s="86">
        <f t="shared" si="105"/>
        <v>2.7310789735094421</v>
      </c>
      <c r="AT73" s="86">
        <f t="shared" si="78"/>
        <v>112.27600540021204</v>
      </c>
      <c r="AU73" s="86">
        <f t="shared" si="106"/>
        <v>3.1079972997879537</v>
      </c>
      <c r="AV73" s="92">
        <f t="shared" si="107"/>
        <v>2.7681758793514078E-2</v>
      </c>
      <c r="AW73" s="156">
        <f t="shared" si="108"/>
        <v>2.6936119627161744E-2</v>
      </c>
      <c r="AY73" s="5"/>
      <c r="AZ73" s="86">
        <f t="shared" si="109"/>
        <v>3.4459518281441435</v>
      </c>
      <c r="BA73" s="86">
        <f t="shared" si="79"/>
        <v>112.99087825484675</v>
      </c>
      <c r="BB73" s="86">
        <f t="shared" si="110"/>
        <v>2.3931244451532478</v>
      </c>
      <c r="BC73" s="92">
        <f t="shared" si="111"/>
        <v>2.1179802140803297E-2</v>
      </c>
      <c r="BD73" s="156">
        <f t="shared" si="112"/>
        <v>2.0740521988783876E-2</v>
      </c>
      <c r="BF73" s="5"/>
      <c r="BG73">
        <f t="shared" si="113"/>
        <v>3.9520245924864401</v>
      </c>
      <c r="BH73" s="86">
        <f t="shared" si="80"/>
        <v>113.49695101918904</v>
      </c>
      <c r="BI73" s="86">
        <f t="shared" si="114"/>
        <v>1.8870516808109556</v>
      </c>
      <c r="BJ73" s="92">
        <f t="shared" si="115"/>
        <v>1.6626452639171865E-2</v>
      </c>
      <c r="BK73" s="156">
        <f t="shared" si="116"/>
        <v>1.6354534741850793E-2</v>
      </c>
      <c r="BM73" s="5"/>
      <c r="BN73" s="86">
        <f t="shared" si="117"/>
        <v>4.182976848104019</v>
      </c>
      <c r="BO73" s="86">
        <f t="shared" si="81"/>
        <v>113.72790327480662</v>
      </c>
      <c r="BP73" s="86">
        <f t="shared" si="118"/>
        <v>1.6560994251933749</v>
      </c>
      <c r="BQ73" s="92">
        <f t="shared" si="119"/>
        <v>1.4561944584449571E-2</v>
      </c>
      <c r="BR73" s="156">
        <f t="shared" si="120"/>
        <v>1.4352937898152627E-2</v>
      </c>
      <c r="BW73" s="5"/>
      <c r="BX73" s="86">
        <f t="shared" si="82"/>
        <v>390.61024202993457</v>
      </c>
      <c r="BY73" s="86">
        <f t="shared" si="121"/>
        <v>36.139757970065432</v>
      </c>
      <c r="BZ73" s="92">
        <f t="shared" si="122"/>
        <v>9.252127589449087E-2</v>
      </c>
      <c r="CA73" s="156">
        <f t="shared" si="123"/>
        <v>8.4686017504547004E-2</v>
      </c>
      <c r="CC73" s="5"/>
      <c r="CD73" s="86">
        <f t="shared" si="83"/>
        <v>398.76523231279441</v>
      </c>
      <c r="CE73" s="86">
        <f t="shared" si="124"/>
        <v>27.98476768720559</v>
      </c>
      <c r="CF73" s="92">
        <f t="shared" si="125"/>
        <v>7.0178554747356028E-2</v>
      </c>
      <c r="CG73" s="156">
        <f t="shared" si="126"/>
        <v>6.5576491358419656E-2</v>
      </c>
      <c r="CI73" s="5"/>
      <c r="CJ73" s="86">
        <f t="shared" si="84"/>
        <v>404.86399594839787</v>
      </c>
      <c r="CK73" s="86">
        <f t="shared" si="127"/>
        <v>21.886004051602129</v>
      </c>
      <c r="CL73" s="92">
        <f t="shared" si="128"/>
        <v>5.4057669416451688E-2</v>
      </c>
      <c r="CM73" s="156">
        <f t="shared" si="129"/>
        <v>5.1285305334744298E-2</v>
      </c>
      <c r="CO73" s="5"/>
      <c r="CP73" s="86">
        <f t="shared" si="85"/>
        <v>407.73178124455558</v>
      </c>
      <c r="CQ73" s="86">
        <f t="shared" si="130"/>
        <v>19.018218755444423</v>
      </c>
      <c r="CR73" s="92">
        <f t="shared" si="131"/>
        <v>4.6643944941925891E-2</v>
      </c>
      <c r="CS73" s="156">
        <f t="shared" si="132"/>
        <v>4.4565246058452072E-2</v>
      </c>
      <c r="CU73" s="5"/>
      <c r="CV73" s="6">
        <f t="shared" si="86"/>
        <v>398.76523231279441</v>
      </c>
      <c r="CW73" s="5"/>
      <c r="CX73" s="86">
        <f t="shared" si="133"/>
        <v>7.9151376274815277</v>
      </c>
      <c r="CY73" s="86">
        <f t="shared" si="87"/>
        <v>406.68036994027591</v>
      </c>
      <c r="CZ73" s="86">
        <f t="shared" si="134"/>
        <v>20.069630059724091</v>
      </c>
      <c r="DA73" s="92">
        <f t="shared" si="135"/>
        <v>4.9349886405069092E-2</v>
      </c>
      <c r="DB73" s="156">
        <f t="shared" si="136"/>
        <v>4.7029010098943384E-2</v>
      </c>
      <c r="DD73" s="5"/>
      <c r="DE73" s="86">
        <f t="shared" si="137"/>
        <v>10.570433444114288</v>
      </c>
      <c r="DF73" s="86">
        <f t="shared" si="88"/>
        <v>409.33566575690872</v>
      </c>
      <c r="DG73" s="86">
        <f t="shared" si="138"/>
        <v>17.414334243091275</v>
      </c>
      <c r="DH73" s="92">
        <f t="shared" si="139"/>
        <v>4.2542919417711059E-2</v>
      </c>
      <c r="DI73" s="156">
        <f t="shared" si="140"/>
        <v>4.0806875789317576E-2</v>
      </c>
      <c r="DK73" s="5"/>
      <c r="DL73" s="86">
        <f t="shared" si="141"/>
        <v>12.578699998432267</v>
      </c>
      <c r="DM73" s="86">
        <f t="shared" si="89"/>
        <v>411.34393231122669</v>
      </c>
      <c r="DN73" s="86">
        <f t="shared" si="142"/>
        <v>15.406067688773305</v>
      </c>
      <c r="DO73" s="92">
        <f t="shared" si="143"/>
        <v>3.7453008245948625E-2</v>
      </c>
      <c r="DP73" s="156">
        <f t="shared" si="144"/>
        <v>3.6100920184588881E-2</v>
      </c>
      <c r="DR73" s="5"/>
      <c r="DS73" s="86">
        <f t="shared" si="90"/>
        <v>13.449823397641806</v>
      </c>
      <c r="DT73" s="86">
        <f t="shared" si="74"/>
        <v>412.21505571043622</v>
      </c>
      <c r="DU73" s="86">
        <f t="shared" si="145"/>
        <v>14.534944289563782</v>
      </c>
      <c r="DV73" s="92">
        <f t="shared" si="146"/>
        <v>3.5260585677816605E-2</v>
      </c>
      <c r="DW73" s="156">
        <f t="shared" si="147"/>
        <v>3.4059623408468145E-2</v>
      </c>
    </row>
    <row r="74" spans="1:127" x14ac:dyDescent="0.7">
      <c r="A74" s="25">
        <v>43937</v>
      </c>
      <c r="B74">
        <v>120.4095001</v>
      </c>
      <c r="C74" s="85">
        <v>43937</v>
      </c>
      <c r="D74">
        <v>439.17001340000002</v>
      </c>
      <c r="E74" s="17">
        <v>73</v>
      </c>
      <c r="R74" s="5"/>
      <c r="S74" s="86">
        <f t="shared" si="91"/>
        <v>109.58654950548026</v>
      </c>
      <c r="T74" s="86">
        <f t="shared" si="92"/>
        <v>10.822950594519739</v>
      </c>
      <c r="U74" s="92">
        <f t="shared" si="93"/>
        <v>9.876166959685595E-2</v>
      </c>
      <c r="V74" s="156">
        <f t="shared" si="94"/>
        <v>8.9884523941477099E-2</v>
      </c>
      <c r="W74" s="102"/>
      <c r="X74" s="5"/>
      <c r="Y74" s="86">
        <f t="shared" si="95"/>
        <v>112.4644645633513</v>
      </c>
      <c r="Z74" s="86">
        <f t="shared" si="96"/>
        <v>7.9450355366487031</v>
      </c>
      <c r="AA74" s="92">
        <f t="shared" si="97"/>
        <v>7.0644852731889016E-2</v>
      </c>
      <c r="AB74" s="156">
        <f t="shared" si="98"/>
        <v>6.5983460856912091E-2</v>
      </c>
      <c r="AC74" s="102"/>
      <c r="AD74" s="5"/>
      <c r="AE74" s="86">
        <f t="shared" si="75"/>
        <v>114.05020203323423</v>
      </c>
      <c r="AF74" s="86">
        <f t="shared" si="99"/>
        <v>6.3592980667657741</v>
      </c>
      <c r="AG74" s="92">
        <f t="shared" si="100"/>
        <v>5.5758761960918529E-2</v>
      </c>
      <c r="AH74" s="156">
        <f t="shared" si="101"/>
        <v>5.28139230001319E-2</v>
      </c>
      <c r="AI74" s="102"/>
      <c r="AJ74" s="5"/>
      <c r="AK74" s="86">
        <f t="shared" si="76"/>
        <v>114.62139643969299</v>
      </c>
      <c r="AL74" s="86">
        <f t="shared" si="102"/>
        <v>5.7881036603070157</v>
      </c>
      <c r="AM74" s="92">
        <f t="shared" si="103"/>
        <v>5.049758457054198E-2</v>
      </c>
      <c r="AN74" s="156">
        <f t="shared" si="104"/>
        <v>4.8070157715960946E-2</v>
      </c>
      <c r="AO74" s="102"/>
      <c r="AP74" s="5"/>
      <c r="AQ74" s="6">
        <f t="shared" si="77"/>
        <v>112.4644645633513</v>
      </c>
      <c r="AR74" s="5"/>
      <c r="AS74" s="86">
        <f t="shared" si="105"/>
        <v>2.7932704973453961</v>
      </c>
      <c r="AT74" s="86">
        <f t="shared" si="78"/>
        <v>115.25773506069669</v>
      </c>
      <c r="AU74" s="86">
        <f t="shared" si="106"/>
        <v>5.1517650393033136</v>
      </c>
      <c r="AV74" s="92">
        <f t="shared" si="107"/>
        <v>4.469778133840914E-2</v>
      </c>
      <c r="AW74" s="156">
        <f t="shared" si="108"/>
        <v>4.2785370216010997E-2</v>
      </c>
      <c r="AY74" s="5"/>
      <c r="AZ74" s="86">
        <f t="shared" si="109"/>
        <v>3.1827449823964202</v>
      </c>
      <c r="BA74" s="86">
        <f t="shared" si="79"/>
        <v>115.64720954574771</v>
      </c>
      <c r="BB74" s="86">
        <f t="shared" si="110"/>
        <v>4.7622905542522886</v>
      </c>
      <c r="BC74" s="92">
        <f t="shared" si="111"/>
        <v>4.1179467908980735E-2</v>
      </c>
      <c r="BD74" s="156">
        <f t="shared" si="112"/>
        <v>3.9550787523386526E-2</v>
      </c>
      <c r="BF74" s="5"/>
      <c r="BG74">
        <f t="shared" si="113"/>
        <v>3.2705835316335294</v>
      </c>
      <c r="BH74" s="86">
        <f t="shared" si="80"/>
        <v>115.73504809498483</v>
      </c>
      <c r="BI74" s="86">
        <f t="shared" si="114"/>
        <v>4.6744520050151692</v>
      </c>
      <c r="BJ74" s="92">
        <f t="shared" si="115"/>
        <v>4.0389251846845935E-2</v>
      </c>
      <c r="BK74" s="156">
        <f t="shared" si="116"/>
        <v>3.8821289027302995E-2</v>
      </c>
      <c r="BM74" s="5"/>
      <c r="BN74" s="86">
        <f t="shared" si="117"/>
        <v>3.2353978145125275</v>
      </c>
      <c r="BO74" s="86">
        <f t="shared" si="81"/>
        <v>115.69986237786382</v>
      </c>
      <c r="BP74" s="86">
        <f t="shared" si="118"/>
        <v>4.7096377221361791</v>
      </c>
      <c r="BQ74" s="92">
        <f t="shared" si="119"/>
        <v>4.0705646708161049E-2</v>
      </c>
      <c r="BR74" s="156">
        <f t="shared" si="120"/>
        <v>3.9113506145485435E-2</v>
      </c>
      <c r="BW74" s="5"/>
      <c r="BX74" s="86">
        <f t="shared" si="82"/>
        <v>402.53636216005611</v>
      </c>
      <c r="BY74" s="86">
        <f t="shared" si="121"/>
        <v>36.633651239943902</v>
      </c>
      <c r="BZ74" s="92">
        <f t="shared" si="122"/>
        <v>9.1007060935721543E-2</v>
      </c>
      <c r="CA74" s="156">
        <f t="shared" si="123"/>
        <v>8.3415647977262142E-2</v>
      </c>
      <c r="CC74" s="5"/>
      <c r="CD74" s="86">
        <f t="shared" si="83"/>
        <v>412.75761615639721</v>
      </c>
      <c r="CE74" s="86">
        <f t="shared" si="124"/>
        <v>26.412397243602811</v>
      </c>
      <c r="CF74" s="92">
        <f t="shared" si="125"/>
        <v>6.3990090575566608E-2</v>
      </c>
      <c r="CG74" s="156">
        <f t="shared" si="126"/>
        <v>6.0141622692135313E-2</v>
      </c>
      <c r="CI74" s="5"/>
      <c r="CJ74" s="86">
        <f t="shared" si="84"/>
        <v>419.30875862245529</v>
      </c>
      <c r="CK74" s="86">
        <f t="shared" si="127"/>
        <v>19.86125477754473</v>
      </c>
      <c r="CL74" s="92">
        <f t="shared" si="128"/>
        <v>4.736665850433084E-2</v>
      </c>
      <c r="CM74" s="156">
        <f t="shared" si="129"/>
        <v>4.5224523923619801E-2</v>
      </c>
      <c r="CO74" s="5"/>
      <c r="CP74" s="86">
        <f t="shared" si="85"/>
        <v>421.99544531113889</v>
      </c>
      <c r="CQ74" s="86">
        <f t="shared" si="130"/>
        <v>17.174568088861122</v>
      </c>
      <c r="CR74" s="92">
        <f t="shared" si="131"/>
        <v>4.0698467909288084E-2</v>
      </c>
      <c r="CS74" s="156">
        <f t="shared" si="132"/>
        <v>3.9106877894275471E-2</v>
      </c>
      <c r="CU74" s="5"/>
      <c r="CV74" s="6">
        <f t="shared" si="86"/>
        <v>412.75761615639721</v>
      </c>
      <c r="CW74" s="5"/>
      <c r="CX74" s="86">
        <f t="shared" si="133"/>
        <v>9.9206288788015442</v>
      </c>
      <c r="CY74" s="86">
        <f t="shared" si="87"/>
        <v>422.67824503519876</v>
      </c>
      <c r="CZ74" s="86">
        <f t="shared" si="134"/>
        <v>16.49176836480126</v>
      </c>
      <c r="DA74" s="92">
        <f t="shared" si="135"/>
        <v>3.9017310586751154E-2</v>
      </c>
      <c r="DB74" s="156">
        <f t="shared" si="136"/>
        <v>3.7552127562453602E-2</v>
      </c>
      <c r="DD74" s="5"/>
      <c r="DE74" s="86">
        <f t="shared" si="137"/>
        <v>12.281408643858541</v>
      </c>
      <c r="DF74" s="86">
        <f t="shared" si="88"/>
        <v>425.03902480025573</v>
      </c>
      <c r="DG74" s="86">
        <f t="shared" si="138"/>
        <v>14.130988599744285</v>
      </c>
      <c r="DH74" s="92">
        <f t="shared" si="139"/>
        <v>3.3246332160641129E-2</v>
      </c>
      <c r="DI74" s="156">
        <f t="shared" si="140"/>
        <v>3.2176578929749587E-2</v>
      </c>
      <c r="DK74" s="5"/>
      <c r="DL74" s="86">
        <f t="shared" si="141"/>
        <v>13.511731336244814</v>
      </c>
      <c r="DM74" s="86">
        <f t="shared" si="89"/>
        <v>426.269347492642</v>
      </c>
      <c r="DN74" s="86">
        <f t="shared" si="142"/>
        <v>12.900665907358018</v>
      </c>
      <c r="DO74" s="92">
        <f t="shared" si="143"/>
        <v>3.0264118176080445E-2</v>
      </c>
      <c r="DP74" s="156">
        <f t="shared" si="144"/>
        <v>2.9375106482072068E-2</v>
      </c>
      <c r="DR74" s="5"/>
      <c r="DS74" s="86">
        <f t="shared" si="90"/>
        <v>13.856743732112548</v>
      </c>
      <c r="DT74" s="86">
        <f t="shared" si="74"/>
        <v>426.61435988850974</v>
      </c>
      <c r="DU74" s="86">
        <f t="shared" si="145"/>
        <v>12.555653511490277</v>
      </c>
      <c r="DV74" s="92">
        <f t="shared" si="146"/>
        <v>2.9430920972213729E-2</v>
      </c>
      <c r="DW74" s="156">
        <f t="shared" si="147"/>
        <v>2.8589505495345544E-2</v>
      </c>
    </row>
    <row r="75" spans="1:127" x14ac:dyDescent="0.7">
      <c r="A75" s="25">
        <v>43938</v>
      </c>
      <c r="B75">
        <v>118.75</v>
      </c>
      <c r="C75" s="85">
        <v>43938</v>
      </c>
      <c r="D75">
        <v>422.9599915</v>
      </c>
      <c r="E75" s="17">
        <v>74</v>
      </c>
      <c r="R75" s="5"/>
      <c r="S75" s="86">
        <f t="shared" si="91"/>
        <v>113.15812320167177</v>
      </c>
      <c r="T75" s="86">
        <f t="shared" si="92"/>
        <v>5.5918767983282294</v>
      </c>
      <c r="U75" s="92">
        <f t="shared" si="93"/>
        <v>4.9416485888178964E-2</v>
      </c>
      <c r="V75" s="156">
        <f t="shared" si="94"/>
        <v>4.7089488828027194E-2</v>
      </c>
      <c r="W75" s="102"/>
      <c r="X75" s="5"/>
      <c r="Y75" s="86">
        <f t="shared" si="95"/>
        <v>116.43698233167565</v>
      </c>
      <c r="Z75" s="86">
        <f t="shared" si="96"/>
        <v>2.3130176683243491</v>
      </c>
      <c r="AA75" s="92">
        <f t="shared" si="97"/>
        <v>1.9864974357851534E-2</v>
      </c>
      <c r="AB75" s="156">
        <f t="shared" si="98"/>
        <v>1.9478043522731362E-2</v>
      </c>
      <c r="AC75" s="102"/>
      <c r="AD75" s="5"/>
      <c r="AE75" s="86">
        <f t="shared" si="75"/>
        <v>118.24733875729964</v>
      </c>
      <c r="AF75" s="86">
        <f t="shared" si="99"/>
        <v>0.50266124270035561</v>
      </c>
      <c r="AG75" s="92">
        <f t="shared" si="100"/>
        <v>4.2509307015531064E-3</v>
      </c>
      <c r="AH75" s="156">
        <f t="shared" si="101"/>
        <v>4.232936780634574E-3</v>
      </c>
      <c r="AI75" s="102"/>
      <c r="AJ75" s="5"/>
      <c r="AK75" s="86">
        <f t="shared" si="76"/>
        <v>118.96247418492325</v>
      </c>
      <c r="AL75" s="86">
        <f t="shared" si="102"/>
        <v>0.2124741849232521</v>
      </c>
      <c r="AM75" s="92">
        <f t="shared" si="103"/>
        <v>1.7860605739669466E-3</v>
      </c>
      <c r="AN75" s="156">
        <f t="shared" si="104"/>
        <v>1.7892562940905439E-3</v>
      </c>
      <c r="AO75" s="102"/>
      <c r="AP75" s="5"/>
      <c r="AQ75" s="6">
        <f t="shared" si="77"/>
        <v>116.43698233167565</v>
      </c>
      <c r="AR75" s="5"/>
      <c r="AS75" s="86">
        <f t="shared" si="105"/>
        <v>3.1824220967684513</v>
      </c>
      <c r="AT75" s="86">
        <f t="shared" si="78"/>
        <v>119.6194044284441</v>
      </c>
      <c r="AU75" s="86">
        <f t="shared" si="106"/>
        <v>0.86940442844409915</v>
      </c>
      <c r="AV75" s="92">
        <f t="shared" si="107"/>
        <v>7.268088589792083E-3</v>
      </c>
      <c r="AW75" s="156">
        <f t="shared" si="108"/>
        <v>7.321300450055572E-3</v>
      </c>
      <c r="AY75" s="5"/>
      <c r="AZ75" s="86">
        <f t="shared" si="109"/>
        <v>3.5776313753603857</v>
      </c>
      <c r="BA75" s="86">
        <f t="shared" si="79"/>
        <v>120.01461370703603</v>
      </c>
      <c r="BB75" s="86">
        <f t="shared" si="110"/>
        <v>1.2646137070360339</v>
      </c>
      <c r="BC75" s="92">
        <f t="shared" si="111"/>
        <v>1.0537164333362298E-2</v>
      </c>
      <c r="BD75" s="156">
        <f t="shared" si="112"/>
        <v>1.0649378585566601E-2</v>
      </c>
      <c r="BF75" s="5"/>
      <c r="BG75">
        <f t="shared" si="113"/>
        <v>3.7338601278494723</v>
      </c>
      <c r="BH75" s="86">
        <f t="shared" si="80"/>
        <v>120.17084245952512</v>
      </c>
      <c r="BI75" s="86">
        <f t="shared" si="114"/>
        <v>1.4208424595251188</v>
      </c>
      <c r="BJ75" s="92">
        <f t="shared" si="115"/>
        <v>1.182352083454582E-2</v>
      </c>
      <c r="BK75" s="156">
        <f t="shared" si="116"/>
        <v>1.1964989132843105E-2</v>
      </c>
      <c r="BM75" s="5"/>
      <c r="BN75" s="86">
        <f t="shared" si="117"/>
        <v>3.7882377798713955</v>
      </c>
      <c r="BO75" s="86">
        <f t="shared" si="81"/>
        <v>120.22522011154705</v>
      </c>
      <c r="BP75" s="86">
        <f t="shared" si="118"/>
        <v>1.4752201115470456</v>
      </c>
      <c r="BQ75" s="92">
        <f t="shared" si="119"/>
        <v>1.2270471288622393E-2</v>
      </c>
      <c r="BR75" s="156">
        <f t="shared" si="120"/>
        <v>1.2422906202501437E-2</v>
      </c>
      <c r="BW75" s="5"/>
      <c r="BX75" s="86">
        <f t="shared" si="82"/>
        <v>414.62546706923763</v>
      </c>
      <c r="BY75" s="86">
        <f t="shared" si="121"/>
        <v>8.3345244307623716</v>
      </c>
      <c r="BZ75" s="92">
        <f t="shared" si="122"/>
        <v>2.0101332630806788E-2</v>
      </c>
      <c r="CA75" s="156">
        <f t="shared" si="123"/>
        <v>1.9705231223417906E-2</v>
      </c>
      <c r="CC75" s="5"/>
      <c r="CD75" s="86">
        <f t="shared" si="83"/>
        <v>425.96381477819864</v>
      </c>
      <c r="CE75" s="86">
        <f t="shared" si="124"/>
        <v>3.003823278198638</v>
      </c>
      <c r="CF75" s="92">
        <f t="shared" si="125"/>
        <v>7.051827347735495E-3</v>
      </c>
      <c r="CG75" s="156">
        <f t="shared" si="126"/>
        <v>7.1019087823076948E-3</v>
      </c>
      <c r="CI75" s="5"/>
      <c r="CJ75" s="86">
        <f t="shared" si="84"/>
        <v>432.41718677563483</v>
      </c>
      <c r="CK75" s="86">
        <f t="shared" si="127"/>
        <v>9.457195275634831</v>
      </c>
      <c r="CL75" s="92">
        <f t="shared" si="128"/>
        <v>2.1870535133335988E-2</v>
      </c>
      <c r="CM75" s="156">
        <f t="shared" si="129"/>
        <v>2.235955046739883E-2</v>
      </c>
      <c r="CO75" s="5"/>
      <c r="CP75" s="86">
        <f t="shared" si="85"/>
        <v>434.87637137778472</v>
      </c>
      <c r="CQ75" s="86">
        <f t="shared" si="130"/>
        <v>11.916379877784721</v>
      </c>
      <c r="CR75" s="92">
        <f t="shared" si="131"/>
        <v>2.7401764414173593E-2</v>
      </c>
      <c r="CS75" s="156">
        <f t="shared" si="132"/>
        <v>2.8173775575141415E-2</v>
      </c>
      <c r="CU75" s="5"/>
      <c r="CV75" s="6">
        <f t="shared" si="86"/>
        <v>425.96381477819864</v>
      </c>
      <c r="CW75" s="5"/>
      <c r="CX75" s="86">
        <f t="shared" si="133"/>
        <v>11.004866893991508</v>
      </c>
      <c r="CY75" s="86">
        <f t="shared" si="87"/>
        <v>436.96868167219014</v>
      </c>
      <c r="CZ75" s="86">
        <f t="shared" si="134"/>
        <v>14.008690172190143</v>
      </c>
      <c r="DA75" s="92">
        <f t="shared" si="135"/>
        <v>3.2058796796561574E-2</v>
      </c>
      <c r="DB75" s="156">
        <f t="shared" si="136"/>
        <v>3.3120603493747097E-2</v>
      </c>
      <c r="DD75" s="5"/>
      <c r="DE75" s="86">
        <f t="shared" si="137"/>
        <v>12.743803632829987</v>
      </c>
      <c r="DF75" s="86">
        <f t="shared" si="88"/>
        <v>438.70761841102865</v>
      </c>
      <c r="DG75" s="86">
        <f t="shared" si="138"/>
        <v>15.747626911028647</v>
      </c>
      <c r="DH75" s="92">
        <f t="shared" si="139"/>
        <v>3.5895494516520042E-2</v>
      </c>
      <c r="DI75" s="156">
        <f t="shared" si="140"/>
        <v>3.7231953914082315E-2</v>
      </c>
      <c r="DK75" s="5"/>
      <c r="DL75" s="86">
        <f t="shared" si="141"/>
        <v>13.310079744712183</v>
      </c>
      <c r="DM75" s="86">
        <f t="shared" si="89"/>
        <v>439.27389452291084</v>
      </c>
      <c r="DN75" s="86">
        <f t="shared" si="142"/>
        <v>16.313903022910836</v>
      </c>
      <c r="DO75" s="92">
        <f t="shared" si="143"/>
        <v>3.7138339487779337E-2</v>
      </c>
      <c r="DP75" s="156">
        <f t="shared" si="144"/>
        <v>3.857079475780828E-2</v>
      </c>
      <c r="DR75" s="5"/>
      <c r="DS75" s="86">
        <f t="shared" si="90"/>
        <v>13.368834899379213</v>
      </c>
      <c r="DT75" s="86">
        <f t="shared" si="74"/>
        <v>439.33264967757788</v>
      </c>
      <c r="DU75" s="86">
        <f t="shared" si="145"/>
        <v>16.372658177577875</v>
      </c>
      <c r="DV75" s="92">
        <f t="shared" si="146"/>
        <v>3.7267109989648196E-2</v>
      </c>
      <c r="DW75" s="156">
        <f t="shared" si="147"/>
        <v>3.8709708971558544E-2</v>
      </c>
    </row>
    <row r="76" spans="1:127" x14ac:dyDescent="0.7">
      <c r="A76" s="25">
        <v>43941</v>
      </c>
      <c r="B76">
        <v>119.68049619999999</v>
      </c>
      <c r="C76" s="85">
        <v>43941</v>
      </c>
      <c r="D76">
        <v>437.48999020000002</v>
      </c>
      <c r="E76" s="17">
        <v>75</v>
      </c>
      <c r="R76" s="5"/>
      <c r="S76" s="86">
        <f t="shared" si="91"/>
        <v>115.00344254512008</v>
      </c>
      <c r="T76" s="86">
        <f t="shared" si="92"/>
        <v>4.6770536548799129</v>
      </c>
      <c r="U76" s="92">
        <f t="shared" si="93"/>
        <v>4.0668814353491484E-2</v>
      </c>
      <c r="V76" s="156">
        <f t="shared" si="94"/>
        <v>3.9079497523673477E-2</v>
      </c>
      <c r="W76" s="102"/>
      <c r="X76" s="5"/>
      <c r="Y76" s="86">
        <f t="shared" si="95"/>
        <v>117.59349116583783</v>
      </c>
      <c r="Z76" s="86">
        <f t="shared" si="96"/>
        <v>2.0870050341621607</v>
      </c>
      <c r="AA76" s="92">
        <f t="shared" si="97"/>
        <v>1.7747623728756663E-2</v>
      </c>
      <c r="AB76" s="156">
        <f t="shared" si="98"/>
        <v>1.7438138213218411E-2</v>
      </c>
      <c r="AC76" s="102"/>
      <c r="AD76" s="5"/>
      <c r="AE76" s="86">
        <f t="shared" si="75"/>
        <v>118.57909517748188</v>
      </c>
      <c r="AF76" s="86">
        <f t="shared" si="99"/>
        <v>1.1014010225181181</v>
      </c>
      <c r="AG76" s="92">
        <f t="shared" si="100"/>
        <v>9.288323720716616E-3</v>
      </c>
      <c r="AH76" s="156">
        <f t="shared" si="101"/>
        <v>9.2028447198075555E-3</v>
      </c>
      <c r="AI76" s="102"/>
      <c r="AJ76" s="5"/>
      <c r="AK76" s="86">
        <f t="shared" si="76"/>
        <v>118.80311854623082</v>
      </c>
      <c r="AL76" s="86">
        <f t="shared" si="102"/>
        <v>0.87737765376917309</v>
      </c>
      <c r="AM76" s="92">
        <f t="shared" si="103"/>
        <v>7.3851399231389036E-3</v>
      </c>
      <c r="AN76" s="156">
        <f t="shared" si="104"/>
        <v>7.3309994663037928E-3</v>
      </c>
      <c r="AO76" s="102"/>
      <c r="AP76" s="5"/>
      <c r="AQ76" s="6">
        <f t="shared" si="77"/>
        <v>117.59349116583783</v>
      </c>
      <c r="AR76" s="5"/>
      <c r="AS76" s="86">
        <f t="shared" si="105"/>
        <v>2.5138707201083825</v>
      </c>
      <c r="AT76" s="86">
        <f t="shared" si="78"/>
        <v>120.10736188594622</v>
      </c>
      <c r="AU76" s="86">
        <f t="shared" si="106"/>
        <v>0.42686568594622543</v>
      </c>
      <c r="AV76" s="92">
        <f t="shared" si="107"/>
        <v>3.5540343176596991E-3</v>
      </c>
      <c r="AW76" s="156">
        <f t="shared" si="108"/>
        <v>3.5667105292819254E-3</v>
      </c>
      <c r="AY76" s="5"/>
      <c r="AZ76" s="86">
        <f t="shared" si="109"/>
        <v>2.3670701047612837</v>
      </c>
      <c r="BA76" s="86">
        <f t="shared" si="79"/>
        <v>119.96056127059911</v>
      </c>
      <c r="BB76" s="86">
        <f t="shared" si="110"/>
        <v>0.28006507059912167</v>
      </c>
      <c r="BC76" s="92">
        <f t="shared" si="111"/>
        <v>2.3346428829002339E-3</v>
      </c>
      <c r="BD76" s="156">
        <f t="shared" si="112"/>
        <v>2.3401061951740278E-3</v>
      </c>
      <c r="BF76" s="5"/>
      <c r="BG76">
        <f t="shared" si="113"/>
        <v>2.0328082740158604</v>
      </c>
      <c r="BH76" s="86">
        <f t="shared" si="80"/>
        <v>119.6262994398537</v>
      </c>
      <c r="BI76" s="86">
        <f t="shared" si="114"/>
        <v>5.4196760146297152E-2</v>
      </c>
      <c r="BJ76" s="92">
        <f t="shared" si="115"/>
        <v>4.530505449058588E-4</v>
      </c>
      <c r="BK76" s="156">
        <f t="shared" si="116"/>
        <v>4.5284538305830616E-4</v>
      </c>
      <c r="BM76" s="5"/>
      <c r="BN76" s="86">
        <f t="shared" si="117"/>
        <v>1.8144410705894851</v>
      </c>
      <c r="BO76" s="86">
        <f t="shared" si="81"/>
        <v>119.40793223642731</v>
      </c>
      <c r="BP76" s="86">
        <f t="shared" si="118"/>
        <v>0.27256396357267931</v>
      </c>
      <c r="BQ76" s="92">
        <f t="shared" si="119"/>
        <v>2.2826286199563658E-3</v>
      </c>
      <c r="BR76" s="156">
        <f t="shared" si="120"/>
        <v>2.2774300928464844E-3</v>
      </c>
      <c r="BW76" s="5"/>
      <c r="BX76" s="86">
        <f t="shared" si="82"/>
        <v>417.37586013138923</v>
      </c>
      <c r="BY76" s="86">
        <f t="shared" si="121"/>
        <v>20.114130068610791</v>
      </c>
      <c r="BZ76" s="92">
        <f t="shared" si="122"/>
        <v>4.8191886474409175E-2</v>
      </c>
      <c r="CA76" s="156">
        <f t="shared" si="123"/>
        <v>4.5976206357122705E-2</v>
      </c>
      <c r="CC76" s="5"/>
      <c r="CD76" s="86">
        <f t="shared" si="83"/>
        <v>424.46190313909932</v>
      </c>
      <c r="CE76" s="86">
        <f t="shared" si="124"/>
        <v>13.028087060900702</v>
      </c>
      <c r="CF76" s="92">
        <f t="shared" si="125"/>
        <v>3.0693183450744933E-2</v>
      </c>
      <c r="CG76" s="156">
        <f t="shared" si="126"/>
        <v>2.9779166044335937E-2</v>
      </c>
      <c r="CI76" s="5"/>
      <c r="CJ76" s="86">
        <f t="shared" si="84"/>
        <v>426.17543789371587</v>
      </c>
      <c r="CK76" s="86">
        <f t="shared" si="127"/>
        <v>11.314552306284156</v>
      </c>
      <c r="CL76" s="92">
        <f t="shared" si="128"/>
        <v>2.6549048350144239E-2</v>
      </c>
      <c r="CM76" s="156">
        <f t="shared" si="129"/>
        <v>2.5862425563409279E-2</v>
      </c>
      <c r="CO76" s="5"/>
      <c r="CP76" s="86">
        <f t="shared" si="85"/>
        <v>425.93908646944624</v>
      </c>
      <c r="CQ76" s="86">
        <f t="shared" si="130"/>
        <v>11.550903730553784</v>
      </c>
      <c r="CR76" s="92">
        <f t="shared" si="131"/>
        <v>2.7118675175593122E-2</v>
      </c>
      <c r="CS76" s="156">
        <f t="shared" si="132"/>
        <v>2.6402669750851329E-2</v>
      </c>
      <c r="CU76" s="5"/>
      <c r="CV76" s="6">
        <f t="shared" si="86"/>
        <v>424.46190313909932</v>
      </c>
      <c r="CW76" s="5"/>
      <c r="CX76" s="86">
        <f t="shared" si="133"/>
        <v>6.8776299780715346</v>
      </c>
      <c r="CY76" s="86">
        <f t="shared" si="87"/>
        <v>431.33953311717084</v>
      </c>
      <c r="CZ76" s="86">
        <f t="shared" si="134"/>
        <v>6.1504570828291776</v>
      </c>
      <c r="DA76" s="92">
        <f t="shared" si="135"/>
        <v>1.4258969119713036E-2</v>
      </c>
      <c r="DB76" s="156">
        <f t="shared" si="136"/>
        <v>1.4058509270160616E-2</v>
      </c>
      <c r="DD76" s="5"/>
      <c r="DE76" s="86">
        <f t="shared" si="137"/>
        <v>5.6209459968653341</v>
      </c>
      <c r="DF76" s="86">
        <f t="shared" si="88"/>
        <v>430.08284913596464</v>
      </c>
      <c r="DG76" s="86">
        <f t="shared" si="138"/>
        <v>7.4071410640353861</v>
      </c>
      <c r="DH76" s="92">
        <f t="shared" si="139"/>
        <v>1.7222591133118453E-2</v>
      </c>
      <c r="DI76" s="156">
        <f t="shared" si="140"/>
        <v>1.6930995519804204E-2</v>
      </c>
      <c r="DK76" s="5"/>
      <c r="DL76" s="86">
        <f t="shared" si="141"/>
        <v>3.5341654313965911</v>
      </c>
      <c r="DM76" s="86">
        <f t="shared" si="89"/>
        <v>427.99606857049594</v>
      </c>
      <c r="DN76" s="86">
        <f t="shared" si="142"/>
        <v>9.4939216295040865</v>
      </c>
      <c r="DO76" s="92">
        <f t="shared" si="143"/>
        <v>2.2182263639041643E-2</v>
      </c>
      <c r="DP76" s="156">
        <f t="shared" si="144"/>
        <v>2.1700888802424732E-2</v>
      </c>
      <c r="DR76" s="5"/>
      <c r="DS76" s="86">
        <f t="shared" si="90"/>
        <v>2.2157749955203139</v>
      </c>
      <c r="DT76" s="86">
        <f t="shared" si="74"/>
        <v>426.67767813461961</v>
      </c>
      <c r="DU76" s="86">
        <f t="shared" si="145"/>
        <v>10.812312065380411</v>
      </c>
      <c r="DV76" s="92">
        <f t="shared" si="146"/>
        <v>2.5340702407143631E-2</v>
      </c>
      <c r="DW76" s="156">
        <f t="shared" si="147"/>
        <v>2.4714421604109218E-2</v>
      </c>
    </row>
    <row r="77" spans="1:127" x14ac:dyDescent="0.7">
      <c r="A77" s="25">
        <v>43942</v>
      </c>
      <c r="B77">
        <v>116.4059982</v>
      </c>
      <c r="C77" s="85">
        <v>43942</v>
      </c>
      <c r="D77">
        <v>433.82998659999998</v>
      </c>
      <c r="E77" s="17">
        <v>76</v>
      </c>
      <c r="R77" s="5"/>
      <c r="S77" s="86">
        <f t="shared" si="91"/>
        <v>116.54687025123044</v>
      </c>
      <c r="T77" s="86">
        <f t="shared" si="92"/>
        <v>0.14087205123044555</v>
      </c>
      <c r="U77" s="92">
        <f t="shared" si="93"/>
        <v>1.2087158662157063E-3</v>
      </c>
      <c r="V77" s="156">
        <f t="shared" si="94"/>
        <v>1.2101786283247177E-3</v>
      </c>
      <c r="W77" s="102"/>
      <c r="X77" s="5"/>
      <c r="Y77" s="86">
        <f t="shared" si="95"/>
        <v>118.63699368291891</v>
      </c>
      <c r="Z77" s="86">
        <f t="shared" si="96"/>
        <v>2.2309954829189138</v>
      </c>
      <c r="AA77" s="92">
        <f t="shared" si="97"/>
        <v>1.8805226040046964E-2</v>
      </c>
      <c r="AB77" s="156">
        <f t="shared" si="98"/>
        <v>1.9165640236904164E-2</v>
      </c>
      <c r="AC77" s="102"/>
      <c r="AD77" s="5"/>
      <c r="AE77" s="86">
        <f t="shared" si="75"/>
        <v>119.30601985234384</v>
      </c>
      <c r="AF77" s="86">
        <f t="shared" si="99"/>
        <v>2.9000216523438382</v>
      </c>
      <c r="AG77" s="92">
        <f t="shared" si="100"/>
        <v>2.4307420999652649E-2</v>
      </c>
      <c r="AH77" s="156">
        <f t="shared" si="101"/>
        <v>2.4912991574207715E-2</v>
      </c>
      <c r="AI77" s="102"/>
      <c r="AJ77" s="5"/>
      <c r="AK77" s="86">
        <f t="shared" si="76"/>
        <v>119.46115178655771</v>
      </c>
      <c r="AL77" s="86">
        <f t="shared" si="102"/>
        <v>3.055153586557708</v>
      </c>
      <c r="AM77" s="92">
        <f t="shared" si="103"/>
        <v>2.5574452789609611E-2</v>
      </c>
      <c r="AN77" s="156">
        <f t="shared" si="104"/>
        <v>2.6245671475696414E-2</v>
      </c>
      <c r="AO77" s="102"/>
      <c r="AP77" s="5"/>
      <c r="AQ77" s="6">
        <f t="shared" si="77"/>
        <v>118.63699368291891</v>
      </c>
      <c r="AR77" s="5"/>
      <c r="AS77" s="86">
        <f t="shared" si="105"/>
        <v>2.0286492131093725</v>
      </c>
      <c r="AT77" s="86">
        <f t="shared" si="78"/>
        <v>120.66564289602829</v>
      </c>
      <c r="AU77" s="86">
        <f t="shared" si="106"/>
        <v>4.259644696028289</v>
      </c>
      <c r="AV77" s="92">
        <f t="shared" si="107"/>
        <v>3.5301222400966427E-2</v>
      </c>
      <c r="AW77" s="156">
        <f t="shared" si="108"/>
        <v>3.6593000033466397E-2</v>
      </c>
      <c r="AY77" s="5"/>
      <c r="AZ77" s="86">
        <f t="shared" si="109"/>
        <v>1.705286310921182</v>
      </c>
      <c r="BA77" s="86">
        <f t="shared" si="79"/>
        <v>120.34227999384009</v>
      </c>
      <c r="BB77" s="86">
        <f t="shared" si="110"/>
        <v>3.9362817938400951</v>
      </c>
      <c r="BC77" s="92">
        <f t="shared" si="111"/>
        <v>3.2709051166735247E-2</v>
      </c>
      <c r="BD77" s="156">
        <f t="shared" si="112"/>
        <v>3.3815111374905893E-2</v>
      </c>
      <c r="BF77" s="5"/>
      <c r="BG77">
        <f t="shared" si="113"/>
        <v>1.3798664744389055</v>
      </c>
      <c r="BH77" s="86">
        <f t="shared" si="80"/>
        <v>120.01686015735781</v>
      </c>
      <c r="BI77" s="86">
        <f t="shared" si="114"/>
        <v>3.6108619573578125</v>
      </c>
      <c r="BJ77" s="92">
        <f t="shared" si="115"/>
        <v>3.0086289148237171E-2</v>
      </c>
      <c r="BK77" s="156">
        <f t="shared" si="116"/>
        <v>3.1019552370092664E-2</v>
      </c>
      <c r="BM77" s="5"/>
      <c r="BN77" s="86">
        <f t="shared" si="117"/>
        <v>1.2362371554581815</v>
      </c>
      <c r="BO77" s="86">
        <f t="shared" si="81"/>
        <v>119.8732308383771</v>
      </c>
      <c r="BP77" s="86">
        <f t="shared" si="118"/>
        <v>3.4672326383770979</v>
      </c>
      <c r="BQ77" s="92">
        <f t="shared" si="119"/>
        <v>2.8924161083569232E-2</v>
      </c>
      <c r="BR77" s="156">
        <f t="shared" si="120"/>
        <v>2.9785687095092477E-2</v>
      </c>
      <c r="BW77" s="5"/>
      <c r="BX77" s="86">
        <f t="shared" si="82"/>
        <v>424.01352305403077</v>
      </c>
      <c r="BY77" s="86">
        <f t="shared" si="121"/>
        <v>9.8164635459692136</v>
      </c>
      <c r="BZ77" s="92">
        <f t="shared" si="122"/>
        <v>2.3151298277621989E-2</v>
      </c>
      <c r="CA77" s="156">
        <f t="shared" si="123"/>
        <v>2.2627443581995154E-2</v>
      </c>
      <c r="CC77" s="5"/>
      <c r="CD77" s="86">
        <f t="shared" si="83"/>
        <v>430.97594666954967</v>
      </c>
      <c r="CE77" s="86">
        <f t="shared" si="124"/>
        <v>2.8540399304503126</v>
      </c>
      <c r="CF77" s="92">
        <f t="shared" si="125"/>
        <v>6.6222719678568154E-3</v>
      </c>
      <c r="CG77" s="156">
        <f t="shared" si="126"/>
        <v>6.578705987610292E-3</v>
      </c>
      <c r="CI77" s="5"/>
      <c r="CJ77" s="86">
        <f t="shared" si="84"/>
        <v>433.64304241586342</v>
      </c>
      <c r="CK77" s="86">
        <f t="shared" si="127"/>
        <v>0.18694418413656422</v>
      </c>
      <c r="CL77" s="92">
        <f t="shared" si="128"/>
        <v>4.3110154170831794E-4</v>
      </c>
      <c r="CM77" s="156">
        <f t="shared" si="129"/>
        <v>4.3091577325412163E-4</v>
      </c>
      <c r="CO77" s="5"/>
      <c r="CP77" s="86">
        <f t="shared" si="85"/>
        <v>434.60226426736159</v>
      </c>
      <c r="CQ77" s="86">
        <f t="shared" si="130"/>
        <v>0.77227766736160675</v>
      </c>
      <c r="CR77" s="92">
        <f t="shared" si="131"/>
        <v>1.7769757105694959E-3</v>
      </c>
      <c r="CS77" s="156">
        <f t="shared" si="132"/>
        <v>1.7801389742882444E-3</v>
      </c>
      <c r="CU77" s="5"/>
      <c r="CV77" s="6">
        <f t="shared" si="86"/>
        <v>430.97594666954967</v>
      </c>
      <c r="CW77" s="5"/>
      <c r="CX77" s="86">
        <f t="shared" si="133"/>
        <v>6.7576464503565434</v>
      </c>
      <c r="CY77" s="86">
        <f t="shared" si="87"/>
        <v>437.73359311990623</v>
      </c>
      <c r="CZ77" s="86">
        <f t="shared" si="134"/>
        <v>3.9036065199062477</v>
      </c>
      <c r="DA77" s="92">
        <f t="shared" si="135"/>
        <v>8.917767750205436E-3</v>
      </c>
      <c r="DB77" s="156">
        <f t="shared" si="136"/>
        <v>8.9980099128220293E-3</v>
      </c>
      <c r="DD77" s="5"/>
      <c r="DE77" s="86">
        <f t="shared" si="137"/>
        <v>6.0674947636578427</v>
      </c>
      <c r="DF77" s="86">
        <f t="shared" si="88"/>
        <v>437.04344143320753</v>
      </c>
      <c r="DG77" s="86">
        <f t="shared" si="138"/>
        <v>3.2134548332075497</v>
      </c>
      <c r="DH77" s="92">
        <f t="shared" si="139"/>
        <v>7.3527126334846406E-3</v>
      </c>
      <c r="DI77" s="156">
        <f t="shared" si="140"/>
        <v>7.4071754661127658E-3</v>
      </c>
      <c r="DK77" s="5"/>
      <c r="DL77" s="86">
        <f t="shared" si="141"/>
        <v>5.5008849767720731</v>
      </c>
      <c r="DM77" s="86">
        <f t="shared" si="89"/>
        <v>436.47683164632173</v>
      </c>
      <c r="DN77" s="86">
        <f t="shared" si="142"/>
        <v>2.6468450463217437</v>
      </c>
      <c r="DO77" s="92">
        <f t="shared" si="143"/>
        <v>6.0641134979335827E-3</v>
      </c>
      <c r="DP77" s="156">
        <f t="shared" si="144"/>
        <v>6.1011113294991946E-3</v>
      </c>
      <c r="DR77" s="5"/>
      <c r="DS77" s="86">
        <f t="shared" si="90"/>
        <v>5.4394763967178417</v>
      </c>
      <c r="DT77" s="86">
        <f t="shared" si="74"/>
        <v>436.41542306626752</v>
      </c>
      <c r="DU77" s="86">
        <f t="shared" si="145"/>
        <v>2.585436466267538</v>
      </c>
      <c r="DV77" s="92">
        <f t="shared" si="146"/>
        <v>5.9242554905648975E-3</v>
      </c>
      <c r="DW77" s="156">
        <f t="shared" si="147"/>
        <v>5.9595614552374471E-3</v>
      </c>
    </row>
    <row r="78" spans="1:127" x14ac:dyDescent="0.7">
      <c r="A78" s="25">
        <v>43943</v>
      </c>
      <c r="B78">
        <v>118.1744995</v>
      </c>
      <c r="C78" s="85">
        <v>43943</v>
      </c>
      <c r="D78">
        <v>421.42001340000002</v>
      </c>
      <c r="E78" s="17">
        <v>77</v>
      </c>
      <c r="R78" s="5"/>
      <c r="S78" s="86">
        <f t="shared" si="91"/>
        <v>116.5003824743244</v>
      </c>
      <c r="T78" s="86">
        <f t="shared" si="92"/>
        <v>1.6741170256755993</v>
      </c>
      <c r="U78" s="92">
        <f t="shared" si="93"/>
        <v>1.4370056047194173E-2</v>
      </c>
      <c r="V78" s="156">
        <f t="shared" si="94"/>
        <v>1.4166482894015552E-2</v>
      </c>
      <c r="W78" s="102"/>
      <c r="X78" s="5"/>
      <c r="Y78" s="86">
        <f t="shared" si="95"/>
        <v>117.52149594145945</v>
      </c>
      <c r="Z78" s="86">
        <f t="shared" si="96"/>
        <v>0.65300355854054715</v>
      </c>
      <c r="AA78" s="92">
        <f t="shared" si="97"/>
        <v>5.556460571824455E-3</v>
      </c>
      <c r="AB78" s="156">
        <f t="shared" si="98"/>
        <v>5.5257569213614244E-3</v>
      </c>
      <c r="AC78" s="102"/>
      <c r="AD78" s="5"/>
      <c r="AE78" s="86">
        <f t="shared" si="75"/>
        <v>117.39200556179691</v>
      </c>
      <c r="AF78" s="86">
        <f t="shared" si="99"/>
        <v>0.7824939382030891</v>
      </c>
      <c r="AG78" s="92">
        <f t="shared" si="100"/>
        <v>6.6656492872606441E-3</v>
      </c>
      <c r="AH78" s="156">
        <f t="shared" si="101"/>
        <v>6.6215126064747085E-3</v>
      </c>
      <c r="AI78" s="102"/>
      <c r="AJ78" s="5"/>
      <c r="AK78" s="86">
        <f t="shared" si="76"/>
        <v>117.16978659663943</v>
      </c>
      <c r="AL78" s="86">
        <f t="shared" si="102"/>
        <v>1.00471290336057</v>
      </c>
      <c r="AM78" s="92">
        <f t="shared" si="103"/>
        <v>8.574846234203062E-3</v>
      </c>
      <c r="AN78" s="156">
        <f t="shared" si="104"/>
        <v>8.5019433770529319E-3</v>
      </c>
      <c r="AO78" s="102"/>
      <c r="AP78" s="5"/>
      <c r="AQ78" s="6">
        <f t="shared" si="77"/>
        <v>117.52149594145945</v>
      </c>
      <c r="AR78" s="5"/>
      <c r="AS78" s="86">
        <f t="shared" si="105"/>
        <v>0.99108071810165632</v>
      </c>
      <c r="AT78" s="86">
        <f t="shared" si="78"/>
        <v>118.51257665956111</v>
      </c>
      <c r="AU78" s="86">
        <f t="shared" si="106"/>
        <v>0.3380771595611094</v>
      </c>
      <c r="AV78" s="92">
        <f t="shared" si="107"/>
        <v>2.8526690507478282E-3</v>
      </c>
      <c r="AW78" s="156">
        <f t="shared" si="108"/>
        <v>2.8608300520968945E-3</v>
      </c>
      <c r="AY78" s="5"/>
      <c r="AZ78" s="86">
        <f t="shared" si="109"/>
        <v>0.29489428473085899</v>
      </c>
      <c r="BA78" s="86">
        <f t="shared" si="79"/>
        <v>117.81639022619031</v>
      </c>
      <c r="BB78" s="86">
        <f t="shared" si="110"/>
        <v>0.35810927380968849</v>
      </c>
      <c r="BC78" s="92">
        <f t="shared" si="111"/>
        <v>3.0395539459507361E-3</v>
      </c>
      <c r="BD78" s="156">
        <f t="shared" si="112"/>
        <v>3.0303430547610529E-3</v>
      </c>
      <c r="BF78" s="5"/>
      <c r="BG78">
        <f t="shared" si="113"/>
        <v>-0.26707390805401843</v>
      </c>
      <c r="BH78" s="86">
        <f t="shared" si="80"/>
        <v>117.25442203340543</v>
      </c>
      <c r="BI78" s="86">
        <f t="shared" si="114"/>
        <v>0.92007746659456302</v>
      </c>
      <c r="BJ78" s="92">
        <f t="shared" si="115"/>
        <v>7.8468466317836248E-3</v>
      </c>
      <c r="BK78" s="156">
        <f t="shared" si="116"/>
        <v>7.7857530219077684E-3</v>
      </c>
      <c r="BM78" s="5"/>
      <c r="BN78" s="86">
        <f t="shared" si="117"/>
        <v>-0.52756401723005264</v>
      </c>
      <c r="BO78" s="86">
        <f t="shared" si="81"/>
        <v>116.9939319242294</v>
      </c>
      <c r="BP78" s="86">
        <f t="shared" si="118"/>
        <v>1.1805675757705956</v>
      </c>
      <c r="BQ78" s="92">
        <f t="shared" si="119"/>
        <v>1.0090844510937412E-2</v>
      </c>
      <c r="BR78" s="156">
        <f t="shared" si="120"/>
        <v>9.9900366048988054E-3</v>
      </c>
      <c r="BW78" s="5"/>
      <c r="BX78" s="86">
        <f t="shared" si="82"/>
        <v>427.25295602420056</v>
      </c>
      <c r="BY78" s="86">
        <f t="shared" si="121"/>
        <v>5.8329426242005411</v>
      </c>
      <c r="BZ78" s="92">
        <f t="shared" si="122"/>
        <v>1.3652199573945489E-2</v>
      </c>
      <c r="CA78" s="156">
        <f t="shared" si="123"/>
        <v>1.3841161878242541E-2</v>
      </c>
      <c r="CC78" s="5"/>
      <c r="CD78" s="86">
        <f t="shared" si="83"/>
        <v>432.40296663477483</v>
      </c>
      <c r="CE78" s="86">
        <f t="shared" si="124"/>
        <v>10.982953234774811</v>
      </c>
      <c r="CF78" s="92">
        <f t="shared" si="125"/>
        <v>2.5399810089766245E-2</v>
      </c>
      <c r="CG78" s="156">
        <f t="shared" si="126"/>
        <v>2.6061774205180192E-2</v>
      </c>
      <c r="CI78" s="5"/>
      <c r="CJ78" s="86">
        <f t="shared" si="84"/>
        <v>433.76642557739353</v>
      </c>
      <c r="CK78" s="86">
        <f t="shared" si="127"/>
        <v>12.346412177393518</v>
      </c>
      <c r="CL78" s="92">
        <f t="shared" si="128"/>
        <v>2.8463272972220031E-2</v>
      </c>
      <c r="CM78" s="156">
        <f t="shared" si="129"/>
        <v>2.9297166211407835E-2</v>
      </c>
      <c r="CO78" s="5"/>
      <c r="CP78" s="86">
        <f t="shared" si="85"/>
        <v>434.02305601684037</v>
      </c>
      <c r="CQ78" s="86">
        <f t="shared" si="130"/>
        <v>12.603042616840355</v>
      </c>
      <c r="CR78" s="92">
        <f t="shared" si="131"/>
        <v>2.9037726088798722E-2</v>
      </c>
      <c r="CS78" s="156">
        <f t="shared" si="132"/>
        <v>2.9906132162921036E-2</v>
      </c>
      <c r="CU78" s="5"/>
      <c r="CV78" s="6">
        <f t="shared" si="86"/>
        <v>432.40296663477483</v>
      </c>
      <c r="CW78" s="5"/>
      <c r="CX78" s="86">
        <f t="shared" si="133"/>
        <v>4.9985397102631852</v>
      </c>
      <c r="CY78" s="86">
        <f t="shared" si="87"/>
        <v>437.401506345038</v>
      </c>
      <c r="CZ78" s="86">
        <f t="shared" si="134"/>
        <v>15.981492945037985</v>
      </c>
      <c r="DA78" s="92">
        <f t="shared" si="135"/>
        <v>3.6537352325511217E-2</v>
      </c>
      <c r="DB78" s="156">
        <f t="shared" si="136"/>
        <v>3.7922956757795938E-2</v>
      </c>
      <c r="DD78" s="5"/>
      <c r="DE78" s="86">
        <f t="shared" si="137"/>
        <v>3.7472573644414995</v>
      </c>
      <c r="DF78" s="86">
        <f t="shared" si="88"/>
        <v>436.15022399921634</v>
      </c>
      <c r="DG78" s="86">
        <f t="shared" si="138"/>
        <v>14.730210599216321</v>
      </c>
      <c r="DH78" s="92">
        <f t="shared" si="139"/>
        <v>3.3773250106694401E-2</v>
      </c>
      <c r="DI78" s="156">
        <f t="shared" si="140"/>
        <v>3.4953751912192216E-2</v>
      </c>
      <c r="DK78" s="5"/>
      <c r="DL78" s="86">
        <f t="shared" si="141"/>
        <v>2.8121340691511079</v>
      </c>
      <c r="DM78" s="86">
        <f t="shared" si="89"/>
        <v>435.21510070392594</v>
      </c>
      <c r="DN78" s="86">
        <f t="shared" si="142"/>
        <v>13.795087303925925</v>
      </c>
      <c r="DO78" s="92">
        <f t="shared" si="143"/>
        <v>3.1697170621178959E-2</v>
      </c>
      <c r="DP78" s="156">
        <f t="shared" si="144"/>
        <v>3.2734770218024782E-2</v>
      </c>
      <c r="DR78" s="5"/>
      <c r="DS78" s="86">
        <f t="shared" si="90"/>
        <v>2.4301340730983276</v>
      </c>
      <c r="DT78" s="86">
        <f t="shared" si="74"/>
        <v>434.83310070787314</v>
      </c>
      <c r="DU78" s="86">
        <f t="shared" si="145"/>
        <v>13.413087307873127</v>
      </c>
      <c r="DV78" s="92">
        <f t="shared" si="146"/>
        <v>3.0846518551687314E-2</v>
      </c>
      <c r="DW78" s="156">
        <f t="shared" si="147"/>
        <v>3.1828311141791459E-2</v>
      </c>
    </row>
    <row r="79" spans="1:127" x14ac:dyDescent="0.7">
      <c r="A79" s="25">
        <v>43944</v>
      </c>
      <c r="B79">
        <v>119.9725037</v>
      </c>
      <c r="C79" s="85">
        <v>43944</v>
      </c>
      <c r="D79">
        <v>426.7000122</v>
      </c>
      <c r="E79" s="17">
        <v>78</v>
      </c>
      <c r="R79" s="5"/>
      <c r="S79" s="86">
        <f t="shared" si="91"/>
        <v>117.05284109279734</v>
      </c>
      <c r="T79" s="86">
        <f t="shared" si="92"/>
        <v>2.9196626072026675</v>
      </c>
      <c r="U79" s="92">
        <f t="shared" si="93"/>
        <v>2.4943116117002343E-2</v>
      </c>
      <c r="V79" s="156">
        <f t="shared" si="94"/>
        <v>2.4336097998783928E-2</v>
      </c>
      <c r="W79" s="102"/>
      <c r="X79" s="5"/>
      <c r="Y79" s="86">
        <f t="shared" si="95"/>
        <v>117.84799772072972</v>
      </c>
      <c r="Z79" s="86">
        <f t="shared" si="96"/>
        <v>2.1245059792702818</v>
      </c>
      <c r="AA79" s="92">
        <f t="shared" si="97"/>
        <v>1.8027510185661615E-2</v>
      </c>
      <c r="AB79" s="156">
        <f t="shared" si="98"/>
        <v>1.7708274094060453E-2</v>
      </c>
      <c r="AC79" s="102"/>
      <c r="AD79" s="5"/>
      <c r="AE79" s="86">
        <f t="shared" si="75"/>
        <v>117.90845156101093</v>
      </c>
      <c r="AF79" s="86">
        <f t="shared" si="99"/>
        <v>2.0640521389890694</v>
      </c>
      <c r="AG79" s="92">
        <f t="shared" si="100"/>
        <v>1.7505548683429527E-2</v>
      </c>
      <c r="AH79" s="156">
        <f t="shared" si="101"/>
        <v>1.7204376630751847E-2</v>
      </c>
      <c r="AI79" s="102"/>
      <c r="AJ79" s="5"/>
      <c r="AK79" s="86">
        <f t="shared" si="76"/>
        <v>117.92332127415985</v>
      </c>
      <c r="AL79" s="86">
        <f t="shared" si="102"/>
        <v>2.0491824258401579</v>
      </c>
      <c r="AM79" s="92">
        <f t="shared" si="103"/>
        <v>1.7377244837567075E-2</v>
      </c>
      <c r="AN79" s="156">
        <f t="shared" si="104"/>
        <v>1.7080433954802576E-2</v>
      </c>
      <c r="AO79" s="102"/>
      <c r="AP79" s="5"/>
      <c r="AQ79" s="6">
        <f t="shared" si="77"/>
        <v>117.84799772072972</v>
      </c>
      <c r="AR79" s="5"/>
      <c r="AS79" s="86">
        <f t="shared" si="105"/>
        <v>0.77176966828729987</v>
      </c>
      <c r="AT79" s="86">
        <f t="shared" si="78"/>
        <v>118.61976738901703</v>
      </c>
      <c r="AU79" s="86">
        <f t="shared" si="106"/>
        <v>1.3527363109829764</v>
      </c>
      <c r="AV79" s="92">
        <f t="shared" si="107"/>
        <v>1.1403970356362593E-2</v>
      </c>
      <c r="AW79" s="156">
        <f t="shared" si="108"/>
        <v>1.127538618653481E-2</v>
      </c>
      <c r="AY79" s="5"/>
      <c r="AZ79" s="86">
        <f t="shared" si="109"/>
        <v>0.31069803200056628</v>
      </c>
      <c r="BA79" s="86">
        <f t="shared" si="79"/>
        <v>118.1586957527303</v>
      </c>
      <c r="BB79" s="86">
        <f t="shared" si="110"/>
        <v>1.8138079472697086</v>
      </c>
      <c r="BC79" s="92">
        <f t="shared" si="111"/>
        <v>1.5350609074641863E-2</v>
      </c>
      <c r="BD79" s="156">
        <f t="shared" si="112"/>
        <v>1.5118530424315123E-2</v>
      </c>
      <c r="BF79" s="5"/>
      <c r="BG79">
        <f t="shared" si="113"/>
        <v>0.12468604558001432</v>
      </c>
      <c r="BH79" s="86">
        <f t="shared" si="80"/>
        <v>117.97268376630974</v>
      </c>
      <c r="BI79" s="86">
        <f t="shared" si="114"/>
        <v>1.9998199336902616</v>
      </c>
      <c r="BJ79" s="92">
        <f t="shared" si="115"/>
        <v>1.6951550730605346E-2</v>
      </c>
      <c r="BK79" s="156">
        <f t="shared" si="116"/>
        <v>1.6668985575986287E-2</v>
      </c>
      <c r="BM79" s="5"/>
      <c r="BN79" s="86">
        <f t="shared" si="117"/>
        <v>0.11298533014519202</v>
      </c>
      <c r="BO79" s="86">
        <f t="shared" si="81"/>
        <v>117.96098305087492</v>
      </c>
      <c r="BP79" s="86">
        <f t="shared" si="118"/>
        <v>2.0115206491250888</v>
      </c>
      <c r="BQ79" s="92">
        <f t="shared" si="119"/>
        <v>1.7052423581935972E-2</v>
      </c>
      <c r="BR79" s="156">
        <f t="shared" si="120"/>
        <v>1.6766513885173581E-2</v>
      </c>
      <c r="BW79" s="5"/>
      <c r="BX79" s="86">
        <f t="shared" si="82"/>
        <v>425.32808495821439</v>
      </c>
      <c r="BY79" s="86">
        <f t="shared" si="121"/>
        <v>1.3719272417856132</v>
      </c>
      <c r="BZ79" s="92">
        <f t="shared" si="122"/>
        <v>3.2255740692985176E-3</v>
      </c>
      <c r="CA79" s="156">
        <f t="shared" si="123"/>
        <v>3.2152031932508418E-3</v>
      </c>
      <c r="CC79" s="5"/>
      <c r="CD79" s="86">
        <f t="shared" si="83"/>
        <v>426.91149001738745</v>
      </c>
      <c r="CE79" s="86">
        <f t="shared" si="124"/>
        <v>0.21147781738744698</v>
      </c>
      <c r="CF79" s="92">
        <f t="shared" si="125"/>
        <v>4.9536689063776147E-4</v>
      </c>
      <c r="CG79" s="156">
        <f t="shared" si="126"/>
        <v>4.9561240061161396E-4</v>
      </c>
      <c r="CI79" s="5"/>
      <c r="CJ79" s="86">
        <f t="shared" si="84"/>
        <v>425.61779354031387</v>
      </c>
      <c r="CK79" s="86">
        <f t="shared" si="127"/>
        <v>1.0822186596861343</v>
      </c>
      <c r="CL79" s="92">
        <f t="shared" si="128"/>
        <v>2.5427006955798903E-3</v>
      </c>
      <c r="CM79" s="156">
        <f t="shared" si="129"/>
        <v>2.5362517664491743E-3</v>
      </c>
      <c r="CO79" s="5"/>
      <c r="CP79" s="86">
        <f t="shared" si="85"/>
        <v>424.57077405421012</v>
      </c>
      <c r="CQ79" s="86">
        <f t="shared" si="130"/>
        <v>2.1292381457898841</v>
      </c>
      <c r="CR79" s="92">
        <f t="shared" si="131"/>
        <v>5.0150370112805234E-3</v>
      </c>
      <c r="CS79" s="156">
        <f t="shared" si="132"/>
        <v>4.9900119168308854E-3</v>
      </c>
      <c r="CU79" s="5"/>
      <c r="CV79" s="6">
        <f t="shared" si="86"/>
        <v>426.91149001738745</v>
      </c>
      <c r="CW79" s="5"/>
      <c r="CX79" s="86">
        <f t="shared" si="133"/>
        <v>1.536834322138499</v>
      </c>
      <c r="CY79" s="86">
        <f t="shared" si="87"/>
        <v>428.44832433952593</v>
      </c>
      <c r="CZ79" s="86">
        <f t="shared" si="134"/>
        <v>1.7483121395259218</v>
      </c>
      <c r="DA79" s="92">
        <f t="shared" si="135"/>
        <v>4.0805671074126163E-3</v>
      </c>
      <c r="DB79" s="156">
        <f t="shared" si="136"/>
        <v>4.0972863593602719E-3</v>
      </c>
      <c r="DD79" s="5"/>
      <c r="DE79" s="86">
        <f t="shared" si="137"/>
        <v>-0.87210962647293888</v>
      </c>
      <c r="DF79" s="86">
        <f t="shared" si="88"/>
        <v>426.03938039091452</v>
      </c>
      <c r="DG79" s="86">
        <f t="shared" si="138"/>
        <v>0.66063180908548702</v>
      </c>
      <c r="DH79" s="92">
        <f t="shared" si="139"/>
        <v>1.5506355503552773E-3</v>
      </c>
      <c r="DI79" s="156">
        <f t="shared" si="140"/>
        <v>1.5482348024303315E-3</v>
      </c>
      <c r="DK79" s="5"/>
      <c r="DL79" s="86">
        <f t="shared" si="141"/>
        <v>-2.6682489839642924</v>
      </c>
      <c r="DM79" s="86">
        <f t="shared" si="89"/>
        <v>424.24324103342315</v>
      </c>
      <c r="DN79" s="86">
        <f t="shared" si="142"/>
        <v>2.456771166576857</v>
      </c>
      <c r="DO79" s="92">
        <f t="shared" si="143"/>
        <v>5.7909494576563105E-3</v>
      </c>
      <c r="DP79" s="156">
        <f t="shared" si="144"/>
        <v>5.7576074439513623E-3</v>
      </c>
      <c r="DR79" s="5"/>
      <c r="DS79" s="86">
        <f t="shared" si="90"/>
        <v>-3.5110739447659509</v>
      </c>
      <c r="DT79" s="86">
        <f t="shared" si="74"/>
        <v>423.40041607262151</v>
      </c>
      <c r="DU79" s="86">
        <f t="shared" si="145"/>
        <v>3.2995961273784928</v>
      </c>
      <c r="DV79" s="92">
        <f t="shared" si="146"/>
        <v>7.79308664357228E-3</v>
      </c>
      <c r="DW79" s="156">
        <f t="shared" si="147"/>
        <v>7.7328240755520014E-3</v>
      </c>
    </row>
    <row r="80" spans="1:127" x14ac:dyDescent="0.7">
      <c r="A80" s="25">
        <v>43945</v>
      </c>
      <c r="B80">
        <v>120.5110016</v>
      </c>
      <c r="C80" s="85">
        <v>43945</v>
      </c>
      <c r="D80">
        <v>424.98999020000002</v>
      </c>
      <c r="E80" s="17">
        <v>79</v>
      </c>
      <c r="R80" s="5"/>
      <c r="S80" s="86">
        <f t="shared" si="91"/>
        <v>118.0163297531742</v>
      </c>
      <c r="T80" s="86">
        <f t="shared" si="92"/>
        <v>2.4946718468257956</v>
      </c>
      <c r="U80" s="92">
        <f t="shared" si="93"/>
        <v>2.1138361547451006E-2</v>
      </c>
      <c r="V80" s="156">
        <f t="shared" si="94"/>
        <v>2.0700780955303217E-2</v>
      </c>
      <c r="W80" s="102"/>
      <c r="X80" s="5"/>
      <c r="Y80" s="86">
        <f t="shared" si="95"/>
        <v>118.91025071036486</v>
      </c>
      <c r="Z80" s="86">
        <f t="shared" si="96"/>
        <v>1.6007508896351368</v>
      </c>
      <c r="AA80" s="92">
        <f t="shared" si="97"/>
        <v>1.3461841010950005E-2</v>
      </c>
      <c r="AB80" s="156">
        <f t="shared" si="98"/>
        <v>1.3283027013154763E-2</v>
      </c>
      <c r="AC80" s="102"/>
      <c r="AD80" s="5"/>
      <c r="AE80" s="86">
        <f t="shared" si="75"/>
        <v>119.27072597274372</v>
      </c>
      <c r="AF80" s="86">
        <f t="shared" si="99"/>
        <v>1.2402756272562812</v>
      </c>
      <c r="AG80" s="92">
        <f t="shared" si="100"/>
        <v>1.0398826846578552E-2</v>
      </c>
      <c r="AH80" s="156">
        <f t="shared" si="101"/>
        <v>1.029180415720884E-2</v>
      </c>
      <c r="AI80" s="102"/>
      <c r="AJ80" s="5"/>
      <c r="AK80" s="86">
        <f t="shared" si="76"/>
        <v>119.46020809353996</v>
      </c>
      <c r="AL80" s="86">
        <f t="shared" si="102"/>
        <v>1.0507935064600389</v>
      </c>
      <c r="AM80" s="92">
        <f t="shared" si="103"/>
        <v>8.7961801107632812E-3</v>
      </c>
      <c r="AN80" s="156">
        <f t="shared" si="104"/>
        <v>8.7194819768225944E-3</v>
      </c>
      <c r="AO80" s="102"/>
      <c r="AP80" s="5"/>
      <c r="AQ80" s="6">
        <f t="shared" si="77"/>
        <v>118.91025071036486</v>
      </c>
      <c r="AR80" s="5"/>
      <c r="AS80" s="86">
        <f t="shared" si="105"/>
        <v>0.86762916433208725</v>
      </c>
      <c r="AT80" s="86">
        <f t="shared" si="78"/>
        <v>119.77787987469695</v>
      </c>
      <c r="AU80" s="86">
        <f t="shared" si="106"/>
        <v>0.7331217253030502</v>
      </c>
      <c r="AV80" s="92">
        <f t="shared" si="107"/>
        <v>6.1206770905445117E-3</v>
      </c>
      <c r="AW80" s="156">
        <f t="shared" si="108"/>
        <v>6.0834423045991034E-3</v>
      </c>
      <c r="AY80" s="5"/>
      <c r="AZ80" s="86">
        <f t="shared" si="109"/>
        <v>0.68647551081785363</v>
      </c>
      <c r="BA80" s="86">
        <f t="shared" si="79"/>
        <v>119.59672622118272</v>
      </c>
      <c r="BB80" s="86">
        <f t="shared" si="110"/>
        <v>0.91427537881727972</v>
      </c>
      <c r="BC80" s="92">
        <f t="shared" si="111"/>
        <v>7.644652221720641E-3</v>
      </c>
      <c r="BD80" s="156">
        <f t="shared" si="112"/>
        <v>7.58665488360923E-3</v>
      </c>
      <c r="BF80" s="5"/>
      <c r="BG80">
        <f t="shared" si="113"/>
        <v>0.74348022865639785</v>
      </c>
      <c r="BH80" s="86">
        <f t="shared" si="80"/>
        <v>119.65373093902126</v>
      </c>
      <c r="BI80" s="86">
        <f t="shared" si="114"/>
        <v>0.85727066097874172</v>
      </c>
      <c r="BJ80" s="92">
        <f t="shared" si="115"/>
        <v>7.1645961580222668E-3</v>
      </c>
      <c r="BK80" s="156">
        <f t="shared" si="116"/>
        <v>7.1136298727662532E-3</v>
      </c>
      <c r="BM80" s="5"/>
      <c r="BN80" s="86">
        <f t="shared" si="117"/>
        <v>0.82493607476265374</v>
      </c>
      <c r="BO80" s="86">
        <f t="shared" si="81"/>
        <v>119.73518678512751</v>
      </c>
      <c r="BP80" s="86">
        <f t="shared" si="118"/>
        <v>0.77581481487248993</v>
      </c>
      <c r="BQ80" s="92">
        <f t="shared" si="119"/>
        <v>6.4794220955677754E-3</v>
      </c>
      <c r="BR80" s="156">
        <f t="shared" si="120"/>
        <v>6.437709458656511E-3</v>
      </c>
      <c r="BW80" s="5"/>
      <c r="BX80" s="86">
        <f t="shared" si="82"/>
        <v>425.78082094800357</v>
      </c>
      <c r="BY80" s="86">
        <f t="shared" si="121"/>
        <v>0.79083074800354325</v>
      </c>
      <c r="BZ80" s="92">
        <f t="shared" si="122"/>
        <v>1.8573658302474822E-3</v>
      </c>
      <c r="CA80" s="156">
        <f t="shared" si="123"/>
        <v>1.8608220575533527E-3</v>
      </c>
      <c r="CC80" s="5"/>
      <c r="CD80" s="86">
        <f t="shared" si="83"/>
        <v>426.8057511086937</v>
      </c>
      <c r="CE80" s="86">
        <f t="shared" si="124"/>
        <v>1.8157609086936759</v>
      </c>
      <c r="CF80" s="92">
        <f t="shared" si="125"/>
        <v>4.2543028156883014E-3</v>
      </c>
      <c r="CG80" s="156">
        <f t="shared" si="126"/>
        <v>4.2724792361325502E-3</v>
      </c>
      <c r="CI80" s="5"/>
      <c r="CJ80" s="86">
        <f t="shared" si="84"/>
        <v>426.33205785570669</v>
      </c>
      <c r="CK80" s="86">
        <f t="shared" si="127"/>
        <v>1.3420676557066713</v>
      </c>
      <c r="CL80" s="92">
        <f t="shared" si="128"/>
        <v>3.1479398064897524E-3</v>
      </c>
      <c r="CM80" s="156">
        <f t="shared" si="129"/>
        <v>3.1578806246121117E-3</v>
      </c>
      <c r="CO80" s="5"/>
      <c r="CP80" s="86">
        <f t="shared" si="85"/>
        <v>426.16770266355252</v>
      </c>
      <c r="CQ80" s="86">
        <f t="shared" si="130"/>
        <v>1.1777124635524956</v>
      </c>
      <c r="CR80" s="92">
        <f t="shared" si="131"/>
        <v>2.7634953474695071E-3</v>
      </c>
      <c r="CS80" s="156">
        <f t="shared" si="132"/>
        <v>2.7711534170446342E-3</v>
      </c>
      <c r="CU80" s="5"/>
      <c r="CV80" s="6">
        <f t="shared" si="86"/>
        <v>426.8057511086937</v>
      </c>
      <c r="CW80" s="5"/>
      <c r="CX80" s="86">
        <f t="shared" si="133"/>
        <v>0.99478515596385619</v>
      </c>
      <c r="CY80" s="86">
        <f t="shared" si="87"/>
        <v>427.80053626465758</v>
      </c>
      <c r="CZ80" s="86">
        <f t="shared" si="134"/>
        <v>2.810546064657558</v>
      </c>
      <c r="DA80" s="92">
        <f t="shared" si="135"/>
        <v>6.5697581615905727E-3</v>
      </c>
      <c r="DB80" s="156">
        <f t="shared" si="136"/>
        <v>6.6132053212239585E-3</v>
      </c>
      <c r="DD80" s="5"/>
      <c r="DE80" s="86">
        <f t="shared" si="137"/>
        <v>-0.4889242675833454</v>
      </c>
      <c r="DF80" s="86">
        <f t="shared" si="88"/>
        <v>426.31682684111036</v>
      </c>
      <c r="DG80" s="86">
        <f t="shared" si="138"/>
        <v>1.3268366411103329</v>
      </c>
      <c r="DH80" s="92">
        <f t="shared" si="139"/>
        <v>3.1123252885461384E-3</v>
      </c>
      <c r="DI80" s="156">
        <f t="shared" si="140"/>
        <v>3.1220420991231452E-3</v>
      </c>
      <c r="DK80" s="5"/>
      <c r="DL80" s="86">
        <f t="shared" si="141"/>
        <v>-0.97699233428573562</v>
      </c>
      <c r="DM80" s="86">
        <f t="shared" si="89"/>
        <v>425.82875877440796</v>
      </c>
      <c r="DN80" s="86">
        <f t="shared" si="142"/>
        <v>0.83876857440793628</v>
      </c>
      <c r="DO80" s="92">
        <f t="shared" si="143"/>
        <v>1.9697320979964439E-3</v>
      </c>
      <c r="DP80" s="156">
        <f t="shared" si="144"/>
        <v>1.9736195998715459E-3</v>
      </c>
      <c r="DR80" s="5"/>
      <c r="DS80" s="86">
        <f t="shared" si="90"/>
        <v>-0.95707266771180166</v>
      </c>
      <c r="DT80" s="86">
        <f t="shared" si="74"/>
        <v>425.84867844098187</v>
      </c>
      <c r="DU80" s="86">
        <f t="shared" si="145"/>
        <v>0.85868824098184859</v>
      </c>
      <c r="DV80" s="92">
        <f t="shared" si="146"/>
        <v>2.0164163573912646E-3</v>
      </c>
      <c r="DW80" s="156">
        <f t="shared" si="147"/>
        <v>2.0204905075005422E-3</v>
      </c>
    </row>
    <row r="81" spans="1:127" x14ac:dyDescent="0.7">
      <c r="A81" s="25">
        <v>43948</v>
      </c>
      <c r="B81">
        <v>118.8000031</v>
      </c>
      <c r="C81" s="85">
        <v>43948</v>
      </c>
      <c r="D81">
        <v>421.38000490000002</v>
      </c>
      <c r="E81" s="17">
        <v>80</v>
      </c>
      <c r="R81" s="5"/>
      <c r="S81" s="86">
        <f t="shared" si="91"/>
        <v>118.83957146262671</v>
      </c>
      <c r="T81" s="86">
        <f t="shared" si="92"/>
        <v>3.9568362626710041E-2</v>
      </c>
      <c r="U81" s="92">
        <f t="shared" si="93"/>
        <v>3.3295612008457729E-4</v>
      </c>
      <c r="V81" s="156">
        <f t="shared" si="94"/>
        <v>3.3306701678621455E-4</v>
      </c>
      <c r="W81" s="102"/>
      <c r="X81" s="5"/>
      <c r="Y81" s="86">
        <f t="shared" si="95"/>
        <v>119.71062615518244</v>
      </c>
      <c r="Z81" s="86">
        <f t="shared" si="96"/>
        <v>0.91062305518244102</v>
      </c>
      <c r="AA81" s="92">
        <f t="shared" si="97"/>
        <v>7.6068690343494534E-3</v>
      </c>
      <c r="AB81" s="156">
        <f t="shared" si="98"/>
        <v>7.6651770321581837E-3</v>
      </c>
      <c r="AC81" s="102"/>
      <c r="AD81" s="5"/>
      <c r="AE81" s="86">
        <f t="shared" si="75"/>
        <v>120.08930788673287</v>
      </c>
      <c r="AF81" s="86">
        <f t="shared" si="99"/>
        <v>1.2893047867328704</v>
      </c>
      <c r="AG81" s="92">
        <f t="shared" si="100"/>
        <v>1.0736216316184708E-2</v>
      </c>
      <c r="AH81" s="156">
        <f t="shared" si="101"/>
        <v>1.0852733611863605E-2</v>
      </c>
      <c r="AI81" s="102"/>
      <c r="AJ81" s="5"/>
      <c r="AK81" s="86">
        <f t="shared" si="76"/>
        <v>120.24830322338499</v>
      </c>
      <c r="AL81" s="86">
        <f t="shared" si="102"/>
        <v>1.4483001233849961</v>
      </c>
      <c r="AM81" s="92">
        <f t="shared" si="103"/>
        <v>1.2044245819373372E-2</v>
      </c>
      <c r="AN81" s="156">
        <f t="shared" si="104"/>
        <v>1.2191078161554325E-2</v>
      </c>
      <c r="AO81" s="102"/>
      <c r="AP81" s="5"/>
      <c r="AQ81" s="6">
        <f t="shared" si="77"/>
        <v>119.71062615518244</v>
      </c>
      <c r="AR81" s="5"/>
      <c r="AS81" s="86">
        <f t="shared" si="105"/>
        <v>0.84543543689229828</v>
      </c>
      <c r="AT81" s="86">
        <f t="shared" si="78"/>
        <v>120.55606159207474</v>
      </c>
      <c r="AU81" s="86">
        <f t="shared" si="106"/>
        <v>1.7560584920747431</v>
      </c>
      <c r="AV81" s="92">
        <f t="shared" si="107"/>
        <v>1.4566322662536157E-2</v>
      </c>
      <c r="AW81" s="156">
        <f t="shared" si="108"/>
        <v>1.4781636752960178E-2</v>
      </c>
      <c r="AY81" s="5"/>
      <c r="AZ81" s="86">
        <f t="shared" si="109"/>
        <v>0.74342547781771451</v>
      </c>
      <c r="BA81" s="86">
        <f t="shared" si="79"/>
        <v>120.45405163300015</v>
      </c>
      <c r="BB81" s="86">
        <f t="shared" si="110"/>
        <v>1.6540485330001502</v>
      </c>
      <c r="BC81" s="92">
        <f t="shared" si="111"/>
        <v>1.3731779965689419E-2</v>
      </c>
      <c r="BD81" s="156">
        <f t="shared" si="112"/>
        <v>1.3922967086186467E-2</v>
      </c>
      <c r="BF81" s="5"/>
      <c r="BG81">
        <f t="shared" si="113"/>
        <v>0.78103107132277505</v>
      </c>
      <c r="BH81" s="86">
        <f t="shared" si="80"/>
        <v>120.49165722650521</v>
      </c>
      <c r="BI81" s="86">
        <f t="shared" si="114"/>
        <v>1.6916541265052132</v>
      </c>
      <c r="BJ81" s="92">
        <f t="shared" si="115"/>
        <v>1.4039595482740948E-2</v>
      </c>
      <c r="BK81" s="156">
        <f t="shared" si="116"/>
        <v>1.4239512477800711E-2</v>
      </c>
      <c r="BM81" s="5"/>
      <c r="BN81" s="86">
        <f t="shared" si="117"/>
        <v>0.80651560230384511</v>
      </c>
      <c r="BO81" s="86">
        <f t="shared" si="81"/>
        <v>120.51714175748629</v>
      </c>
      <c r="BP81" s="86">
        <f t="shared" si="118"/>
        <v>1.7171386574862879</v>
      </c>
      <c r="BQ81" s="92">
        <f t="shared" si="119"/>
        <v>1.4248086475048041E-2</v>
      </c>
      <c r="BR81" s="156">
        <f t="shared" si="120"/>
        <v>1.4454028726252515E-2</v>
      </c>
      <c r="BW81" s="5"/>
      <c r="BX81" s="86">
        <f t="shared" si="82"/>
        <v>425.51984680116237</v>
      </c>
      <c r="BY81" s="86">
        <f t="shared" si="121"/>
        <v>4.139841901162356</v>
      </c>
      <c r="BZ81" s="92">
        <f t="shared" si="122"/>
        <v>9.7289043796277459E-3</v>
      </c>
      <c r="CA81" s="156">
        <f t="shared" si="123"/>
        <v>9.8244858631695263E-3</v>
      </c>
      <c r="CC81" s="5"/>
      <c r="CD81" s="86">
        <f t="shared" si="83"/>
        <v>425.89787065434689</v>
      </c>
      <c r="CE81" s="86">
        <f t="shared" si="124"/>
        <v>4.5178657543468717</v>
      </c>
      <c r="CF81" s="92">
        <f t="shared" si="125"/>
        <v>1.0607861803595426E-2</v>
      </c>
      <c r="CG81" s="156">
        <f t="shared" si="126"/>
        <v>1.0721595001687446E-2</v>
      </c>
      <c r="CI81" s="5"/>
      <c r="CJ81" s="86">
        <f t="shared" si="84"/>
        <v>425.4462932029403</v>
      </c>
      <c r="CK81" s="86">
        <f t="shared" si="127"/>
        <v>4.0662883029402792</v>
      </c>
      <c r="CL81" s="92">
        <f t="shared" si="128"/>
        <v>9.5577006261531507E-3</v>
      </c>
      <c r="CM81" s="156">
        <f t="shared" si="129"/>
        <v>9.6499317852190743E-3</v>
      </c>
      <c r="CO81" s="5"/>
      <c r="CP81" s="86">
        <f t="shared" si="85"/>
        <v>425.28441831588816</v>
      </c>
      <c r="CQ81" s="86">
        <f t="shared" si="130"/>
        <v>3.9044134158881434</v>
      </c>
      <c r="CR81" s="92">
        <f t="shared" si="131"/>
        <v>9.1807111846455309E-3</v>
      </c>
      <c r="CS81" s="156">
        <f t="shared" si="132"/>
        <v>9.2657776128098942E-3</v>
      </c>
      <c r="CU81" s="5"/>
      <c r="CV81" s="6">
        <f t="shared" si="86"/>
        <v>425.89787065434689</v>
      </c>
      <c r="CW81" s="5"/>
      <c r="CX81" s="86">
        <f t="shared" si="133"/>
        <v>0.36690550456133642</v>
      </c>
      <c r="CY81" s="86">
        <f t="shared" si="87"/>
        <v>426.26477615890821</v>
      </c>
      <c r="CZ81" s="86">
        <f t="shared" si="134"/>
        <v>4.884771258908188</v>
      </c>
      <c r="DA81" s="92">
        <f t="shared" si="135"/>
        <v>1.1459476672985016E-2</v>
      </c>
      <c r="DB81" s="156">
        <f t="shared" si="136"/>
        <v>1.1592318577307482E-2</v>
      </c>
      <c r="DD81" s="5"/>
      <c r="DE81" s="86">
        <f t="shared" si="137"/>
        <v>-0.69840236096507746</v>
      </c>
      <c r="DF81" s="86">
        <f t="shared" si="88"/>
        <v>425.19946829338181</v>
      </c>
      <c r="DG81" s="86">
        <f t="shared" si="138"/>
        <v>3.8194633933817954</v>
      </c>
      <c r="DH81" s="92">
        <f t="shared" si="139"/>
        <v>8.9827567487606036E-3</v>
      </c>
      <c r="DI81" s="156">
        <f t="shared" si="140"/>
        <v>9.0641780553593499E-3</v>
      </c>
      <c r="DK81" s="5"/>
      <c r="DL81" s="86">
        <f t="shared" si="141"/>
        <v>-0.93137849352604452</v>
      </c>
      <c r="DM81" s="86">
        <f t="shared" si="89"/>
        <v>424.96649216082085</v>
      </c>
      <c r="DN81" s="86">
        <f t="shared" si="142"/>
        <v>3.5864872608208316</v>
      </c>
      <c r="DO81" s="92">
        <f t="shared" si="143"/>
        <v>8.4394589384792964E-3</v>
      </c>
      <c r="DP81" s="156">
        <f t="shared" si="144"/>
        <v>8.5112896177215631E-3</v>
      </c>
      <c r="DR81" s="5"/>
      <c r="DS81" s="86">
        <f t="shared" si="90"/>
        <v>-0.92017850768805753</v>
      </c>
      <c r="DT81" s="86">
        <f t="shared" si="74"/>
        <v>424.97769214665885</v>
      </c>
      <c r="DU81" s="86">
        <f t="shared" si="145"/>
        <v>3.5976872466588361</v>
      </c>
      <c r="DV81" s="92">
        <f t="shared" si="146"/>
        <v>8.4655908136874215E-3</v>
      </c>
      <c r="DW81" s="156">
        <f t="shared" si="147"/>
        <v>8.5378689183712528E-3</v>
      </c>
    </row>
    <row r="82" spans="1:127" x14ac:dyDescent="0.7">
      <c r="A82" s="25">
        <v>43949</v>
      </c>
      <c r="B82">
        <v>115.70400239999999</v>
      </c>
      <c r="C82" s="85">
        <v>43949</v>
      </c>
      <c r="D82">
        <v>403.82998659999998</v>
      </c>
      <c r="E82" s="17">
        <v>81</v>
      </c>
      <c r="R82" s="5"/>
      <c r="S82" s="86">
        <f t="shared" si="91"/>
        <v>118.82651390295989</v>
      </c>
      <c r="T82" s="86">
        <f t="shared" si="92"/>
        <v>3.1225115029598953</v>
      </c>
      <c r="U82" s="92">
        <f t="shared" si="93"/>
        <v>2.6277902131420821E-2</v>
      </c>
      <c r="V82" s="156">
        <f t="shared" si="94"/>
        <v>2.6987065600073794E-2</v>
      </c>
      <c r="W82" s="102"/>
      <c r="X82" s="5"/>
      <c r="Y82" s="86">
        <f t="shared" si="95"/>
        <v>119.25531462759122</v>
      </c>
      <c r="Z82" s="86">
        <f t="shared" si="96"/>
        <v>3.5513122275912252</v>
      </c>
      <c r="AA82" s="92">
        <f t="shared" si="97"/>
        <v>2.9779068871531738E-2</v>
      </c>
      <c r="AB82" s="156">
        <f t="shared" si="98"/>
        <v>3.0693080221321934E-2</v>
      </c>
      <c r="AC82" s="102"/>
      <c r="AD82" s="5"/>
      <c r="AE82" s="86">
        <f t="shared" si="75"/>
        <v>119.23836672748918</v>
      </c>
      <c r="AF82" s="86">
        <f t="shared" si="99"/>
        <v>3.5343643274891861</v>
      </c>
      <c r="AG82" s="92">
        <f t="shared" si="100"/>
        <v>2.96411668868857E-2</v>
      </c>
      <c r="AH82" s="156">
        <f t="shared" si="101"/>
        <v>3.0546603870024693E-2</v>
      </c>
      <c r="AI82" s="102"/>
      <c r="AJ82" s="5"/>
      <c r="AK82" s="86">
        <f t="shared" si="76"/>
        <v>119.16207813084624</v>
      </c>
      <c r="AL82" s="86">
        <f t="shared" si="102"/>
        <v>3.4580757308462466</v>
      </c>
      <c r="AM82" s="92">
        <f t="shared" si="103"/>
        <v>2.9019934740052933E-2</v>
      </c>
      <c r="AN82" s="156">
        <f t="shared" si="104"/>
        <v>2.9887261106935112E-2</v>
      </c>
      <c r="AO82" s="102"/>
      <c r="AP82" s="5"/>
      <c r="AQ82" s="6">
        <f t="shared" si="77"/>
        <v>119.25531462759122</v>
      </c>
      <c r="AR82" s="5"/>
      <c r="AS82" s="86">
        <f t="shared" si="105"/>
        <v>0.41618893861273698</v>
      </c>
      <c r="AT82" s="86">
        <f t="shared" si="78"/>
        <v>119.67150356620395</v>
      </c>
      <c r="AU82" s="86">
        <f t="shared" si="106"/>
        <v>3.9675011662039594</v>
      </c>
      <c r="AV82" s="92">
        <f t="shared" si="107"/>
        <v>3.3153265798228082E-2</v>
      </c>
      <c r="AW82" s="156">
        <f t="shared" si="108"/>
        <v>3.4290094412533126E-2</v>
      </c>
      <c r="AY82" s="5"/>
      <c r="AZ82" s="86">
        <f t="shared" si="109"/>
        <v>0.144056975113247</v>
      </c>
      <c r="BA82" s="86">
        <f t="shared" si="79"/>
        <v>119.39937160270446</v>
      </c>
      <c r="BB82" s="86">
        <f t="shared" si="110"/>
        <v>3.6953692027044696</v>
      </c>
      <c r="BC82" s="92">
        <f t="shared" si="111"/>
        <v>3.0949653696676301E-2</v>
      </c>
      <c r="BD82" s="156">
        <f t="shared" si="112"/>
        <v>3.1938127688350991E-2</v>
      </c>
      <c r="BF82" s="5"/>
      <c r="BG82">
        <f t="shared" si="113"/>
        <v>-3.4955043960462062E-2</v>
      </c>
      <c r="BH82" s="86">
        <f t="shared" si="80"/>
        <v>119.22035958363075</v>
      </c>
      <c r="BI82" s="86">
        <f t="shared" si="114"/>
        <v>3.5163571836307597</v>
      </c>
      <c r="BJ82" s="92">
        <f t="shared" si="115"/>
        <v>2.9494603068732601E-2</v>
      </c>
      <c r="BK82" s="156">
        <f t="shared" si="116"/>
        <v>3.0390972746771289E-2</v>
      </c>
      <c r="BM82" s="5"/>
      <c r="BN82" s="86">
        <f t="shared" si="117"/>
        <v>-0.1398547451174541</v>
      </c>
      <c r="BO82" s="86">
        <f t="shared" si="81"/>
        <v>119.11545988247376</v>
      </c>
      <c r="BP82" s="86">
        <f t="shared" si="118"/>
        <v>3.4114574824737645</v>
      </c>
      <c r="BQ82" s="92">
        <f t="shared" si="119"/>
        <v>2.8639922020531231E-2</v>
      </c>
      <c r="BR82" s="156">
        <f t="shared" si="120"/>
        <v>2.9484351549741761E-2</v>
      </c>
      <c r="BW82" s="5"/>
      <c r="BX82" s="86">
        <f t="shared" si="82"/>
        <v>424.15369897377877</v>
      </c>
      <c r="BY82" s="86">
        <f t="shared" si="121"/>
        <v>20.32371237377879</v>
      </c>
      <c r="BZ82" s="92">
        <f t="shared" si="122"/>
        <v>4.7915914497388842E-2</v>
      </c>
      <c r="CA82" s="156">
        <f t="shared" si="123"/>
        <v>5.0327397786608032E-2</v>
      </c>
      <c r="CC82" s="5"/>
      <c r="CD82" s="86">
        <f t="shared" si="83"/>
        <v>423.63893777717345</v>
      </c>
      <c r="CE82" s="86">
        <f t="shared" si="124"/>
        <v>19.808951177173469</v>
      </c>
      <c r="CF82" s="92">
        <f t="shared" si="125"/>
        <v>4.675904269119055E-2</v>
      </c>
      <c r="CG82" s="156">
        <f t="shared" si="126"/>
        <v>4.9052699983853726E-2</v>
      </c>
      <c r="CI82" s="5"/>
      <c r="CJ82" s="86">
        <f t="shared" si="84"/>
        <v>422.76254292299973</v>
      </c>
      <c r="CK82" s="86">
        <f t="shared" si="127"/>
        <v>18.932556322999744</v>
      </c>
      <c r="CL82" s="92">
        <f t="shared" si="128"/>
        <v>4.4782955916811307E-2</v>
      </c>
      <c r="CM82" s="156">
        <f t="shared" si="129"/>
        <v>4.6882492512257991E-2</v>
      </c>
      <c r="CO82" s="5"/>
      <c r="CP82" s="86">
        <f t="shared" si="85"/>
        <v>422.35610825397202</v>
      </c>
      <c r="CQ82" s="86">
        <f t="shared" si="130"/>
        <v>18.526121653972041</v>
      </c>
      <c r="CR82" s="92">
        <f t="shared" si="131"/>
        <v>4.3863747420534227E-2</v>
      </c>
      <c r="CS82" s="156">
        <f t="shared" si="132"/>
        <v>4.5876042564225075E-2</v>
      </c>
      <c r="CU82" s="5"/>
      <c r="CV82" s="6">
        <f t="shared" si="86"/>
        <v>423.63893777717345</v>
      </c>
      <c r="CW82" s="5"/>
      <c r="CX82" s="86">
        <f t="shared" si="133"/>
        <v>-0.49962116141113849</v>
      </c>
      <c r="CY82" s="86">
        <f t="shared" si="87"/>
        <v>423.13931661576231</v>
      </c>
      <c r="CZ82" s="86">
        <f t="shared" si="134"/>
        <v>19.309330015762328</v>
      </c>
      <c r="DA82" s="92">
        <f t="shared" si="135"/>
        <v>4.5633504752517338E-2</v>
      </c>
      <c r="DB82" s="156">
        <f t="shared" si="136"/>
        <v>4.7815493292944898E-2</v>
      </c>
      <c r="DD82" s="5"/>
      <c r="DE82" s="86">
        <f t="shared" si="137"/>
        <v>-1.4786676190692567</v>
      </c>
      <c r="DF82" s="86">
        <f t="shared" si="88"/>
        <v>422.1602701581042</v>
      </c>
      <c r="DG82" s="86">
        <f t="shared" si="138"/>
        <v>18.330283558104213</v>
      </c>
      <c r="DH82" s="92">
        <f t="shared" si="139"/>
        <v>4.342020046377007E-2</v>
      </c>
      <c r="DI82" s="156">
        <f t="shared" si="140"/>
        <v>4.539109072219704E-2</v>
      </c>
      <c r="DK82" s="5"/>
      <c r="DL82" s="86">
        <f t="shared" si="141"/>
        <v>-1.8075643867333229</v>
      </c>
      <c r="DM82" s="86">
        <f t="shared" si="89"/>
        <v>421.83137339044015</v>
      </c>
      <c r="DN82" s="86">
        <f t="shared" si="142"/>
        <v>18.001386790440165</v>
      </c>
      <c r="DO82" s="92">
        <f t="shared" si="143"/>
        <v>4.2674366882091481E-2</v>
      </c>
      <c r="DP82" s="156">
        <f t="shared" si="144"/>
        <v>4.4576647073687532E-2</v>
      </c>
      <c r="DR82" s="5"/>
      <c r="DS82" s="86">
        <f t="shared" si="90"/>
        <v>-1.9242442848020913</v>
      </c>
      <c r="DT82" s="86">
        <f t="shared" si="74"/>
        <v>421.71469349237134</v>
      </c>
      <c r="DU82" s="86">
        <f t="shared" si="145"/>
        <v>17.884706892371355</v>
      </c>
      <c r="DV82" s="92">
        <f t="shared" si="146"/>
        <v>4.2409494305881666E-2</v>
      </c>
      <c r="DW82" s="156">
        <f t="shared" si="147"/>
        <v>4.4287713854410819E-2</v>
      </c>
    </row>
    <row r="83" spans="1:127" x14ac:dyDescent="0.7">
      <c r="A83" s="25">
        <v>43950</v>
      </c>
      <c r="B83">
        <v>118.635498</v>
      </c>
      <c r="C83" s="85">
        <v>43950</v>
      </c>
      <c r="D83">
        <v>411.89001459999997</v>
      </c>
      <c r="E83" s="17">
        <v>82</v>
      </c>
      <c r="R83" s="5"/>
      <c r="S83" s="86">
        <f t="shared" si="91"/>
        <v>117.79608510698311</v>
      </c>
      <c r="T83" s="86">
        <f t="shared" si="92"/>
        <v>0.83941289301688471</v>
      </c>
      <c r="U83" s="92">
        <f t="shared" si="93"/>
        <v>7.1259829412371797E-3</v>
      </c>
      <c r="V83" s="156">
        <f t="shared" si="94"/>
        <v>7.0755626028297597E-3</v>
      </c>
      <c r="W83" s="102"/>
      <c r="X83" s="5"/>
      <c r="Y83" s="86">
        <f t="shared" si="95"/>
        <v>117.47965851379561</v>
      </c>
      <c r="Z83" s="86">
        <f t="shared" si="96"/>
        <v>1.1558394862043855</v>
      </c>
      <c r="AA83" s="92">
        <f t="shared" si="97"/>
        <v>9.8386350524559581E-3</v>
      </c>
      <c r="AB83" s="156">
        <f t="shared" si="98"/>
        <v>9.7427794015277416E-3</v>
      </c>
      <c r="AC83" s="102"/>
      <c r="AD83" s="5"/>
      <c r="AE83" s="86">
        <f t="shared" si="75"/>
        <v>116.90568627134631</v>
      </c>
      <c r="AF83" s="86">
        <f t="shared" si="99"/>
        <v>1.7298117286536865</v>
      </c>
      <c r="AG83" s="92">
        <f t="shared" si="100"/>
        <v>1.4796643207231784E-2</v>
      </c>
      <c r="AH83" s="156">
        <f t="shared" si="101"/>
        <v>1.4580894907641273E-2</v>
      </c>
      <c r="AI83" s="102"/>
      <c r="AJ83" s="5"/>
      <c r="AK83" s="86">
        <f t="shared" si="76"/>
        <v>116.56852133271155</v>
      </c>
      <c r="AL83" s="86">
        <f t="shared" si="102"/>
        <v>2.0669766672884435</v>
      </c>
      <c r="AM83" s="92">
        <f t="shared" si="103"/>
        <v>1.7731859713557223E-2</v>
      </c>
      <c r="AN83" s="156">
        <f t="shared" si="104"/>
        <v>1.7422918958779468E-2</v>
      </c>
      <c r="AO83" s="102"/>
      <c r="AP83" s="5"/>
      <c r="AQ83" s="6">
        <f t="shared" si="77"/>
        <v>117.47965851379561</v>
      </c>
      <c r="AR83" s="5"/>
      <c r="AS83" s="86">
        <f t="shared" si="105"/>
        <v>-0.30711992868201604</v>
      </c>
      <c r="AT83" s="86">
        <f t="shared" si="78"/>
        <v>117.1725385851136</v>
      </c>
      <c r="AU83" s="86">
        <f t="shared" si="106"/>
        <v>1.4629594148863987</v>
      </c>
      <c r="AV83" s="92">
        <f t="shared" si="107"/>
        <v>1.2485514375228046E-2</v>
      </c>
      <c r="AW83" s="156">
        <f t="shared" si="108"/>
        <v>1.233154864732307E-2</v>
      </c>
      <c r="AY83" s="5"/>
      <c r="AZ83" s="86">
        <f t="shared" si="109"/>
        <v>-0.81579956934117925</v>
      </c>
      <c r="BA83" s="86">
        <f t="shared" si="79"/>
        <v>116.66385894445443</v>
      </c>
      <c r="BB83" s="86">
        <f t="shared" si="110"/>
        <v>1.9716390555455661</v>
      </c>
      <c r="BC83" s="92">
        <f t="shared" si="111"/>
        <v>1.6900170055957908E-2</v>
      </c>
      <c r="BD83" s="156">
        <f t="shared" si="112"/>
        <v>1.6619301042134674E-2</v>
      </c>
      <c r="BF83" s="5"/>
      <c r="BG83">
        <f t="shared" si="113"/>
        <v>-1.1838177500516567</v>
      </c>
      <c r="BH83" s="86">
        <f t="shared" si="80"/>
        <v>116.29584076374395</v>
      </c>
      <c r="BI83" s="86">
        <f t="shared" si="114"/>
        <v>2.3396572362560448</v>
      </c>
      <c r="BJ83" s="92">
        <f t="shared" si="115"/>
        <v>2.0118150579512811E-2</v>
      </c>
      <c r="BK83" s="156">
        <f t="shared" si="116"/>
        <v>1.9721392632886699E-2</v>
      </c>
      <c r="BM83" s="5"/>
      <c r="BN83" s="86">
        <f t="shared" si="117"/>
        <v>-1.3667057716260675</v>
      </c>
      <c r="BO83" s="86">
        <f t="shared" si="81"/>
        <v>116.11295274216954</v>
      </c>
      <c r="BP83" s="86">
        <f t="shared" si="118"/>
        <v>2.5225452578304584</v>
      </c>
      <c r="BQ83" s="92">
        <f t="shared" si="119"/>
        <v>2.1724925585449591E-2</v>
      </c>
      <c r="BR83" s="156">
        <f t="shared" si="120"/>
        <v>2.126298873740521E-2</v>
      </c>
      <c r="BW83" s="5"/>
      <c r="BX83" s="86">
        <f t="shared" si="82"/>
        <v>417.44687389043179</v>
      </c>
      <c r="BY83" s="86">
        <f t="shared" si="121"/>
        <v>5.5568592904318166</v>
      </c>
      <c r="BZ83" s="92">
        <f t="shared" si="122"/>
        <v>1.3311536480424904E-2</v>
      </c>
      <c r="CA83" s="156">
        <f t="shared" si="123"/>
        <v>1.3491124070653343E-2</v>
      </c>
      <c r="CC83" s="5"/>
      <c r="CD83" s="86">
        <f t="shared" si="83"/>
        <v>413.73446218858669</v>
      </c>
      <c r="CE83" s="86">
        <f t="shared" si="124"/>
        <v>1.8444475885867178</v>
      </c>
      <c r="CF83" s="92">
        <f t="shared" si="125"/>
        <v>4.4580467839925534E-3</v>
      </c>
      <c r="CG83" s="156">
        <f t="shared" si="126"/>
        <v>4.4780099619018974E-3</v>
      </c>
      <c r="CI83" s="5"/>
      <c r="CJ83" s="86">
        <f t="shared" si="84"/>
        <v>410.26705574981986</v>
      </c>
      <c r="CK83" s="86">
        <f t="shared" si="127"/>
        <v>1.6229588501801118</v>
      </c>
      <c r="CL83" s="92">
        <f t="shared" si="128"/>
        <v>3.955859549126921E-3</v>
      </c>
      <c r="CM83" s="156">
        <f t="shared" si="129"/>
        <v>3.940272384986611E-3</v>
      </c>
      <c r="CO83" s="5"/>
      <c r="CP83" s="86">
        <f t="shared" si="85"/>
        <v>408.46151701349299</v>
      </c>
      <c r="CQ83" s="86">
        <f t="shared" si="130"/>
        <v>3.4284975865069782</v>
      </c>
      <c r="CR83" s="92">
        <f t="shared" si="131"/>
        <v>8.3936856807828048E-3</v>
      </c>
      <c r="CS83" s="156">
        <f t="shared" si="132"/>
        <v>8.3238181674214796E-3</v>
      </c>
      <c r="CU83" s="5"/>
      <c r="CV83" s="6">
        <f t="shared" si="86"/>
        <v>413.73446218858669</v>
      </c>
      <c r="CW83" s="5"/>
      <c r="CX83" s="86">
        <f t="shared" si="133"/>
        <v>-3.6032231223790947</v>
      </c>
      <c r="CY83" s="86">
        <f t="shared" si="87"/>
        <v>410.13123906620757</v>
      </c>
      <c r="CZ83" s="86">
        <f t="shared" si="134"/>
        <v>1.7587755337924023</v>
      </c>
      <c r="DA83" s="92">
        <f t="shared" si="135"/>
        <v>4.2883237516771616E-3</v>
      </c>
      <c r="DB83" s="156">
        <f t="shared" si="136"/>
        <v>4.2700125554158124E-3</v>
      </c>
      <c r="DD83" s="5"/>
      <c r="DE83" s="86">
        <f t="shared" si="137"/>
        <v>-5.6915716038280095</v>
      </c>
      <c r="DF83" s="86">
        <f t="shared" si="88"/>
        <v>408.04289058475865</v>
      </c>
      <c r="DG83" s="86">
        <f t="shared" si="138"/>
        <v>3.8471240152413202</v>
      </c>
      <c r="DH83" s="92">
        <f t="shared" si="139"/>
        <v>9.4282343940071556E-3</v>
      </c>
      <c r="DI83" s="156">
        <f t="shared" si="140"/>
        <v>9.340173053181175E-3</v>
      </c>
      <c r="DK83" s="5"/>
      <c r="DL83" s="86">
        <f t="shared" si="141"/>
        <v>-7.151525779956593</v>
      </c>
      <c r="DM83" s="86">
        <f t="shared" si="89"/>
        <v>406.58293640863008</v>
      </c>
      <c r="DN83" s="86">
        <f t="shared" si="142"/>
        <v>5.3070781913698966</v>
      </c>
      <c r="DO83" s="92">
        <f t="shared" si="143"/>
        <v>1.3052879784497639E-2</v>
      </c>
      <c r="DP83" s="156">
        <f t="shared" si="144"/>
        <v>1.2884697378555719E-2</v>
      </c>
      <c r="DR83" s="5"/>
      <c r="DS83" s="86">
        <f t="shared" si="90"/>
        <v>-7.9094177626405955</v>
      </c>
      <c r="DT83" s="86">
        <f t="shared" si="74"/>
        <v>405.82504442594609</v>
      </c>
      <c r="DU83" s="86">
        <f t="shared" si="145"/>
        <v>6.0649701740538831</v>
      </c>
      <c r="DV83" s="92">
        <f t="shared" si="146"/>
        <v>1.4944790267029967E-2</v>
      </c>
      <c r="DW83" s="156">
        <f t="shared" si="147"/>
        <v>1.4724732232083306E-2</v>
      </c>
    </row>
    <row r="84" spans="1:127" x14ac:dyDescent="0.7">
      <c r="A84" s="25">
        <v>43951</v>
      </c>
      <c r="B84">
        <v>123.6999969</v>
      </c>
      <c r="C84" s="85">
        <v>43951</v>
      </c>
      <c r="D84">
        <v>419.85000609999997</v>
      </c>
      <c r="E84" s="17">
        <v>83</v>
      </c>
      <c r="R84" s="5"/>
      <c r="S84" s="86">
        <f t="shared" si="91"/>
        <v>118.07309136167868</v>
      </c>
      <c r="T84" s="86">
        <f t="shared" si="92"/>
        <v>5.6269055383213242</v>
      </c>
      <c r="U84" s="92">
        <f t="shared" si="93"/>
        <v>4.7656121080840691E-2</v>
      </c>
      <c r="V84" s="156">
        <f t="shared" si="94"/>
        <v>4.5488324004326022E-2</v>
      </c>
      <c r="W84" s="102"/>
      <c r="X84" s="5"/>
      <c r="Y84" s="86">
        <f t="shared" si="95"/>
        <v>118.05757825689781</v>
      </c>
      <c r="Z84" s="86">
        <f t="shared" si="96"/>
        <v>5.6424186431021894</v>
      </c>
      <c r="AA84" s="92">
        <f t="shared" si="97"/>
        <v>4.7793786103455978E-2</v>
      </c>
      <c r="AB84" s="156">
        <f t="shared" si="98"/>
        <v>4.5613733100281016E-2</v>
      </c>
      <c r="AC84" s="102"/>
      <c r="AD84" s="5"/>
      <c r="AE84" s="86">
        <f t="shared" si="75"/>
        <v>118.04736201225775</v>
      </c>
      <c r="AF84" s="86">
        <f t="shared" si="99"/>
        <v>5.6526348877422521</v>
      </c>
      <c r="AG84" s="92">
        <f t="shared" si="100"/>
        <v>4.788446595829305E-2</v>
      </c>
      <c r="AH84" s="156">
        <f t="shared" si="101"/>
        <v>4.5696321983838724E-2</v>
      </c>
      <c r="AI84" s="102"/>
      <c r="AJ84" s="5"/>
      <c r="AK84" s="86">
        <f t="shared" si="76"/>
        <v>118.11875383317789</v>
      </c>
      <c r="AL84" s="86">
        <f t="shared" si="102"/>
        <v>5.5812430668221111</v>
      </c>
      <c r="AM84" s="92">
        <f t="shared" si="103"/>
        <v>4.7251117080905222E-2</v>
      </c>
      <c r="AN84" s="156">
        <f t="shared" si="104"/>
        <v>4.5119185179398426E-2</v>
      </c>
      <c r="AO84" s="102"/>
      <c r="AP84" s="5"/>
      <c r="AQ84" s="6">
        <f t="shared" si="77"/>
        <v>118.05757825689781</v>
      </c>
      <c r="AR84" s="5"/>
      <c r="AS84" s="86">
        <f t="shared" si="105"/>
        <v>-1.505683699322477E-2</v>
      </c>
      <c r="AT84" s="86">
        <f t="shared" si="78"/>
        <v>118.04252141990459</v>
      </c>
      <c r="AU84" s="86">
        <f t="shared" si="106"/>
        <v>5.6574754800954139</v>
      </c>
      <c r="AV84" s="92">
        <f t="shared" si="107"/>
        <v>4.792743675789899E-2</v>
      </c>
      <c r="AW84" s="156">
        <f t="shared" si="108"/>
        <v>4.5735453693414072E-2</v>
      </c>
      <c r="AY84" s="5"/>
      <c r="AZ84" s="86">
        <f t="shared" si="109"/>
        <v>-0.1189399131194897</v>
      </c>
      <c r="BA84" s="86">
        <f t="shared" si="79"/>
        <v>117.93863834377832</v>
      </c>
      <c r="BB84" s="86">
        <f t="shared" si="110"/>
        <v>5.7613585562216798</v>
      </c>
      <c r="BC84" s="92">
        <f t="shared" si="111"/>
        <v>4.8850475443238076E-2</v>
      </c>
      <c r="BD84" s="156">
        <f t="shared" si="112"/>
        <v>4.657525222801101E-2</v>
      </c>
      <c r="BF84" s="5"/>
      <c r="BG84">
        <f t="shared" si="113"/>
        <v>-2.1071004570111351E-2</v>
      </c>
      <c r="BH84" s="86">
        <f t="shared" si="80"/>
        <v>118.0365072523277</v>
      </c>
      <c r="BI84" s="86">
        <f t="shared" si="114"/>
        <v>5.6634896476723071</v>
      </c>
      <c r="BJ84" s="92">
        <f t="shared" si="115"/>
        <v>4.7980830503273147E-2</v>
      </c>
      <c r="BK84" s="156">
        <f t="shared" si="116"/>
        <v>4.5784072672618692E-2</v>
      </c>
      <c r="BM84" s="5"/>
      <c r="BN84" s="86">
        <f t="shared" si="117"/>
        <v>9.1763364420132998E-2</v>
      </c>
      <c r="BO84" s="86">
        <f t="shared" si="81"/>
        <v>118.14934162131794</v>
      </c>
      <c r="BP84" s="86">
        <f t="shared" si="118"/>
        <v>5.5506552786820578</v>
      </c>
      <c r="BQ84" s="92">
        <f t="shared" si="119"/>
        <v>4.6979993307728604E-2</v>
      </c>
      <c r="BR84" s="156">
        <f t="shared" si="120"/>
        <v>4.4871911218957013E-2</v>
      </c>
      <c r="BW84" s="5"/>
      <c r="BX84" s="86">
        <f t="shared" si="82"/>
        <v>415.61311032458923</v>
      </c>
      <c r="BY84" s="86">
        <f t="shared" si="121"/>
        <v>4.2368957754107441</v>
      </c>
      <c r="BZ84" s="92">
        <f t="shared" si="122"/>
        <v>1.0194326574784361E-2</v>
      </c>
      <c r="CA84" s="156">
        <f t="shared" si="123"/>
        <v>1.0091451027397625E-2</v>
      </c>
      <c r="CC84" s="5"/>
      <c r="CD84" s="86">
        <f t="shared" si="83"/>
        <v>412.81223839429333</v>
      </c>
      <c r="CE84" s="86">
        <f t="shared" si="124"/>
        <v>7.0377677057066421</v>
      </c>
      <c r="CF84" s="92">
        <f t="shared" si="125"/>
        <v>1.7048350439127707E-2</v>
      </c>
      <c r="CG84" s="156">
        <f t="shared" si="126"/>
        <v>1.6762576166380678E-2</v>
      </c>
      <c r="CI84" s="5"/>
      <c r="CJ84" s="86">
        <f t="shared" si="84"/>
        <v>411.33820859093873</v>
      </c>
      <c r="CK84" s="86">
        <f t="shared" si="127"/>
        <v>8.511797509061239</v>
      </c>
      <c r="CL84" s="92">
        <f t="shared" si="128"/>
        <v>2.0692941553421117E-2</v>
      </c>
      <c r="CM84" s="156">
        <f t="shared" si="129"/>
        <v>2.0273424759779321E-2</v>
      </c>
      <c r="CO84" s="5"/>
      <c r="CP84" s="86">
        <f t="shared" si="85"/>
        <v>411.0328902033732</v>
      </c>
      <c r="CQ84" s="86">
        <f t="shared" si="130"/>
        <v>8.817115896626774</v>
      </c>
      <c r="CR84" s="92">
        <f t="shared" si="131"/>
        <v>2.145112010930364E-2</v>
      </c>
      <c r="CS84" s="156">
        <f t="shared" si="132"/>
        <v>2.1000633008271794E-2</v>
      </c>
      <c r="CU84" s="5"/>
      <c r="CV84" s="6">
        <f t="shared" si="86"/>
        <v>412.81223839429333</v>
      </c>
      <c r="CW84" s="5"/>
      <c r="CX84" s="86">
        <f t="shared" si="133"/>
        <v>-2.7184933441108017</v>
      </c>
      <c r="CY84" s="86">
        <f t="shared" si="87"/>
        <v>410.09374505018252</v>
      </c>
      <c r="CZ84" s="86">
        <f t="shared" si="134"/>
        <v>9.7562610498174536</v>
      </c>
      <c r="DA84" s="92">
        <f t="shared" si="135"/>
        <v>2.3790319085758294E-2</v>
      </c>
      <c r="DB84" s="156">
        <f t="shared" si="136"/>
        <v>2.3237491742452671E-2</v>
      </c>
      <c r="DD84" s="5"/>
      <c r="DE84" s="86">
        <f t="shared" si="137"/>
        <v>-3.3068976990606842</v>
      </c>
      <c r="DF84" s="86">
        <f t="shared" si="88"/>
        <v>409.50534069523263</v>
      </c>
      <c r="DG84" s="86">
        <f t="shared" si="138"/>
        <v>10.344665404767341</v>
      </c>
      <c r="DH84" s="92">
        <f t="shared" si="139"/>
        <v>2.5261368721601563E-2</v>
      </c>
      <c r="DI84" s="156">
        <f t="shared" si="140"/>
        <v>2.463895499456881E-2</v>
      </c>
      <c r="DK84" s="5"/>
      <c r="DL84" s="86">
        <f t="shared" si="141"/>
        <v>-3.0401864694188583</v>
      </c>
      <c r="DM84" s="86">
        <f t="shared" si="89"/>
        <v>409.77205192487446</v>
      </c>
      <c r="DN84" s="86">
        <f t="shared" si="142"/>
        <v>10.077954175125512</v>
      </c>
      <c r="DO84" s="92">
        <f t="shared" si="143"/>
        <v>2.4594049613157008E-2</v>
      </c>
      <c r="DP84" s="156">
        <f t="shared" si="144"/>
        <v>2.4003701390265416E-2</v>
      </c>
      <c r="DR84" s="5"/>
      <c r="DS84" s="86">
        <f t="shared" si="90"/>
        <v>-2.669022286380168</v>
      </c>
      <c r="DT84" s="86">
        <f t="shared" si="74"/>
        <v>410.14321610791319</v>
      </c>
      <c r="DU84" s="86">
        <f t="shared" si="145"/>
        <v>9.7067899920867831</v>
      </c>
      <c r="DV84" s="92">
        <f t="shared" si="146"/>
        <v>2.366683053836692E-2</v>
      </c>
      <c r="DW84" s="156">
        <f t="shared" si="147"/>
        <v>2.3119661429217217E-2</v>
      </c>
    </row>
    <row r="85" spans="1:127" x14ac:dyDescent="0.7">
      <c r="A85" s="25">
        <v>43952</v>
      </c>
      <c r="B85">
        <v>114.302002</v>
      </c>
      <c r="C85" s="85">
        <v>43952</v>
      </c>
      <c r="D85">
        <v>415.26998900000001</v>
      </c>
      <c r="E85" s="17">
        <v>84</v>
      </c>
      <c r="R85" s="5"/>
      <c r="S85" s="86">
        <f t="shared" si="91"/>
        <v>119.92997018932471</v>
      </c>
      <c r="T85" s="86">
        <f t="shared" si="92"/>
        <v>5.6279681893247044</v>
      </c>
      <c r="U85" s="92">
        <f t="shared" si="93"/>
        <v>4.6927120722537005E-2</v>
      </c>
      <c r="V85" s="156">
        <f t="shared" si="94"/>
        <v>4.9237704422051193E-2</v>
      </c>
      <c r="W85" s="102"/>
      <c r="X85" s="5"/>
      <c r="Y85" s="86">
        <f t="shared" si="95"/>
        <v>120.87878757844891</v>
      </c>
      <c r="Z85" s="86">
        <f t="shared" si="96"/>
        <v>6.5767855784489058</v>
      </c>
      <c r="AA85" s="92">
        <f t="shared" si="97"/>
        <v>5.4408103441479748E-2</v>
      </c>
      <c r="AB85" s="156">
        <f t="shared" si="98"/>
        <v>5.7538673543521185E-2</v>
      </c>
      <c r="AC85" s="102"/>
      <c r="AD85" s="5"/>
      <c r="AE85" s="86">
        <f t="shared" si="75"/>
        <v>121.77810103816763</v>
      </c>
      <c r="AF85" s="86">
        <f t="shared" si="99"/>
        <v>7.4760990381676322</v>
      </c>
      <c r="AG85" s="92">
        <f t="shared" si="100"/>
        <v>6.1391161255047628E-2</v>
      </c>
      <c r="AH85" s="156">
        <f t="shared" si="101"/>
        <v>6.5406545006688785E-2</v>
      </c>
      <c r="AI85" s="102"/>
      <c r="AJ85" s="5"/>
      <c r="AK85" s="86">
        <f t="shared" si="76"/>
        <v>122.30468613329448</v>
      </c>
      <c r="AL85" s="86">
        <f t="shared" si="102"/>
        <v>8.0026841332944798</v>
      </c>
      <c r="AM85" s="92">
        <f t="shared" si="103"/>
        <v>6.5432359023207889E-2</v>
      </c>
      <c r="AN85" s="156">
        <f t="shared" si="104"/>
        <v>7.0013508016198003E-2</v>
      </c>
      <c r="AO85" s="102"/>
      <c r="AP85" s="5"/>
      <c r="AQ85" s="6">
        <f t="shared" si="77"/>
        <v>120.87878757844891</v>
      </c>
      <c r="AR85" s="5"/>
      <c r="AS85" s="86">
        <f t="shared" si="105"/>
        <v>0.92091099532640064</v>
      </c>
      <c r="AT85" s="86">
        <f t="shared" si="78"/>
        <v>121.7996985737753</v>
      </c>
      <c r="AU85" s="86">
        <f t="shared" si="106"/>
        <v>7.4976965737753005</v>
      </c>
      <c r="AV85" s="92">
        <f t="shared" si="107"/>
        <v>6.1557595474949968E-2</v>
      </c>
      <c r="AW85" s="156">
        <f t="shared" si="108"/>
        <v>6.5595496514359392E-2</v>
      </c>
      <c r="AY85" s="5"/>
      <c r="AZ85" s="86">
        <f t="shared" si="109"/>
        <v>1.3511347042158026</v>
      </c>
      <c r="BA85" s="86">
        <f t="shared" si="79"/>
        <v>122.22992228266472</v>
      </c>
      <c r="BB85" s="86">
        <f t="shared" si="110"/>
        <v>7.927920282664715</v>
      </c>
      <c r="BC85" s="92">
        <f t="shared" si="111"/>
        <v>6.4860716055524265E-2</v>
      </c>
      <c r="BD85" s="156">
        <f t="shared" si="112"/>
        <v>6.9359417542526641E-2</v>
      </c>
      <c r="BF85" s="5"/>
      <c r="BG85">
        <f t="shared" si="113"/>
        <v>1.8548340106698846</v>
      </c>
      <c r="BH85" s="86">
        <f t="shared" si="80"/>
        <v>122.7336215891188</v>
      </c>
      <c r="BI85" s="86">
        <f t="shared" si="114"/>
        <v>8.4316195891187959</v>
      </c>
      <c r="BJ85" s="92">
        <f t="shared" si="115"/>
        <v>6.8698531665151469E-2</v>
      </c>
      <c r="BK85" s="156">
        <f t="shared" si="116"/>
        <v>7.3766158436304519E-2</v>
      </c>
      <c r="BM85" s="5"/>
      <c r="BN85" s="86">
        <f t="shared" si="117"/>
        <v>2.1388478322683544</v>
      </c>
      <c r="BO85" s="86">
        <f t="shared" si="81"/>
        <v>123.01763541071726</v>
      </c>
      <c r="BP85" s="86">
        <f t="shared" si="118"/>
        <v>8.7156334107172597</v>
      </c>
      <c r="BQ85" s="92">
        <f t="shared" si="119"/>
        <v>7.0848650127426818E-2</v>
      </c>
      <c r="BR85" s="156">
        <f t="shared" si="120"/>
        <v>7.6250925252536336E-2</v>
      </c>
      <c r="BW85" s="5"/>
      <c r="BX85" s="86">
        <f t="shared" si="82"/>
        <v>417.01128593047474</v>
      </c>
      <c r="BY85" s="86">
        <f t="shared" si="121"/>
        <v>1.7412969304747321</v>
      </c>
      <c r="BZ85" s="92">
        <f t="shared" si="122"/>
        <v>4.1756590030636387E-3</v>
      </c>
      <c r="CA85" s="156">
        <f t="shared" si="123"/>
        <v>4.1931682437921902E-3</v>
      </c>
      <c r="CC85" s="5"/>
      <c r="CD85" s="86">
        <f t="shared" si="83"/>
        <v>416.33112224714665</v>
      </c>
      <c r="CE85" s="86">
        <f t="shared" si="124"/>
        <v>1.0611332471466426</v>
      </c>
      <c r="CF85" s="92">
        <f t="shared" si="125"/>
        <v>2.5487723363537594E-3</v>
      </c>
      <c r="CG85" s="156">
        <f t="shared" si="126"/>
        <v>2.5552851765231763E-3</v>
      </c>
      <c r="CI85" s="5"/>
      <c r="CJ85" s="86">
        <f t="shared" si="84"/>
        <v>416.95599494691919</v>
      </c>
      <c r="CK85" s="86">
        <f t="shared" si="127"/>
        <v>1.686005946919181</v>
      </c>
      <c r="CL85" s="92">
        <f t="shared" si="128"/>
        <v>4.0436064413315823E-3</v>
      </c>
      <c r="CM85" s="156">
        <f t="shared" si="129"/>
        <v>4.0600235788268843E-3</v>
      </c>
      <c r="CO85" s="5"/>
      <c r="CP85" s="86">
        <f t="shared" si="85"/>
        <v>417.64572712584328</v>
      </c>
      <c r="CQ85" s="86">
        <f t="shared" si="130"/>
        <v>2.3757381258432702</v>
      </c>
      <c r="CR85" s="92">
        <f t="shared" si="131"/>
        <v>5.6884051997673681E-3</v>
      </c>
      <c r="CS85" s="156">
        <f t="shared" si="132"/>
        <v>5.720948271663499E-3</v>
      </c>
      <c r="CU85" s="5"/>
      <c r="CV85" s="6">
        <f t="shared" si="86"/>
        <v>416.33112224714665</v>
      </c>
      <c r="CW85" s="5"/>
      <c r="CX85" s="86">
        <f t="shared" si="133"/>
        <v>-0.66015886911264099</v>
      </c>
      <c r="CY85" s="86">
        <f t="shared" si="87"/>
        <v>415.670963378034</v>
      </c>
      <c r="CZ85" s="86">
        <f t="shared" si="134"/>
        <v>0.40097437803399316</v>
      </c>
      <c r="DA85" s="92">
        <f t="shared" si="135"/>
        <v>9.6464370466340472E-4</v>
      </c>
      <c r="DB85" s="156">
        <f t="shared" si="136"/>
        <v>9.6557514064420666E-4</v>
      </c>
      <c r="DD85" s="5"/>
      <c r="DE85" s="86">
        <f t="shared" si="137"/>
        <v>0.10599307689631843</v>
      </c>
      <c r="DF85" s="86">
        <f t="shared" si="88"/>
        <v>416.43711532404296</v>
      </c>
      <c r="DG85" s="86">
        <f t="shared" si="138"/>
        <v>1.1671263240429539</v>
      </c>
      <c r="DH85" s="92">
        <f t="shared" si="139"/>
        <v>2.802647221141122E-3</v>
      </c>
      <c r="DI85" s="156">
        <f t="shared" si="140"/>
        <v>2.810524128780599E-3</v>
      </c>
      <c r="DK85" s="5"/>
      <c r="DL85" s="86">
        <f t="shared" si="141"/>
        <v>1.2887999432807802</v>
      </c>
      <c r="DM85" s="86">
        <f t="shared" si="89"/>
        <v>417.61992219042742</v>
      </c>
      <c r="DN85" s="86">
        <f t="shared" si="142"/>
        <v>2.3499331904274072</v>
      </c>
      <c r="DO85" s="92">
        <f t="shared" si="143"/>
        <v>5.6269662091356807E-3</v>
      </c>
      <c r="DP85" s="156">
        <f t="shared" si="144"/>
        <v>5.6588081312743434E-3</v>
      </c>
      <c r="DR85" s="5"/>
      <c r="DS85" s="86">
        <f t="shared" si="90"/>
        <v>1.9719073180449489</v>
      </c>
      <c r="DT85" s="86">
        <f t="shared" si="74"/>
        <v>418.30302956519159</v>
      </c>
      <c r="DU85" s="86">
        <f t="shared" si="145"/>
        <v>3.0330405651915839</v>
      </c>
      <c r="DV85" s="92">
        <f t="shared" si="146"/>
        <v>7.2508214161018675E-3</v>
      </c>
      <c r="DW85" s="156">
        <f t="shared" si="147"/>
        <v>7.3037798192336599E-3</v>
      </c>
    </row>
    <row r="86" spans="1:127" x14ac:dyDescent="0.7">
      <c r="A86" s="25">
        <v>43955</v>
      </c>
      <c r="B86">
        <v>115.7994995</v>
      </c>
      <c r="C86" s="85">
        <v>43955</v>
      </c>
      <c r="D86">
        <v>428.14999390000003</v>
      </c>
      <c r="E86" s="17">
        <v>85</v>
      </c>
      <c r="R86" s="5"/>
      <c r="S86" s="86">
        <f t="shared" si="91"/>
        <v>118.07274068684755</v>
      </c>
      <c r="T86" s="86">
        <f t="shared" si="92"/>
        <v>2.2732411868475566</v>
      </c>
      <c r="U86" s="92">
        <f t="shared" si="93"/>
        <v>1.9252887445686092E-2</v>
      </c>
      <c r="V86" s="156">
        <f t="shared" si="94"/>
        <v>1.9630837755456418E-2</v>
      </c>
      <c r="W86" s="102"/>
      <c r="X86" s="5"/>
      <c r="Y86" s="86">
        <f t="shared" si="95"/>
        <v>117.59039478922446</v>
      </c>
      <c r="Z86" s="86">
        <f t="shared" si="96"/>
        <v>1.7908952892244656</v>
      </c>
      <c r="AA86" s="92">
        <f t="shared" si="97"/>
        <v>1.5229945374658922E-2</v>
      </c>
      <c r="AB86" s="156">
        <f t="shared" si="98"/>
        <v>1.5465483848869879E-2</v>
      </c>
      <c r="AC86" s="102"/>
      <c r="AD86" s="5"/>
      <c r="AE86" s="86">
        <f t="shared" si="75"/>
        <v>116.84387567297699</v>
      </c>
      <c r="AF86" s="86">
        <f t="shared" si="99"/>
        <v>1.044376172976996</v>
      </c>
      <c r="AG86" s="92">
        <f t="shared" si="100"/>
        <v>8.9382192002942402E-3</v>
      </c>
      <c r="AH86" s="156">
        <f t="shared" si="101"/>
        <v>9.0188314931101757E-3</v>
      </c>
      <c r="AI86" s="102"/>
      <c r="AJ86" s="5"/>
      <c r="AK86" s="86">
        <f t="shared" si="76"/>
        <v>116.30267303332361</v>
      </c>
      <c r="AL86" s="86">
        <f t="shared" si="102"/>
        <v>0.50317353332361847</v>
      </c>
      <c r="AM86" s="92">
        <f t="shared" si="103"/>
        <v>4.3264141760477569E-3</v>
      </c>
      <c r="AN86" s="156">
        <f t="shared" si="104"/>
        <v>4.3452133687643313E-3</v>
      </c>
      <c r="AO86" s="102"/>
      <c r="AP86" s="5"/>
      <c r="AQ86" s="6">
        <f t="shared" si="77"/>
        <v>117.59039478922446</v>
      </c>
      <c r="AR86" s="5"/>
      <c r="AS86" s="86">
        <f t="shared" si="105"/>
        <v>-0.46815925357537869</v>
      </c>
      <c r="AT86" s="86">
        <f t="shared" si="78"/>
        <v>117.12223553564908</v>
      </c>
      <c r="AU86" s="86">
        <f t="shared" si="106"/>
        <v>1.3227360356490863</v>
      </c>
      <c r="AV86" s="92">
        <f t="shared" si="107"/>
        <v>1.1293637195359701E-2</v>
      </c>
      <c r="AW86" s="156">
        <f t="shared" si="108"/>
        <v>1.1422640351300363E-2</v>
      </c>
      <c r="AY86" s="5"/>
      <c r="AZ86" s="86">
        <f t="shared" si="109"/>
        <v>-0.96862904250432158</v>
      </c>
      <c r="BA86" s="86">
        <f t="shared" si="79"/>
        <v>116.62176574672014</v>
      </c>
      <c r="BB86" s="86">
        <f t="shared" si="110"/>
        <v>0.82226624672014736</v>
      </c>
      <c r="BC86" s="92">
        <f t="shared" si="111"/>
        <v>7.0507099721500545E-3</v>
      </c>
      <c r="BD86" s="156">
        <f t="shared" si="112"/>
        <v>7.1007754806414114E-3</v>
      </c>
      <c r="BF86" s="5"/>
      <c r="BG86">
        <f t="shared" si="113"/>
        <v>-1.5396956772603734</v>
      </c>
      <c r="BH86" s="86">
        <f t="shared" si="80"/>
        <v>116.05069911196409</v>
      </c>
      <c r="BI86" s="86">
        <f t="shared" si="114"/>
        <v>0.2511996119640969</v>
      </c>
      <c r="BJ86" s="92">
        <f t="shared" si="115"/>
        <v>2.1645678473831771E-3</v>
      </c>
      <c r="BK86" s="156">
        <f t="shared" si="116"/>
        <v>2.1692633651158129E-3</v>
      </c>
      <c r="BM86" s="5"/>
      <c r="BN86" s="86">
        <f t="shared" si="117"/>
        <v>-1.9315826338512458</v>
      </c>
      <c r="BO86" s="86">
        <f t="shared" si="81"/>
        <v>115.65881215537321</v>
      </c>
      <c r="BP86" s="86">
        <f t="shared" si="118"/>
        <v>0.14068734462678378</v>
      </c>
      <c r="BQ86" s="92">
        <f t="shared" si="119"/>
        <v>1.2163997018903138E-3</v>
      </c>
      <c r="BR86" s="156">
        <f t="shared" si="120"/>
        <v>1.2149218712882589E-3</v>
      </c>
      <c r="BW86" s="5"/>
      <c r="BX86" s="86">
        <f t="shared" si="82"/>
        <v>416.43665794341803</v>
      </c>
      <c r="BY86" s="86">
        <f t="shared" si="121"/>
        <v>11.713335956582</v>
      </c>
      <c r="BZ86" s="92">
        <f t="shared" si="122"/>
        <v>2.8127533283041357E-2</v>
      </c>
      <c r="CA86" s="156">
        <f t="shared" si="123"/>
        <v>2.7358019674100009E-2</v>
      </c>
      <c r="CC86" s="5"/>
      <c r="CD86" s="86">
        <f t="shared" si="83"/>
        <v>415.80055562357336</v>
      </c>
      <c r="CE86" s="86">
        <f t="shared" si="124"/>
        <v>12.349438276426667</v>
      </c>
      <c r="CF86" s="92">
        <f t="shared" si="125"/>
        <v>2.9700389067316892E-2</v>
      </c>
      <c r="CG86" s="156">
        <f t="shared" si="126"/>
        <v>2.8843719379594429E-2</v>
      </c>
      <c r="CI86" s="5"/>
      <c r="CJ86" s="86">
        <f t="shared" si="84"/>
        <v>415.84323102195253</v>
      </c>
      <c r="CK86" s="86">
        <f t="shared" si="127"/>
        <v>12.306762878047493</v>
      </c>
      <c r="CL86" s="92">
        <f t="shared" si="128"/>
        <v>2.9594717335672621E-2</v>
      </c>
      <c r="CM86" s="156">
        <f t="shared" si="129"/>
        <v>2.8744045435913045E-2</v>
      </c>
      <c r="CO86" s="5"/>
      <c r="CP86" s="86">
        <f t="shared" si="85"/>
        <v>415.86392353146084</v>
      </c>
      <c r="CQ86" s="86">
        <f t="shared" si="130"/>
        <v>12.286070368539185</v>
      </c>
      <c r="CR86" s="92">
        <f t="shared" si="131"/>
        <v>2.9543486879572332E-2</v>
      </c>
      <c r="CS86" s="156">
        <f t="shared" si="132"/>
        <v>2.8695715388492464E-2</v>
      </c>
      <c r="CU86" s="5"/>
      <c r="CV86" s="6">
        <f t="shared" si="86"/>
        <v>415.80055562357336</v>
      </c>
      <c r="CW86" s="5"/>
      <c r="CX86" s="86">
        <f t="shared" si="133"/>
        <v>-0.61739342808465603</v>
      </c>
      <c r="CY86" s="86">
        <f t="shared" si="87"/>
        <v>415.18316219548871</v>
      </c>
      <c r="CZ86" s="86">
        <f t="shared" si="134"/>
        <v>12.966831704511321</v>
      </c>
      <c r="DA86" s="92">
        <f t="shared" si="135"/>
        <v>3.1231593391077592E-2</v>
      </c>
      <c r="DB86" s="156">
        <f t="shared" si="136"/>
        <v>3.0285722034927538E-2</v>
      </c>
      <c r="DD86" s="5"/>
      <c r="DE86" s="86">
        <f t="shared" si="137"/>
        <v>-0.21228677333848722</v>
      </c>
      <c r="DF86" s="86">
        <f t="shared" si="88"/>
        <v>415.5882688502349</v>
      </c>
      <c r="DG86" s="86">
        <f t="shared" si="138"/>
        <v>12.56172504976513</v>
      </c>
      <c r="DH86" s="92">
        <f t="shared" si="139"/>
        <v>3.0226370644480308E-2</v>
      </c>
      <c r="DI86" s="156">
        <f t="shared" si="140"/>
        <v>2.933954275075637E-2</v>
      </c>
      <c r="DK86" s="5"/>
      <c r="DL86" s="86">
        <f t="shared" si="141"/>
        <v>8.8018009157091903E-2</v>
      </c>
      <c r="DM86" s="86">
        <f t="shared" si="89"/>
        <v>415.88857363273047</v>
      </c>
      <c r="DN86" s="86">
        <f t="shared" si="142"/>
        <v>12.261420267269557</v>
      </c>
      <c r="DO86" s="92">
        <f t="shared" si="143"/>
        <v>2.9482464882763449E-2</v>
      </c>
      <c r="DP86" s="156">
        <f t="shared" si="144"/>
        <v>2.8638141870751421E-2</v>
      </c>
      <c r="DR86" s="5"/>
      <c r="DS86" s="86">
        <f t="shared" si="90"/>
        <v>9.505186183126757E-2</v>
      </c>
      <c r="DT86" s="86">
        <f t="shared" si="74"/>
        <v>415.89560748540464</v>
      </c>
      <c r="DU86" s="86">
        <f t="shared" si="145"/>
        <v>12.254386414595388</v>
      </c>
      <c r="DV86" s="92">
        <f t="shared" si="146"/>
        <v>2.9465053715493836E-2</v>
      </c>
      <c r="DW86" s="156">
        <f t="shared" si="147"/>
        <v>2.862171339294135E-2</v>
      </c>
    </row>
    <row r="87" spans="1:127" x14ac:dyDescent="0.7">
      <c r="A87" s="25">
        <v>43956</v>
      </c>
      <c r="B87">
        <v>115.88999939999999</v>
      </c>
      <c r="C87" s="85">
        <v>43956</v>
      </c>
      <c r="D87">
        <v>424.67999270000001</v>
      </c>
      <c r="E87" s="17">
        <v>86</v>
      </c>
      <c r="R87" s="5"/>
      <c r="S87" s="86">
        <f t="shared" si="91"/>
        <v>117.32257109518785</v>
      </c>
      <c r="T87" s="86">
        <f t="shared" si="92"/>
        <v>1.4325716951878604</v>
      </c>
      <c r="U87" s="92">
        <f t="shared" si="93"/>
        <v>1.2210537851455417E-2</v>
      </c>
      <c r="V87" s="156">
        <f t="shared" si="94"/>
        <v>1.2361478148284989E-2</v>
      </c>
      <c r="W87" s="102"/>
      <c r="X87" s="5"/>
      <c r="Y87" s="86">
        <f t="shared" si="95"/>
        <v>116.69494714461223</v>
      </c>
      <c r="Z87" s="86">
        <f t="shared" si="96"/>
        <v>0.80494774461223528</v>
      </c>
      <c r="AA87" s="92">
        <f t="shared" si="97"/>
        <v>6.8978800223005159E-3</v>
      </c>
      <c r="AB87" s="156">
        <f t="shared" si="98"/>
        <v>6.9457912570516011E-3</v>
      </c>
      <c r="AC87" s="102"/>
      <c r="AD87" s="5"/>
      <c r="AE87" s="86">
        <f t="shared" si="75"/>
        <v>116.15458739881217</v>
      </c>
      <c r="AF87" s="86">
        <f t="shared" si="99"/>
        <v>0.26458799881217487</v>
      </c>
      <c r="AG87" s="92">
        <f t="shared" si="100"/>
        <v>2.2778953869787553E-3</v>
      </c>
      <c r="AH87" s="156">
        <f t="shared" si="101"/>
        <v>2.2830960409183925E-3</v>
      </c>
      <c r="AI87" s="102"/>
      <c r="AJ87" s="5"/>
      <c r="AK87" s="86">
        <f t="shared" si="76"/>
        <v>115.9252928833309</v>
      </c>
      <c r="AL87" s="86">
        <f t="shared" si="102"/>
        <v>3.5293483330903541E-2</v>
      </c>
      <c r="AM87" s="92">
        <f t="shared" si="103"/>
        <v>3.0445024078070245E-4</v>
      </c>
      <c r="AN87" s="156">
        <f t="shared" si="104"/>
        <v>3.045429589578852E-4</v>
      </c>
      <c r="AO87" s="102"/>
      <c r="AP87" s="5"/>
      <c r="AQ87" s="6">
        <f t="shared" si="77"/>
        <v>116.69494714461223</v>
      </c>
      <c r="AR87" s="5"/>
      <c r="AS87" s="86">
        <f t="shared" si="105"/>
        <v>-0.60916442261754056</v>
      </c>
      <c r="AT87" s="86">
        <f t="shared" si="78"/>
        <v>116.08578272199469</v>
      </c>
      <c r="AU87" s="86">
        <f t="shared" si="106"/>
        <v>0.19578332199469628</v>
      </c>
      <c r="AV87" s="92">
        <f t="shared" si="107"/>
        <v>1.6865400517095479E-3</v>
      </c>
      <c r="AW87" s="156">
        <f t="shared" si="108"/>
        <v>1.6893892743837246E-3</v>
      </c>
      <c r="AY87" s="5"/>
      <c r="AZ87" s="86">
        <f t="shared" si="109"/>
        <v>-0.93203834355827719</v>
      </c>
      <c r="BA87" s="86">
        <f t="shared" si="79"/>
        <v>115.76290880105395</v>
      </c>
      <c r="BB87" s="86">
        <f t="shared" si="110"/>
        <v>0.12709059894604025</v>
      </c>
      <c r="BC87" s="92">
        <f t="shared" si="111"/>
        <v>1.0978525009634446E-3</v>
      </c>
      <c r="BD87" s="156">
        <f t="shared" si="112"/>
        <v>1.0966485426182533E-3</v>
      </c>
      <c r="BF87" s="5"/>
      <c r="BG87">
        <f t="shared" si="113"/>
        <v>-1.1144919757126006</v>
      </c>
      <c r="BH87" s="86">
        <f t="shared" si="80"/>
        <v>115.58045516889963</v>
      </c>
      <c r="BI87" s="86">
        <f t="shared" si="114"/>
        <v>0.30954423110036089</v>
      </c>
      <c r="BJ87" s="92">
        <f t="shared" si="115"/>
        <v>2.6781710683525064E-3</v>
      </c>
      <c r="BK87" s="156">
        <f t="shared" si="116"/>
        <v>2.6710176262228964E-3</v>
      </c>
      <c r="BM87" s="5"/>
      <c r="BN87" s="86">
        <f t="shared" si="117"/>
        <v>-1.1544813919219861</v>
      </c>
      <c r="BO87" s="86">
        <f t="shared" si="81"/>
        <v>115.54046575269024</v>
      </c>
      <c r="BP87" s="86">
        <f t="shared" si="118"/>
        <v>0.34953364730975522</v>
      </c>
      <c r="BQ87" s="92">
        <f t="shared" si="119"/>
        <v>3.025205455358974E-3</v>
      </c>
      <c r="BR87" s="156">
        <f t="shared" si="120"/>
        <v>3.0160811900889115E-3</v>
      </c>
      <c r="BW87" s="5"/>
      <c r="BX87" s="86">
        <f t="shared" si="82"/>
        <v>420.30205880909006</v>
      </c>
      <c r="BY87" s="86">
        <f t="shared" si="121"/>
        <v>4.3779338909099579</v>
      </c>
      <c r="BZ87" s="92">
        <f t="shared" si="122"/>
        <v>1.041616094699766E-2</v>
      </c>
      <c r="CA87" s="156">
        <f t="shared" si="123"/>
        <v>1.0308783004059701E-2</v>
      </c>
      <c r="CC87" s="5"/>
      <c r="CD87" s="86">
        <f t="shared" si="83"/>
        <v>421.97527476178669</v>
      </c>
      <c r="CE87" s="86">
        <f t="shared" si="124"/>
        <v>2.7047179382133208</v>
      </c>
      <c r="CF87" s="92">
        <f t="shared" si="125"/>
        <v>6.4096597596629019E-3</v>
      </c>
      <c r="CG87" s="156">
        <f t="shared" si="126"/>
        <v>6.3688376770882444E-3</v>
      </c>
      <c r="CI87" s="5"/>
      <c r="CJ87" s="86">
        <f t="shared" si="84"/>
        <v>423.96569452146389</v>
      </c>
      <c r="CK87" s="86">
        <f t="shared" si="127"/>
        <v>0.71429817853612576</v>
      </c>
      <c r="CL87" s="92">
        <f t="shared" si="128"/>
        <v>1.6848018312952521E-3</v>
      </c>
      <c r="CM87" s="156">
        <f t="shared" si="129"/>
        <v>1.6819680484470483E-3</v>
      </c>
      <c r="CO87" s="5"/>
      <c r="CP87" s="86">
        <f t="shared" si="85"/>
        <v>425.07847630786523</v>
      </c>
      <c r="CQ87" s="86">
        <f t="shared" si="130"/>
        <v>0.39848360786521653</v>
      </c>
      <c r="CR87" s="92">
        <f t="shared" si="131"/>
        <v>9.3743539152194748E-4</v>
      </c>
      <c r="CS87" s="156">
        <f t="shared" si="132"/>
        <v>9.3831500121247999E-4</v>
      </c>
      <c r="CU87" s="5"/>
      <c r="CV87" s="6">
        <f t="shared" si="86"/>
        <v>421.97527476178669</v>
      </c>
      <c r="CW87" s="5"/>
      <c r="CX87" s="86">
        <f t="shared" si="133"/>
        <v>1.6240037187936809</v>
      </c>
      <c r="CY87" s="86">
        <f t="shared" si="87"/>
        <v>423.59927848058038</v>
      </c>
      <c r="CZ87" s="86">
        <f t="shared" si="134"/>
        <v>1.0807142194196331</v>
      </c>
      <c r="DA87" s="92">
        <f t="shared" si="135"/>
        <v>2.5512654867970407E-3</v>
      </c>
      <c r="DB87" s="156">
        <f t="shared" si="136"/>
        <v>2.5447730950279661E-3</v>
      </c>
      <c r="DD87" s="5"/>
      <c r="DE87" s="86">
        <f t="shared" si="137"/>
        <v>2.9812161824374233</v>
      </c>
      <c r="DF87" s="86">
        <f t="shared" si="88"/>
        <v>424.95649094422413</v>
      </c>
      <c r="DG87" s="86">
        <f t="shared" si="138"/>
        <v>0.27649824422411484</v>
      </c>
      <c r="DH87" s="92">
        <f t="shared" si="139"/>
        <v>6.5065071393486599E-4</v>
      </c>
      <c r="DI87" s="156">
        <f t="shared" si="140"/>
        <v>6.510743359163546E-4</v>
      </c>
      <c r="DK87" s="5"/>
      <c r="DL87" s="86">
        <f t="shared" si="141"/>
        <v>4.1052407543342122</v>
      </c>
      <c r="DM87" s="86">
        <f t="shared" si="89"/>
        <v>426.0805155161209</v>
      </c>
      <c r="DN87" s="86">
        <f t="shared" si="142"/>
        <v>1.4005228161208834</v>
      </c>
      <c r="DO87" s="92">
        <f t="shared" si="143"/>
        <v>3.2869909914195411E-3</v>
      </c>
      <c r="DP87" s="156">
        <f t="shared" si="144"/>
        <v>3.297830931984198E-3</v>
      </c>
      <c r="DR87" s="5"/>
      <c r="DS87" s="86">
        <f t="shared" si="90"/>
        <v>4.6548023191178176</v>
      </c>
      <c r="DT87" s="86">
        <f t="shared" si="74"/>
        <v>426.63007708090453</v>
      </c>
      <c r="DU87" s="86">
        <f t="shared" si="145"/>
        <v>1.9500843809045136</v>
      </c>
      <c r="DV87" s="92">
        <f t="shared" si="146"/>
        <v>4.5709022538856468E-3</v>
      </c>
      <c r="DW87" s="156">
        <f t="shared" si="147"/>
        <v>4.5918913403629096E-3</v>
      </c>
    </row>
    <row r="88" spans="1:127" x14ac:dyDescent="0.7">
      <c r="A88" s="25">
        <v>43957</v>
      </c>
      <c r="B88">
        <v>117.56300349999999</v>
      </c>
      <c r="C88" s="85">
        <v>43957</v>
      </c>
      <c r="D88">
        <v>434.26000979999998</v>
      </c>
      <c r="E88" s="17">
        <v>87</v>
      </c>
      <c r="R88" s="5"/>
      <c r="S88" s="86">
        <f t="shared" si="91"/>
        <v>116.84982243577585</v>
      </c>
      <c r="T88" s="86">
        <f t="shared" si="92"/>
        <v>0.71318106422414473</v>
      </c>
      <c r="U88" s="92">
        <f t="shared" si="93"/>
        <v>6.1033987845050455E-3</v>
      </c>
      <c r="V88" s="156">
        <f t="shared" si="94"/>
        <v>6.0663732891457194E-3</v>
      </c>
      <c r="W88" s="102"/>
      <c r="X88" s="5"/>
      <c r="Y88" s="86">
        <f t="shared" si="95"/>
        <v>116.29247327230611</v>
      </c>
      <c r="Z88" s="86">
        <f t="shared" si="96"/>
        <v>1.2705302276938824</v>
      </c>
      <c r="AA88" s="92">
        <f t="shared" si="97"/>
        <v>1.0925300597217984E-2</v>
      </c>
      <c r="AB88" s="156">
        <f t="shared" si="98"/>
        <v>1.0807228378559438E-2</v>
      </c>
      <c r="AC88" s="102"/>
      <c r="AD88" s="5"/>
      <c r="AE88" s="86">
        <f t="shared" si="75"/>
        <v>115.97995931959613</v>
      </c>
      <c r="AF88" s="86">
        <f t="shared" si="99"/>
        <v>1.58304418040386</v>
      </c>
      <c r="AG88" s="92">
        <f t="shared" si="100"/>
        <v>1.3649290702384189E-2</v>
      </c>
      <c r="AH88" s="156">
        <f t="shared" si="101"/>
        <v>1.3465496229890555E-2</v>
      </c>
      <c r="AI88" s="102"/>
      <c r="AJ88" s="5"/>
      <c r="AK88" s="86">
        <f t="shared" si="76"/>
        <v>115.89882277083272</v>
      </c>
      <c r="AL88" s="86">
        <f t="shared" si="102"/>
        <v>1.6641807291672706</v>
      </c>
      <c r="AM88" s="92">
        <f t="shared" si="103"/>
        <v>1.4358909688477707E-2</v>
      </c>
      <c r="AN88" s="156">
        <f t="shared" si="104"/>
        <v>1.4155649988708146E-2</v>
      </c>
      <c r="AO88" s="102"/>
      <c r="AP88" s="5"/>
      <c r="AQ88" s="6">
        <f t="shared" si="77"/>
        <v>116.29247327230611</v>
      </c>
      <c r="AR88" s="5"/>
      <c r="AS88" s="86">
        <f t="shared" si="105"/>
        <v>-0.54095654101477098</v>
      </c>
      <c r="AT88" s="86">
        <f t="shared" si="78"/>
        <v>115.75151673129135</v>
      </c>
      <c r="AU88" s="86">
        <f t="shared" si="106"/>
        <v>1.8114867687086473</v>
      </c>
      <c r="AV88" s="92">
        <f t="shared" si="107"/>
        <v>1.5649788614985331E-2</v>
      </c>
      <c r="AW88" s="156">
        <f t="shared" si="108"/>
        <v>1.5408646553578801E-2</v>
      </c>
      <c r="AY88" s="5"/>
      <c r="AZ88" s="86">
        <f t="shared" si="109"/>
        <v>-0.66725610793219747</v>
      </c>
      <c r="BA88" s="86">
        <f t="shared" si="79"/>
        <v>115.62521716437391</v>
      </c>
      <c r="BB88" s="86">
        <f t="shared" si="110"/>
        <v>1.937786335626086</v>
      </c>
      <c r="BC88" s="92">
        <f t="shared" si="111"/>
        <v>1.6759201696212259E-2</v>
      </c>
      <c r="BD88" s="156">
        <f t="shared" si="112"/>
        <v>1.6482960437686385E-2</v>
      </c>
      <c r="BF88" s="5"/>
      <c r="BG88">
        <f t="shared" si="113"/>
        <v>-0.64456002746432184</v>
      </c>
      <c r="BH88" s="86">
        <f t="shared" si="80"/>
        <v>115.64791324484179</v>
      </c>
      <c r="BI88" s="86">
        <f t="shared" si="114"/>
        <v>1.915090255158205</v>
      </c>
      <c r="BJ88" s="92">
        <f t="shared" si="115"/>
        <v>1.6559661142382293E-2</v>
      </c>
      <c r="BK88" s="156">
        <f t="shared" si="116"/>
        <v>1.6289905821929813E-2</v>
      </c>
      <c r="BM88" s="5"/>
      <c r="BN88" s="86">
        <f t="shared" si="117"/>
        <v>-0.59047575221008475</v>
      </c>
      <c r="BO88" s="86">
        <f t="shared" si="81"/>
        <v>115.70199752009603</v>
      </c>
      <c r="BP88" s="86">
        <f t="shared" si="118"/>
        <v>1.8610059799039647</v>
      </c>
      <c r="BQ88" s="92">
        <f t="shared" si="119"/>
        <v>1.6084475806744224E-2</v>
      </c>
      <c r="BR88" s="156">
        <f t="shared" si="120"/>
        <v>1.5829860793782499E-2</v>
      </c>
      <c r="BW88" s="5"/>
      <c r="BX88" s="86">
        <f t="shared" si="82"/>
        <v>421.74677699309029</v>
      </c>
      <c r="BY88" s="86">
        <f t="shared" si="121"/>
        <v>12.513232806909684</v>
      </c>
      <c r="BZ88" s="92">
        <f t="shared" si="122"/>
        <v>2.9670014068927185E-2</v>
      </c>
      <c r="CA88" s="156">
        <f t="shared" si="123"/>
        <v>2.8815070521167028E-2</v>
      </c>
      <c r="CC88" s="5"/>
      <c r="CD88" s="86">
        <f t="shared" si="83"/>
        <v>423.32763373089335</v>
      </c>
      <c r="CE88" s="86">
        <f t="shared" si="124"/>
        <v>10.932376069106624</v>
      </c>
      <c r="CF88" s="92">
        <f t="shared" si="125"/>
        <v>2.5824858095742139E-2</v>
      </c>
      <c r="CG88" s="156">
        <f t="shared" si="126"/>
        <v>2.5174724410248067E-2</v>
      </c>
      <c r="CI88" s="5"/>
      <c r="CJ88" s="86">
        <f t="shared" si="84"/>
        <v>424.43713131929769</v>
      </c>
      <c r="CK88" s="86">
        <f t="shared" si="127"/>
        <v>9.8228784807022862</v>
      </c>
      <c r="CL88" s="92">
        <f t="shared" si="128"/>
        <v>2.3143306171562739E-2</v>
      </c>
      <c r="CM88" s="156">
        <f t="shared" si="129"/>
        <v>2.2619809006190206E-2</v>
      </c>
      <c r="CO88" s="5"/>
      <c r="CP88" s="86">
        <f t="shared" si="85"/>
        <v>424.77961360196633</v>
      </c>
      <c r="CQ88" s="86">
        <f t="shared" si="130"/>
        <v>9.4803961980336453</v>
      </c>
      <c r="CR88" s="92">
        <f t="shared" si="131"/>
        <v>2.2318387922724361E-2</v>
      </c>
      <c r="CS88" s="156">
        <f t="shared" si="132"/>
        <v>2.183115180787629E-2</v>
      </c>
      <c r="CU88" s="5"/>
      <c r="CV88" s="6">
        <f t="shared" si="86"/>
        <v>423.32763373089335</v>
      </c>
      <c r="CW88" s="5"/>
      <c r="CX88" s="86">
        <f t="shared" si="133"/>
        <v>1.5343609513969643</v>
      </c>
      <c r="CY88" s="86">
        <f t="shared" si="87"/>
        <v>424.86199468229034</v>
      </c>
      <c r="CZ88" s="86">
        <f t="shared" si="134"/>
        <v>9.3980151177096332</v>
      </c>
      <c r="DA88" s="92">
        <f t="shared" si="135"/>
        <v>2.212015957025627E-2</v>
      </c>
      <c r="DB88" s="156">
        <f t="shared" si="136"/>
        <v>2.1641447302591651E-2</v>
      </c>
      <c r="DD88" s="5"/>
      <c r="DE88" s="86">
        <f t="shared" si="137"/>
        <v>2.1667875757720418</v>
      </c>
      <c r="DF88" s="86">
        <f t="shared" si="88"/>
        <v>425.4944213066654</v>
      </c>
      <c r="DG88" s="86">
        <f t="shared" si="138"/>
        <v>8.765588493334576</v>
      </c>
      <c r="DH88" s="92">
        <f t="shared" si="139"/>
        <v>2.0600948107418259E-2</v>
      </c>
      <c r="DI88" s="156">
        <f t="shared" si="140"/>
        <v>2.0185115588634558E-2</v>
      </c>
      <c r="DK88" s="5"/>
      <c r="DL88" s="86">
        <f t="shared" si="141"/>
        <v>2.2883387760840277</v>
      </c>
      <c r="DM88" s="86">
        <f t="shared" si="89"/>
        <v>425.61597250697736</v>
      </c>
      <c r="DN88" s="86">
        <f t="shared" si="142"/>
        <v>8.6440372930226204</v>
      </c>
      <c r="DO88" s="92">
        <f t="shared" si="143"/>
        <v>2.0309475798352267E-2</v>
      </c>
      <c r="DP88" s="156">
        <f t="shared" si="144"/>
        <v>1.9905211389378598E-2</v>
      </c>
      <c r="DR88" s="5"/>
      <c r="DS88" s="86">
        <f t="shared" si="90"/>
        <v>2.1779698066094495</v>
      </c>
      <c r="DT88" s="86">
        <f t="shared" si="74"/>
        <v>425.50560353750279</v>
      </c>
      <c r="DU88" s="86">
        <f t="shared" si="145"/>
        <v>8.7544062624971843</v>
      </c>
      <c r="DV88" s="92">
        <f t="shared" si="146"/>
        <v>2.0574126849837355E-2</v>
      </c>
      <c r="DW88" s="156">
        <f t="shared" si="147"/>
        <v>2.0159365506690469E-2</v>
      </c>
    </row>
    <row r="89" spans="1:127" x14ac:dyDescent="0.7">
      <c r="A89" s="25">
        <v>43958</v>
      </c>
      <c r="B89">
        <v>118.38050079999999</v>
      </c>
      <c r="C89" s="85">
        <v>43958</v>
      </c>
      <c r="D89">
        <v>436.52999879999999</v>
      </c>
      <c r="E89" s="17">
        <v>88</v>
      </c>
      <c r="R89" s="5"/>
      <c r="S89" s="86">
        <f t="shared" si="91"/>
        <v>117.0851721869698</v>
      </c>
      <c r="T89" s="86">
        <f t="shared" si="92"/>
        <v>1.2953286130301933</v>
      </c>
      <c r="U89" s="92">
        <f t="shared" si="93"/>
        <v>1.1063131127840183E-2</v>
      </c>
      <c r="V89" s="156">
        <f t="shared" si="94"/>
        <v>1.0942077489759981E-2</v>
      </c>
      <c r="W89" s="102"/>
      <c r="X89" s="5"/>
      <c r="Y89" s="86">
        <f t="shared" si="95"/>
        <v>116.92773838615305</v>
      </c>
      <c r="Z89" s="86">
        <f t="shared" si="96"/>
        <v>1.4527624138469406</v>
      </c>
      <c r="AA89" s="92">
        <f t="shared" si="97"/>
        <v>1.2424446362326813E-2</v>
      </c>
      <c r="AB89" s="156">
        <f t="shared" si="98"/>
        <v>1.2271973881081441E-2</v>
      </c>
      <c r="AC89" s="102"/>
      <c r="AD89" s="5"/>
      <c r="AE89" s="86">
        <f t="shared" si="75"/>
        <v>117.02476847866268</v>
      </c>
      <c r="AF89" s="86">
        <f t="shared" si="99"/>
        <v>1.3557323213373138</v>
      </c>
      <c r="AG89" s="92">
        <f t="shared" si="100"/>
        <v>1.1585003234460633E-2</v>
      </c>
      <c r="AH89" s="156">
        <f t="shared" si="101"/>
        <v>1.1452327977795764E-2</v>
      </c>
      <c r="AI89" s="102"/>
      <c r="AJ89" s="5"/>
      <c r="AK89" s="86">
        <f t="shared" si="76"/>
        <v>117.14695831770818</v>
      </c>
      <c r="AL89" s="86">
        <f t="shared" si="102"/>
        <v>1.23354248229181</v>
      </c>
      <c r="AM89" s="92">
        <f t="shared" si="103"/>
        <v>1.0529872051362899E-2</v>
      </c>
      <c r="AN89" s="156">
        <f t="shared" si="104"/>
        <v>1.0420149213389795E-2</v>
      </c>
      <c r="AO89" s="102"/>
      <c r="AP89" s="5"/>
      <c r="AQ89" s="6">
        <f t="shared" si="77"/>
        <v>116.92773838615305</v>
      </c>
      <c r="AR89" s="5"/>
      <c r="AS89" s="86">
        <f t="shared" si="105"/>
        <v>-0.15280339491040593</v>
      </c>
      <c r="AT89" s="86">
        <f t="shared" si="78"/>
        <v>116.77493499124265</v>
      </c>
      <c r="AU89" s="86">
        <f t="shared" si="106"/>
        <v>1.6055658087573477</v>
      </c>
      <c r="AV89" s="92">
        <f t="shared" si="107"/>
        <v>1.3749233162730979E-2</v>
      </c>
      <c r="AW89" s="156">
        <f t="shared" si="108"/>
        <v>1.3562755672658447E-2</v>
      </c>
      <c r="AY89" s="5"/>
      <c r="AZ89" s="86">
        <f t="shared" si="109"/>
        <v>-1.5995497042628148E-2</v>
      </c>
      <c r="BA89" s="86">
        <f t="shared" si="79"/>
        <v>116.91174288911043</v>
      </c>
      <c r="BB89" s="86">
        <f t="shared" si="110"/>
        <v>1.4687579108895648</v>
      </c>
      <c r="BC89" s="92">
        <f t="shared" si="111"/>
        <v>1.2562963091591803E-2</v>
      </c>
      <c r="BD89" s="156">
        <f t="shared" si="112"/>
        <v>1.2407093237179184E-2</v>
      </c>
      <c r="BF89" s="5"/>
      <c r="BG89">
        <f t="shared" si="113"/>
        <v>0.20012456580111179</v>
      </c>
      <c r="BH89" s="86">
        <f t="shared" si="80"/>
        <v>117.12786295195417</v>
      </c>
      <c r="BI89" s="86">
        <f t="shared" si="114"/>
        <v>1.252637848045822</v>
      </c>
      <c r="BJ89" s="92">
        <f t="shared" si="115"/>
        <v>1.0694618824896121E-2</v>
      </c>
      <c r="BK89" s="156">
        <f t="shared" si="116"/>
        <v>1.0581454205554621E-2</v>
      </c>
      <c r="BM89" s="5"/>
      <c r="BN89" s="86">
        <f t="shared" si="117"/>
        <v>0.3288298973326847</v>
      </c>
      <c r="BO89" s="86">
        <f t="shared" si="81"/>
        <v>117.25656828348573</v>
      </c>
      <c r="BP89" s="86">
        <f t="shared" si="118"/>
        <v>1.1239325165142589</v>
      </c>
      <c r="BQ89" s="92">
        <f t="shared" si="119"/>
        <v>9.5852414322494892E-3</v>
      </c>
      <c r="BR89" s="156">
        <f t="shared" si="120"/>
        <v>9.4942368795440917E-3</v>
      </c>
      <c r="BW89" s="5"/>
      <c r="BX89" s="86">
        <f t="shared" si="82"/>
        <v>425.87614381937044</v>
      </c>
      <c r="BY89" s="86">
        <f t="shared" si="121"/>
        <v>10.653854980629546</v>
      </c>
      <c r="BZ89" s="92">
        <f t="shared" si="122"/>
        <v>2.5016322551159931E-2</v>
      </c>
      <c r="CA89" s="156">
        <f t="shared" si="123"/>
        <v>2.4405779694216853E-2</v>
      </c>
      <c r="CC89" s="5"/>
      <c r="CD89" s="86">
        <f t="shared" si="83"/>
        <v>428.79382176544664</v>
      </c>
      <c r="CE89" s="86">
        <f t="shared" si="124"/>
        <v>7.73617703455335</v>
      </c>
      <c r="CF89" s="92">
        <f t="shared" si="125"/>
        <v>1.8041717585159368E-2</v>
      </c>
      <c r="CG89" s="156">
        <f t="shared" si="126"/>
        <v>1.7721982580394771E-2</v>
      </c>
      <c r="CI89" s="5"/>
      <c r="CJ89" s="86">
        <f t="shared" si="84"/>
        <v>430.92023111656118</v>
      </c>
      <c r="CK89" s="86">
        <f t="shared" si="127"/>
        <v>5.6097676834388039</v>
      </c>
      <c r="CL89" s="92">
        <f t="shared" si="128"/>
        <v>1.3018111655847037E-2</v>
      </c>
      <c r="CM89" s="156">
        <f t="shared" si="129"/>
        <v>1.2850818268755381E-2</v>
      </c>
      <c r="CO89" s="5"/>
      <c r="CP89" s="86">
        <f t="shared" si="85"/>
        <v>431.88991075049154</v>
      </c>
      <c r="CQ89" s="86">
        <f t="shared" si="130"/>
        <v>4.6400880495084493</v>
      </c>
      <c r="CR89" s="92">
        <f t="shared" si="131"/>
        <v>1.0743682438530241E-2</v>
      </c>
      <c r="CS89" s="156">
        <f t="shared" si="132"/>
        <v>1.0629482652426704E-2</v>
      </c>
      <c r="CU89" s="5"/>
      <c r="CV89" s="6">
        <f t="shared" si="86"/>
        <v>428.79382176544664</v>
      </c>
      <c r="CW89" s="5"/>
      <c r="CX89" s="86">
        <f t="shared" si="133"/>
        <v>2.8318638888385497</v>
      </c>
      <c r="CY89" s="86">
        <f t="shared" si="87"/>
        <v>431.62568565428518</v>
      </c>
      <c r="CZ89" s="86">
        <f t="shared" si="134"/>
        <v>4.9043131457148093</v>
      </c>
      <c r="DA89" s="92">
        <f t="shared" si="135"/>
        <v>1.1362421905639247E-2</v>
      </c>
      <c r="DB89" s="156">
        <f t="shared" si="136"/>
        <v>1.1234767734626557E-2</v>
      </c>
      <c r="DD89" s="5"/>
      <c r="DE89" s="86">
        <f t="shared" si="137"/>
        <v>3.8164878051626627</v>
      </c>
      <c r="DF89" s="86">
        <f t="shared" si="88"/>
        <v>432.61030957060927</v>
      </c>
      <c r="DG89" s="86">
        <f t="shared" si="138"/>
        <v>3.9196892293907126</v>
      </c>
      <c r="DH89" s="92">
        <f t="shared" si="139"/>
        <v>9.0605543665411726E-3</v>
      </c>
      <c r="DI89" s="156">
        <f t="shared" si="140"/>
        <v>8.9791978561971682E-3</v>
      </c>
      <c r="DK89" s="5"/>
      <c r="DL89" s="86">
        <f t="shared" si="141"/>
        <v>4.3857192866737371</v>
      </c>
      <c r="DM89" s="86">
        <f t="shared" si="89"/>
        <v>433.17954105212038</v>
      </c>
      <c r="DN89" s="86">
        <f t="shared" si="142"/>
        <v>3.3504577478796023</v>
      </c>
      <c r="DO89" s="92">
        <f t="shared" si="143"/>
        <v>7.7345706118573899E-3</v>
      </c>
      <c r="DP89" s="156">
        <f t="shared" si="144"/>
        <v>7.6752061876385353E-3</v>
      </c>
      <c r="DR89" s="5"/>
      <c r="DS89" s="86">
        <f t="shared" si="90"/>
        <v>4.6441334775673253</v>
      </c>
      <c r="DT89" s="86">
        <f t="shared" si="74"/>
        <v>433.43795524301396</v>
      </c>
      <c r="DU89" s="86">
        <f t="shared" si="145"/>
        <v>3.0920435569860274</v>
      </c>
      <c r="DV89" s="92">
        <f t="shared" si="146"/>
        <v>7.1337627902300881E-3</v>
      </c>
      <c r="DW89" s="156">
        <f t="shared" si="147"/>
        <v>7.0832326884427343E-3</v>
      </c>
    </row>
    <row r="90" spans="1:127" x14ac:dyDescent="0.7">
      <c r="A90" s="25">
        <v>43959</v>
      </c>
      <c r="B90">
        <v>118.98049930000001</v>
      </c>
      <c r="C90" s="85">
        <v>43959</v>
      </c>
      <c r="D90">
        <v>435.5499878</v>
      </c>
      <c r="E90" s="17">
        <v>89</v>
      </c>
      <c r="R90" s="5"/>
      <c r="S90" s="86">
        <f t="shared" si="91"/>
        <v>117.51263062926975</v>
      </c>
      <c r="T90" s="86">
        <f t="shared" si="92"/>
        <v>1.4678686707302546</v>
      </c>
      <c r="U90" s="92">
        <f t="shared" si="93"/>
        <v>1.2491156592018642E-2</v>
      </c>
      <c r="V90" s="156">
        <f t="shared" si="94"/>
        <v>1.233705253689631E-2</v>
      </c>
      <c r="W90" s="102"/>
      <c r="X90" s="5"/>
      <c r="Y90" s="86">
        <f t="shared" si="95"/>
        <v>117.65411959307653</v>
      </c>
      <c r="Z90" s="86">
        <f t="shared" si="96"/>
        <v>1.3263797069234755</v>
      </c>
      <c r="AA90" s="92">
        <f t="shared" si="97"/>
        <v>1.1273550909317481E-2</v>
      </c>
      <c r="AB90" s="156">
        <f t="shared" si="98"/>
        <v>1.1147874775505127E-2</v>
      </c>
      <c r="AC90" s="102"/>
      <c r="AD90" s="5"/>
      <c r="AE90" s="86">
        <f t="shared" si="75"/>
        <v>117.9195518107453</v>
      </c>
      <c r="AF90" s="86">
        <f t="shared" si="99"/>
        <v>1.0609474892547013</v>
      </c>
      <c r="AG90" s="92">
        <f t="shared" si="100"/>
        <v>8.9972143971295479E-3</v>
      </c>
      <c r="AH90" s="156">
        <f t="shared" si="101"/>
        <v>8.9169863590806194E-3</v>
      </c>
      <c r="AI90" s="102"/>
      <c r="AJ90" s="5"/>
      <c r="AK90" s="86">
        <f t="shared" si="76"/>
        <v>118.07211517942704</v>
      </c>
      <c r="AL90" s="86">
        <f t="shared" si="102"/>
        <v>0.90838412057296125</v>
      </c>
      <c r="AM90" s="92">
        <f t="shared" si="103"/>
        <v>7.6934686838848014E-3</v>
      </c>
      <c r="AN90" s="156">
        <f t="shared" si="104"/>
        <v>7.634731119110047E-3</v>
      </c>
      <c r="AO90" s="102"/>
      <c r="AP90" s="5"/>
      <c r="AQ90" s="6">
        <f t="shared" si="77"/>
        <v>117.65411959307653</v>
      </c>
      <c r="AR90" s="5"/>
      <c r="AS90" s="86">
        <f t="shared" si="105"/>
        <v>0.13732752369477558</v>
      </c>
      <c r="AT90" s="86">
        <f t="shared" si="78"/>
        <v>117.79144711677131</v>
      </c>
      <c r="AU90" s="86">
        <f t="shared" si="106"/>
        <v>1.1890521832286964</v>
      </c>
      <c r="AV90" s="92">
        <f t="shared" si="107"/>
        <v>1.0094554505726907E-2</v>
      </c>
      <c r="AW90" s="156">
        <f t="shared" si="108"/>
        <v>9.9936728306257525E-3</v>
      </c>
      <c r="AY90" s="5"/>
      <c r="AZ90" s="86">
        <f t="shared" si="109"/>
        <v>0.35519285494042463</v>
      </c>
      <c r="BA90" s="86">
        <f t="shared" si="79"/>
        <v>118.00931244801696</v>
      </c>
      <c r="BB90" s="86">
        <f t="shared" si="110"/>
        <v>0.97118685198304888</v>
      </c>
      <c r="BC90" s="92">
        <f t="shared" si="111"/>
        <v>8.2297475668359332E-3</v>
      </c>
      <c r="BD90" s="156">
        <f t="shared" si="112"/>
        <v>8.1625716625568813E-3</v>
      </c>
      <c r="BF90" s="5"/>
      <c r="BG90">
        <f t="shared" si="113"/>
        <v>0.54745394894187316</v>
      </c>
      <c r="BH90" s="86">
        <f t="shared" si="80"/>
        <v>118.20157354201841</v>
      </c>
      <c r="BI90" s="86">
        <f t="shared" si="114"/>
        <v>0.77892575798159669</v>
      </c>
      <c r="BJ90" s="92">
        <f t="shared" si="115"/>
        <v>6.5898087025440776E-3</v>
      </c>
      <c r="BK90" s="156">
        <f t="shared" si="116"/>
        <v>6.5466674166293117E-3</v>
      </c>
      <c r="BM90" s="5"/>
      <c r="BN90" s="86">
        <f t="shared" si="117"/>
        <v>0.62699337952577927</v>
      </c>
      <c r="BO90" s="86">
        <f t="shared" si="81"/>
        <v>118.28111297260232</v>
      </c>
      <c r="BP90" s="86">
        <f t="shared" si="118"/>
        <v>0.69938632739768991</v>
      </c>
      <c r="BQ90" s="92">
        <f t="shared" si="119"/>
        <v>5.9129163551216342E-3</v>
      </c>
      <c r="BR90" s="156">
        <f t="shared" si="120"/>
        <v>5.8781592909123879E-3</v>
      </c>
      <c r="BW90" s="5"/>
      <c r="BX90" s="86">
        <f t="shared" si="82"/>
        <v>429.3919159629782</v>
      </c>
      <c r="BY90" s="86">
        <f t="shared" si="121"/>
        <v>6.1580718370217937</v>
      </c>
      <c r="BZ90" s="92">
        <f t="shared" si="122"/>
        <v>1.4341378139854727E-2</v>
      </c>
      <c r="CA90" s="156">
        <f t="shared" si="123"/>
        <v>1.4138610973511302E-2</v>
      </c>
      <c r="CC90" s="5"/>
      <c r="CD90" s="86">
        <f t="shared" si="83"/>
        <v>432.66191028272328</v>
      </c>
      <c r="CE90" s="86">
        <f t="shared" si="124"/>
        <v>2.888077517276713</v>
      </c>
      <c r="CF90" s="92">
        <f t="shared" si="125"/>
        <v>6.6751369802567004E-3</v>
      </c>
      <c r="CG90" s="156">
        <f t="shared" si="126"/>
        <v>6.6308749814565212E-3</v>
      </c>
      <c r="CI90" s="5"/>
      <c r="CJ90" s="86">
        <f t="shared" si="84"/>
        <v>434.62267778763078</v>
      </c>
      <c r="CK90" s="86">
        <f t="shared" si="127"/>
        <v>0.92731001236921884</v>
      </c>
      <c r="CL90" s="92">
        <f t="shared" si="128"/>
        <v>2.1335978534059129E-3</v>
      </c>
      <c r="CM90" s="156">
        <f t="shared" si="129"/>
        <v>2.1290553055761533E-3</v>
      </c>
      <c r="CO90" s="5"/>
      <c r="CP90" s="86">
        <f t="shared" si="85"/>
        <v>435.36997678762287</v>
      </c>
      <c r="CQ90" s="86">
        <f t="shared" si="130"/>
        <v>0.18001101237712192</v>
      </c>
      <c r="CR90" s="92">
        <f t="shared" si="131"/>
        <v>4.1346675695309323E-4</v>
      </c>
      <c r="CS90" s="156">
        <f t="shared" si="132"/>
        <v>4.1329587284888431E-4</v>
      </c>
      <c r="CU90" s="5"/>
      <c r="CV90" s="6">
        <f t="shared" si="86"/>
        <v>432.66191028272328</v>
      </c>
      <c r="CW90" s="5"/>
      <c r="CX90" s="86">
        <f t="shared" si="133"/>
        <v>3.1738180162231213</v>
      </c>
      <c r="CY90" s="86">
        <f t="shared" si="87"/>
        <v>435.83572829894638</v>
      </c>
      <c r="CZ90" s="86">
        <f t="shared" si="134"/>
        <v>0.28574049894638165</v>
      </c>
      <c r="DA90" s="92">
        <f t="shared" si="135"/>
        <v>6.5561513293464519E-4</v>
      </c>
      <c r="DB90" s="156">
        <f t="shared" si="136"/>
        <v>6.5604524612589523E-4</v>
      </c>
      <c r="DD90" s="5"/>
      <c r="DE90" s="86">
        <f t="shared" si="137"/>
        <v>3.8422881612196544</v>
      </c>
      <c r="DF90" s="86">
        <f t="shared" si="88"/>
        <v>436.50419844394293</v>
      </c>
      <c r="DG90" s="86">
        <f t="shared" si="138"/>
        <v>0.95421064394292898</v>
      </c>
      <c r="DH90" s="92">
        <f t="shared" si="139"/>
        <v>2.1860285590482617E-3</v>
      </c>
      <c r="DI90" s="156">
        <f t="shared" si="140"/>
        <v>2.1908177492157171E-3</v>
      </c>
      <c r="DK90" s="5"/>
      <c r="DL90" s="86">
        <f t="shared" si="141"/>
        <v>4.044082978871657</v>
      </c>
      <c r="DM90" s="86">
        <f t="shared" si="89"/>
        <v>436.70599326159493</v>
      </c>
      <c r="DN90" s="86">
        <f t="shared" si="142"/>
        <v>1.1560054615949298</v>
      </c>
      <c r="DO90" s="92">
        <f t="shared" si="143"/>
        <v>2.6471023513122737E-3</v>
      </c>
      <c r="DP90" s="156">
        <f t="shared" si="144"/>
        <v>2.6541281000465908E-3</v>
      </c>
      <c r="DR90" s="5"/>
      <c r="DS90" s="86">
        <f t="shared" si="90"/>
        <v>4.0620997573493165</v>
      </c>
      <c r="DT90" s="86">
        <f t="shared" si="74"/>
        <v>436.72401004007259</v>
      </c>
      <c r="DU90" s="86">
        <f t="shared" si="145"/>
        <v>1.1740222400725884</v>
      </c>
      <c r="DV90" s="92">
        <f t="shared" si="146"/>
        <v>2.6882475272309012E-3</v>
      </c>
      <c r="DW90" s="156">
        <f t="shared" si="147"/>
        <v>2.6954936814547383E-3</v>
      </c>
    </row>
    <row r="91" spans="1:127" x14ac:dyDescent="0.7">
      <c r="A91" s="25">
        <v>43962</v>
      </c>
      <c r="B91">
        <v>120.4499969</v>
      </c>
      <c r="C91" s="85">
        <v>43962</v>
      </c>
      <c r="D91">
        <v>440.51998900000001</v>
      </c>
      <c r="E91" s="17">
        <v>90</v>
      </c>
      <c r="R91" s="5"/>
      <c r="S91" s="86">
        <f t="shared" si="91"/>
        <v>117.99702729061073</v>
      </c>
      <c r="T91" s="86">
        <f t="shared" si="92"/>
        <v>2.452969609389271</v>
      </c>
      <c r="U91" s="92">
        <f t="shared" si="93"/>
        <v>2.078840175649458E-2</v>
      </c>
      <c r="V91" s="156">
        <f t="shared" si="94"/>
        <v>2.0365045018853552E-2</v>
      </c>
      <c r="W91" s="102"/>
      <c r="X91" s="5"/>
      <c r="Y91" s="86">
        <f t="shared" si="95"/>
        <v>118.31730944653827</v>
      </c>
      <c r="Z91" s="86">
        <f t="shared" si="96"/>
        <v>2.1326874534617275</v>
      </c>
      <c r="AA91" s="92">
        <f t="shared" si="97"/>
        <v>1.8025151716498281E-2</v>
      </c>
      <c r="AB91" s="156">
        <f t="shared" si="98"/>
        <v>1.7705998408886033E-2</v>
      </c>
      <c r="AC91" s="102"/>
      <c r="AD91" s="5"/>
      <c r="AE91" s="86">
        <f t="shared" si="75"/>
        <v>118.61977715365342</v>
      </c>
      <c r="AF91" s="86">
        <f t="shared" si="99"/>
        <v>1.8302197463465859</v>
      </c>
      <c r="AG91" s="92">
        <f t="shared" si="100"/>
        <v>1.5429296785609552E-2</v>
      </c>
      <c r="AH91" s="156">
        <f t="shared" si="101"/>
        <v>1.5194850921134278E-2</v>
      </c>
      <c r="AI91" s="102"/>
      <c r="AJ91" s="5"/>
      <c r="AK91" s="86">
        <f t="shared" si="76"/>
        <v>118.75340326985676</v>
      </c>
      <c r="AL91" s="86">
        <f t="shared" si="102"/>
        <v>1.6965936301432407</v>
      </c>
      <c r="AM91" s="92">
        <f t="shared" si="103"/>
        <v>1.4286694809814246E-2</v>
      </c>
      <c r="AN91" s="156">
        <f t="shared" si="104"/>
        <v>1.4085460139544766E-2</v>
      </c>
      <c r="AO91" s="102"/>
      <c r="AP91" s="5"/>
      <c r="AQ91" s="6">
        <f t="shared" si="77"/>
        <v>118.31730944653827</v>
      </c>
      <c r="AR91" s="5"/>
      <c r="AS91" s="86">
        <f t="shared" si="105"/>
        <v>0.31086209251787544</v>
      </c>
      <c r="AT91" s="86">
        <f t="shared" si="78"/>
        <v>118.62817153905615</v>
      </c>
      <c r="AU91" s="86">
        <f t="shared" si="106"/>
        <v>1.8218253609438477</v>
      </c>
      <c r="AV91" s="92">
        <f t="shared" si="107"/>
        <v>1.5357442817400629E-2</v>
      </c>
      <c r="AW91" s="156">
        <f t="shared" si="108"/>
        <v>1.5125159052153099E-2</v>
      </c>
      <c r="AY91" s="5"/>
      <c r="AZ91" s="86">
        <f t="shared" si="109"/>
        <v>0.50919135420108474</v>
      </c>
      <c r="BA91" s="86">
        <f t="shared" si="79"/>
        <v>118.82650080073935</v>
      </c>
      <c r="BB91" s="86">
        <f t="shared" si="110"/>
        <v>1.6234960992606489</v>
      </c>
      <c r="BC91" s="92">
        <f t="shared" si="111"/>
        <v>1.3662744323196861E-2</v>
      </c>
      <c r="BD91" s="156">
        <f t="shared" si="112"/>
        <v>1.3478589796963696E-2</v>
      </c>
      <c r="BF91" s="5"/>
      <c r="BG91">
        <f t="shared" si="113"/>
        <v>0.62383964592498842</v>
      </c>
      <c r="BH91" s="86">
        <f t="shared" si="80"/>
        <v>118.94114909246326</v>
      </c>
      <c r="BI91" s="86">
        <f t="shared" si="114"/>
        <v>1.5088478075367391</v>
      </c>
      <c r="BJ91" s="92">
        <f t="shared" si="115"/>
        <v>1.2685666979421738E-2</v>
      </c>
      <c r="BK91" s="156">
        <f t="shared" si="116"/>
        <v>1.2526756715397965E-2</v>
      </c>
      <c r="BM91" s="5"/>
      <c r="BN91" s="86">
        <f t="shared" si="117"/>
        <v>0.65414073497775349</v>
      </c>
      <c r="BO91" s="86">
        <f t="shared" si="81"/>
        <v>118.97145018151603</v>
      </c>
      <c r="BP91" s="86">
        <f t="shared" si="118"/>
        <v>1.4785467184839689</v>
      </c>
      <c r="BQ91" s="92">
        <f t="shared" si="119"/>
        <v>1.2427743935441101E-2</v>
      </c>
      <c r="BR91" s="156">
        <f t="shared" si="120"/>
        <v>1.2275191004873898E-2</v>
      </c>
      <c r="BW91" s="5"/>
      <c r="BX91" s="86">
        <f t="shared" si="82"/>
        <v>431.42407966919541</v>
      </c>
      <c r="BY91" s="86">
        <f t="shared" si="121"/>
        <v>9.0959093308046022</v>
      </c>
      <c r="BZ91" s="92">
        <f t="shared" si="122"/>
        <v>2.1083453055701262E-2</v>
      </c>
      <c r="CA91" s="156">
        <f t="shared" si="123"/>
        <v>2.0648119399650222E-2</v>
      </c>
      <c r="CC91" s="5"/>
      <c r="CD91" s="86">
        <f t="shared" si="83"/>
        <v>434.10594904136167</v>
      </c>
      <c r="CE91" s="86">
        <f t="shared" si="124"/>
        <v>6.414039958638341</v>
      </c>
      <c r="CF91" s="92">
        <f t="shared" si="125"/>
        <v>1.4775286938136871E-2</v>
      </c>
      <c r="CG91" s="156">
        <f t="shared" si="126"/>
        <v>1.4560156448742536E-2</v>
      </c>
      <c r="CI91" s="5"/>
      <c r="CJ91" s="86">
        <f t="shared" si="84"/>
        <v>435.23470239579444</v>
      </c>
      <c r="CK91" s="86">
        <f t="shared" si="127"/>
        <v>5.2852866042055666</v>
      </c>
      <c r="CL91" s="92">
        <f t="shared" si="128"/>
        <v>1.2143532156586227E-2</v>
      </c>
      <c r="CM91" s="156">
        <f t="shared" si="129"/>
        <v>1.1997836048719157E-2</v>
      </c>
      <c r="CO91" s="5"/>
      <c r="CP91" s="86">
        <f t="shared" si="85"/>
        <v>435.50498504690569</v>
      </c>
      <c r="CQ91" s="86">
        <f t="shared" si="130"/>
        <v>5.0150039530943218</v>
      </c>
      <c r="CR91" s="92">
        <f t="shared" si="131"/>
        <v>1.1515376689785044E-2</v>
      </c>
      <c r="CS91" s="156">
        <f t="shared" si="132"/>
        <v>1.1384282389724481E-2</v>
      </c>
      <c r="CU91" s="5"/>
      <c r="CV91" s="6">
        <f t="shared" si="86"/>
        <v>434.10594904136167</v>
      </c>
      <c r="CW91" s="5"/>
      <c r="CX91" s="86">
        <f t="shared" si="133"/>
        <v>2.602990861220158</v>
      </c>
      <c r="CY91" s="86">
        <f t="shared" si="87"/>
        <v>436.70893990258185</v>
      </c>
      <c r="CZ91" s="86">
        <f t="shared" si="134"/>
        <v>3.811049097418163</v>
      </c>
      <c r="DA91" s="92">
        <f t="shared" si="135"/>
        <v>8.7267485256159547E-3</v>
      </c>
      <c r="DB91" s="156">
        <f t="shared" si="136"/>
        <v>8.6512512316851142E-3</v>
      </c>
      <c r="DD91" s="5"/>
      <c r="DE91" s="86">
        <f t="shared" si="137"/>
        <v>2.6431634599290197</v>
      </c>
      <c r="DF91" s="86">
        <f t="shared" si="88"/>
        <v>436.74911250129071</v>
      </c>
      <c r="DG91" s="86">
        <f t="shared" si="138"/>
        <v>3.7708764987092991</v>
      </c>
      <c r="DH91" s="92">
        <f t="shared" si="139"/>
        <v>8.6339648800045476E-3</v>
      </c>
      <c r="DI91" s="156">
        <f t="shared" si="140"/>
        <v>8.5600576429445494E-3</v>
      </c>
      <c r="DK91" s="5"/>
      <c r="DL91" s="86">
        <f t="shared" si="141"/>
        <v>2.3280537935176975</v>
      </c>
      <c r="DM91" s="86">
        <f t="shared" si="89"/>
        <v>436.43400283487938</v>
      </c>
      <c r="DN91" s="86">
        <f t="shared" si="142"/>
        <v>4.0859861651206302</v>
      </c>
      <c r="DO91" s="92">
        <f t="shared" si="143"/>
        <v>9.3622085781123795E-3</v>
      </c>
      <c r="DP91" s="156">
        <f t="shared" si="144"/>
        <v>9.2753706236940597E-3</v>
      </c>
      <c r="DR91" s="5"/>
      <c r="DS91" s="86">
        <f t="shared" si="90"/>
        <v>2.0985540083161176</v>
      </c>
      <c r="DT91" s="86">
        <f t="shared" si="74"/>
        <v>436.20450304967778</v>
      </c>
      <c r="DU91" s="86">
        <f t="shared" si="145"/>
        <v>4.3154859503222269</v>
      </c>
      <c r="DV91" s="92">
        <f t="shared" si="146"/>
        <v>9.8932631830963742E-3</v>
      </c>
      <c r="DW91" s="156">
        <f t="shared" si="147"/>
        <v>9.7963453602152584E-3</v>
      </c>
    </row>
    <row r="92" spans="1:127" x14ac:dyDescent="0.7">
      <c r="A92" s="25">
        <v>43963</v>
      </c>
      <c r="B92">
        <v>117.8475037</v>
      </c>
      <c r="C92" s="85">
        <v>43963</v>
      </c>
      <c r="D92">
        <v>431.82000729999999</v>
      </c>
      <c r="E92" s="17">
        <v>91</v>
      </c>
      <c r="R92" s="5"/>
      <c r="S92" s="86">
        <f t="shared" si="91"/>
        <v>118.80650726170919</v>
      </c>
      <c r="T92" s="86">
        <f t="shared" si="92"/>
        <v>0.95900356170918144</v>
      </c>
      <c r="U92" s="92">
        <f t="shared" si="93"/>
        <v>8.0719784110534504E-3</v>
      </c>
      <c r="V92" s="156">
        <f t="shared" si="94"/>
        <v>8.1376654710521579E-3</v>
      </c>
      <c r="W92" s="102"/>
      <c r="X92" s="5"/>
      <c r="Y92" s="86">
        <f t="shared" si="95"/>
        <v>119.38365317326914</v>
      </c>
      <c r="Z92" s="86">
        <f t="shared" si="96"/>
        <v>1.5361494732691341</v>
      </c>
      <c r="AA92" s="92">
        <f t="shared" si="97"/>
        <v>1.2867335120325243E-2</v>
      </c>
      <c r="AB92" s="156">
        <f t="shared" si="98"/>
        <v>1.3035061626588651E-2</v>
      </c>
      <c r="AC92" s="102"/>
      <c r="AD92" s="5"/>
      <c r="AE92" s="86">
        <f t="shared" si="75"/>
        <v>119.82772218624217</v>
      </c>
      <c r="AF92" s="86">
        <f t="shared" si="99"/>
        <v>1.9802184862421655</v>
      </c>
      <c r="AG92" s="92">
        <f t="shared" si="100"/>
        <v>1.6525545592566734E-2</v>
      </c>
      <c r="AH92" s="156">
        <f t="shared" si="101"/>
        <v>1.6803228104713477E-2</v>
      </c>
      <c r="AI92" s="102"/>
      <c r="AJ92" s="5"/>
      <c r="AK92" s="86">
        <f t="shared" si="76"/>
        <v>120.02584849246421</v>
      </c>
      <c r="AL92" s="86">
        <f t="shared" si="102"/>
        <v>2.1783447924642019</v>
      </c>
      <c r="AM92" s="92">
        <f t="shared" si="103"/>
        <v>1.8148963909228009E-2</v>
      </c>
      <c r="AN92" s="156">
        <f t="shared" si="104"/>
        <v>1.8484437294569538E-2</v>
      </c>
      <c r="AO92" s="102"/>
      <c r="AP92" s="5"/>
      <c r="AQ92" s="6">
        <f t="shared" si="77"/>
        <v>119.38365317326914</v>
      </c>
      <c r="AR92" s="5"/>
      <c r="AS92" s="86">
        <f t="shared" si="105"/>
        <v>0.56017103180816163</v>
      </c>
      <c r="AT92" s="86">
        <f t="shared" si="78"/>
        <v>119.94382420507731</v>
      </c>
      <c r="AU92" s="86">
        <f t="shared" si="106"/>
        <v>2.0963205050773013</v>
      </c>
      <c r="AV92" s="92">
        <f t="shared" si="107"/>
        <v>1.7477519321820678E-2</v>
      </c>
      <c r="AW92" s="156">
        <f t="shared" si="108"/>
        <v>1.7788416718726822E-2</v>
      </c>
      <c r="AY92" s="5"/>
      <c r="AZ92" s="86">
        <f t="shared" si="109"/>
        <v>0.7877675404659743</v>
      </c>
      <c r="BA92" s="86">
        <f t="shared" si="79"/>
        <v>120.17142071373512</v>
      </c>
      <c r="BB92" s="86">
        <f t="shared" si="110"/>
        <v>2.3239170137351124</v>
      </c>
      <c r="BC92" s="92">
        <f t="shared" si="111"/>
        <v>1.9338350166226318E-2</v>
      </c>
      <c r="BD92" s="156">
        <f t="shared" si="112"/>
        <v>1.9719696563543859E-2</v>
      </c>
      <c r="BF92" s="5"/>
      <c r="BG92">
        <f t="shared" si="113"/>
        <v>0.91589233925686608</v>
      </c>
      <c r="BH92" s="86">
        <f t="shared" si="80"/>
        <v>120.29954551252601</v>
      </c>
      <c r="BI92" s="86">
        <f t="shared" si="114"/>
        <v>2.4520418125260051</v>
      </c>
      <c r="BJ92" s="92">
        <f t="shared" si="115"/>
        <v>2.0382801963875166E-2</v>
      </c>
      <c r="BK92" s="156">
        <f t="shared" si="116"/>
        <v>2.0806904987721052E-2</v>
      </c>
      <c r="BM92" s="5"/>
      <c r="BN92" s="86">
        <f t="shared" si="117"/>
        <v>0.96329297879258613</v>
      </c>
      <c r="BO92" s="86">
        <f t="shared" si="81"/>
        <v>120.34694615206172</v>
      </c>
      <c r="BP92" s="86">
        <f t="shared" si="118"/>
        <v>2.4994424520617144</v>
      </c>
      <c r="BQ92" s="92">
        <f t="shared" si="119"/>
        <v>2.0768640434827481E-2</v>
      </c>
      <c r="BR92" s="156">
        <f t="shared" si="120"/>
        <v>2.1209125128559804E-2</v>
      </c>
      <c r="BW92" s="5"/>
      <c r="BX92" s="86">
        <f t="shared" si="82"/>
        <v>434.42572974836094</v>
      </c>
      <c r="BY92" s="86">
        <f t="shared" si="121"/>
        <v>2.6057224483609502</v>
      </c>
      <c r="BZ92" s="92">
        <f t="shared" si="122"/>
        <v>5.998084988820305E-3</v>
      </c>
      <c r="CA92" s="156">
        <f t="shared" si="123"/>
        <v>6.0342791077548814E-3</v>
      </c>
      <c r="CC92" s="5"/>
      <c r="CD92" s="86">
        <f t="shared" si="83"/>
        <v>437.31296902068084</v>
      </c>
      <c r="CE92" s="86">
        <f t="shared" si="124"/>
        <v>5.492961720680853</v>
      </c>
      <c r="CF92" s="92">
        <f t="shared" si="125"/>
        <v>1.2560710771925648E-2</v>
      </c>
      <c r="CG92" s="156">
        <f t="shared" si="126"/>
        <v>1.2720489157105466E-2</v>
      </c>
      <c r="CI92" s="5"/>
      <c r="CJ92" s="86">
        <f t="shared" si="84"/>
        <v>438.72299155457017</v>
      </c>
      <c r="CK92" s="86">
        <f t="shared" si="127"/>
        <v>6.9029842545701854</v>
      </c>
      <c r="CL92" s="92">
        <f t="shared" si="128"/>
        <v>1.5734266011704023E-2</v>
      </c>
      <c r="CM92" s="156">
        <f t="shared" si="129"/>
        <v>1.5985790694905085E-2</v>
      </c>
      <c r="CO92" s="5"/>
      <c r="CP92" s="86">
        <f t="shared" si="85"/>
        <v>439.26623801172644</v>
      </c>
      <c r="CQ92" s="86">
        <f t="shared" si="130"/>
        <v>7.4462307117264572</v>
      </c>
      <c r="CR92" s="92">
        <f t="shared" si="131"/>
        <v>1.6951520666443017E-2</v>
      </c>
      <c r="CS92" s="156">
        <f t="shared" si="132"/>
        <v>1.7243829803729564E-2</v>
      </c>
      <c r="CU92" s="5"/>
      <c r="CV92" s="6">
        <f t="shared" si="86"/>
        <v>437.31296902068084</v>
      </c>
      <c r="CW92" s="5"/>
      <c r="CX92" s="86">
        <f t="shared" si="133"/>
        <v>2.8023204701928321</v>
      </c>
      <c r="CY92" s="86">
        <f t="shared" si="87"/>
        <v>440.11528949087369</v>
      </c>
      <c r="CZ92" s="86">
        <f t="shared" si="134"/>
        <v>8.2952821908737064</v>
      </c>
      <c r="DA92" s="92">
        <f t="shared" si="135"/>
        <v>1.8847975494034091E-2</v>
      </c>
      <c r="DB92" s="156">
        <f t="shared" si="136"/>
        <v>1.921004596971046E-2</v>
      </c>
      <c r="DD92" s="5"/>
      <c r="DE92" s="86">
        <f t="shared" si="137"/>
        <v>2.9250917196240951</v>
      </c>
      <c r="DF92" s="86">
        <f t="shared" si="88"/>
        <v>440.23806074030495</v>
      </c>
      <c r="DG92" s="86">
        <f t="shared" si="138"/>
        <v>8.4180534403049592</v>
      </c>
      <c r="DH92" s="92">
        <f t="shared" si="139"/>
        <v>1.9121593953392281E-2</v>
      </c>
      <c r="DI92" s="156">
        <f t="shared" si="140"/>
        <v>1.9494357134908415E-2</v>
      </c>
      <c r="DK92" s="5"/>
      <c r="DL92" s="86">
        <f t="shared" si="141"/>
        <v>2.9081714761466695</v>
      </c>
      <c r="DM92" s="86">
        <f t="shared" si="89"/>
        <v>440.2211404968275</v>
      </c>
      <c r="DN92" s="86">
        <f t="shared" si="142"/>
        <v>8.4011331968275158</v>
      </c>
      <c r="DO92" s="92">
        <f t="shared" si="143"/>
        <v>1.9083893125500771E-2</v>
      </c>
      <c r="DP92" s="156">
        <f t="shared" si="144"/>
        <v>1.9455173578816983E-2</v>
      </c>
      <c r="DR92" s="5"/>
      <c r="DS92" s="86">
        <f t="shared" si="90"/>
        <v>2.9299034865684073</v>
      </c>
      <c r="DT92" s="86">
        <f t="shared" si="74"/>
        <v>440.24287250724927</v>
      </c>
      <c r="DU92" s="86">
        <f t="shared" si="145"/>
        <v>8.4228652072492878</v>
      </c>
      <c r="DV92" s="92">
        <f t="shared" si="146"/>
        <v>1.9132314759077881E-2</v>
      </c>
      <c r="DW92" s="156">
        <f t="shared" si="147"/>
        <v>1.9505500127041678E-2</v>
      </c>
    </row>
    <row r="93" spans="1:127" x14ac:dyDescent="0.7">
      <c r="A93" s="25">
        <v>43964</v>
      </c>
      <c r="B93">
        <v>118.39600369999999</v>
      </c>
      <c r="C93" s="85">
        <v>43964</v>
      </c>
      <c r="D93">
        <v>438.26998900000001</v>
      </c>
      <c r="E93" s="17">
        <v>92</v>
      </c>
      <c r="R93" s="5"/>
      <c r="S93" s="86">
        <f t="shared" si="91"/>
        <v>118.49003608634514</v>
      </c>
      <c r="T93" s="86">
        <f t="shared" si="92"/>
        <v>9.4032386345148211E-2</v>
      </c>
      <c r="U93" s="92">
        <f t="shared" si="93"/>
        <v>7.9358897550360825E-4</v>
      </c>
      <c r="V93" s="156">
        <f t="shared" si="94"/>
        <v>7.9421925915180373E-4</v>
      </c>
      <c r="W93" s="102"/>
      <c r="X93" s="5"/>
      <c r="Y93" s="86">
        <f t="shared" si="95"/>
        <v>118.61557843663456</v>
      </c>
      <c r="Z93" s="86">
        <f t="shared" si="96"/>
        <v>0.21957473663456994</v>
      </c>
      <c r="AA93" s="92">
        <f t="shared" si="97"/>
        <v>1.8511458573029563E-3</v>
      </c>
      <c r="AB93" s="156">
        <f t="shared" si="98"/>
        <v>1.8545789534496759E-3</v>
      </c>
      <c r="AC93" s="102"/>
      <c r="AD93" s="5"/>
      <c r="AE93" s="86">
        <f t="shared" si="75"/>
        <v>118.52077798532234</v>
      </c>
      <c r="AF93" s="86">
        <f t="shared" si="99"/>
        <v>0.12477428532234569</v>
      </c>
      <c r="AG93" s="92">
        <f t="shared" si="100"/>
        <v>1.05276296226977E-3</v>
      </c>
      <c r="AH93" s="156">
        <f t="shared" si="101"/>
        <v>1.053872440141708E-3</v>
      </c>
      <c r="AI93" s="102"/>
      <c r="AJ93" s="5"/>
      <c r="AK93" s="86">
        <f t="shared" si="76"/>
        <v>118.39208989811605</v>
      </c>
      <c r="AL93" s="86">
        <f t="shared" si="102"/>
        <v>3.9138018839395272E-3</v>
      </c>
      <c r="AM93" s="92">
        <f t="shared" si="103"/>
        <v>3.3057967701284805E-5</v>
      </c>
      <c r="AN93" s="156">
        <f t="shared" si="104"/>
        <v>3.3056874908181781E-5</v>
      </c>
      <c r="AO93" s="102"/>
      <c r="AP93" s="5"/>
      <c r="AQ93" s="6">
        <f t="shared" si="77"/>
        <v>118.61557843663456</v>
      </c>
      <c r="AR93" s="5"/>
      <c r="AS93" s="86">
        <f t="shared" si="105"/>
        <v>0.12184992822205881</v>
      </c>
      <c r="AT93" s="86">
        <f t="shared" si="78"/>
        <v>118.73742836485663</v>
      </c>
      <c r="AU93" s="86">
        <f t="shared" si="106"/>
        <v>0.34142466485663192</v>
      </c>
      <c r="AV93" s="92">
        <f t="shared" si="107"/>
        <v>2.8754594870246094E-3</v>
      </c>
      <c r="AW93" s="156">
        <f t="shared" si="108"/>
        <v>2.8837515979150564E-3</v>
      </c>
      <c r="AY93" s="5"/>
      <c r="AZ93" s="86">
        <f t="shared" si="109"/>
        <v>9.8464019157000759E-3</v>
      </c>
      <c r="BA93" s="86">
        <f t="shared" si="79"/>
        <v>118.62542483855026</v>
      </c>
      <c r="BB93" s="86">
        <f t="shared" si="110"/>
        <v>0.22942113855026491</v>
      </c>
      <c r="BC93" s="92">
        <f t="shared" si="111"/>
        <v>1.933996349117469E-3</v>
      </c>
      <c r="BD93" s="156">
        <f t="shared" si="112"/>
        <v>1.9377439388206725E-3</v>
      </c>
      <c r="BF93" s="5"/>
      <c r="BG93">
        <f t="shared" si="113"/>
        <v>-0.19552593083148445</v>
      </c>
      <c r="BH93" s="86">
        <f t="shared" si="80"/>
        <v>118.42005250580308</v>
      </c>
      <c r="BI93" s="86">
        <f t="shared" si="114"/>
        <v>2.4048805803090545E-2</v>
      </c>
      <c r="BJ93" s="92">
        <f t="shared" si="115"/>
        <v>2.0308051967729074E-4</v>
      </c>
      <c r="BK93" s="156">
        <f t="shared" si="116"/>
        <v>2.031217697518497E-4</v>
      </c>
      <c r="BM93" s="5"/>
      <c r="BN93" s="86">
        <f t="shared" si="117"/>
        <v>-0.33523280777778408</v>
      </c>
      <c r="BO93" s="86">
        <f t="shared" si="81"/>
        <v>118.28034562885678</v>
      </c>
      <c r="BP93" s="86">
        <f t="shared" si="118"/>
        <v>0.11565807114321558</v>
      </c>
      <c r="BQ93" s="92">
        <f t="shared" si="119"/>
        <v>9.7783000656872067E-4</v>
      </c>
      <c r="BR93" s="156">
        <f t="shared" si="120"/>
        <v>9.7687478908729071E-4</v>
      </c>
      <c r="BW93" s="5"/>
      <c r="BX93" s="86">
        <f t="shared" si="82"/>
        <v>433.56584134040179</v>
      </c>
      <c r="BY93" s="86">
        <f t="shared" si="121"/>
        <v>4.7041476595982203</v>
      </c>
      <c r="BZ93" s="92">
        <f t="shared" si="122"/>
        <v>1.0849903777140261E-2</v>
      </c>
      <c r="CA93" s="156">
        <f t="shared" si="123"/>
        <v>1.0733446910959309E-2</v>
      </c>
      <c r="CC93" s="5"/>
      <c r="CD93" s="86">
        <f t="shared" si="83"/>
        <v>434.56648816034044</v>
      </c>
      <c r="CE93" s="86">
        <f t="shared" si="124"/>
        <v>3.7035008396595686</v>
      </c>
      <c r="CF93" s="92">
        <f t="shared" si="125"/>
        <v>8.5222881666225051E-3</v>
      </c>
      <c r="CG93" s="156">
        <f t="shared" si="126"/>
        <v>8.450272509212509E-3</v>
      </c>
      <c r="CI93" s="5"/>
      <c r="CJ93" s="86">
        <f t="shared" si="84"/>
        <v>434.16702194655386</v>
      </c>
      <c r="CK93" s="86">
        <f t="shared" si="127"/>
        <v>4.1029670534461502</v>
      </c>
      <c r="CL93" s="92">
        <f t="shared" si="128"/>
        <v>9.450204290161926E-3</v>
      </c>
      <c r="CM93" s="156">
        <f t="shared" si="129"/>
        <v>9.3617339914327333E-3</v>
      </c>
      <c r="CO93" s="5"/>
      <c r="CP93" s="86">
        <f t="shared" si="85"/>
        <v>433.6815649779316</v>
      </c>
      <c r="CQ93" s="86">
        <f t="shared" si="130"/>
        <v>4.5884240220684092</v>
      </c>
      <c r="CR93" s="92">
        <f t="shared" si="131"/>
        <v>1.0580168475231121E-2</v>
      </c>
      <c r="CS93" s="156">
        <f t="shared" si="132"/>
        <v>1.0469400454586931E-2</v>
      </c>
      <c r="CU93" s="5"/>
      <c r="CV93" s="6">
        <f t="shared" si="86"/>
        <v>434.56648816034044</v>
      </c>
      <c r="CW93" s="5"/>
      <c r="CX93" s="86">
        <f t="shared" si="133"/>
        <v>0.97121603111686594</v>
      </c>
      <c r="CY93" s="86">
        <f t="shared" si="87"/>
        <v>435.53770419145729</v>
      </c>
      <c r="CZ93" s="86">
        <f t="shared" si="134"/>
        <v>2.7322848085427154</v>
      </c>
      <c r="DA93" s="92">
        <f t="shared" si="135"/>
        <v>6.2733599921389006E-3</v>
      </c>
      <c r="DB93" s="156">
        <f t="shared" si="136"/>
        <v>6.2342502957525468E-3</v>
      </c>
      <c r="DD93" s="5"/>
      <c r="DE93" s="86">
        <f t="shared" si="137"/>
        <v>8.9305429641848511E-2</v>
      </c>
      <c r="DF93" s="86">
        <f t="shared" si="88"/>
        <v>434.6557935899823</v>
      </c>
      <c r="DG93" s="86">
        <f t="shared" si="138"/>
        <v>3.6141954100177145</v>
      </c>
      <c r="DH93" s="92">
        <f t="shared" si="139"/>
        <v>8.315074740328993E-3</v>
      </c>
      <c r="DI93" s="156">
        <f t="shared" si="140"/>
        <v>8.2465044395675351E-3</v>
      </c>
      <c r="DK93" s="5"/>
      <c r="DL93" s="86">
        <f t="shared" si="141"/>
        <v>-0.82389906593479534</v>
      </c>
      <c r="DM93" s="86">
        <f t="shared" si="89"/>
        <v>433.74258909440567</v>
      </c>
      <c r="DN93" s="86">
        <f t="shared" si="142"/>
        <v>4.5273999055943364</v>
      </c>
      <c r="DO93" s="92">
        <f t="shared" si="143"/>
        <v>1.0437987920547344E-2</v>
      </c>
      <c r="DP93" s="156">
        <f t="shared" si="144"/>
        <v>1.0330161816291593E-2</v>
      </c>
      <c r="DR93" s="5"/>
      <c r="DS93" s="86">
        <f t="shared" si="90"/>
        <v>-1.3273847736131967</v>
      </c>
      <c r="DT93" s="86">
        <f t="shared" si="74"/>
        <v>433.23910338672727</v>
      </c>
      <c r="DU93" s="86">
        <f t="shared" si="145"/>
        <v>5.0308856132727442</v>
      </c>
      <c r="DV93" s="92">
        <f t="shared" si="146"/>
        <v>1.161226116005038E-2</v>
      </c>
      <c r="DW93" s="156">
        <f t="shared" si="147"/>
        <v>1.1478964427273947E-2</v>
      </c>
    </row>
    <row r="94" spans="1:127" x14ac:dyDescent="0.7">
      <c r="A94" s="25">
        <v>43965</v>
      </c>
      <c r="B94">
        <v>119.4424973</v>
      </c>
      <c r="C94" s="85">
        <v>43965</v>
      </c>
      <c r="D94">
        <v>441.9500122</v>
      </c>
      <c r="E94" s="17">
        <v>93</v>
      </c>
      <c r="R94" s="5"/>
      <c r="S94" s="86">
        <f t="shared" si="91"/>
        <v>118.45900539885123</v>
      </c>
      <c r="T94" s="86">
        <f t="shared" si="92"/>
        <v>0.98349190114876706</v>
      </c>
      <c r="U94" s="92">
        <f t="shared" si="93"/>
        <v>8.3023818901513807E-3</v>
      </c>
      <c r="V94" s="156">
        <f t="shared" si="94"/>
        <v>8.2340199123479563E-3</v>
      </c>
      <c r="W94" s="102"/>
      <c r="X94" s="5"/>
      <c r="Y94" s="86">
        <f t="shared" si="95"/>
        <v>118.50579106831728</v>
      </c>
      <c r="Z94" s="86">
        <f t="shared" si="96"/>
        <v>0.93670623168272016</v>
      </c>
      <c r="AA94" s="92">
        <f t="shared" si="97"/>
        <v>7.9043076565154472E-3</v>
      </c>
      <c r="AB94" s="156">
        <f t="shared" si="98"/>
        <v>7.842319550051137E-3</v>
      </c>
      <c r="AC94" s="102"/>
      <c r="AD94" s="5"/>
      <c r="AE94" s="86">
        <f t="shared" si="75"/>
        <v>118.4384269570096</v>
      </c>
      <c r="AF94" s="86">
        <f t="shared" si="99"/>
        <v>1.0040703429904028</v>
      </c>
      <c r="AG94" s="92">
        <f t="shared" si="100"/>
        <v>8.4775724297221286E-3</v>
      </c>
      <c r="AH94" s="156">
        <f t="shared" si="101"/>
        <v>8.4063073502935112E-3</v>
      </c>
      <c r="AI94" s="102"/>
      <c r="AJ94" s="5"/>
      <c r="AK94" s="86">
        <f t="shared" si="76"/>
        <v>118.39502524952901</v>
      </c>
      <c r="AL94" s="86">
        <f t="shared" si="102"/>
        <v>1.0474720504709865</v>
      </c>
      <c r="AM94" s="92">
        <f t="shared" si="103"/>
        <v>8.8472640490032187E-3</v>
      </c>
      <c r="AN94" s="156">
        <f t="shared" si="104"/>
        <v>8.7696764062131383E-3</v>
      </c>
      <c r="AO94" s="102"/>
      <c r="AP94" s="5"/>
      <c r="AQ94" s="6">
        <f t="shared" si="77"/>
        <v>118.50579106831728</v>
      </c>
      <c r="AR94" s="5"/>
      <c r="AS94" s="86">
        <f t="shared" si="105"/>
        <v>4.5409620364075358E-2</v>
      </c>
      <c r="AT94" s="86">
        <f t="shared" si="78"/>
        <v>118.55120068868135</v>
      </c>
      <c r="AU94" s="86">
        <f t="shared" si="106"/>
        <v>0.89129661131865134</v>
      </c>
      <c r="AV94" s="92">
        <f t="shared" si="107"/>
        <v>7.5182419590942842E-3</v>
      </c>
      <c r="AW94" s="156">
        <f t="shared" si="108"/>
        <v>7.4621397866456978E-3</v>
      </c>
      <c r="AY94" s="5"/>
      <c r="AZ94" s="86">
        <f t="shared" si="109"/>
        <v>-4.9970483200792448E-2</v>
      </c>
      <c r="BA94" s="86">
        <f t="shared" si="79"/>
        <v>118.45582058511648</v>
      </c>
      <c r="BB94" s="86">
        <f t="shared" si="110"/>
        <v>0.98667671488351516</v>
      </c>
      <c r="BC94" s="92">
        <f t="shared" si="111"/>
        <v>8.3294911977291834E-3</v>
      </c>
      <c r="BD94" s="156">
        <f t="shared" si="112"/>
        <v>8.2606839038647187E-3</v>
      </c>
      <c r="BF94" s="5"/>
      <c r="BG94">
        <f t="shared" si="113"/>
        <v>-0.13893847957211281</v>
      </c>
      <c r="BH94" s="86">
        <f t="shared" si="80"/>
        <v>118.36685258874516</v>
      </c>
      <c r="BI94" s="86">
        <f t="shared" si="114"/>
        <v>1.0756447112548386</v>
      </c>
      <c r="BJ94" s="92">
        <f t="shared" si="115"/>
        <v>9.0873812028445852E-3</v>
      </c>
      <c r="BK94" s="156">
        <f t="shared" si="116"/>
        <v>9.0055443880512256E-3</v>
      </c>
      <c r="BM94" s="5"/>
      <c r="BN94" s="86">
        <f t="shared" si="117"/>
        <v>-0.16614872818240975</v>
      </c>
      <c r="BO94" s="86">
        <f t="shared" si="81"/>
        <v>118.33964234013487</v>
      </c>
      <c r="BP94" s="86">
        <f t="shared" si="118"/>
        <v>1.1028549598651267</v>
      </c>
      <c r="BQ94" s="92">
        <f t="shared" si="119"/>
        <v>9.3194042001181008E-3</v>
      </c>
      <c r="BR94" s="156">
        <f t="shared" si="120"/>
        <v>9.2333548342941989E-3</v>
      </c>
      <c r="BW94" s="5"/>
      <c r="BX94" s="86">
        <f t="shared" si="82"/>
        <v>435.11821006806917</v>
      </c>
      <c r="BY94" s="86">
        <f t="shared" si="121"/>
        <v>6.8318021319308286</v>
      </c>
      <c r="BZ94" s="92">
        <f t="shared" si="122"/>
        <v>1.5701025546281028E-2</v>
      </c>
      <c r="CA94" s="156">
        <f t="shared" si="123"/>
        <v>1.5458314160740798E-2</v>
      </c>
      <c r="CC94" s="5"/>
      <c r="CD94" s="86">
        <f t="shared" si="83"/>
        <v>436.41823858017023</v>
      </c>
      <c r="CE94" s="86">
        <f t="shared" si="124"/>
        <v>5.531773619829778</v>
      </c>
      <c r="CF94" s="92">
        <f t="shared" si="125"/>
        <v>1.2675395138907763E-2</v>
      </c>
      <c r="CG94" s="156">
        <f t="shared" si="126"/>
        <v>1.2516740507128733E-2</v>
      </c>
      <c r="CI94" s="5"/>
      <c r="CJ94" s="86">
        <f t="shared" si="84"/>
        <v>436.87498020182829</v>
      </c>
      <c r="CK94" s="86">
        <f t="shared" si="127"/>
        <v>5.0750319981717098</v>
      </c>
      <c r="CL94" s="92">
        <f t="shared" si="128"/>
        <v>1.1616668905660694E-2</v>
      </c>
      <c r="CM94" s="156">
        <f t="shared" si="129"/>
        <v>1.1483271542201147E-2</v>
      </c>
      <c r="CO94" s="5"/>
      <c r="CP94" s="86">
        <f t="shared" si="85"/>
        <v>437.12288299448295</v>
      </c>
      <c r="CQ94" s="86">
        <f t="shared" si="130"/>
        <v>4.8271292055170534</v>
      </c>
      <c r="CR94" s="92">
        <f t="shared" si="131"/>
        <v>1.1042957011193528E-2</v>
      </c>
      <c r="CS94" s="156">
        <f t="shared" si="132"/>
        <v>1.0922342057392195E-2</v>
      </c>
      <c r="CU94" s="5"/>
      <c r="CV94" s="6">
        <f t="shared" si="86"/>
        <v>436.41823858017023</v>
      </c>
      <c r="CW94" s="5"/>
      <c r="CX94" s="86">
        <f t="shared" si="133"/>
        <v>1.2617923793921291</v>
      </c>
      <c r="CY94" s="86">
        <f t="shared" si="87"/>
        <v>437.68003095956237</v>
      </c>
      <c r="CZ94" s="86">
        <f t="shared" si="134"/>
        <v>4.2699812404376303</v>
      </c>
      <c r="DA94" s="92">
        <f t="shared" si="135"/>
        <v>9.7559425571145993E-3</v>
      </c>
      <c r="DB94" s="156">
        <f t="shared" si="136"/>
        <v>9.6616837256818383E-3</v>
      </c>
      <c r="DD94" s="5"/>
      <c r="DE94" s="86">
        <f t="shared" si="137"/>
        <v>0.97052792473581639</v>
      </c>
      <c r="DF94" s="86">
        <f t="shared" si="88"/>
        <v>437.38876650490602</v>
      </c>
      <c r="DG94" s="86">
        <f t="shared" si="138"/>
        <v>4.5612456950939873</v>
      </c>
      <c r="DH94" s="92">
        <f t="shared" si="139"/>
        <v>1.0428355834426363E-2</v>
      </c>
      <c r="DI94" s="156">
        <f t="shared" si="140"/>
        <v>1.0320727614393281E-2</v>
      </c>
      <c r="DK94" s="5"/>
      <c r="DL94" s="86">
        <f t="shared" si="141"/>
        <v>0.94202959466982716</v>
      </c>
      <c r="DM94" s="86">
        <f t="shared" si="89"/>
        <v>437.36026817484003</v>
      </c>
      <c r="DN94" s="86">
        <f t="shared" si="142"/>
        <v>4.5897440251599733</v>
      </c>
      <c r="DO94" s="92">
        <f t="shared" si="143"/>
        <v>1.0494195195904645E-2</v>
      </c>
      <c r="DP94" s="156">
        <f t="shared" si="144"/>
        <v>1.0385210766965499E-2</v>
      </c>
      <c r="DR94" s="5"/>
      <c r="DS94" s="86">
        <f t="shared" si="90"/>
        <v>1.056966621469039</v>
      </c>
      <c r="DT94" s="86">
        <f t="shared" si="74"/>
        <v>437.47520520163926</v>
      </c>
      <c r="DU94" s="86">
        <f t="shared" si="145"/>
        <v>4.4748069983607479</v>
      </c>
      <c r="DV94" s="92">
        <f t="shared" si="146"/>
        <v>1.0228709982085129E-2</v>
      </c>
      <c r="DW94" s="156">
        <f t="shared" si="147"/>
        <v>1.0125142832524053E-2</v>
      </c>
    </row>
    <row r="95" spans="1:127" x14ac:dyDescent="0.7">
      <c r="A95" s="25">
        <v>43966</v>
      </c>
      <c r="B95">
        <v>120.4889984</v>
      </c>
      <c r="C95" s="85">
        <v>43966</v>
      </c>
      <c r="D95">
        <v>454.19000240000003</v>
      </c>
      <c r="E95" s="17">
        <v>94</v>
      </c>
      <c r="R95" s="5"/>
      <c r="S95" s="86">
        <f t="shared" si="91"/>
        <v>118.78355772623033</v>
      </c>
      <c r="T95" s="86">
        <f t="shared" si="92"/>
        <v>1.7054406737696723</v>
      </c>
      <c r="U95" s="92">
        <f t="shared" si="93"/>
        <v>1.4357548354464459E-2</v>
      </c>
      <c r="V95" s="156">
        <f t="shared" si="94"/>
        <v>1.4154326921267463E-2</v>
      </c>
      <c r="W95" s="102"/>
      <c r="X95" s="5"/>
      <c r="Y95" s="86">
        <f t="shared" si="95"/>
        <v>118.97414418415863</v>
      </c>
      <c r="Z95" s="86">
        <f t="shared" si="96"/>
        <v>1.5148542158413676</v>
      </c>
      <c r="AA95" s="92">
        <f t="shared" si="97"/>
        <v>1.2732633852751595E-2</v>
      </c>
      <c r="AB95" s="156">
        <f t="shared" si="98"/>
        <v>1.257255214963566E-2</v>
      </c>
      <c r="AC95" s="102"/>
      <c r="AD95" s="5"/>
      <c r="AE95" s="86">
        <f t="shared" si="75"/>
        <v>119.10111338338325</v>
      </c>
      <c r="AF95" s="86">
        <f t="shared" si="99"/>
        <v>1.3878850166167496</v>
      </c>
      <c r="AG95" s="92">
        <f t="shared" si="100"/>
        <v>1.1652997836797591E-2</v>
      </c>
      <c r="AH95" s="156">
        <f t="shared" si="101"/>
        <v>1.1518769639110466E-2</v>
      </c>
      <c r="AI95" s="102"/>
      <c r="AJ95" s="5"/>
      <c r="AK95" s="86">
        <f t="shared" si="76"/>
        <v>119.18062928738225</v>
      </c>
      <c r="AL95" s="86">
        <f t="shared" si="102"/>
        <v>1.3083691126177541</v>
      </c>
      <c r="AM95" s="92">
        <f t="shared" si="103"/>
        <v>1.0978034941088134E-2</v>
      </c>
      <c r="AN95" s="156">
        <f t="shared" si="104"/>
        <v>1.08588263658249E-2</v>
      </c>
      <c r="AO95" s="102"/>
      <c r="AP95" s="5"/>
      <c r="AQ95" s="6">
        <f t="shared" si="77"/>
        <v>118.97414418415863</v>
      </c>
      <c r="AR95" s="5"/>
      <c r="AS95" s="86">
        <f t="shared" si="105"/>
        <v>0.18498097387157697</v>
      </c>
      <c r="AT95" s="86">
        <f t="shared" si="78"/>
        <v>119.15912515803021</v>
      </c>
      <c r="AU95" s="86">
        <f t="shared" si="106"/>
        <v>1.3298732419697927</v>
      </c>
      <c r="AV95" s="92">
        <f t="shared" si="107"/>
        <v>1.1160481752497758E-2</v>
      </c>
      <c r="AW95" s="156">
        <f t="shared" si="108"/>
        <v>1.1037300165404917E-2</v>
      </c>
      <c r="AY95" s="5"/>
      <c r="AZ95" s="86">
        <f t="shared" si="109"/>
        <v>0.20919131632028026</v>
      </c>
      <c r="BA95" s="86">
        <f t="shared" si="79"/>
        <v>119.18333550047892</v>
      </c>
      <c r="BB95" s="86">
        <f t="shared" si="110"/>
        <v>1.3056628995210815</v>
      </c>
      <c r="BC95" s="92">
        <f t="shared" si="111"/>
        <v>1.0955079366073246E-2</v>
      </c>
      <c r="BD95" s="156">
        <f t="shared" si="112"/>
        <v>1.0836366115240954E-2</v>
      </c>
      <c r="BF95" s="5"/>
      <c r="BG95">
        <f t="shared" si="113"/>
        <v>0.26187397340077462</v>
      </c>
      <c r="BH95" s="86">
        <f t="shared" si="80"/>
        <v>119.2360181575594</v>
      </c>
      <c r="BI95" s="86">
        <f t="shared" si="114"/>
        <v>1.2529802424406</v>
      </c>
      <c r="BJ95" s="92">
        <f t="shared" si="115"/>
        <v>1.0508403935335229E-2</v>
      </c>
      <c r="BK95" s="156">
        <f t="shared" si="116"/>
        <v>1.0399125721677508E-2</v>
      </c>
      <c r="BM95" s="5"/>
      <c r="BN95" s="86">
        <f t="shared" si="117"/>
        <v>0.30972765483541231</v>
      </c>
      <c r="BO95" s="86">
        <f t="shared" si="81"/>
        <v>119.28387183899405</v>
      </c>
      <c r="BP95" s="86">
        <f t="shared" si="118"/>
        <v>1.2051265610059545</v>
      </c>
      <c r="BQ95" s="92">
        <f t="shared" si="119"/>
        <v>1.0103013445376756E-2</v>
      </c>
      <c r="BR95" s="156">
        <f t="shared" si="120"/>
        <v>1.0001963473919578E-2</v>
      </c>
      <c r="BW95" s="5"/>
      <c r="BX95" s="86">
        <f t="shared" si="82"/>
        <v>437.37270477160632</v>
      </c>
      <c r="BY95" s="86">
        <f t="shared" si="121"/>
        <v>16.817297628393703</v>
      </c>
      <c r="BZ95" s="92">
        <f t="shared" si="122"/>
        <v>3.8450725079370481E-2</v>
      </c>
      <c r="CA95" s="156">
        <f t="shared" si="123"/>
        <v>3.7027009708555624E-2</v>
      </c>
      <c r="CC95" s="5"/>
      <c r="CD95" s="86">
        <f t="shared" si="83"/>
        <v>439.18412539008511</v>
      </c>
      <c r="CE95" s="86">
        <f t="shared" si="124"/>
        <v>15.005877009914911</v>
      </c>
      <c r="CF95" s="92">
        <f t="shared" si="125"/>
        <v>3.4167621601957111E-2</v>
      </c>
      <c r="CG95" s="156">
        <f t="shared" si="126"/>
        <v>3.3038765562037636E-2</v>
      </c>
      <c r="CI95" s="5"/>
      <c r="CJ95" s="86">
        <f t="shared" si="84"/>
        <v>440.22450132062158</v>
      </c>
      <c r="CK95" s="86">
        <f t="shared" si="127"/>
        <v>13.965501079378441</v>
      </c>
      <c r="CL95" s="92">
        <f t="shared" si="128"/>
        <v>3.1723588844972478E-2</v>
      </c>
      <c r="CM95" s="156">
        <f t="shared" si="129"/>
        <v>3.0748147263442365E-2</v>
      </c>
      <c r="CO95" s="5"/>
      <c r="CP95" s="86">
        <f t="shared" si="85"/>
        <v>440.74322989862077</v>
      </c>
      <c r="CQ95" s="86">
        <f t="shared" si="130"/>
        <v>13.446772501379257</v>
      </c>
      <c r="CR95" s="92">
        <f t="shared" si="131"/>
        <v>3.0509311520161678E-2</v>
      </c>
      <c r="CS95" s="156">
        <f t="shared" si="132"/>
        <v>2.9606051278814445E-2</v>
      </c>
      <c r="CU95" s="5"/>
      <c r="CV95" s="6">
        <f t="shared" si="86"/>
        <v>439.18412539008511</v>
      </c>
      <c r="CW95" s="5"/>
      <c r="CX95" s="86">
        <f t="shared" si="133"/>
        <v>1.7581435414646398</v>
      </c>
      <c r="CY95" s="86">
        <f t="shared" si="87"/>
        <v>440.94226893154973</v>
      </c>
      <c r="CZ95" s="86">
        <f t="shared" si="134"/>
        <v>13.247733468450292</v>
      </c>
      <c r="DA95" s="92">
        <f t="shared" si="135"/>
        <v>3.0044145009166318E-2</v>
      </c>
      <c r="DB95" s="156">
        <f t="shared" si="136"/>
        <v>2.9167822713946842E-2</v>
      </c>
      <c r="DD95" s="5"/>
      <c r="DE95" s="86">
        <f t="shared" si="137"/>
        <v>1.8682073673253528</v>
      </c>
      <c r="DF95" s="86">
        <f t="shared" si="88"/>
        <v>441.05233275741045</v>
      </c>
      <c r="DG95" s="86">
        <f t="shared" si="138"/>
        <v>13.137669642589572</v>
      </c>
      <c r="DH95" s="92">
        <f t="shared" si="139"/>
        <v>2.978709932323521E-2</v>
      </c>
      <c r="DI95" s="156">
        <f t="shared" si="140"/>
        <v>2.8925492796337191E-2</v>
      </c>
      <c r="DK95" s="5"/>
      <c r="DL95" s="86">
        <f t="shared" si="141"/>
        <v>2.1457753567315683</v>
      </c>
      <c r="DM95" s="86">
        <f t="shared" si="89"/>
        <v>441.32990074681669</v>
      </c>
      <c r="DN95" s="86">
        <f t="shared" si="142"/>
        <v>12.860101653183335</v>
      </c>
      <c r="DO95" s="92">
        <f t="shared" si="143"/>
        <v>2.9139429781262324E-2</v>
      </c>
      <c r="DP95" s="156">
        <f t="shared" si="144"/>
        <v>2.8314365321184653E-2</v>
      </c>
      <c r="DR95" s="5"/>
      <c r="DS95" s="86">
        <f t="shared" si="90"/>
        <v>2.3386567628034265</v>
      </c>
      <c r="DT95" s="86">
        <f t="shared" si="74"/>
        <v>441.52278215288857</v>
      </c>
      <c r="DU95" s="86">
        <f t="shared" si="145"/>
        <v>12.667220247111459</v>
      </c>
      <c r="DV95" s="92">
        <f t="shared" si="146"/>
        <v>2.8689845143087339E-2</v>
      </c>
      <c r="DW95" s="156">
        <f t="shared" si="147"/>
        <v>2.7889694137202915E-2</v>
      </c>
    </row>
    <row r="96" spans="1:127" x14ac:dyDescent="0.7">
      <c r="A96" s="25">
        <v>43969</v>
      </c>
      <c r="B96">
        <v>121.31300349999999</v>
      </c>
      <c r="C96" s="85">
        <v>43969</v>
      </c>
      <c r="D96">
        <v>452.57998659999998</v>
      </c>
      <c r="E96" s="17">
        <v>95</v>
      </c>
      <c r="R96" s="5"/>
      <c r="S96" s="86">
        <f t="shared" si="91"/>
        <v>119.34635314857431</v>
      </c>
      <c r="T96" s="86">
        <f t="shared" si="92"/>
        <v>1.9666503514256846</v>
      </c>
      <c r="U96" s="92">
        <f t="shared" si="93"/>
        <v>1.6478512326031453E-2</v>
      </c>
      <c r="V96" s="156">
        <f t="shared" si="94"/>
        <v>1.6211373015965966E-2</v>
      </c>
      <c r="W96" s="102"/>
      <c r="X96" s="5"/>
      <c r="Y96" s="86">
        <f t="shared" si="95"/>
        <v>119.73157129207931</v>
      </c>
      <c r="Z96" s="86">
        <f t="shared" si="96"/>
        <v>1.5814322079206846</v>
      </c>
      <c r="AA96" s="92">
        <f t="shared" si="97"/>
        <v>1.320814711487297E-2</v>
      </c>
      <c r="AB96" s="156">
        <f t="shared" si="98"/>
        <v>1.3035966156098713E-2</v>
      </c>
      <c r="AC96" s="102"/>
      <c r="AD96" s="5"/>
      <c r="AE96" s="86">
        <f t="shared" si="75"/>
        <v>120.01711749435029</v>
      </c>
      <c r="AF96" s="86">
        <f t="shared" si="99"/>
        <v>1.2958860056497059</v>
      </c>
      <c r="AG96" s="92">
        <f t="shared" si="100"/>
        <v>1.0797509827801928E-2</v>
      </c>
      <c r="AH96" s="156">
        <f t="shared" si="101"/>
        <v>1.068216900300969E-2</v>
      </c>
      <c r="AI96" s="102"/>
      <c r="AJ96" s="5"/>
      <c r="AK96" s="86">
        <f t="shared" si="76"/>
        <v>120.16190612184556</v>
      </c>
      <c r="AL96" s="86">
        <f t="shared" si="102"/>
        <v>1.1510973781544322</v>
      </c>
      <c r="AM96" s="92">
        <f t="shared" si="103"/>
        <v>9.5795532486577413E-3</v>
      </c>
      <c r="AN96" s="156">
        <f t="shared" si="104"/>
        <v>9.4886561616985467E-3</v>
      </c>
      <c r="AO96" s="102"/>
      <c r="AP96" s="5"/>
      <c r="AQ96" s="6">
        <f t="shared" si="77"/>
        <v>119.73157129207931</v>
      </c>
      <c r="AR96" s="5"/>
      <c r="AS96" s="86">
        <f t="shared" si="105"/>
        <v>0.3738881981077799</v>
      </c>
      <c r="AT96" s="86">
        <f t="shared" si="78"/>
        <v>120.10545949018709</v>
      </c>
      <c r="AU96" s="86">
        <f t="shared" si="106"/>
        <v>1.2075440098129064</v>
      </c>
      <c r="AV96" s="92">
        <f t="shared" si="107"/>
        <v>1.0054030973600877E-2</v>
      </c>
      <c r="AW96" s="156">
        <f t="shared" si="108"/>
        <v>9.9539536156394524E-3</v>
      </c>
      <c r="AY96" s="5"/>
      <c r="AZ96" s="86">
        <f t="shared" si="109"/>
        <v>0.4833092121204785</v>
      </c>
      <c r="BA96" s="86">
        <f t="shared" si="79"/>
        <v>120.21488050419978</v>
      </c>
      <c r="BB96" s="86">
        <f t="shared" si="110"/>
        <v>1.0981229958002103</v>
      </c>
      <c r="BC96" s="92">
        <f t="shared" si="111"/>
        <v>9.1346677815135092E-3</v>
      </c>
      <c r="BD96" s="156">
        <f t="shared" si="112"/>
        <v>9.0519809428361107E-3</v>
      </c>
      <c r="BF96" s="5"/>
      <c r="BG96">
        <f t="shared" si="113"/>
        <v>0.58893904218391002</v>
      </c>
      <c r="BH96" s="86">
        <f t="shared" si="80"/>
        <v>120.32051033426322</v>
      </c>
      <c r="BI96" s="86">
        <f t="shared" si="114"/>
        <v>0.99249316573677504</v>
      </c>
      <c r="BJ96" s="92">
        <f t="shared" si="115"/>
        <v>8.2487446486016643E-3</v>
      </c>
      <c r="BK96" s="156">
        <f t="shared" si="116"/>
        <v>8.1812595278524698E-3</v>
      </c>
      <c r="BM96" s="5"/>
      <c r="BN96" s="86">
        <f t="shared" si="117"/>
        <v>0.64550224464936057</v>
      </c>
      <c r="BO96" s="86">
        <f t="shared" si="81"/>
        <v>120.37707353672867</v>
      </c>
      <c r="BP96" s="86">
        <f t="shared" si="118"/>
        <v>0.93592996327132028</v>
      </c>
      <c r="BQ96" s="92">
        <f t="shared" si="119"/>
        <v>7.7749851842490204E-3</v>
      </c>
      <c r="BR96" s="156">
        <f t="shared" si="120"/>
        <v>7.7150011644985805E-3</v>
      </c>
      <c r="BW96" s="5"/>
      <c r="BX96" s="86">
        <f t="shared" si="82"/>
        <v>442.92241298897625</v>
      </c>
      <c r="BY96" s="86">
        <f t="shared" si="121"/>
        <v>9.6575736110237358</v>
      </c>
      <c r="BZ96" s="92">
        <f t="shared" si="122"/>
        <v>2.1804210687491447E-2</v>
      </c>
      <c r="CA96" s="156">
        <f t="shared" si="123"/>
        <v>2.1338932115792627E-2</v>
      </c>
      <c r="CC96" s="5"/>
      <c r="CD96" s="86">
        <f t="shared" si="83"/>
        <v>446.68706389504257</v>
      </c>
      <c r="CE96" s="86">
        <f t="shared" si="124"/>
        <v>5.8929227049574138</v>
      </c>
      <c r="CF96" s="92">
        <f t="shared" si="125"/>
        <v>1.319250809184406E-2</v>
      </c>
      <c r="CG96" s="156">
        <f t="shared" si="126"/>
        <v>1.302073197983831E-2</v>
      </c>
      <c r="CI96" s="5"/>
      <c r="CJ96" s="86">
        <f t="shared" si="84"/>
        <v>449.44173203301136</v>
      </c>
      <c r="CK96" s="86">
        <f t="shared" si="127"/>
        <v>3.1382545669886213</v>
      </c>
      <c r="CL96" s="92">
        <f t="shared" si="128"/>
        <v>6.9825615720929927E-3</v>
      </c>
      <c r="CM96" s="156">
        <f t="shared" si="129"/>
        <v>6.9341434882366527E-3</v>
      </c>
      <c r="CO96" s="5"/>
      <c r="CP96" s="86">
        <f t="shared" si="85"/>
        <v>450.82830927465517</v>
      </c>
      <c r="CQ96" s="86">
        <f t="shared" si="130"/>
        <v>1.751677325344815</v>
      </c>
      <c r="CR96" s="92">
        <f t="shared" si="131"/>
        <v>3.8854643537428175E-3</v>
      </c>
      <c r="CS96" s="156">
        <f t="shared" si="132"/>
        <v>3.8704259516737878E-3</v>
      </c>
      <c r="CU96" s="5"/>
      <c r="CV96" s="6">
        <f t="shared" si="86"/>
        <v>446.68706389504257</v>
      </c>
      <c r="CW96" s="5"/>
      <c r="CX96" s="86">
        <f t="shared" si="133"/>
        <v>3.6539258794172689</v>
      </c>
      <c r="CY96" s="86">
        <f t="shared" si="87"/>
        <v>450.34098977445984</v>
      </c>
      <c r="CZ96" s="86">
        <f t="shared" si="134"/>
        <v>2.2389968255401413</v>
      </c>
      <c r="DA96" s="92">
        <f t="shared" si="135"/>
        <v>4.9717811089358705E-3</v>
      </c>
      <c r="DB96" s="156">
        <f t="shared" si="136"/>
        <v>4.9471847890592106E-3</v>
      </c>
      <c r="DD96" s="5"/>
      <c r="DE96" s="86">
        <f t="shared" si="137"/>
        <v>4.685572936141404</v>
      </c>
      <c r="DF96" s="86">
        <f t="shared" si="88"/>
        <v>451.37263683118397</v>
      </c>
      <c r="DG96" s="86">
        <f t="shared" si="138"/>
        <v>1.207349768816016</v>
      </c>
      <c r="DH96" s="92">
        <f t="shared" si="139"/>
        <v>2.6748404096714703E-3</v>
      </c>
      <c r="DI96" s="156">
        <f t="shared" si="140"/>
        <v>2.6677047252712436E-3</v>
      </c>
      <c r="DK96" s="5"/>
      <c r="DL96" s="86">
        <f t="shared" si="141"/>
        <v>5.6815030345606541</v>
      </c>
      <c r="DM96" s="86">
        <f t="shared" si="89"/>
        <v>452.36856692960322</v>
      </c>
      <c r="DN96" s="86">
        <f t="shared" si="142"/>
        <v>0.21141967039676501</v>
      </c>
      <c r="DO96" s="92">
        <f t="shared" si="143"/>
        <v>4.6736154068296651E-4</v>
      </c>
      <c r="DP96" s="156">
        <f t="shared" si="144"/>
        <v>4.6714321590985927E-4</v>
      </c>
      <c r="DR96" s="5"/>
      <c r="DS96" s="86">
        <f t="shared" si="90"/>
        <v>6.2118680694189488</v>
      </c>
      <c r="DT96" s="86">
        <f t="shared" si="74"/>
        <v>452.8989319644615</v>
      </c>
      <c r="DU96" s="86">
        <f t="shared" si="145"/>
        <v>0.31894536446151278</v>
      </c>
      <c r="DV96" s="92">
        <f t="shared" si="146"/>
        <v>7.0423077192537976E-4</v>
      </c>
      <c r="DW96" s="156">
        <f t="shared" si="147"/>
        <v>7.047270624085365E-4</v>
      </c>
    </row>
    <row r="97" spans="1:127" x14ac:dyDescent="0.7">
      <c r="A97" s="25">
        <v>43970</v>
      </c>
      <c r="B97">
        <v>122.4664993</v>
      </c>
      <c r="C97" s="85">
        <v>43970</v>
      </c>
      <c r="D97">
        <v>451.0400085</v>
      </c>
      <c r="E97" s="17">
        <v>96</v>
      </c>
      <c r="R97" s="5"/>
      <c r="S97" s="86">
        <f t="shared" si="91"/>
        <v>119.99534776454477</v>
      </c>
      <c r="T97" s="86">
        <f t="shared" si="92"/>
        <v>2.4711515354552205</v>
      </c>
      <c r="U97" s="92">
        <f t="shared" si="93"/>
        <v>2.0593727852717434E-2</v>
      </c>
      <c r="V97" s="156">
        <f t="shared" si="94"/>
        <v>2.0178183826433754E-2</v>
      </c>
      <c r="W97" s="102"/>
      <c r="X97" s="5"/>
      <c r="Y97" s="86">
        <f t="shared" si="95"/>
        <v>120.52228739603964</v>
      </c>
      <c r="Z97" s="86">
        <f t="shared" si="96"/>
        <v>1.9442119039603512</v>
      </c>
      <c r="AA97" s="92">
        <f t="shared" si="97"/>
        <v>1.613155496768507E-2</v>
      </c>
      <c r="AB97" s="156">
        <f t="shared" si="98"/>
        <v>1.5875459126154276E-2</v>
      </c>
      <c r="AC97" s="102"/>
      <c r="AD97" s="5"/>
      <c r="AE97" s="86">
        <f t="shared" si="75"/>
        <v>120.87240225807909</v>
      </c>
      <c r="AF97" s="86">
        <f t="shared" si="99"/>
        <v>1.5940970419209037</v>
      </c>
      <c r="AG97" s="92">
        <f t="shared" si="100"/>
        <v>1.3188263095138035E-2</v>
      </c>
      <c r="AH97" s="156">
        <f t="shared" si="101"/>
        <v>1.3016596792041264E-2</v>
      </c>
      <c r="AI97" s="102"/>
      <c r="AJ97" s="5"/>
      <c r="AK97" s="86">
        <f t="shared" si="76"/>
        <v>121.02522915546139</v>
      </c>
      <c r="AL97" s="86">
        <f t="shared" si="102"/>
        <v>1.4412701445386062</v>
      </c>
      <c r="AM97" s="92">
        <f t="shared" si="103"/>
        <v>1.1908840450838901E-2</v>
      </c>
      <c r="AN97" s="156">
        <f t="shared" si="104"/>
        <v>1.1768689011090287E-2</v>
      </c>
      <c r="AO97" s="102"/>
      <c r="AP97" s="5"/>
      <c r="AQ97" s="6">
        <f t="shared" si="77"/>
        <v>120.52228739603964</v>
      </c>
      <c r="AR97" s="5"/>
      <c r="AS97" s="86">
        <f t="shared" si="105"/>
        <v>0.51144140703912311</v>
      </c>
      <c r="AT97" s="86">
        <f t="shared" si="78"/>
        <v>121.03372880307877</v>
      </c>
      <c r="AU97" s="86">
        <f t="shared" si="106"/>
        <v>1.432770496921222</v>
      </c>
      <c r="AV97" s="92">
        <f t="shared" si="107"/>
        <v>1.1837778700946509E-2</v>
      </c>
      <c r="AW97" s="156">
        <f t="shared" si="108"/>
        <v>1.1699285152353679E-2</v>
      </c>
      <c r="AY97" s="5"/>
      <c r="AZ97" s="86">
        <f t="shared" si="109"/>
        <v>0.63701265804040685</v>
      </c>
      <c r="BA97" s="86">
        <f t="shared" si="79"/>
        <v>121.15930005408005</v>
      </c>
      <c r="BB97" s="86">
        <f t="shared" si="110"/>
        <v>1.3071992459199464</v>
      </c>
      <c r="BC97" s="92">
        <f t="shared" si="111"/>
        <v>1.078909539207037E-2</v>
      </c>
      <c r="BD97" s="156">
        <f t="shared" si="112"/>
        <v>1.0673933307408146E-2</v>
      </c>
      <c r="BF97" s="5"/>
      <c r="BG97">
        <f t="shared" si="113"/>
        <v>0.72211190295635064</v>
      </c>
      <c r="BH97" s="86">
        <f t="shared" si="80"/>
        <v>121.244399298996</v>
      </c>
      <c r="BI97" s="86">
        <f t="shared" si="114"/>
        <v>1.2221000010039944</v>
      </c>
      <c r="BJ97" s="92">
        <f t="shared" si="115"/>
        <v>1.0079640858215827E-2</v>
      </c>
      <c r="BK97" s="156">
        <f t="shared" si="116"/>
        <v>9.9790555620462192E-3</v>
      </c>
      <c r="BM97" s="5"/>
      <c r="BN97" s="86">
        <f t="shared" si="117"/>
        <v>0.7544126391325916</v>
      </c>
      <c r="BO97" s="86">
        <f t="shared" si="81"/>
        <v>121.27670003517224</v>
      </c>
      <c r="BP97" s="86">
        <f t="shared" si="118"/>
        <v>1.1897992648277551</v>
      </c>
      <c r="BQ97" s="92">
        <f t="shared" si="119"/>
        <v>9.810617080467177E-3</v>
      </c>
      <c r="BR97" s="156">
        <f t="shared" si="120"/>
        <v>9.7153039535584663E-3</v>
      </c>
      <c r="BW97" s="5"/>
      <c r="BX97" s="86">
        <f t="shared" si="82"/>
        <v>446.10941228061404</v>
      </c>
      <c r="BY97" s="86">
        <f t="shared" si="121"/>
        <v>4.9305962193859614</v>
      </c>
      <c r="BZ97" s="92">
        <f t="shared" si="122"/>
        <v>1.1052437100978476E-2</v>
      </c>
      <c r="CA97" s="156">
        <f t="shared" si="123"/>
        <v>1.093161610160346E-2</v>
      </c>
      <c r="CC97" s="5"/>
      <c r="CD97" s="86">
        <f t="shared" si="83"/>
        <v>449.63352524752128</v>
      </c>
      <c r="CE97" s="86">
        <f t="shared" si="124"/>
        <v>1.4064832524787221</v>
      </c>
      <c r="CF97" s="92">
        <f t="shared" si="125"/>
        <v>3.1280657991515628E-3</v>
      </c>
      <c r="CG97" s="156">
        <f t="shared" si="126"/>
        <v>3.1183115155486744E-3</v>
      </c>
      <c r="CI97" s="5"/>
      <c r="CJ97" s="86">
        <f t="shared" si="84"/>
        <v>451.51298004722383</v>
      </c>
      <c r="CK97" s="86">
        <f t="shared" si="127"/>
        <v>0.47297154722383539</v>
      </c>
      <c r="CL97" s="92">
        <f t="shared" si="128"/>
        <v>1.0475259142591364E-3</v>
      </c>
      <c r="CM97" s="156">
        <f t="shared" si="129"/>
        <v>1.0486243754667618E-3</v>
      </c>
      <c r="CO97" s="5"/>
      <c r="CP97" s="86">
        <f t="shared" si="85"/>
        <v>452.14206726866377</v>
      </c>
      <c r="CQ97" s="86">
        <f t="shared" si="130"/>
        <v>1.1020587686637668</v>
      </c>
      <c r="CR97" s="92">
        <f t="shared" si="131"/>
        <v>2.4374170165611269E-3</v>
      </c>
      <c r="CS97" s="156">
        <f t="shared" si="132"/>
        <v>2.44337253435416E-3</v>
      </c>
      <c r="CU97" s="5"/>
      <c r="CV97" s="6">
        <f t="shared" si="86"/>
        <v>449.63352524752128</v>
      </c>
      <c r="CW97" s="5"/>
      <c r="CX97" s="86">
        <f t="shared" si="133"/>
        <v>3.420462585527543</v>
      </c>
      <c r="CY97" s="86">
        <f t="shared" si="87"/>
        <v>453.05398783304884</v>
      </c>
      <c r="CZ97" s="86">
        <f t="shared" si="134"/>
        <v>2.0139793330488374</v>
      </c>
      <c r="DA97" s="92">
        <f t="shared" si="135"/>
        <v>4.4453407036138754E-3</v>
      </c>
      <c r="DB97" s="156">
        <f t="shared" si="136"/>
        <v>4.4651899944455533E-3</v>
      </c>
      <c r="DD97" s="5"/>
      <c r="DE97" s="86">
        <f t="shared" si="137"/>
        <v>3.8160171443100555</v>
      </c>
      <c r="DF97" s="86">
        <f t="shared" si="88"/>
        <v>453.44954239183136</v>
      </c>
      <c r="DG97" s="86">
        <f t="shared" si="138"/>
        <v>2.4095338918313587</v>
      </c>
      <c r="DH97" s="92">
        <f t="shared" si="139"/>
        <v>5.3137861362075227E-3</v>
      </c>
      <c r="DI97" s="156">
        <f t="shared" si="140"/>
        <v>5.3421733026403108E-3</v>
      </c>
      <c r="DK97" s="5"/>
      <c r="DL97" s="86">
        <f t="shared" si="141"/>
        <v>3.8763755243865692</v>
      </c>
      <c r="DM97" s="86">
        <f t="shared" si="89"/>
        <v>453.50990077190784</v>
      </c>
      <c r="DN97" s="86">
        <f t="shared" si="142"/>
        <v>2.4698922719078382</v>
      </c>
      <c r="DO97" s="92">
        <f t="shared" si="143"/>
        <v>5.4461705636500912E-3</v>
      </c>
      <c r="DP97" s="156">
        <f t="shared" si="144"/>
        <v>5.4759937596707414E-3</v>
      </c>
      <c r="DR97" s="5"/>
      <c r="DS97" s="86">
        <f t="shared" si="90"/>
        <v>3.7628130317137671</v>
      </c>
      <c r="DT97" s="86">
        <f t="shared" si="74"/>
        <v>453.39633827923507</v>
      </c>
      <c r="DU97" s="86">
        <f t="shared" si="145"/>
        <v>2.3563297792350681</v>
      </c>
      <c r="DV97" s="92">
        <f t="shared" si="146"/>
        <v>5.1970639819853724E-3</v>
      </c>
      <c r="DW97" s="156">
        <f t="shared" si="147"/>
        <v>5.2242145593057029E-3</v>
      </c>
    </row>
    <row r="98" spans="1:127" x14ac:dyDescent="0.7">
      <c r="A98" s="25">
        <v>43971</v>
      </c>
      <c r="B98">
        <v>124.8970032</v>
      </c>
      <c r="C98" s="85">
        <v>43971</v>
      </c>
      <c r="D98">
        <v>447.67001340000002</v>
      </c>
      <c r="E98" s="17">
        <v>97</v>
      </c>
      <c r="R98" s="5"/>
      <c r="S98" s="86">
        <f t="shared" si="91"/>
        <v>120.81082777124499</v>
      </c>
      <c r="T98" s="86">
        <f t="shared" si="92"/>
        <v>4.0861754287550127</v>
      </c>
      <c r="U98" s="92">
        <f t="shared" si="93"/>
        <v>3.3822923856561729E-2</v>
      </c>
      <c r="V98" s="156">
        <f t="shared" si="94"/>
        <v>3.2716360873861323E-2</v>
      </c>
      <c r="W98" s="102"/>
      <c r="X98" s="5"/>
      <c r="Y98" s="86">
        <f t="shared" si="95"/>
        <v>121.49439334801983</v>
      </c>
      <c r="Z98" s="86">
        <f t="shared" si="96"/>
        <v>3.4026098519801735</v>
      </c>
      <c r="AA98" s="92">
        <f t="shared" si="97"/>
        <v>2.8006311717063533E-2</v>
      </c>
      <c r="AB98" s="156">
        <f t="shared" si="98"/>
        <v>2.7243326619546732E-2</v>
      </c>
      <c r="AC98" s="102"/>
      <c r="AD98" s="5"/>
      <c r="AE98" s="86">
        <f t="shared" si="75"/>
        <v>121.92450630574689</v>
      </c>
      <c r="AF98" s="86">
        <f t="shared" si="99"/>
        <v>2.972496894253112</v>
      </c>
      <c r="AG98" s="92">
        <f t="shared" si="100"/>
        <v>2.4379814889707731E-2</v>
      </c>
      <c r="AH98" s="156">
        <f t="shared" si="101"/>
        <v>2.3799585403127686E-2</v>
      </c>
      <c r="AI98" s="102"/>
      <c r="AJ98" s="5"/>
      <c r="AK98" s="86">
        <f t="shared" si="76"/>
        <v>122.10618176386534</v>
      </c>
      <c r="AL98" s="86">
        <f t="shared" si="102"/>
        <v>2.7908214361346637</v>
      </c>
      <c r="AM98" s="92">
        <f t="shared" si="103"/>
        <v>2.2855693264831466E-2</v>
      </c>
      <c r="AN98" s="156">
        <f t="shared" si="104"/>
        <v>2.2344983183188689E-2</v>
      </c>
      <c r="AO98" s="102"/>
      <c r="AP98" s="5"/>
      <c r="AQ98" s="6">
        <f t="shared" si="77"/>
        <v>121.49439334801983</v>
      </c>
      <c r="AR98" s="5"/>
      <c r="AS98" s="86">
        <f t="shared" si="105"/>
        <v>0.66346070686967273</v>
      </c>
      <c r="AT98" s="86">
        <f t="shared" si="78"/>
        <v>122.1578540548895</v>
      </c>
      <c r="AU98" s="86">
        <f t="shared" si="106"/>
        <v>2.7391491451105026</v>
      </c>
      <c r="AV98" s="92">
        <f t="shared" si="107"/>
        <v>2.2423029336122044E-2</v>
      </c>
      <c r="AW98" s="156">
        <f t="shared" si="108"/>
        <v>2.1931263960947484E-2</v>
      </c>
      <c r="AY98" s="5"/>
      <c r="AZ98" s="86">
        <f t="shared" si="109"/>
        <v>0.80455930501029482</v>
      </c>
      <c r="BA98" s="86">
        <f t="shared" si="79"/>
        <v>122.29895265303013</v>
      </c>
      <c r="BB98" s="86">
        <f t="shared" si="110"/>
        <v>2.5980505469698727</v>
      </c>
      <c r="BC98" s="92">
        <f t="shared" si="111"/>
        <v>2.1243440688659916E-2</v>
      </c>
      <c r="BD98" s="156">
        <f t="shared" si="112"/>
        <v>2.0801544315755628E-2</v>
      </c>
      <c r="BF98" s="5"/>
      <c r="BG98">
        <f t="shared" si="113"/>
        <v>0.88710797531207986</v>
      </c>
      <c r="BH98" s="86">
        <f t="shared" si="80"/>
        <v>122.3815013233319</v>
      </c>
      <c r="BI98" s="86">
        <f t="shared" si="114"/>
        <v>2.5155018766680968</v>
      </c>
      <c r="BJ98" s="92">
        <f t="shared" si="115"/>
        <v>2.0554592397278582E-2</v>
      </c>
      <c r="BK98" s="156">
        <f t="shared" si="116"/>
        <v>2.0140610360682352E-2</v>
      </c>
      <c r="BM98" s="5"/>
      <c r="BN98" s="86">
        <f t="shared" si="117"/>
        <v>0.91768262376828491</v>
      </c>
      <c r="BO98" s="86">
        <f t="shared" si="81"/>
        <v>122.41207597178811</v>
      </c>
      <c r="BP98" s="86">
        <f t="shared" si="118"/>
        <v>2.4849272282118875</v>
      </c>
      <c r="BQ98" s="92">
        <f t="shared" si="119"/>
        <v>2.0299690275529515E-2</v>
      </c>
      <c r="BR98" s="156">
        <f t="shared" si="120"/>
        <v>1.9895811465009496E-2</v>
      </c>
      <c r="BW98" s="5"/>
      <c r="BX98" s="86">
        <f t="shared" si="82"/>
        <v>447.73650903301143</v>
      </c>
      <c r="BY98" s="86">
        <f t="shared" si="121"/>
        <v>6.6495633011413702E-2</v>
      </c>
      <c r="BZ98" s="92">
        <f t="shared" si="122"/>
        <v>1.4851510133722645E-4</v>
      </c>
      <c r="CA98" s="156">
        <f t="shared" si="123"/>
        <v>1.4853716134879651E-4</v>
      </c>
      <c r="CC98" s="5"/>
      <c r="CD98" s="86">
        <f t="shared" si="83"/>
        <v>450.33676687376067</v>
      </c>
      <c r="CE98" s="86">
        <f t="shared" si="124"/>
        <v>2.6667534737606502</v>
      </c>
      <c r="CF98" s="92">
        <f t="shared" si="125"/>
        <v>5.9216872126014973E-3</v>
      </c>
      <c r="CG98" s="156">
        <f t="shared" si="126"/>
        <v>5.9569624811520823E-3</v>
      </c>
      <c r="CI98" s="5"/>
      <c r="CJ98" s="86">
        <f t="shared" si="84"/>
        <v>451.20081882605609</v>
      </c>
      <c r="CK98" s="86">
        <f t="shared" si="127"/>
        <v>3.5308054260560766</v>
      </c>
      <c r="CL98" s="92">
        <f t="shared" si="128"/>
        <v>7.825352434515969E-3</v>
      </c>
      <c r="CM98" s="156">
        <f t="shared" si="129"/>
        <v>7.8870715490636355E-3</v>
      </c>
      <c r="CO98" s="5"/>
      <c r="CP98" s="86">
        <f t="shared" si="85"/>
        <v>451.31552319216593</v>
      </c>
      <c r="CQ98" s="86">
        <f t="shared" si="130"/>
        <v>3.6455097921659103</v>
      </c>
      <c r="CR98" s="92">
        <f t="shared" si="131"/>
        <v>8.0775191741270687E-3</v>
      </c>
      <c r="CS98" s="156">
        <f t="shared" si="132"/>
        <v>8.1432968102524914E-3</v>
      </c>
      <c r="CU98" s="5"/>
      <c r="CV98" s="6">
        <f t="shared" si="86"/>
        <v>450.33676687376067</v>
      </c>
      <c r="CW98" s="5"/>
      <c r="CX98" s="86">
        <f t="shared" si="133"/>
        <v>2.5237796689624519</v>
      </c>
      <c r="CY98" s="86">
        <f t="shared" si="87"/>
        <v>452.86054654272311</v>
      </c>
      <c r="CZ98" s="86">
        <f t="shared" si="134"/>
        <v>5.1905331427230976</v>
      </c>
      <c r="DA98" s="92">
        <f t="shared" si="135"/>
        <v>1.1461658963999461E-2</v>
      </c>
      <c r="DB98" s="156">
        <f t="shared" si="136"/>
        <v>1.1594551762137521E-2</v>
      </c>
      <c r="DD98" s="5"/>
      <c r="DE98" s="86">
        <f t="shared" si="137"/>
        <v>2.2596293852747227</v>
      </c>
      <c r="DF98" s="86">
        <f t="shared" si="88"/>
        <v>452.59639625903537</v>
      </c>
      <c r="DG98" s="86">
        <f t="shared" si="138"/>
        <v>4.9263828590353569</v>
      </c>
      <c r="DH98" s="92">
        <f t="shared" si="139"/>
        <v>1.0884715167320579E-2</v>
      </c>
      <c r="DI98" s="156">
        <f t="shared" si="140"/>
        <v>1.1004495971530616E-2</v>
      </c>
      <c r="DK98" s="5"/>
      <c r="DL98" s="86">
        <f t="shared" si="141"/>
        <v>1.7821071516094305</v>
      </c>
      <c r="DM98" s="86">
        <f t="shared" si="89"/>
        <v>452.11887402537008</v>
      </c>
      <c r="DN98" s="86">
        <f t="shared" si="142"/>
        <v>4.4488606253700596</v>
      </c>
      <c r="DO98" s="92">
        <f t="shared" si="143"/>
        <v>9.8400241196752551E-3</v>
      </c>
      <c r="DP98" s="156">
        <f t="shared" si="144"/>
        <v>9.9378124337198663E-3</v>
      </c>
      <c r="DR98" s="5"/>
      <c r="DS98" s="86">
        <f t="shared" si="90"/>
        <v>1.4681344776079839</v>
      </c>
      <c r="DT98" s="86">
        <f t="shared" si="74"/>
        <v>451.80490135136864</v>
      </c>
      <c r="DU98" s="86">
        <f t="shared" si="145"/>
        <v>4.1348879513686256</v>
      </c>
      <c r="DV98" s="92">
        <f t="shared" si="146"/>
        <v>9.1519324801501521E-3</v>
      </c>
      <c r="DW98" s="156">
        <f t="shared" si="147"/>
        <v>9.2364639748028863E-3</v>
      </c>
    </row>
    <row r="99" spans="1:127" x14ac:dyDescent="0.7">
      <c r="A99" s="25">
        <v>43972</v>
      </c>
      <c r="B99">
        <v>122.33699799999999</v>
      </c>
      <c r="C99" s="85">
        <v>43972</v>
      </c>
      <c r="D99">
        <v>436.25</v>
      </c>
      <c r="E99" s="17">
        <v>98</v>
      </c>
      <c r="R99" s="5"/>
      <c r="S99" s="86">
        <f t="shared" si="91"/>
        <v>122.15926566273413</v>
      </c>
      <c r="T99" s="86">
        <f t="shared" si="92"/>
        <v>0.17773233726586568</v>
      </c>
      <c r="U99" s="92">
        <f t="shared" si="93"/>
        <v>1.4549230981509137E-3</v>
      </c>
      <c r="V99" s="156">
        <f t="shared" si="94"/>
        <v>1.4528093722380345E-3</v>
      </c>
      <c r="W99" s="102"/>
      <c r="X99" s="5"/>
      <c r="Y99" s="86">
        <f t="shared" si="95"/>
        <v>123.19569827400991</v>
      </c>
      <c r="Z99" s="86">
        <f t="shared" si="96"/>
        <v>0.85870027400991944</v>
      </c>
      <c r="AA99" s="92">
        <f t="shared" si="97"/>
        <v>6.9702131327671196E-3</v>
      </c>
      <c r="AB99" s="156">
        <f t="shared" si="98"/>
        <v>7.0191380207802667E-3</v>
      </c>
      <c r="AC99" s="102"/>
      <c r="AD99" s="5"/>
      <c r="AE99" s="86">
        <f t="shared" si="75"/>
        <v>123.88635425595393</v>
      </c>
      <c r="AF99" s="86">
        <f t="shared" si="99"/>
        <v>1.5493562559539384</v>
      </c>
      <c r="AG99" s="92">
        <f t="shared" si="100"/>
        <v>1.2506270486844009E-2</v>
      </c>
      <c r="AH99" s="156">
        <f t="shared" si="101"/>
        <v>1.2664658127003726E-2</v>
      </c>
      <c r="AI99" s="102"/>
      <c r="AJ99" s="5"/>
      <c r="AK99" s="86">
        <f t="shared" si="76"/>
        <v>124.19929784096634</v>
      </c>
      <c r="AL99" s="86">
        <f t="shared" si="102"/>
        <v>1.8622998409663438</v>
      </c>
      <c r="AM99" s="92">
        <f t="shared" si="103"/>
        <v>1.4994447419106714E-2</v>
      </c>
      <c r="AN99" s="156">
        <f t="shared" si="104"/>
        <v>1.5222703445496871E-2</v>
      </c>
      <c r="AO99" s="102"/>
      <c r="AP99" s="5"/>
      <c r="AQ99" s="6">
        <f t="shared" si="77"/>
        <v>123.19569827400991</v>
      </c>
      <c r="AR99" s="5"/>
      <c r="AS99" s="86">
        <f t="shared" si="105"/>
        <v>1.0059492991794092</v>
      </c>
      <c r="AT99" s="86">
        <f t="shared" si="78"/>
        <v>124.20164757318932</v>
      </c>
      <c r="AU99" s="86">
        <f t="shared" si="106"/>
        <v>1.8646495731893253</v>
      </c>
      <c r="AV99" s="92">
        <f t="shared" si="107"/>
        <v>1.5013082431861688E-2</v>
      </c>
      <c r="AW99" s="156">
        <f t="shared" si="108"/>
        <v>1.5241910490474235E-2</v>
      </c>
      <c r="AY99" s="5"/>
      <c r="AZ99" s="86">
        <f t="shared" si="109"/>
        <v>1.2529321155001907</v>
      </c>
      <c r="BA99" s="86">
        <f t="shared" si="79"/>
        <v>124.4486303895101</v>
      </c>
      <c r="BB99" s="86">
        <f t="shared" si="110"/>
        <v>2.1116323895101061</v>
      </c>
      <c r="BC99" s="92">
        <f t="shared" si="111"/>
        <v>1.6967903808189261E-2</v>
      </c>
      <c r="BD99" s="156">
        <f t="shared" si="112"/>
        <v>1.7260783115751348E-2</v>
      </c>
      <c r="BF99" s="5"/>
      <c r="BG99">
        <f t="shared" si="113"/>
        <v>1.4244779627595645</v>
      </c>
      <c r="BH99" s="86">
        <f t="shared" si="80"/>
        <v>124.62017623676948</v>
      </c>
      <c r="BI99" s="86">
        <f t="shared" si="114"/>
        <v>2.2831782367694871</v>
      </c>
      <c r="BJ99" s="92">
        <f t="shared" si="115"/>
        <v>1.8321096195784627E-2</v>
      </c>
      <c r="BK99" s="156">
        <f t="shared" si="116"/>
        <v>1.8663023239866381E-2</v>
      </c>
      <c r="BM99" s="5"/>
      <c r="BN99" s="86">
        <f t="shared" si="117"/>
        <v>1.5053993504346364</v>
      </c>
      <c r="BO99" s="86">
        <f t="shared" si="81"/>
        <v>124.70109762444454</v>
      </c>
      <c r="BP99" s="86">
        <f t="shared" si="118"/>
        <v>2.3640996244445489</v>
      </c>
      <c r="BQ99" s="92">
        <f t="shared" si="119"/>
        <v>1.8958130036388118E-2</v>
      </c>
      <c r="BR99" s="156">
        <f t="shared" si="120"/>
        <v>1.9324486157855116E-2</v>
      </c>
      <c r="BW99" s="5"/>
      <c r="BX99" s="86">
        <f t="shared" si="82"/>
        <v>447.71456547411765</v>
      </c>
      <c r="BY99" s="86">
        <f t="shared" si="121"/>
        <v>11.464565474117649</v>
      </c>
      <c r="BZ99" s="92">
        <f t="shared" si="122"/>
        <v>2.5606862850166563E-2</v>
      </c>
      <c r="CA99" s="156">
        <f t="shared" si="123"/>
        <v>2.6279806244395756E-2</v>
      </c>
      <c r="CC99" s="5"/>
      <c r="CD99" s="86">
        <f t="shared" si="83"/>
        <v>449.00339013688034</v>
      </c>
      <c r="CE99" s="86">
        <f t="shared" si="124"/>
        <v>12.753390136880341</v>
      </c>
      <c r="CF99" s="92">
        <f t="shared" si="125"/>
        <v>2.8403772481522743E-2</v>
      </c>
      <c r="CG99" s="156">
        <f t="shared" si="126"/>
        <v>2.9234132118923419E-2</v>
      </c>
      <c r="CI99" s="5"/>
      <c r="CJ99" s="86">
        <f t="shared" si="84"/>
        <v>448.87048724485908</v>
      </c>
      <c r="CK99" s="86">
        <f t="shared" si="127"/>
        <v>12.620487244859078</v>
      </c>
      <c r="CL99" s="92">
        <f t="shared" si="128"/>
        <v>2.8116099417279345E-2</v>
      </c>
      <c r="CM99" s="156">
        <f t="shared" si="129"/>
        <v>2.8929483655837428E-2</v>
      </c>
      <c r="CO99" s="5"/>
      <c r="CP99" s="86">
        <f t="shared" si="85"/>
        <v>448.58139084804151</v>
      </c>
      <c r="CQ99" s="86">
        <f t="shared" si="130"/>
        <v>12.331390848041508</v>
      </c>
      <c r="CR99" s="92">
        <f t="shared" si="131"/>
        <v>2.7489751246098412E-2</v>
      </c>
      <c r="CS99" s="156">
        <f t="shared" si="132"/>
        <v>2.8266798505539273E-2</v>
      </c>
      <c r="CU99" s="5"/>
      <c r="CV99" s="6">
        <f t="shared" si="86"/>
        <v>449.00339013688034</v>
      </c>
      <c r="CW99" s="5"/>
      <c r="CX99" s="86">
        <f t="shared" si="133"/>
        <v>1.2509180550343353</v>
      </c>
      <c r="CY99" s="86">
        <f t="shared" si="87"/>
        <v>450.25430819191467</v>
      </c>
      <c r="CZ99" s="86">
        <f t="shared" si="134"/>
        <v>14.004308191914674</v>
      </c>
      <c r="DA99" s="92">
        <f t="shared" si="135"/>
        <v>3.1103107593021703E-2</v>
      </c>
      <c r="DB99" s="156">
        <f t="shared" si="136"/>
        <v>3.210156605596487E-2</v>
      </c>
      <c r="DD99" s="5"/>
      <c r="DE99" s="86">
        <f t="shared" si="137"/>
        <v>0.46312632419719879</v>
      </c>
      <c r="DF99" s="86">
        <f t="shared" si="88"/>
        <v>449.46651646107756</v>
      </c>
      <c r="DG99" s="86">
        <f t="shared" si="138"/>
        <v>13.216516461077561</v>
      </c>
      <c r="DH99" s="92">
        <f t="shared" si="139"/>
        <v>2.9404896643111949E-2</v>
      </c>
      <c r="DI99" s="156">
        <f t="shared" si="140"/>
        <v>3.0295739738859736E-2</v>
      </c>
      <c r="DK99" s="5"/>
      <c r="DL99" s="86">
        <f t="shared" si="141"/>
        <v>-0.27411221479380832</v>
      </c>
      <c r="DM99" s="86">
        <f t="shared" si="89"/>
        <v>448.72927792208651</v>
      </c>
      <c r="DN99" s="86">
        <f t="shared" si="142"/>
        <v>12.47927792208651</v>
      </c>
      <c r="DO99" s="92">
        <f t="shared" si="143"/>
        <v>2.78102600745684E-2</v>
      </c>
      <c r="DP99" s="156">
        <f t="shared" si="144"/>
        <v>2.860579466380862E-2</v>
      </c>
      <c r="DR99" s="5"/>
      <c r="DS99" s="86">
        <f t="shared" si="90"/>
        <v>-0.63299893325824785</v>
      </c>
      <c r="DT99" s="86">
        <f t="shared" si="74"/>
        <v>448.37039120362209</v>
      </c>
      <c r="DU99" s="86">
        <f t="shared" si="145"/>
        <v>12.120391203622091</v>
      </c>
      <c r="DV99" s="92">
        <f t="shared" si="146"/>
        <v>2.7032095431381329E-2</v>
      </c>
      <c r="DW99" s="156">
        <f t="shared" si="147"/>
        <v>2.7783131698847201E-2</v>
      </c>
    </row>
    <row r="100" spans="1:127" x14ac:dyDescent="0.7">
      <c r="A100" s="25">
        <v>43973</v>
      </c>
      <c r="B100">
        <v>121.8440018</v>
      </c>
      <c r="C100" s="85">
        <v>43973</v>
      </c>
      <c r="D100">
        <v>429.32000729999999</v>
      </c>
      <c r="E100" s="17">
        <v>99</v>
      </c>
      <c r="R100" s="5"/>
      <c r="S100" s="86">
        <f t="shared" si="91"/>
        <v>122.21791733403185</v>
      </c>
      <c r="T100" s="86">
        <f t="shared" si="92"/>
        <v>0.37391553403185185</v>
      </c>
      <c r="U100" s="92">
        <f t="shared" si="93"/>
        <v>3.0594166730063747E-3</v>
      </c>
      <c r="V100" s="156">
        <f t="shared" si="94"/>
        <v>3.0688054274974727E-3</v>
      </c>
      <c r="W100" s="102"/>
      <c r="X100" s="5"/>
      <c r="Y100" s="86">
        <f t="shared" si="95"/>
        <v>122.76634813700495</v>
      </c>
      <c r="Z100" s="86">
        <f t="shared" si="96"/>
        <v>0.92234633700495294</v>
      </c>
      <c r="AA100" s="92">
        <f t="shared" si="97"/>
        <v>7.5130225098463599E-3</v>
      </c>
      <c r="AB100" s="156">
        <f t="shared" si="98"/>
        <v>7.5698953036599376E-3</v>
      </c>
      <c r="AC100" s="102"/>
      <c r="AD100" s="5"/>
      <c r="AE100" s="86">
        <f t="shared" si="75"/>
        <v>122.86377912702433</v>
      </c>
      <c r="AF100" s="86">
        <f t="shared" si="99"/>
        <v>1.0197773270243289</v>
      </c>
      <c r="AG100" s="92">
        <f t="shared" si="100"/>
        <v>8.3000647893958952E-3</v>
      </c>
      <c r="AH100" s="156">
        <f t="shared" si="101"/>
        <v>8.3695324509961144E-3</v>
      </c>
      <c r="AI100" s="102"/>
      <c r="AJ100" s="5"/>
      <c r="AK100" s="86">
        <f t="shared" si="76"/>
        <v>122.80257296024158</v>
      </c>
      <c r="AL100" s="86">
        <f t="shared" si="102"/>
        <v>0.95857116024157563</v>
      </c>
      <c r="AM100" s="92">
        <f t="shared" si="103"/>
        <v>7.8057905232321277E-3</v>
      </c>
      <c r="AN100" s="156">
        <f t="shared" si="104"/>
        <v>7.8672002403123269E-3</v>
      </c>
      <c r="AO100" s="102"/>
      <c r="AP100" s="5"/>
      <c r="AQ100" s="6">
        <f t="shared" si="77"/>
        <v>122.76634813700495</v>
      </c>
      <c r="AR100" s="5"/>
      <c r="AS100" s="86">
        <f t="shared" si="105"/>
        <v>0.53230048523856743</v>
      </c>
      <c r="AT100" s="86">
        <f t="shared" si="78"/>
        <v>123.29864862224352</v>
      </c>
      <c r="AU100" s="86">
        <f t="shared" si="106"/>
        <v>1.454646822243518</v>
      </c>
      <c r="AV100" s="92">
        <f t="shared" si="107"/>
        <v>1.1797751544708289E-2</v>
      </c>
      <c r="AW100" s="156">
        <f t="shared" si="108"/>
        <v>1.1938600183464411E-2</v>
      </c>
      <c r="AY100" s="5"/>
      <c r="AZ100" s="86">
        <f t="shared" si="109"/>
        <v>0.41179098924761548</v>
      </c>
      <c r="BA100" s="86">
        <f t="shared" si="79"/>
        <v>123.17813912625257</v>
      </c>
      <c r="BB100" s="86">
        <f t="shared" si="110"/>
        <v>1.3341373262525735</v>
      </c>
      <c r="BC100" s="92">
        <f t="shared" si="111"/>
        <v>1.0830958607721271E-2</v>
      </c>
      <c r="BD100" s="156">
        <f t="shared" si="112"/>
        <v>1.0949552760442686E-2</v>
      </c>
      <c r="BF100" s="5"/>
      <c r="BG100">
        <f t="shared" si="113"/>
        <v>0.20095141691497848</v>
      </c>
      <c r="BH100" s="86">
        <f t="shared" si="80"/>
        <v>122.96729955391993</v>
      </c>
      <c r="BI100" s="86">
        <f t="shared" si="114"/>
        <v>1.1232977539199283</v>
      </c>
      <c r="BJ100" s="92">
        <f t="shared" si="115"/>
        <v>9.1349306522533931E-3</v>
      </c>
      <c r="BK100" s="156">
        <f t="shared" si="116"/>
        <v>9.2191469200409038E-3</v>
      </c>
      <c r="BM100" s="5"/>
      <c r="BN100" s="86">
        <f t="shared" si="117"/>
        <v>5.4337234854939298E-2</v>
      </c>
      <c r="BO100" s="86">
        <f t="shared" si="81"/>
        <v>122.82068537185989</v>
      </c>
      <c r="BP100" s="86">
        <f t="shared" si="118"/>
        <v>0.97668357185989407</v>
      </c>
      <c r="BQ100" s="92">
        <f t="shared" si="119"/>
        <v>7.952109768015244E-3</v>
      </c>
      <c r="BR100" s="156">
        <f t="shared" si="120"/>
        <v>8.0158527086385805E-3</v>
      </c>
      <c r="BW100" s="5"/>
      <c r="BX100" s="86">
        <f t="shared" si="82"/>
        <v>443.93125886765881</v>
      </c>
      <c r="BY100" s="86">
        <f t="shared" si="121"/>
        <v>14.611251567658826</v>
      </c>
      <c r="BZ100" s="92">
        <f t="shared" si="122"/>
        <v>3.2913319969690651E-2</v>
      </c>
      <c r="CA100" s="156">
        <f t="shared" si="123"/>
        <v>3.4033474609183038E-2</v>
      </c>
      <c r="CC100" s="5"/>
      <c r="CD100" s="86">
        <f t="shared" si="83"/>
        <v>442.6266950684402</v>
      </c>
      <c r="CE100" s="86">
        <f t="shared" si="124"/>
        <v>13.306687768440213</v>
      </c>
      <c r="CF100" s="92">
        <f t="shared" si="125"/>
        <v>3.006300324110071E-2</v>
      </c>
      <c r="CG100" s="156">
        <f t="shared" si="126"/>
        <v>3.0994800014390603E-2</v>
      </c>
      <c r="CI100" s="5"/>
      <c r="CJ100" s="86">
        <f t="shared" si="84"/>
        <v>440.54096566325211</v>
      </c>
      <c r="CK100" s="86">
        <f t="shared" si="127"/>
        <v>11.220958363252123</v>
      </c>
      <c r="CL100" s="92">
        <f t="shared" si="128"/>
        <v>2.5470862502783412E-2</v>
      </c>
      <c r="CM100" s="156">
        <f t="shared" si="129"/>
        <v>2.6136583835961662E-2</v>
      </c>
      <c r="CO100" s="5"/>
      <c r="CP100" s="86">
        <f t="shared" si="85"/>
        <v>439.33284771201039</v>
      </c>
      <c r="CQ100" s="86">
        <f t="shared" si="130"/>
        <v>10.012840412010405</v>
      </c>
      <c r="CR100" s="92">
        <f t="shared" si="131"/>
        <v>2.2791012473016767E-2</v>
      </c>
      <c r="CS100" s="156">
        <f t="shared" si="132"/>
        <v>2.3322557164249833E-2</v>
      </c>
      <c r="CU100" s="5"/>
      <c r="CV100" s="6">
        <f t="shared" si="86"/>
        <v>442.6266950684402</v>
      </c>
      <c r="CW100" s="5"/>
      <c r="CX100" s="86">
        <f t="shared" si="133"/>
        <v>-1.2661942757122424</v>
      </c>
      <c r="CY100" s="86">
        <f t="shared" si="87"/>
        <v>441.36050079272798</v>
      </c>
      <c r="CZ100" s="86">
        <f t="shared" si="134"/>
        <v>12.04049349272799</v>
      </c>
      <c r="DA100" s="92">
        <f t="shared" si="135"/>
        <v>2.7280405634627587E-2</v>
      </c>
      <c r="DB100" s="156">
        <f t="shared" si="136"/>
        <v>2.8045498201797851E-2</v>
      </c>
      <c r="DD100" s="5"/>
      <c r="DE100" s="86">
        <f t="shared" si="137"/>
        <v>-2.9567843721214717</v>
      </c>
      <c r="DF100" s="86">
        <f t="shared" si="88"/>
        <v>439.66991069631871</v>
      </c>
      <c r="DG100" s="86">
        <f t="shared" si="138"/>
        <v>10.349903396318723</v>
      </c>
      <c r="DH100" s="92">
        <f t="shared" si="139"/>
        <v>2.3540167622403962E-2</v>
      </c>
      <c r="DI100" s="156">
        <f t="shared" si="140"/>
        <v>2.4107666123946613E-2</v>
      </c>
      <c r="DK100" s="5"/>
      <c r="DL100" s="86">
        <f t="shared" si="141"/>
        <v>-4.3018168982003884</v>
      </c>
      <c r="DM100" s="86">
        <f t="shared" si="89"/>
        <v>438.3248781702398</v>
      </c>
      <c r="DN100" s="86">
        <f t="shared" si="142"/>
        <v>9.004870870239813</v>
      </c>
      <c r="DO100" s="92">
        <f t="shared" si="143"/>
        <v>2.0543827920126486E-2</v>
      </c>
      <c r="DP100" s="156">
        <f t="shared" si="144"/>
        <v>2.0974729146380999E-2</v>
      </c>
      <c r="DR100" s="5"/>
      <c r="DS100" s="86">
        <f t="shared" si="90"/>
        <v>-4.9407710346446683</v>
      </c>
      <c r="DT100" s="86">
        <f t="shared" si="74"/>
        <v>437.68592403379552</v>
      </c>
      <c r="DU100" s="86">
        <f t="shared" si="145"/>
        <v>8.3659167337955296</v>
      </c>
      <c r="DV100" s="92">
        <f t="shared" si="146"/>
        <v>1.9113972541528575E-2</v>
      </c>
      <c r="DW100" s="156">
        <f t="shared" si="147"/>
        <v>1.9486435739179513E-2</v>
      </c>
    </row>
    <row r="101" spans="1:127" x14ac:dyDescent="0.7">
      <c r="A101" s="25">
        <v>43977</v>
      </c>
      <c r="B101">
        <v>121.09300229999999</v>
      </c>
      <c r="C101" s="85">
        <v>43977</v>
      </c>
      <c r="D101">
        <v>414.76998900000001</v>
      </c>
      <c r="E101" s="17">
        <v>100</v>
      </c>
      <c r="R101" s="5"/>
      <c r="S101" s="86">
        <f t="shared" si="91"/>
        <v>122.09452520780133</v>
      </c>
      <c r="T101" s="86">
        <f t="shared" si="92"/>
        <v>1.0015229078013306</v>
      </c>
      <c r="U101" s="92">
        <f t="shared" si="93"/>
        <v>8.2028486215640524E-3</v>
      </c>
      <c r="V101" s="156">
        <f t="shared" si="94"/>
        <v>8.2706918548449485E-3</v>
      </c>
      <c r="W101" s="102"/>
      <c r="X101" s="5"/>
      <c r="Y101" s="86">
        <f t="shared" si="95"/>
        <v>122.30517496850248</v>
      </c>
      <c r="Z101" s="86">
        <f t="shared" si="96"/>
        <v>1.2121726685024896</v>
      </c>
      <c r="AA101" s="92">
        <f t="shared" si="97"/>
        <v>9.9110497067246995E-3</v>
      </c>
      <c r="AB101" s="156">
        <f t="shared" si="98"/>
        <v>1.0010261910092964E-2</v>
      </c>
      <c r="AC101" s="102"/>
      <c r="AD101" s="5"/>
      <c r="AE101" s="86">
        <f t="shared" si="75"/>
        <v>122.19072609118827</v>
      </c>
      <c r="AF101" s="86">
        <f t="shared" si="99"/>
        <v>1.0977237911882725</v>
      </c>
      <c r="AG101" s="92">
        <f t="shared" si="100"/>
        <v>8.9836915312956345E-3</v>
      </c>
      <c r="AH101" s="156">
        <f t="shared" si="101"/>
        <v>9.0651298616639588E-3</v>
      </c>
      <c r="AI101" s="102"/>
      <c r="AJ101" s="5"/>
      <c r="AK101" s="86">
        <f t="shared" si="76"/>
        <v>122.0836445900604</v>
      </c>
      <c r="AL101" s="86">
        <f t="shared" si="102"/>
        <v>0.99064229006040705</v>
      </c>
      <c r="AM101" s="92">
        <f t="shared" si="103"/>
        <v>8.1144554079036844E-3</v>
      </c>
      <c r="AN101" s="156">
        <f t="shared" si="104"/>
        <v>8.1808384567603303E-3</v>
      </c>
      <c r="AO101" s="102"/>
      <c r="AP101" s="5"/>
      <c r="AQ101" s="6">
        <f t="shared" si="77"/>
        <v>122.30517496850248</v>
      </c>
      <c r="AR101" s="5"/>
      <c r="AS101" s="86">
        <f t="shared" si="105"/>
        <v>0.20445417950402525</v>
      </c>
      <c r="AT101" s="86">
        <f t="shared" si="78"/>
        <v>122.50962914800651</v>
      </c>
      <c r="AU101" s="86">
        <f t="shared" si="106"/>
        <v>1.4166268480065156</v>
      </c>
      <c r="AV101" s="92">
        <f t="shared" si="107"/>
        <v>1.1563391856284687E-2</v>
      </c>
      <c r="AW101" s="156">
        <f t="shared" si="108"/>
        <v>1.1698668140186294E-2</v>
      </c>
      <c r="AY101" s="5"/>
      <c r="AZ101" s="86">
        <f t="shared" si="109"/>
        <v>-2.4691089627426943E-2</v>
      </c>
      <c r="BA101" s="86">
        <f t="shared" si="79"/>
        <v>122.28048387887506</v>
      </c>
      <c r="BB101" s="86">
        <f t="shared" si="110"/>
        <v>1.1874815788750652</v>
      </c>
      <c r="BC101" s="92">
        <f t="shared" si="111"/>
        <v>9.7111292105396402E-3</v>
      </c>
      <c r="BD101" s="156">
        <f t="shared" si="112"/>
        <v>9.8063600399728897E-3</v>
      </c>
      <c r="BF101" s="5"/>
      <c r="BG101">
        <f t="shared" si="113"/>
        <v>-0.23605080946053711</v>
      </c>
      <c r="BH101" s="86">
        <f t="shared" si="80"/>
        <v>122.06912415904195</v>
      </c>
      <c r="BI101" s="86">
        <f t="shared" si="114"/>
        <v>0.97612185904195314</v>
      </c>
      <c r="BJ101" s="92">
        <f t="shared" si="115"/>
        <v>7.9964681140021893E-3</v>
      </c>
      <c r="BK101" s="156">
        <f t="shared" si="116"/>
        <v>8.0609270602084431E-3</v>
      </c>
      <c r="BM101" s="5"/>
      <c r="BN101" s="86">
        <f t="shared" si="117"/>
        <v>-0.33229556766311719</v>
      </c>
      <c r="BO101" s="86">
        <f t="shared" si="81"/>
        <v>121.97287940083936</v>
      </c>
      <c r="BP101" s="86">
        <f t="shared" si="118"/>
        <v>0.87987710083936577</v>
      </c>
      <c r="BQ101" s="92">
        <f t="shared" si="119"/>
        <v>7.2137109918330817E-3</v>
      </c>
      <c r="BR101" s="156">
        <f t="shared" si="120"/>
        <v>7.2661267300940134E-3</v>
      </c>
      <c r="BW101" s="5"/>
      <c r="BX101" s="86">
        <f t="shared" si="82"/>
        <v>439.10954585033141</v>
      </c>
      <c r="BY101" s="86">
        <f t="shared" si="121"/>
        <v>24.339556850331405</v>
      </c>
      <c r="BZ101" s="92">
        <f t="shared" si="122"/>
        <v>5.5429350330332916E-2</v>
      </c>
      <c r="CA101" s="156">
        <f t="shared" si="123"/>
        <v>5.8682058721301084E-2</v>
      </c>
      <c r="CC101" s="5"/>
      <c r="CD101" s="86">
        <f t="shared" si="83"/>
        <v>435.97335118422006</v>
      </c>
      <c r="CE101" s="86">
        <f t="shared" si="124"/>
        <v>21.203362184220055</v>
      </c>
      <c r="CF101" s="92">
        <f t="shared" si="125"/>
        <v>4.8634537240925528E-2</v>
      </c>
      <c r="CG101" s="156">
        <f t="shared" si="126"/>
        <v>5.1120772347442077E-2</v>
      </c>
      <c r="CI101" s="5"/>
      <c r="CJ101" s="86">
        <f t="shared" si="84"/>
        <v>433.1351331435057</v>
      </c>
      <c r="CK101" s="86">
        <f t="shared" si="127"/>
        <v>18.365144143505688</v>
      </c>
      <c r="CL101" s="92">
        <f t="shared" si="128"/>
        <v>4.2400495222402045E-2</v>
      </c>
      <c r="CM101" s="156">
        <f t="shared" si="129"/>
        <v>4.4277900114672204E-2</v>
      </c>
      <c r="CO101" s="5"/>
      <c r="CP101" s="86">
        <f t="shared" si="85"/>
        <v>431.82321740300256</v>
      </c>
      <c r="CQ101" s="86">
        <f t="shared" si="130"/>
        <v>17.053228403002549</v>
      </c>
      <c r="CR101" s="92">
        <f t="shared" si="131"/>
        <v>3.9491226306823342E-2</v>
      </c>
      <c r="CS101" s="156">
        <f t="shared" si="132"/>
        <v>4.111490429699953E-2</v>
      </c>
      <c r="CU101" s="5"/>
      <c r="CV101" s="6">
        <f t="shared" si="86"/>
        <v>435.97335118422006</v>
      </c>
      <c r="CW101" s="5"/>
      <c r="CX101" s="86">
        <f t="shared" si="133"/>
        <v>-3.0439536465198471</v>
      </c>
      <c r="CY101" s="86">
        <f t="shared" si="87"/>
        <v>432.9293975377002</v>
      </c>
      <c r="CZ101" s="86">
        <f t="shared" si="134"/>
        <v>18.159408537700187</v>
      </c>
      <c r="DA101" s="92">
        <f t="shared" si="135"/>
        <v>4.1945427224352065E-2</v>
      </c>
      <c r="DB101" s="156">
        <f t="shared" si="136"/>
        <v>4.3781876749284743E-2</v>
      </c>
      <c r="DD101" s="5"/>
      <c r="DE101" s="86">
        <f t="shared" si="137"/>
        <v>-4.8050641281708035</v>
      </c>
      <c r="DF101" s="86">
        <f t="shared" si="88"/>
        <v>431.16828705604928</v>
      </c>
      <c r="DG101" s="86">
        <f t="shared" si="138"/>
        <v>16.398298056049271</v>
      </c>
      <c r="DH101" s="92">
        <f t="shared" si="139"/>
        <v>3.8032245293396522E-2</v>
      </c>
      <c r="DI101" s="156">
        <f t="shared" si="140"/>
        <v>3.9535883720963401E-2</v>
      </c>
      <c r="DK101" s="5"/>
      <c r="DL101" s="86">
        <f t="shared" si="141"/>
        <v>-5.8538247089734217</v>
      </c>
      <c r="DM101" s="86">
        <f t="shared" si="89"/>
        <v>430.11952647524663</v>
      </c>
      <c r="DN101" s="86">
        <f t="shared" si="142"/>
        <v>15.34953747524662</v>
      </c>
      <c r="DO101" s="92">
        <f t="shared" si="143"/>
        <v>3.5686679005329895E-2</v>
      </c>
      <c r="DP101" s="156">
        <f t="shared" si="144"/>
        <v>3.700734836735408E-2</v>
      </c>
      <c r="DR101" s="5"/>
      <c r="DS101" s="86">
        <f t="shared" si="90"/>
        <v>-6.2252006718262685</v>
      </c>
      <c r="DT101" s="86">
        <f t="shared" si="74"/>
        <v>429.74815051239381</v>
      </c>
      <c r="DU101" s="86">
        <f t="shared" si="145"/>
        <v>14.978161512393797</v>
      </c>
      <c r="DV101" s="92">
        <f t="shared" si="146"/>
        <v>3.4853347232641156E-2</v>
      </c>
      <c r="DW101" s="156">
        <f t="shared" si="147"/>
        <v>3.611197027177826E-2</v>
      </c>
    </row>
    <row r="102" spans="1:127" x14ac:dyDescent="0.7">
      <c r="A102" s="25">
        <v>43978</v>
      </c>
      <c r="B102">
        <v>120.51950069999999</v>
      </c>
      <c r="C102" s="85">
        <v>43978</v>
      </c>
      <c r="D102">
        <v>419.89001459999997</v>
      </c>
      <c r="E102" s="17">
        <v>101</v>
      </c>
      <c r="R102" s="5"/>
      <c r="S102" s="86">
        <f t="shared" si="91"/>
        <v>121.76402264822688</v>
      </c>
      <c r="T102" s="86">
        <f t="shared" si="92"/>
        <v>1.2445219482268897</v>
      </c>
      <c r="U102" s="92">
        <f t="shared" si="93"/>
        <v>1.0220769001877355E-2</v>
      </c>
      <c r="V102" s="156">
        <f t="shared" si="94"/>
        <v>1.032631184993691E-2</v>
      </c>
      <c r="W102" s="102"/>
      <c r="X102" s="5"/>
      <c r="Y102" s="86">
        <f t="shared" si="95"/>
        <v>121.69908863425124</v>
      </c>
      <c r="Z102" s="86">
        <f t="shared" si="96"/>
        <v>1.179587934251245</v>
      </c>
      <c r="AA102" s="92">
        <f t="shared" si="97"/>
        <v>9.6926603764168149E-3</v>
      </c>
      <c r="AB102" s="156">
        <f t="shared" si="98"/>
        <v>9.787527556951163E-3</v>
      </c>
      <c r="AC102" s="102"/>
      <c r="AD102" s="5"/>
      <c r="AE102" s="86">
        <f t="shared" si="75"/>
        <v>121.46622838900402</v>
      </c>
      <c r="AF102" s="86">
        <f t="shared" si="99"/>
        <v>0.94672768900402104</v>
      </c>
      <c r="AG102" s="92">
        <f t="shared" si="100"/>
        <v>7.7941638722168931E-3</v>
      </c>
      <c r="AH102" s="156">
        <f t="shared" si="101"/>
        <v>7.8553900697003222E-3</v>
      </c>
      <c r="AI102" s="102"/>
      <c r="AJ102" s="5"/>
      <c r="AK102" s="86">
        <f t="shared" si="76"/>
        <v>121.34066287251511</v>
      </c>
      <c r="AL102" s="86">
        <f t="shared" si="102"/>
        <v>0.82116217251511614</v>
      </c>
      <c r="AM102" s="92">
        <f t="shared" si="103"/>
        <v>6.7674112954027527E-3</v>
      </c>
      <c r="AN102" s="156">
        <f t="shared" si="104"/>
        <v>6.8135211957040262E-3</v>
      </c>
      <c r="AO102" s="102"/>
      <c r="AP102" s="5"/>
      <c r="AQ102" s="6">
        <f t="shared" si="77"/>
        <v>121.69908863425124</v>
      </c>
      <c r="AR102" s="5"/>
      <c r="AS102" s="86">
        <f t="shared" si="105"/>
        <v>-6.3024190035213895E-2</v>
      </c>
      <c r="AT102" s="86">
        <f t="shared" si="78"/>
        <v>121.63606444421603</v>
      </c>
      <c r="AU102" s="86">
        <f t="shared" si="106"/>
        <v>1.1165637442160374</v>
      </c>
      <c r="AV102" s="92">
        <f t="shared" si="107"/>
        <v>9.1795451399869065E-3</v>
      </c>
      <c r="AW102" s="156">
        <f t="shared" si="108"/>
        <v>9.2645898608177488E-3</v>
      </c>
      <c r="AY102" s="5"/>
      <c r="AZ102" s="86">
        <f t="shared" si="109"/>
        <v>-0.31538871193933588</v>
      </c>
      <c r="BA102" s="86">
        <f t="shared" si="79"/>
        <v>121.38369992231191</v>
      </c>
      <c r="BB102" s="86">
        <f t="shared" si="110"/>
        <v>0.86419922231191038</v>
      </c>
      <c r="BC102" s="92">
        <f t="shared" si="111"/>
        <v>7.119565665447798E-3</v>
      </c>
      <c r="BD102" s="156">
        <f t="shared" si="112"/>
        <v>7.1706173465080607E-3</v>
      </c>
      <c r="BF102" s="5"/>
      <c r="BG102">
        <f t="shared" si="113"/>
        <v>-0.48027425582240418</v>
      </c>
      <c r="BH102" s="86">
        <f t="shared" si="80"/>
        <v>121.21881437842883</v>
      </c>
      <c r="BI102" s="86">
        <f t="shared" si="114"/>
        <v>0.69931367842883674</v>
      </c>
      <c r="BJ102" s="92">
        <f t="shared" si="115"/>
        <v>5.769019289742214E-3</v>
      </c>
      <c r="BK102" s="156">
        <f t="shared" si="116"/>
        <v>5.8024939894962303E-3</v>
      </c>
      <c r="BM102" s="5"/>
      <c r="BN102" s="86">
        <f t="shared" si="117"/>
        <v>-0.5376386426042129</v>
      </c>
      <c r="BO102" s="86">
        <f t="shared" si="81"/>
        <v>121.16144999164703</v>
      </c>
      <c r="BP102" s="86">
        <f t="shared" si="118"/>
        <v>0.64194929164703751</v>
      </c>
      <c r="BQ102" s="92">
        <f t="shared" si="119"/>
        <v>5.2982965430943092E-3</v>
      </c>
      <c r="BR102" s="156">
        <f t="shared" si="120"/>
        <v>5.3265180150803395E-3</v>
      </c>
      <c r="BW102" s="5"/>
      <c r="BX102" s="86">
        <f t="shared" si="82"/>
        <v>431.07749208972206</v>
      </c>
      <c r="BY102" s="86">
        <f t="shared" si="121"/>
        <v>11.187477489722085</v>
      </c>
      <c r="BZ102" s="92">
        <f t="shared" si="122"/>
        <v>2.595235820707982E-2</v>
      </c>
      <c r="CA102" s="156">
        <f t="shared" si="123"/>
        <v>2.6643828385344234E-2</v>
      </c>
      <c r="CC102" s="5"/>
      <c r="CD102" s="86">
        <f t="shared" si="83"/>
        <v>425.37167009211004</v>
      </c>
      <c r="CE102" s="86">
        <f t="shared" si="124"/>
        <v>5.4816554921100646</v>
      </c>
      <c r="CF102" s="92">
        <f t="shared" si="125"/>
        <v>1.2886743235446465E-2</v>
      </c>
      <c r="CG102" s="156">
        <f t="shared" si="126"/>
        <v>1.3054979402956407E-2</v>
      </c>
      <c r="CI102" s="5"/>
      <c r="CJ102" s="86">
        <f t="shared" si="84"/>
        <v>421.01413800879197</v>
      </c>
      <c r="CK102" s="86">
        <f t="shared" si="127"/>
        <v>1.124123408792002</v>
      </c>
      <c r="CL102" s="92">
        <f t="shared" si="128"/>
        <v>2.6700371966333516E-3</v>
      </c>
      <c r="CM102" s="156">
        <f t="shared" si="129"/>
        <v>2.6771853811833946E-3</v>
      </c>
      <c r="CO102" s="5"/>
      <c r="CP102" s="86">
        <f t="shared" si="85"/>
        <v>419.0332961007507</v>
      </c>
      <c r="CQ102" s="86">
        <f t="shared" si="130"/>
        <v>0.85671849924926846</v>
      </c>
      <c r="CR102" s="92">
        <f t="shared" si="131"/>
        <v>2.0445117541286802E-3</v>
      </c>
      <c r="CS102" s="156">
        <f t="shared" si="132"/>
        <v>2.0403402544959411E-3</v>
      </c>
      <c r="CU102" s="5"/>
      <c r="CV102" s="6">
        <f t="shared" si="86"/>
        <v>425.37167009211004</v>
      </c>
      <c r="CW102" s="5"/>
      <c r="CX102" s="86">
        <f t="shared" si="133"/>
        <v>-5.5380037035646064</v>
      </c>
      <c r="CY102" s="86">
        <f t="shared" si="87"/>
        <v>419.83366638854545</v>
      </c>
      <c r="CZ102" s="86">
        <f t="shared" si="134"/>
        <v>5.6348211454519515E-2</v>
      </c>
      <c r="DA102" s="92">
        <f t="shared" si="135"/>
        <v>1.3421556193726175E-4</v>
      </c>
      <c r="DB102" s="156">
        <f t="shared" si="136"/>
        <v>1.3419755053760575E-4</v>
      </c>
      <c r="DD102" s="5"/>
      <c r="DE102" s="86">
        <f t="shared" si="137"/>
        <v>-7.7033726101404154</v>
      </c>
      <c r="DF102" s="86">
        <f t="shared" si="88"/>
        <v>417.6682974819696</v>
      </c>
      <c r="DG102" s="86">
        <f t="shared" si="138"/>
        <v>2.2217171180303694</v>
      </c>
      <c r="DH102" s="92">
        <f t="shared" si="139"/>
        <v>5.3193338623606671E-3</v>
      </c>
      <c r="DI102" s="156">
        <f t="shared" si="140"/>
        <v>5.2911882654481431E-3</v>
      </c>
      <c r="DK102" s="5"/>
      <c r="DL102" s="86">
        <f t="shared" si="141"/>
        <v>-8.9874099218435806</v>
      </c>
      <c r="DM102" s="86">
        <f t="shared" si="89"/>
        <v>416.38426017026643</v>
      </c>
      <c r="DN102" s="86">
        <f t="shared" si="142"/>
        <v>3.5057544297335426</v>
      </c>
      <c r="DO102" s="92">
        <f t="shared" si="143"/>
        <v>8.4195171745924825E-3</v>
      </c>
      <c r="DP102" s="156">
        <f t="shared" si="144"/>
        <v>8.3492207669506758E-3</v>
      </c>
      <c r="DR102" s="5"/>
      <c r="DS102" s="86">
        <f t="shared" si="90"/>
        <v>-9.5075609870390885</v>
      </c>
      <c r="DT102" s="86">
        <f t="shared" si="74"/>
        <v>415.86410910507095</v>
      </c>
      <c r="DU102" s="86">
        <f t="shared" si="145"/>
        <v>4.0259054949290203</v>
      </c>
      <c r="DV102" s="92">
        <f t="shared" si="146"/>
        <v>9.680819784118104E-3</v>
      </c>
      <c r="DW102" s="156">
        <f t="shared" si="147"/>
        <v>9.588000083222319E-3</v>
      </c>
    </row>
    <row r="103" spans="1:127" x14ac:dyDescent="0.7">
      <c r="A103" s="25">
        <v>43979</v>
      </c>
      <c r="B103">
        <v>120.0550003</v>
      </c>
      <c r="C103" s="85">
        <v>43979</v>
      </c>
      <c r="D103">
        <v>413.44000240000003</v>
      </c>
      <c r="E103" s="17">
        <v>102</v>
      </c>
      <c r="R103" s="5"/>
      <c r="S103" s="86">
        <f t="shared" si="91"/>
        <v>121.35333040531201</v>
      </c>
      <c r="T103" s="86">
        <f t="shared" si="92"/>
        <v>1.2983301053120044</v>
      </c>
      <c r="U103" s="92">
        <f t="shared" si="93"/>
        <v>1.0698759572363352E-2</v>
      </c>
      <c r="V103" s="156">
        <f t="shared" si="94"/>
        <v>1.0814460889322945E-2</v>
      </c>
      <c r="W103" s="102"/>
      <c r="X103" s="5"/>
      <c r="Y103" s="86">
        <f t="shared" si="95"/>
        <v>121.10929466712562</v>
      </c>
      <c r="Z103" s="86">
        <f t="shared" si="96"/>
        <v>1.0542943671256211</v>
      </c>
      <c r="AA103" s="92">
        <f t="shared" si="97"/>
        <v>8.7053134115213596E-3</v>
      </c>
      <c r="AB103" s="156">
        <f t="shared" si="98"/>
        <v>8.7817613967855791E-3</v>
      </c>
      <c r="AC103" s="102"/>
      <c r="AD103" s="5"/>
      <c r="AE103" s="86">
        <f t="shared" si="75"/>
        <v>120.84138811426135</v>
      </c>
      <c r="AF103" s="86">
        <f t="shared" si="99"/>
        <v>0.78638781426134585</v>
      </c>
      <c r="AG103" s="92">
        <f t="shared" si="100"/>
        <v>6.5076032850415319E-3</v>
      </c>
      <c r="AH103" s="156">
        <f t="shared" si="101"/>
        <v>6.5502295805778769E-3</v>
      </c>
      <c r="AI103" s="102"/>
      <c r="AJ103" s="5"/>
      <c r="AK103" s="86">
        <f t="shared" si="76"/>
        <v>120.72479124312878</v>
      </c>
      <c r="AL103" s="86">
        <f t="shared" si="102"/>
        <v>0.66979094312877407</v>
      </c>
      <c r="AM103" s="92">
        <f t="shared" si="103"/>
        <v>5.5480811872341603E-3</v>
      </c>
      <c r="AN103" s="156">
        <f t="shared" si="104"/>
        <v>5.5790341214865171E-3</v>
      </c>
      <c r="AO103" s="102"/>
      <c r="AP103" s="5"/>
      <c r="AQ103" s="6">
        <f t="shared" si="77"/>
        <v>121.10929466712562</v>
      </c>
      <c r="AR103" s="5"/>
      <c r="AS103" s="86">
        <f t="shared" si="105"/>
        <v>-0.2368582164750464</v>
      </c>
      <c r="AT103" s="86">
        <f t="shared" si="78"/>
        <v>120.87243645065058</v>
      </c>
      <c r="AU103" s="86">
        <f t="shared" si="106"/>
        <v>0.81743615065057895</v>
      </c>
      <c r="AV103" s="92">
        <f t="shared" si="107"/>
        <v>6.7628003096001062E-3</v>
      </c>
      <c r="AW103" s="156">
        <f t="shared" si="108"/>
        <v>6.8088471834402966E-3</v>
      </c>
      <c r="AY103" s="5"/>
      <c r="AZ103" s="86">
        <f t="shared" si="109"/>
        <v>-0.45259133953247566</v>
      </c>
      <c r="BA103" s="86">
        <f t="shared" si="79"/>
        <v>120.65670332759315</v>
      </c>
      <c r="BB103" s="86">
        <f t="shared" si="110"/>
        <v>0.60170302759314609</v>
      </c>
      <c r="BC103" s="92">
        <f t="shared" si="111"/>
        <v>4.986900942912981E-3</v>
      </c>
      <c r="BD103" s="156">
        <f t="shared" si="112"/>
        <v>5.0118947656455594E-3</v>
      </c>
      <c r="BF103" s="5"/>
      <c r="BG103">
        <f t="shared" si="113"/>
        <v>-0.55255726528252358</v>
      </c>
      <c r="BH103" s="86">
        <f t="shared" si="80"/>
        <v>120.55673740184309</v>
      </c>
      <c r="BI103" s="86">
        <f t="shared" si="114"/>
        <v>0.50173710184309073</v>
      </c>
      <c r="BJ103" s="92">
        <f t="shared" si="115"/>
        <v>4.1618337776567942E-3</v>
      </c>
      <c r="BK103" s="156">
        <f t="shared" si="116"/>
        <v>4.1792270258575034E-3</v>
      </c>
      <c r="BM103" s="5"/>
      <c r="BN103" s="86">
        <f t="shared" si="117"/>
        <v>-0.57675513599526473</v>
      </c>
      <c r="BO103" s="86">
        <f t="shared" si="81"/>
        <v>120.53253953113035</v>
      </c>
      <c r="BP103" s="86">
        <f t="shared" si="118"/>
        <v>0.47753923113035057</v>
      </c>
      <c r="BQ103" s="92">
        <f t="shared" si="119"/>
        <v>3.9619113061748349E-3</v>
      </c>
      <c r="BR103" s="156">
        <f t="shared" si="120"/>
        <v>3.9776704838369861E-3</v>
      </c>
      <c r="BW103" s="5"/>
      <c r="BX103" s="86">
        <f t="shared" si="82"/>
        <v>427.38562451811379</v>
      </c>
      <c r="BY103" s="86">
        <f t="shared" si="121"/>
        <v>13.945622118113761</v>
      </c>
      <c r="BZ103" s="92">
        <f t="shared" si="122"/>
        <v>3.2630068299180019E-2</v>
      </c>
      <c r="CA103" s="156">
        <f t="shared" si="123"/>
        <v>3.3730703456753268E-2</v>
      </c>
      <c r="CC103" s="5"/>
      <c r="CD103" s="86">
        <f t="shared" si="83"/>
        <v>422.63084234605503</v>
      </c>
      <c r="CE103" s="86">
        <f t="shared" si="124"/>
        <v>9.1908399460550072</v>
      </c>
      <c r="CF103" s="92">
        <f t="shared" si="125"/>
        <v>2.1746732668718582E-2</v>
      </c>
      <c r="CG103" s="156">
        <f t="shared" si="126"/>
        <v>2.223016614914524E-2</v>
      </c>
      <c r="CI103" s="5"/>
      <c r="CJ103" s="86">
        <f t="shared" si="84"/>
        <v>420.27221655898927</v>
      </c>
      <c r="CK103" s="86">
        <f t="shared" si="127"/>
        <v>6.8322141589892453</v>
      </c>
      <c r="CL103" s="92">
        <f t="shared" si="128"/>
        <v>1.6256640077063667E-2</v>
      </c>
      <c r="CM103" s="156">
        <f t="shared" si="129"/>
        <v>1.6525285698840361E-2</v>
      </c>
      <c r="CO103" s="5"/>
      <c r="CP103" s="86">
        <f t="shared" si="85"/>
        <v>419.67583497518763</v>
      </c>
      <c r="CQ103" s="86">
        <f t="shared" si="130"/>
        <v>6.2358325751876009</v>
      </c>
      <c r="CR103" s="92">
        <f t="shared" si="131"/>
        <v>1.4858688672308903E-2</v>
      </c>
      <c r="CS103" s="156">
        <f t="shared" si="132"/>
        <v>1.5082799291285028E-2</v>
      </c>
      <c r="CU103" s="5"/>
      <c r="CV103" s="6">
        <f t="shared" si="86"/>
        <v>422.63084234605503</v>
      </c>
      <c r="CW103" s="5"/>
      <c r="CX103" s="86">
        <f t="shared" si="133"/>
        <v>-4.614935637586437</v>
      </c>
      <c r="CY103" s="86">
        <f t="shared" si="87"/>
        <v>418.01590670846861</v>
      </c>
      <c r="CZ103" s="86">
        <f t="shared" si="134"/>
        <v>4.57590430846858</v>
      </c>
      <c r="DA103" s="92">
        <f t="shared" si="135"/>
        <v>1.0946722923775945E-2</v>
      </c>
      <c r="DB103" s="156">
        <f t="shared" si="136"/>
        <v>1.1067879938819823E-2</v>
      </c>
      <c r="DD103" s="5"/>
      <c r="DE103" s="86">
        <f t="shared" si="137"/>
        <v>-5.2221001780977101</v>
      </c>
      <c r="DF103" s="86">
        <f t="shared" si="88"/>
        <v>417.40874216795731</v>
      </c>
      <c r="DG103" s="86">
        <f t="shared" si="138"/>
        <v>3.9687397679572882</v>
      </c>
      <c r="DH103" s="92">
        <f t="shared" si="139"/>
        <v>9.5080417993745406E-3</v>
      </c>
      <c r="DI103" s="156">
        <f t="shared" si="140"/>
        <v>9.5993124635229739E-3</v>
      </c>
      <c r="DK103" s="5"/>
      <c r="DL103" s="86">
        <f t="shared" si="141"/>
        <v>-4.8646656858231196</v>
      </c>
      <c r="DM103" s="86">
        <f t="shared" si="89"/>
        <v>417.76617666023191</v>
      </c>
      <c r="DN103" s="86">
        <f t="shared" si="142"/>
        <v>4.3261742602318805</v>
      </c>
      <c r="DO103" s="92">
        <f t="shared" si="143"/>
        <v>1.0355491904147966E-2</v>
      </c>
      <c r="DP103" s="156">
        <f t="shared" si="144"/>
        <v>1.0463850220391447E-2</v>
      </c>
      <c r="DR103" s="5"/>
      <c r="DS103" s="86">
        <f t="shared" si="90"/>
        <v>-4.432511056301025</v>
      </c>
      <c r="DT103" s="86">
        <f t="shared" si="74"/>
        <v>418.19833128975398</v>
      </c>
      <c r="DU103" s="86">
        <f t="shared" si="145"/>
        <v>4.7583288897539546</v>
      </c>
      <c r="DV103" s="92">
        <f t="shared" si="146"/>
        <v>1.1378163263059715E-2</v>
      </c>
      <c r="DW103" s="156">
        <f t="shared" si="147"/>
        <v>1.1509115862355061E-2</v>
      </c>
    </row>
    <row r="104" spans="1:127" x14ac:dyDescent="0.7">
      <c r="A104" s="25">
        <v>43980</v>
      </c>
      <c r="B104">
        <v>122.1184998</v>
      </c>
      <c r="C104" s="85">
        <v>43980</v>
      </c>
      <c r="D104">
        <v>419.73001099999999</v>
      </c>
      <c r="E104" s="17">
        <v>103</v>
      </c>
      <c r="R104" s="5"/>
      <c r="S104" s="86">
        <f t="shared" si="91"/>
        <v>120.92488147055904</v>
      </c>
      <c r="T104" s="86">
        <f t="shared" si="92"/>
        <v>1.1936183294409517</v>
      </c>
      <c r="U104" s="92">
        <f t="shared" si="93"/>
        <v>9.8707421907339703E-3</v>
      </c>
      <c r="V104" s="156">
        <f t="shared" si="94"/>
        <v>9.7742629609420713E-3</v>
      </c>
      <c r="W104" s="102"/>
      <c r="X104" s="5"/>
      <c r="Y104" s="86">
        <f t="shared" si="95"/>
        <v>120.58214748356281</v>
      </c>
      <c r="Z104" s="86">
        <f t="shared" si="96"/>
        <v>1.5363523164371884</v>
      </c>
      <c r="AA104" s="92">
        <f t="shared" si="97"/>
        <v>1.2741125850711995E-2</v>
      </c>
      <c r="AB104" s="156">
        <f t="shared" si="98"/>
        <v>1.2580831888316307E-2</v>
      </c>
      <c r="AC104" s="102"/>
      <c r="AD104" s="5"/>
      <c r="AE104" s="86">
        <f t="shared" si="75"/>
        <v>120.32237215684887</v>
      </c>
      <c r="AF104" s="86">
        <f t="shared" si="99"/>
        <v>1.7961276431511237</v>
      </c>
      <c r="AG104" s="92">
        <f t="shared" si="100"/>
        <v>1.4927628261930724E-2</v>
      </c>
      <c r="AH104" s="156">
        <f t="shared" si="101"/>
        <v>1.4708071636097218E-2</v>
      </c>
      <c r="AI104" s="102"/>
      <c r="AJ104" s="5"/>
      <c r="AK104" s="86">
        <f t="shared" si="76"/>
        <v>120.22244803578219</v>
      </c>
      <c r="AL104" s="86">
        <f t="shared" si="102"/>
        <v>1.8960517642178019</v>
      </c>
      <c r="AM104" s="92">
        <f t="shared" si="103"/>
        <v>1.5771195772468997E-2</v>
      </c>
      <c r="AN104" s="156">
        <f t="shared" si="104"/>
        <v>1.5526327029263112E-2</v>
      </c>
      <c r="AO104" s="102"/>
      <c r="AP104" s="5"/>
      <c r="AQ104" s="6">
        <f t="shared" si="77"/>
        <v>120.58214748356281</v>
      </c>
      <c r="AR104" s="5"/>
      <c r="AS104" s="86">
        <f t="shared" si="105"/>
        <v>-0.33265357561401088</v>
      </c>
      <c r="AT104" s="86">
        <f t="shared" si="78"/>
        <v>120.24949390794879</v>
      </c>
      <c r="AU104" s="86">
        <f t="shared" si="106"/>
        <v>1.8690058920512058</v>
      </c>
      <c r="AV104" s="92">
        <f t="shared" si="107"/>
        <v>1.5542733955137751E-2</v>
      </c>
      <c r="AW104" s="156">
        <f t="shared" si="108"/>
        <v>1.5304854670767958E-2</v>
      </c>
      <c r="AY104" s="5"/>
      <c r="AZ104" s="86">
        <f t="shared" si="109"/>
        <v>-0.48986926154764665</v>
      </c>
      <c r="BA104" s="86">
        <f t="shared" si="79"/>
        <v>120.09227822201515</v>
      </c>
      <c r="BB104" s="86">
        <f t="shared" si="110"/>
        <v>2.0262215779848418</v>
      </c>
      <c r="BC104" s="92">
        <f t="shared" si="111"/>
        <v>1.6872205340621123E-2</v>
      </c>
      <c r="BD104" s="156">
        <f t="shared" si="112"/>
        <v>1.6592257367256339E-2</v>
      </c>
      <c r="BF104" s="5"/>
      <c r="BG104">
        <f t="shared" si="113"/>
        <v>-0.53578661134751771</v>
      </c>
      <c r="BH104" s="86">
        <f t="shared" si="80"/>
        <v>120.04636087221529</v>
      </c>
      <c r="BI104" s="86">
        <f t="shared" si="114"/>
        <v>2.0721389277847067</v>
      </c>
      <c r="BJ104" s="92">
        <f t="shared" si="115"/>
        <v>1.7261155712920098E-2</v>
      </c>
      <c r="BK104" s="156">
        <f t="shared" si="116"/>
        <v>1.6968263868114654E-2</v>
      </c>
      <c r="BM104" s="5"/>
      <c r="BN104" s="86">
        <f t="shared" si="117"/>
        <v>-0.53954917167092942</v>
      </c>
      <c r="BO104" s="86">
        <f t="shared" si="81"/>
        <v>120.04259831189188</v>
      </c>
      <c r="BP104" s="86">
        <f t="shared" si="118"/>
        <v>2.0759014881081157</v>
      </c>
      <c r="BQ104" s="92">
        <f t="shared" si="119"/>
        <v>1.7293040281538698E-2</v>
      </c>
      <c r="BR104" s="156">
        <f t="shared" si="120"/>
        <v>1.6999074599736572E-2</v>
      </c>
      <c r="BW104" s="5"/>
      <c r="BX104" s="86">
        <f t="shared" si="82"/>
        <v>422.78356921913621</v>
      </c>
      <c r="BY104" s="86">
        <f t="shared" si="121"/>
        <v>3.0535582191362209</v>
      </c>
      <c r="BZ104" s="92">
        <f t="shared" si="122"/>
        <v>7.2225092019919711E-3</v>
      </c>
      <c r="CA104" s="156">
        <f t="shared" si="123"/>
        <v>7.2750533416973632E-3</v>
      </c>
      <c r="CC104" s="5"/>
      <c r="CD104" s="86">
        <f t="shared" si="83"/>
        <v>418.03542237302753</v>
      </c>
      <c r="CE104" s="86">
        <f t="shared" si="124"/>
        <v>1.694588626972461</v>
      </c>
      <c r="CF104" s="92">
        <f t="shared" si="125"/>
        <v>4.0536962570131693E-3</v>
      </c>
      <c r="CG104" s="156">
        <f t="shared" si="126"/>
        <v>4.037330146908321E-3</v>
      </c>
      <c r="CI104" s="5"/>
      <c r="CJ104" s="86">
        <f t="shared" si="84"/>
        <v>415.76295521405638</v>
      </c>
      <c r="CK104" s="86">
        <f t="shared" si="127"/>
        <v>3.9670557859436144</v>
      </c>
      <c r="CL104" s="92">
        <f t="shared" si="128"/>
        <v>9.5416287963923287E-3</v>
      </c>
      <c r="CM104" s="156">
        <f t="shared" si="129"/>
        <v>9.45144660133348E-3</v>
      </c>
      <c r="CO104" s="5"/>
      <c r="CP104" s="86">
        <f t="shared" si="85"/>
        <v>414.9989605437969</v>
      </c>
      <c r="CQ104" s="86">
        <f t="shared" si="130"/>
        <v>4.7310504562030928</v>
      </c>
      <c r="CR104" s="92">
        <f t="shared" si="131"/>
        <v>1.1400150135324982E-2</v>
      </c>
      <c r="CS104" s="156">
        <f t="shared" si="132"/>
        <v>1.127165161464495E-2</v>
      </c>
      <c r="CU104" s="5"/>
      <c r="CV104" s="6">
        <f t="shared" si="86"/>
        <v>418.03542237302753</v>
      </c>
      <c r="CW104" s="5"/>
      <c r="CX104" s="86">
        <f t="shared" si="133"/>
        <v>-4.6084954682819887</v>
      </c>
      <c r="CY104" s="86">
        <f t="shared" si="87"/>
        <v>413.42692690474553</v>
      </c>
      <c r="CZ104" s="86">
        <f t="shared" si="134"/>
        <v>6.3030840952544622</v>
      </c>
      <c r="DA104" s="92">
        <f t="shared" si="135"/>
        <v>1.524594477298453E-2</v>
      </c>
      <c r="DB104" s="156">
        <f t="shared" si="136"/>
        <v>1.5016996474084533E-2</v>
      </c>
      <c r="DD104" s="5"/>
      <c r="DE104" s="86">
        <f t="shared" si="137"/>
        <v>-4.9087600755626069</v>
      </c>
      <c r="DF104" s="86">
        <f t="shared" si="88"/>
        <v>413.12666229746492</v>
      </c>
      <c r="DG104" s="86">
        <f t="shared" si="138"/>
        <v>6.6033487025350723</v>
      </c>
      <c r="DH104" s="92">
        <f t="shared" si="139"/>
        <v>1.5983835721986014E-2</v>
      </c>
      <c r="DI104" s="156">
        <f t="shared" si="140"/>
        <v>1.5732372071281489E-2</v>
      </c>
      <c r="DK104" s="5"/>
      <c r="DL104" s="86">
        <f t="shared" si="141"/>
        <v>-4.6869635153780127</v>
      </c>
      <c r="DM104" s="86">
        <f t="shared" si="89"/>
        <v>413.34845885764952</v>
      </c>
      <c r="DN104" s="86">
        <f t="shared" si="142"/>
        <v>6.381552142350472</v>
      </c>
      <c r="DO104" s="92">
        <f t="shared" si="143"/>
        <v>1.5438674091072817E-2</v>
      </c>
      <c r="DP104" s="156">
        <f t="shared" si="144"/>
        <v>1.5203945334160231E-2</v>
      </c>
      <c r="DR104" s="5"/>
      <c r="DS104" s="86">
        <f t="shared" si="90"/>
        <v>-4.5546927438458837</v>
      </c>
      <c r="DT104" s="86">
        <f t="shared" si="74"/>
        <v>413.48072962918167</v>
      </c>
      <c r="DU104" s="86">
        <f t="shared" si="145"/>
        <v>6.2492813708183235</v>
      </c>
      <c r="DV104" s="92">
        <f t="shared" si="146"/>
        <v>1.5113839468220956E-2</v>
      </c>
      <c r="DW104" s="156">
        <f t="shared" si="147"/>
        <v>1.4888812348513063E-2</v>
      </c>
    </row>
    <row r="105" spans="1:127" x14ac:dyDescent="0.7">
      <c r="A105" s="25">
        <v>43983</v>
      </c>
      <c r="B105">
        <v>123.552002</v>
      </c>
      <c r="C105" s="85">
        <v>43983</v>
      </c>
      <c r="D105">
        <v>425.92001340000002</v>
      </c>
      <c r="E105" s="17">
        <v>104</v>
      </c>
      <c r="R105" s="5"/>
      <c r="S105" s="86">
        <f t="shared" si="91"/>
        <v>121.31877551927455</v>
      </c>
      <c r="T105" s="86">
        <f t="shared" si="92"/>
        <v>2.2332264807254489</v>
      </c>
      <c r="U105" s="92">
        <f t="shared" si="93"/>
        <v>1.8407921372159287E-2</v>
      </c>
      <c r="V105" s="156">
        <f t="shared" si="94"/>
        <v>1.8075194610974E-2</v>
      </c>
      <c r="W105" s="102"/>
      <c r="X105" s="5"/>
      <c r="Y105" s="86">
        <f t="shared" si="95"/>
        <v>121.3503236417814</v>
      </c>
      <c r="Z105" s="86">
        <f t="shared" si="96"/>
        <v>2.2016783582186008</v>
      </c>
      <c r="AA105" s="92">
        <f t="shared" si="97"/>
        <v>1.8143160167564266E-2</v>
      </c>
      <c r="AB105" s="156">
        <f t="shared" si="98"/>
        <v>1.7819851743224695E-2</v>
      </c>
      <c r="AC105" s="102"/>
      <c r="AD105" s="5"/>
      <c r="AE105" s="86">
        <f t="shared" si="75"/>
        <v>121.50781640132861</v>
      </c>
      <c r="AF105" s="86">
        <f t="shared" si="99"/>
        <v>2.0441855986713904</v>
      </c>
      <c r="AG105" s="92">
        <f t="shared" si="100"/>
        <v>1.6823490531009479E-2</v>
      </c>
      <c r="AH105" s="156">
        <f t="shared" si="101"/>
        <v>1.6545143466565524E-2</v>
      </c>
      <c r="AI105" s="102"/>
      <c r="AJ105" s="5"/>
      <c r="AK105" s="86">
        <f t="shared" si="76"/>
        <v>121.64448685894554</v>
      </c>
      <c r="AL105" s="86">
        <f t="shared" si="102"/>
        <v>1.9075151410544606</v>
      </c>
      <c r="AM105" s="92">
        <f t="shared" si="103"/>
        <v>1.5681065293705786E-2</v>
      </c>
      <c r="AN105" s="156">
        <f t="shared" si="104"/>
        <v>1.5438965861957142E-2</v>
      </c>
      <c r="AO105" s="102"/>
      <c r="AP105" s="5"/>
      <c r="AQ105" s="6">
        <f t="shared" si="77"/>
        <v>121.3503236417814</v>
      </c>
      <c r="AR105" s="5"/>
      <c r="AS105" s="86">
        <f t="shared" si="105"/>
        <v>3.0620236550748803E-2</v>
      </c>
      <c r="AT105" s="86">
        <f t="shared" si="78"/>
        <v>121.38094387833215</v>
      </c>
      <c r="AU105" s="86">
        <f t="shared" si="106"/>
        <v>2.1710581216678548</v>
      </c>
      <c r="AV105" s="92">
        <f t="shared" si="107"/>
        <v>1.7886317673094097E-2</v>
      </c>
      <c r="AW105" s="156">
        <f t="shared" si="108"/>
        <v>1.7572018959821103E-2</v>
      </c>
      <c r="AY105" s="5"/>
      <c r="AZ105" s="86">
        <f t="shared" si="109"/>
        <v>0.13915344833547377</v>
      </c>
      <c r="BA105" s="86">
        <f t="shared" si="79"/>
        <v>121.48947709011688</v>
      </c>
      <c r="BB105" s="86">
        <f t="shared" si="110"/>
        <v>2.0625249098831233</v>
      </c>
      <c r="BC105" s="92">
        <f t="shared" si="111"/>
        <v>1.6976984009513932E-2</v>
      </c>
      <c r="BD105" s="156">
        <f t="shared" si="112"/>
        <v>1.6693577412716657E-2</v>
      </c>
      <c r="BF105" s="5"/>
      <c r="BG105">
        <f t="shared" si="113"/>
        <v>0.32482881656611617</v>
      </c>
      <c r="BH105" s="86">
        <f t="shared" si="80"/>
        <v>121.67515245834751</v>
      </c>
      <c r="BI105" s="86">
        <f t="shared" si="114"/>
        <v>1.87684954165249</v>
      </c>
      <c r="BJ105" s="92">
        <f t="shared" si="115"/>
        <v>1.5425084774765193E-2</v>
      </c>
      <c r="BK105" s="156">
        <f t="shared" si="116"/>
        <v>1.519076592261524E-2</v>
      </c>
      <c r="BM105" s="5"/>
      <c r="BN105" s="86">
        <f t="shared" si="117"/>
        <v>0.44124482574621327</v>
      </c>
      <c r="BO105" s="86">
        <f t="shared" si="81"/>
        <v>121.79156846752761</v>
      </c>
      <c r="BP105" s="86">
        <f t="shared" si="118"/>
        <v>1.7604335324723905</v>
      </c>
      <c r="BQ105" s="92">
        <f t="shared" si="119"/>
        <v>1.4454477880722605E-2</v>
      </c>
      <c r="BR105" s="156">
        <f t="shared" si="120"/>
        <v>1.4248522921323368E-2</v>
      </c>
      <c r="BW105" s="5"/>
      <c r="BX105" s="86">
        <f t="shared" si="82"/>
        <v>421.7758950068212</v>
      </c>
      <c r="BY105" s="86">
        <f t="shared" si="121"/>
        <v>4.1441183931788146</v>
      </c>
      <c r="BZ105" s="92">
        <f t="shared" si="122"/>
        <v>9.8254035904820815E-3</v>
      </c>
      <c r="CA105" s="156">
        <f t="shared" si="123"/>
        <v>9.7298043360242205E-3</v>
      </c>
      <c r="CC105" s="5"/>
      <c r="CD105" s="86">
        <f t="shared" si="83"/>
        <v>418.88271668651373</v>
      </c>
      <c r="CE105" s="86">
        <f t="shared" si="124"/>
        <v>7.0372967134862847</v>
      </c>
      <c r="CF105" s="92">
        <f t="shared" si="125"/>
        <v>1.680016012394444E-2</v>
      </c>
      <c r="CG105" s="156">
        <f t="shared" si="126"/>
        <v>1.6522578165110203E-2</v>
      </c>
      <c r="CI105" s="5"/>
      <c r="CJ105" s="86">
        <f t="shared" si="84"/>
        <v>418.38121203277916</v>
      </c>
      <c r="CK105" s="86">
        <f t="shared" si="127"/>
        <v>7.5388013672208558</v>
      </c>
      <c r="CL105" s="92">
        <f t="shared" si="128"/>
        <v>1.8018976833573036E-2</v>
      </c>
      <c r="CM105" s="156">
        <f t="shared" si="129"/>
        <v>1.7700040218915095E-2</v>
      </c>
      <c r="CO105" s="5"/>
      <c r="CP105" s="86">
        <f t="shared" si="85"/>
        <v>418.54724838594916</v>
      </c>
      <c r="CQ105" s="86">
        <f t="shared" si="130"/>
        <v>7.3727650140508558</v>
      </c>
      <c r="CR105" s="92">
        <f t="shared" si="131"/>
        <v>1.7615131965345785E-2</v>
      </c>
      <c r="CS105" s="156">
        <f t="shared" si="132"/>
        <v>1.7310210326103581E-2</v>
      </c>
      <c r="CU105" s="5"/>
      <c r="CV105" s="6">
        <f t="shared" si="86"/>
        <v>418.88271668651373</v>
      </c>
      <c r="CW105" s="5"/>
      <c r="CX105" s="86">
        <f t="shared" si="133"/>
        <v>-2.8080848402984855</v>
      </c>
      <c r="CY105" s="86">
        <f t="shared" si="87"/>
        <v>416.07463184621525</v>
      </c>
      <c r="CZ105" s="86">
        <f t="shared" si="134"/>
        <v>9.8453815537847618</v>
      </c>
      <c r="DA105" s="92">
        <f t="shared" si="135"/>
        <v>2.3662537439734368E-2</v>
      </c>
      <c r="DB105" s="156">
        <f t="shared" si="136"/>
        <v>2.3115564528634946E-2</v>
      </c>
      <c r="DD105" s="5"/>
      <c r="DE105" s="86">
        <f t="shared" si="137"/>
        <v>-2.0307328810382024</v>
      </c>
      <c r="DF105" s="86">
        <f t="shared" si="88"/>
        <v>416.85198380547553</v>
      </c>
      <c r="DG105" s="86">
        <f t="shared" si="138"/>
        <v>9.0680295945244893</v>
      </c>
      <c r="DH105" s="92">
        <f t="shared" si="139"/>
        <v>2.1753595872908444E-2</v>
      </c>
      <c r="DI105" s="156">
        <f t="shared" si="140"/>
        <v>2.1290451984486366E-2</v>
      </c>
      <c r="DK105" s="5"/>
      <c r="DL105" s="86">
        <f t="shared" si="141"/>
        <v>-1.0343533483276308</v>
      </c>
      <c r="DM105" s="86">
        <f t="shared" si="89"/>
        <v>417.84836333818612</v>
      </c>
      <c r="DN105" s="86">
        <f t="shared" si="142"/>
        <v>8.071650061813898</v>
      </c>
      <c r="DO105" s="92">
        <f t="shared" si="143"/>
        <v>1.9317175248287612E-2</v>
      </c>
      <c r="DP105" s="156">
        <f t="shared" si="144"/>
        <v>1.8951093651082933E-2</v>
      </c>
      <c r="DR105" s="5"/>
      <c r="DS105" s="86">
        <f t="shared" si="90"/>
        <v>-0.50320245084681936</v>
      </c>
      <c r="DT105" s="86">
        <f t="shared" si="74"/>
        <v>418.37951423566693</v>
      </c>
      <c r="DU105" s="86">
        <f t="shared" si="145"/>
        <v>7.5404991643330845</v>
      </c>
      <c r="DV105" s="92">
        <f t="shared" si="146"/>
        <v>1.8023107986318933E-2</v>
      </c>
      <c r="DW105" s="156">
        <f t="shared" si="147"/>
        <v>1.7704026406600137E-2</v>
      </c>
    </row>
    <row r="106" spans="1:127" x14ac:dyDescent="0.7">
      <c r="A106" s="25">
        <v>43984</v>
      </c>
      <c r="B106">
        <v>123.6204987</v>
      </c>
      <c r="C106" s="85">
        <v>43984</v>
      </c>
      <c r="D106">
        <v>427.30999759999997</v>
      </c>
      <c r="E106" s="17">
        <v>105</v>
      </c>
      <c r="R106" s="5"/>
      <c r="S106" s="86">
        <f t="shared" si="91"/>
        <v>122.05574025791395</v>
      </c>
      <c r="T106" s="86">
        <f t="shared" si="92"/>
        <v>1.5647584420860454</v>
      </c>
      <c r="U106" s="92">
        <f t="shared" si="93"/>
        <v>1.2820031559184193E-2</v>
      </c>
      <c r="V106" s="156">
        <f t="shared" si="94"/>
        <v>1.2657758693267959E-2</v>
      </c>
      <c r="W106" s="102"/>
      <c r="X106" s="5"/>
      <c r="Y106" s="86">
        <f t="shared" si="95"/>
        <v>122.4511628208907</v>
      </c>
      <c r="Z106" s="86">
        <f t="shared" si="96"/>
        <v>1.1693358791092976</v>
      </c>
      <c r="AA106" s="92">
        <f t="shared" si="97"/>
        <v>9.549406082975994E-3</v>
      </c>
      <c r="AB106" s="156">
        <f t="shared" si="98"/>
        <v>9.4590775106563902E-3</v>
      </c>
      <c r="AC106" s="102"/>
      <c r="AD106" s="5"/>
      <c r="AE106" s="86">
        <f t="shared" si="75"/>
        <v>122.85697889645174</v>
      </c>
      <c r="AF106" s="86">
        <f t="shared" si="99"/>
        <v>0.7635198035482631</v>
      </c>
      <c r="AG106" s="92">
        <f t="shared" si="100"/>
        <v>6.2147043693121006E-3</v>
      </c>
      <c r="AH106" s="156">
        <f t="shared" si="101"/>
        <v>6.1763203641586918E-3</v>
      </c>
      <c r="AI106" s="102"/>
      <c r="AJ106" s="5"/>
      <c r="AK106" s="86">
        <f t="shared" si="76"/>
        <v>123.07512321473638</v>
      </c>
      <c r="AL106" s="86">
        <f t="shared" si="102"/>
        <v>0.54537548526361945</v>
      </c>
      <c r="AM106" s="92">
        <f t="shared" si="103"/>
        <v>4.4312406196991647E-3</v>
      </c>
      <c r="AN106" s="156">
        <f t="shared" si="104"/>
        <v>4.4116913537707598E-3</v>
      </c>
      <c r="AO106" s="102"/>
      <c r="AP106" s="5"/>
      <c r="AQ106" s="6">
        <f t="shared" si="77"/>
        <v>122.4511628208907</v>
      </c>
      <c r="AR106" s="5"/>
      <c r="AS106" s="86">
        <f t="shared" si="105"/>
        <v>0.38379248759507084</v>
      </c>
      <c r="AT106" s="86">
        <f t="shared" si="78"/>
        <v>122.83495530848577</v>
      </c>
      <c r="AU106" s="86">
        <f t="shared" si="106"/>
        <v>0.78554339151422425</v>
      </c>
      <c r="AV106" s="92">
        <f t="shared" si="107"/>
        <v>6.3951127717791966E-3</v>
      </c>
      <c r="AW106" s="156">
        <f t="shared" si="108"/>
        <v>6.3544751863569716E-3</v>
      </c>
      <c r="AY106" s="5"/>
      <c r="AZ106" s="86">
        <f t="shared" si="109"/>
        <v>0.61999631372238706</v>
      </c>
      <c r="BA106" s="86">
        <f t="shared" si="79"/>
        <v>123.07115913461308</v>
      </c>
      <c r="BB106" s="86">
        <f t="shared" si="110"/>
        <v>0.54933956538691575</v>
      </c>
      <c r="BC106" s="92">
        <f t="shared" si="111"/>
        <v>4.4635930078960068E-3</v>
      </c>
      <c r="BD106" s="156">
        <f t="shared" si="112"/>
        <v>4.4437578812883058E-3</v>
      </c>
      <c r="BF106" s="5"/>
      <c r="BG106">
        <f t="shared" si="113"/>
        <v>0.83699565584461777</v>
      </c>
      <c r="BH106" s="86">
        <f t="shared" si="80"/>
        <v>123.28815847673532</v>
      </c>
      <c r="BI106" s="86">
        <f t="shared" si="114"/>
        <v>0.33234022326467993</v>
      </c>
      <c r="BJ106" s="92">
        <f t="shared" si="115"/>
        <v>2.6956378241904965E-3</v>
      </c>
      <c r="BK106" s="156">
        <f t="shared" si="116"/>
        <v>2.688390896005016E-3</v>
      </c>
      <c r="BM106" s="5"/>
      <c r="BN106" s="86">
        <f t="shared" si="117"/>
        <v>0.93594059076852865</v>
      </c>
      <c r="BO106" s="86">
        <f t="shared" si="81"/>
        <v>123.38710341165923</v>
      </c>
      <c r="BP106" s="86">
        <f t="shared" si="118"/>
        <v>0.23339528834077328</v>
      </c>
      <c r="BQ106" s="92">
        <f t="shared" si="119"/>
        <v>1.8915695553861187E-3</v>
      </c>
      <c r="BR106" s="156">
        <f t="shared" si="120"/>
        <v>1.8879982753278869E-3</v>
      </c>
      <c r="BW106" s="5"/>
      <c r="BX106" s="86">
        <f t="shared" si="82"/>
        <v>423.14345407657015</v>
      </c>
      <c r="BY106" s="86">
        <f t="shared" si="121"/>
        <v>4.1665435234298229</v>
      </c>
      <c r="BZ106" s="92">
        <f t="shared" si="122"/>
        <v>9.8466453475512441E-3</v>
      </c>
      <c r="CA106" s="156">
        <f t="shared" si="123"/>
        <v>9.7506343095910362E-3</v>
      </c>
      <c r="CC106" s="5"/>
      <c r="CD106" s="86">
        <f t="shared" si="83"/>
        <v>422.40136504325687</v>
      </c>
      <c r="CE106" s="86">
        <f t="shared" si="124"/>
        <v>4.9086325567431004</v>
      </c>
      <c r="CF106" s="92">
        <f t="shared" si="125"/>
        <v>1.1620778157855673E-2</v>
      </c>
      <c r="CG106" s="156">
        <f t="shared" si="126"/>
        <v>1.1487286944636422E-2</v>
      </c>
      <c r="CI106" s="5"/>
      <c r="CJ106" s="86">
        <f t="shared" si="84"/>
        <v>423.35682093514492</v>
      </c>
      <c r="CK106" s="86">
        <f t="shared" si="127"/>
        <v>3.9531766648550501</v>
      </c>
      <c r="CL106" s="92">
        <f t="shared" si="128"/>
        <v>9.3376945152860713E-3</v>
      </c>
      <c r="CM106" s="156">
        <f t="shared" si="129"/>
        <v>9.2513086215117619E-3</v>
      </c>
      <c r="CO106" s="5"/>
      <c r="CP106" s="86">
        <f t="shared" si="85"/>
        <v>424.0768221464873</v>
      </c>
      <c r="CQ106" s="86">
        <f t="shared" si="130"/>
        <v>3.233175453512672</v>
      </c>
      <c r="CR106" s="92">
        <f t="shared" si="131"/>
        <v>7.6240324504125998E-3</v>
      </c>
      <c r="CS106" s="156">
        <f t="shared" si="132"/>
        <v>7.5663463800798095E-3</v>
      </c>
      <c r="CU106" s="5"/>
      <c r="CV106" s="6">
        <f t="shared" si="86"/>
        <v>422.40136504325687</v>
      </c>
      <c r="CW106" s="5"/>
      <c r="CX106" s="86">
        <f t="shared" si="133"/>
        <v>-0.72026288527474813</v>
      </c>
      <c r="CY106" s="86">
        <f t="shared" si="87"/>
        <v>421.68110215798214</v>
      </c>
      <c r="CZ106" s="86">
        <f t="shared" si="134"/>
        <v>5.6288954420178356</v>
      </c>
      <c r="DA106" s="92">
        <f t="shared" si="135"/>
        <v>1.3348702166664748E-2</v>
      </c>
      <c r="DB106" s="156">
        <f t="shared" si="136"/>
        <v>1.3172861561004197E-2</v>
      </c>
      <c r="DD106" s="5"/>
      <c r="DE106" s="86">
        <f t="shared" si="137"/>
        <v>0.74395773785246999</v>
      </c>
      <c r="DF106" s="86">
        <f t="shared" si="88"/>
        <v>423.14532278110937</v>
      </c>
      <c r="DG106" s="86">
        <f t="shared" si="138"/>
        <v>4.1646748188906031</v>
      </c>
      <c r="DH106" s="92">
        <f t="shared" si="139"/>
        <v>9.8421856385376271E-3</v>
      </c>
      <c r="DI106" s="156">
        <f t="shared" si="140"/>
        <v>9.7462611272416521E-3</v>
      </c>
      <c r="DK106" s="5"/>
      <c r="DL106" s="86">
        <f t="shared" si="141"/>
        <v>1.9706277770190797</v>
      </c>
      <c r="DM106" s="86">
        <f t="shared" si="89"/>
        <v>424.37199282027598</v>
      </c>
      <c r="DN106" s="86">
        <f t="shared" si="142"/>
        <v>2.9380047797239968</v>
      </c>
      <c r="DO106" s="92">
        <f t="shared" si="143"/>
        <v>6.9231825601843121E-3</v>
      </c>
      <c r="DP106" s="156">
        <f t="shared" si="144"/>
        <v>6.8755816531918109E-3</v>
      </c>
      <c r="DR106" s="5"/>
      <c r="DS106" s="86">
        <f t="shared" si="90"/>
        <v>2.5131856548456519</v>
      </c>
      <c r="DT106" s="86">
        <f t="shared" si="74"/>
        <v>424.91455069810252</v>
      </c>
      <c r="DU106" s="86">
        <f t="shared" si="145"/>
        <v>2.3954469018974578</v>
      </c>
      <c r="DV106" s="92">
        <f t="shared" si="146"/>
        <v>5.637479107180301E-3</v>
      </c>
      <c r="DW106" s="156">
        <f t="shared" si="147"/>
        <v>5.605876097801504E-3</v>
      </c>
    </row>
    <row r="107" spans="1:127" x14ac:dyDescent="0.7">
      <c r="A107" s="25">
        <v>43985</v>
      </c>
      <c r="B107">
        <v>123.91999819999999</v>
      </c>
      <c r="C107" s="85">
        <v>43985</v>
      </c>
      <c r="D107">
        <v>421.97000120000001</v>
      </c>
      <c r="E107" s="17">
        <v>106</v>
      </c>
      <c r="R107" s="5"/>
      <c r="S107" s="86">
        <f t="shared" si="91"/>
        <v>122.57211054380234</v>
      </c>
      <c r="T107" s="86">
        <f t="shared" si="92"/>
        <v>1.3478876561976563</v>
      </c>
      <c r="U107" s="92">
        <f t="shared" si="93"/>
        <v>1.0996691255601538E-2</v>
      </c>
      <c r="V107" s="156">
        <f t="shared" si="94"/>
        <v>1.0877079371985145E-2</v>
      </c>
      <c r="W107" s="102"/>
      <c r="X107" s="5"/>
      <c r="Y107" s="86">
        <f t="shared" si="95"/>
        <v>123.03583076044535</v>
      </c>
      <c r="Z107" s="86">
        <f t="shared" si="96"/>
        <v>0.88416743955464483</v>
      </c>
      <c r="AA107" s="92">
        <f t="shared" si="97"/>
        <v>7.1862597593716155E-3</v>
      </c>
      <c r="AB107" s="156">
        <f t="shared" si="98"/>
        <v>7.1349858973339206E-3</v>
      </c>
      <c r="AC107" s="102"/>
      <c r="AD107" s="5"/>
      <c r="AE107" s="86">
        <f t="shared" si="75"/>
        <v>123.36090196679359</v>
      </c>
      <c r="AF107" s="86">
        <f t="shared" si="99"/>
        <v>0.55909623320640378</v>
      </c>
      <c r="AG107" s="92">
        <f t="shared" si="100"/>
        <v>4.5321996215373153E-3</v>
      </c>
      <c r="AH107" s="156">
        <f t="shared" si="101"/>
        <v>4.5117514632630439E-3</v>
      </c>
      <c r="AI107" s="102"/>
      <c r="AJ107" s="5"/>
      <c r="AK107" s="86">
        <f t="shared" si="76"/>
        <v>123.4841548286841</v>
      </c>
      <c r="AL107" s="86">
        <f t="shared" si="102"/>
        <v>0.43584337131589734</v>
      </c>
      <c r="AM107" s="92">
        <f t="shared" si="103"/>
        <v>3.5295489686151655E-3</v>
      </c>
      <c r="AN107" s="156">
        <f t="shared" si="104"/>
        <v>3.517135068162851E-3</v>
      </c>
      <c r="AO107" s="102"/>
      <c r="AP107" s="5"/>
      <c r="AQ107" s="6">
        <f t="shared" si="77"/>
        <v>123.03583076044535</v>
      </c>
      <c r="AR107" s="5"/>
      <c r="AS107" s="86">
        <f t="shared" si="105"/>
        <v>0.45008138674173159</v>
      </c>
      <c r="AT107" s="86">
        <f t="shared" si="78"/>
        <v>123.48591214718708</v>
      </c>
      <c r="AU107" s="86">
        <f t="shared" si="106"/>
        <v>0.43408605281291557</v>
      </c>
      <c r="AV107" s="92">
        <f t="shared" si="107"/>
        <v>3.5152678169110786E-3</v>
      </c>
      <c r="AW107" s="156">
        <f t="shared" si="108"/>
        <v>3.5029539954666944E-3</v>
      </c>
      <c r="AY107" s="5"/>
      <c r="AZ107" s="86">
        <f t="shared" si="109"/>
        <v>0.60233212663851798</v>
      </c>
      <c r="BA107" s="86">
        <f t="shared" si="79"/>
        <v>123.63816288708387</v>
      </c>
      <c r="BB107" s="86">
        <f t="shared" si="110"/>
        <v>0.28183531291612951</v>
      </c>
      <c r="BC107" s="92">
        <f t="shared" si="111"/>
        <v>2.279517151783659E-3</v>
      </c>
      <c r="BD107" s="156">
        <f t="shared" si="112"/>
        <v>2.2743327712227931E-3</v>
      </c>
      <c r="BF107" s="5"/>
      <c r="BG107">
        <f t="shared" si="113"/>
        <v>0.67045936309323828</v>
      </c>
      <c r="BH107" s="86">
        <f t="shared" si="80"/>
        <v>123.70629012353859</v>
      </c>
      <c r="BI107" s="86">
        <f t="shared" si="114"/>
        <v>0.21370807646140122</v>
      </c>
      <c r="BJ107" s="92">
        <f t="shared" si="115"/>
        <v>1.7275441390084761E-3</v>
      </c>
      <c r="BK107" s="156">
        <f t="shared" si="116"/>
        <v>1.7245648770627664E-3</v>
      </c>
      <c r="BM107" s="5"/>
      <c r="BN107" s="86">
        <f t="shared" si="117"/>
        <v>0.67248610235811879</v>
      </c>
      <c r="BO107" s="86">
        <f t="shared" si="81"/>
        <v>123.70831686280347</v>
      </c>
      <c r="BP107" s="86">
        <f t="shared" si="118"/>
        <v>0.2116813371965236</v>
      </c>
      <c r="BQ107" s="92">
        <f t="shared" si="119"/>
        <v>1.7111326268490505E-3</v>
      </c>
      <c r="BR107" s="156">
        <f t="shared" si="120"/>
        <v>1.708209653577316E-3</v>
      </c>
      <c r="BW107" s="5"/>
      <c r="BX107" s="86">
        <f t="shared" si="82"/>
        <v>424.51841343930198</v>
      </c>
      <c r="BY107" s="86">
        <f t="shared" si="121"/>
        <v>2.5484122393019675</v>
      </c>
      <c r="BZ107" s="92">
        <f t="shared" si="122"/>
        <v>6.0030664362839036E-3</v>
      </c>
      <c r="CA107" s="156">
        <f t="shared" si="123"/>
        <v>6.0393208807611497E-3</v>
      </c>
      <c r="CC107" s="5"/>
      <c r="CD107" s="86">
        <f t="shared" si="83"/>
        <v>424.85568132162842</v>
      </c>
      <c r="CE107" s="86">
        <f t="shared" si="124"/>
        <v>2.8856801216284111</v>
      </c>
      <c r="CF107" s="92">
        <f t="shared" si="125"/>
        <v>6.7921420107922839E-3</v>
      </c>
      <c r="CG107" s="156">
        <f t="shared" si="126"/>
        <v>6.8385906899118476E-3</v>
      </c>
      <c r="CI107" s="5"/>
      <c r="CJ107" s="86">
        <f t="shared" si="84"/>
        <v>425.96591753394927</v>
      </c>
      <c r="CK107" s="86">
        <f t="shared" si="127"/>
        <v>3.9959163339492534</v>
      </c>
      <c r="CL107" s="92">
        <f t="shared" si="128"/>
        <v>9.3808358121299246E-3</v>
      </c>
      <c r="CM107" s="156">
        <f t="shared" si="129"/>
        <v>9.4696692243184354E-3</v>
      </c>
      <c r="CO107" s="5"/>
      <c r="CP107" s="86">
        <f t="shared" si="85"/>
        <v>426.50170373662183</v>
      </c>
      <c r="CQ107" s="86">
        <f t="shared" si="130"/>
        <v>4.5317025366218218</v>
      </c>
      <c r="CR107" s="92">
        <f t="shared" si="131"/>
        <v>1.0625285894333238E-2</v>
      </c>
      <c r="CS107" s="156">
        <f t="shared" si="132"/>
        <v>1.0739395036932832E-2</v>
      </c>
      <c r="CU107" s="5"/>
      <c r="CV107" s="6">
        <f t="shared" si="86"/>
        <v>424.85568132162842</v>
      </c>
      <c r="CW107" s="5"/>
      <c r="CX107" s="86">
        <f t="shared" si="133"/>
        <v>0.32734823872853036</v>
      </c>
      <c r="CY107" s="86">
        <f t="shared" si="87"/>
        <v>425.18302956035694</v>
      </c>
      <c r="CZ107" s="86">
        <f t="shared" si="134"/>
        <v>3.2130283603569296</v>
      </c>
      <c r="DA107" s="92">
        <f t="shared" si="135"/>
        <v>7.5568123301610361E-3</v>
      </c>
      <c r="DB107" s="156">
        <f t="shared" si="136"/>
        <v>7.6143525634990794E-3</v>
      </c>
      <c r="DD107" s="5"/>
      <c r="DE107" s="86">
        <f t="shared" si="137"/>
        <v>1.59913700811201</v>
      </c>
      <c r="DF107" s="86">
        <f t="shared" si="88"/>
        <v>426.45481832974042</v>
      </c>
      <c r="DG107" s="86">
        <f t="shared" si="138"/>
        <v>4.4848171297404065</v>
      </c>
      <c r="DH107" s="92">
        <f t="shared" si="139"/>
        <v>1.0516511801427667E-2</v>
      </c>
      <c r="DI107" s="156">
        <f t="shared" si="140"/>
        <v>1.0628284278471135E-2</v>
      </c>
      <c r="DK107" s="5"/>
      <c r="DL107" s="86">
        <f t="shared" si="141"/>
        <v>2.28986218791171</v>
      </c>
      <c r="DM107" s="86">
        <f t="shared" si="89"/>
        <v>427.14554350954012</v>
      </c>
      <c r="DN107" s="86">
        <f t="shared" si="142"/>
        <v>5.1755423095401056</v>
      </c>
      <c r="DO107" s="92">
        <f t="shared" si="143"/>
        <v>1.2116578033371222E-2</v>
      </c>
      <c r="DP107" s="156">
        <f t="shared" si="144"/>
        <v>1.2265190167125335E-2</v>
      </c>
      <c r="DR107" s="5"/>
      <c r="DS107" s="86">
        <f t="shared" si="90"/>
        <v>2.4690336224900755</v>
      </c>
      <c r="DT107" s="86">
        <f t="shared" si="74"/>
        <v>427.32471494411851</v>
      </c>
      <c r="DU107" s="86">
        <f t="shared" si="145"/>
        <v>5.3547137441184987</v>
      </c>
      <c r="DV107" s="92">
        <f t="shared" si="146"/>
        <v>1.253078410130979E-2</v>
      </c>
      <c r="DW107" s="156">
        <f t="shared" si="147"/>
        <v>1.2689797210443259E-2</v>
      </c>
    </row>
    <row r="108" spans="1:127" x14ac:dyDescent="0.7">
      <c r="A108" s="25">
        <v>43986</v>
      </c>
      <c r="B108">
        <v>123.0299988</v>
      </c>
      <c r="C108" s="85">
        <v>43986</v>
      </c>
      <c r="D108">
        <v>414.32998659999998</v>
      </c>
      <c r="E108" s="17">
        <v>107</v>
      </c>
      <c r="R108" s="5"/>
      <c r="S108" s="86">
        <f t="shared" si="91"/>
        <v>123.01691347034756</v>
      </c>
      <c r="T108" s="86">
        <f t="shared" si="92"/>
        <v>1.3085329652440691E-2</v>
      </c>
      <c r="U108" s="92">
        <f t="shared" si="93"/>
        <v>1.0637016718513935E-4</v>
      </c>
      <c r="V108" s="156">
        <f t="shared" si="94"/>
        <v>1.0635885377608157E-4</v>
      </c>
      <c r="W108" s="102"/>
      <c r="X108" s="5"/>
      <c r="Y108" s="86">
        <f t="shared" si="95"/>
        <v>123.47791448022267</v>
      </c>
      <c r="Z108" s="86">
        <f t="shared" si="96"/>
        <v>0.44791568022266404</v>
      </c>
      <c r="AA108" s="92">
        <f t="shared" si="97"/>
        <v>3.6274963187397065E-3</v>
      </c>
      <c r="AB108" s="156">
        <f t="shared" si="98"/>
        <v>3.6407029553077101E-3</v>
      </c>
      <c r="AC108" s="102"/>
      <c r="AD108" s="5"/>
      <c r="AE108" s="86">
        <f t="shared" si="75"/>
        <v>123.72990548070982</v>
      </c>
      <c r="AF108" s="86">
        <f t="shared" si="99"/>
        <v>0.69990668070981599</v>
      </c>
      <c r="AG108" s="92">
        <f t="shared" si="100"/>
        <v>5.6567301008642193E-3</v>
      </c>
      <c r="AH108" s="156">
        <f t="shared" si="101"/>
        <v>5.6889107334512625E-3</v>
      </c>
      <c r="AI108" s="102"/>
      <c r="AJ108" s="5"/>
      <c r="AK108" s="86">
        <f t="shared" si="76"/>
        <v>123.81103735717102</v>
      </c>
      <c r="AL108" s="86">
        <f t="shared" si="102"/>
        <v>0.78103855717101567</v>
      </c>
      <c r="AM108" s="92">
        <f t="shared" si="103"/>
        <v>6.3083112284882141E-3</v>
      </c>
      <c r="AN108" s="156">
        <f t="shared" si="104"/>
        <v>6.3483586506465585E-3</v>
      </c>
      <c r="AO108" s="102"/>
      <c r="AP108" s="5"/>
      <c r="AQ108" s="6">
        <f t="shared" si="77"/>
        <v>123.47791448022267</v>
      </c>
      <c r="AR108" s="5"/>
      <c r="AS108" s="86">
        <f t="shared" si="105"/>
        <v>0.4474421566434742</v>
      </c>
      <c r="AT108" s="86">
        <f t="shared" si="78"/>
        <v>123.92535663686614</v>
      </c>
      <c r="AU108" s="86">
        <f t="shared" si="106"/>
        <v>0.89535783686613968</v>
      </c>
      <c r="AV108" s="92">
        <f t="shared" si="107"/>
        <v>7.2249768825743497E-3</v>
      </c>
      <c r="AW108" s="156">
        <f t="shared" si="108"/>
        <v>7.2775570641242637E-3</v>
      </c>
      <c r="AY108" s="5"/>
      <c r="AZ108" s="86">
        <f t="shared" si="109"/>
        <v>0.52220792320791665</v>
      </c>
      <c r="BA108" s="86">
        <f t="shared" si="79"/>
        <v>124.00012240343058</v>
      </c>
      <c r="BB108" s="86">
        <f t="shared" si="110"/>
        <v>0.97012360343057935</v>
      </c>
      <c r="BC108" s="92">
        <f t="shared" si="111"/>
        <v>7.8235697241839167E-3</v>
      </c>
      <c r="BD108" s="156">
        <f t="shared" si="112"/>
        <v>7.8852606103624479E-3</v>
      </c>
      <c r="BF108" s="5"/>
      <c r="BG108">
        <f t="shared" si="113"/>
        <v>0.51973143850472914</v>
      </c>
      <c r="BH108" s="86">
        <f t="shared" si="80"/>
        <v>123.9976459187274</v>
      </c>
      <c r="BI108" s="86">
        <f t="shared" si="114"/>
        <v>0.96764711872739895</v>
      </c>
      <c r="BJ108" s="92">
        <f t="shared" si="115"/>
        <v>7.8037539467614592E-3</v>
      </c>
      <c r="BK108" s="156">
        <f t="shared" si="116"/>
        <v>7.8651314977286578E-3</v>
      </c>
      <c r="BM108" s="5"/>
      <c r="BN108" s="86">
        <f t="shared" si="117"/>
        <v>0.49968431542251618</v>
      </c>
      <c r="BO108" s="86">
        <f t="shared" si="81"/>
        <v>123.97759879564518</v>
      </c>
      <c r="BP108" s="86">
        <f t="shared" si="118"/>
        <v>0.94759999564517727</v>
      </c>
      <c r="BQ108" s="92">
        <f t="shared" si="119"/>
        <v>7.6433162510844057E-3</v>
      </c>
      <c r="BR108" s="156">
        <f t="shared" si="120"/>
        <v>7.7021864983158666E-3</v>
      </c>
      <c r="BW108" s="5"/>
      <c r="BX108" s="86">
        <f t="shared" si="82"/>
        <v>423.67743740033234</v>
      </c>
      <c r="BY108" s="86">
        <f t="shared" si="121"/>
        <v>9.3474508003323535</v>
      </c>
      <c r="BZ108" s="92">
        <f t="shared" si="122"/>
        <v>2.2062658936213207E-2</v>
      </c>
      <c r="CA108" s="156">
        <f t="shared" si="123"/>
        <v>2.2560401377263853E-2</v>
      </c>
      <c r="CC108" s="5"/>
      <c r="CD108" s="86">
        <f t="shared" si="83"/>
        <v>423.41284126081422</v>
      </c>
      <c r="CE108" s="86">
        <f t="shared" si="124"/>
        <v>9.0828546608142346</v>
      </c>
      <c r="CF108" s="92">
        <f t="shared" si="125"/>
        <v>2.1451533292584694E-2</v>
      </c>
      <c r="CG108" s="156">
        <f t="shared" si="126"/>
        <v>2.1921789285270707E-2</v>
      </c>
      <c r="CI108" s="5"/>
      <c r="CJ108" s="86">
        <f t="shared" si="84"/>
        <v>423.32861275354276</v>
      </c>
      <c r="CK108" s="86">
        <f t="shared" si="127"/>
        <v>8.998626153542773</v>
      </c>
      <c r="CL108" s="92">
        <f t="shared" si="128"/>
        <v>2.1256834247539214E-2</v>
      </c>
      <c r="CM108" s="156">
        <f t="shared" si="129"/>
        <v>2.1718500819565768E-2</v>
      </c>
      <c r="CO108" s="5"/>
      <c r="CP108" s="86">
        <f t="shared" si="85"/>
        <v>423.10292683415548</v>
      </c>
      <c r="CQ108" s="86">
        <f t="shared" si="130"/>
        <v>8.7729402341554987</v>
      </c>
      <c r="CR108" s="92">
        <f t="shared" si="131"/>
        <v>2.073476612369133E-2</v>
      </c>
      <c r="CS108" s="156">
        <f t="shared" si="132"/>
        <v>2.1173799912833774E-2</v>
      </c>
      <c r="CU108" s="5"/>
      <c r="CV108" s="6">
        <f t="shared" si="86"/>
        <v>423.41284126081422</v>
      </c>
      <c r="CW108" s="5"/>
      <c r="CX108" s="86">
        <f t="shared" si="133"/>
        <v>-0.25681390012057254</v>
      </c>
      <c r="CY108" s="86">
        <f t="shared" si="87"/>
        <v>423.15602736069366</v>
      </c>
      <c r="CZ108" s="86">
        <f t="shared" si="134"/>
        <v>8.8260407606936724</v>
      </c>
      <c r="DA108" s="92">
        <f t="shared" si="135"/>
        <v>2.0857651055435515E-2</v>
      </c>
      <c r="DB108" s="156">
        <f t="shared" si="136"/>
        <v>2.1301959901865508E-2</v>
      </c>
      <c r="DD108" s="5"/>
      <c r="DE108" s="86">
        <f t="shared" si="137"/>
        <v>7.8148473648902206E-2</v>
      </c>
      <c r="DF108" s="86">
        <f t="shared" si="88"/>
        <v>423.49098973446314</v>
      </c>
      <c r="DG108" s="86">
        <f t="shared" si="138"/>
        <v>9.1610031344631579</v>
      </c>
      <c r="DH108" s="92">
        <f t="shared" si="139"/>
        <v>2.1632108726108389E-2</v>
      </c>
      <c r="DI108" s="156">
        <f t="shared" si="140"/>
        <v>2.211040337591428E-2</v>
      </c>
      <c r="DK108" s="5"/>
      <c r="DL108" s="86">
        <f t="shared" si="141"/>
        <v>-0.17372129624739441</v>
      </c>
      <c r="DM108" s="86">
        <f t="shared" si="89"/>
        <v>423.23911996456684</v>
      </c>
      <c r="DN108" s="86">
        <f t="shared" si="142"/>
        <v>8.9091333645668556</v>
      </c>
      <c r="DO108" s="92">
        <f t="shared" si="143"/>
        <v>2.1049881601948137E-2</v>
      </c>
      <c r="DP108" s="156">
        <f t="shared" si="144"/>
        <v>2.1502506824754297E-2</v>
      </c>
      <c r="DR108" s="5"/>
      <c r="DS108" s="86">
        <f t="shared" si="90"/>
        <v>-0.4648716399881353</v>
      </c>
      <c r="DT108" s="86">
        <f t="shared" si="74"/>
        <v>422.94796962082609</v>
      </c>
      <c r="DU108" s="86">
        <f t="shared" si="145"/>
        <v>8.6179830208261023</v>
      </c>
      <c r="DV108" s="92">
        <f t="shared" si="146"/>
        <v>2.0375988631774603E-2</v>
      </c>
      <c r="DW108" s="156">
        <f t="shared" si="147"/>
        <v>2.0799805226615242E-2</v>
      </c>
    </row>
    <row r="109" spans="1:127" x14ac:dyDescent="0.7">
      <c r="A109" s="25">
        <v>43987</v>
      </c>
      <c r="B109">
        <v>124.1500015</v>
      </c>
      <c r="C109" s="85">
        <v>43987</v>
      </c>
      <c r="D109">
        <v>419.60000609999997</v>
      </c>
      <c r="E109" s="17">
        <v>108</v>
      </c>
      <c r="R109" s="5"/>
      <c r="S109" s="86">
        <f t="shared" si="91"/>
        <v>123.02123162913286</v>
      </c>
      <c r="T109" s="86">
        <f t="shared" si="92"/>
        <v>1.1287698708671456</v>
      </c>
      <c r="U109" s="92">
        <f t="shared" si="93"/>
        <v>9.1754070083609838E-3</v>
      </c>
      <c r="V109" s="156">
        <f t="shared" si="94"/>
        <v>9.0919843514230287E-3</v>
      </c>
      <c r="W109" s="102"/>
      <c r="X109" s="5"/>
      <c r="Y109" s="86">
        <f t="shared" si="95"/>
        <v>123.25395664011134</v>
      </c>
      <c r="Z109" s="86">
        <f t="shared" si="96"/>
        <v>0.89604485988866145</v>
      </c>
      <c r="AA109" s="92">
        <f t="shared" si="97"/>
        <v>7.2699074684070284E-3</v>
      </c>
      <c r="AB109" s="156">
        <f t="shared" si="98"/>
        <v>7.2174373665928743E-3</v>
      </c>
      <c r="AC109" s="102"/>
      <c r="AD109" s="5"/>
      <c r="AE109" s="86">
        <f t="shared" si="75"/>
        <v>123.26796707144133</v>
      </c>
      <c r="AF109" s="86">
        <f t="shared" si="99"/>
        <v>0.88203442855866854</v>
      </c>
      <c r="AG109" s="92">
        <f t="shared" si="100"/>
        <v>7.1554228524550552E-3</v>
      </c>
      <c r="AH109" s="156">
        <f t="shared" si="101"/>
        <v>7.1045865316293894E-3</v>
      </c>
      <c r="AI109" s="102"/>
      <c r="AJ109" s="5"/>
      <c r="AK109" s="86">
        <f t="shared" si="76"/>
        <v>123.22525843929276</v>
      </c>
      <c r="AL109" s="86">
        <f t="shared" si="102"/>
        <v>0.9247430607072431</v>
      </c>
      <c r="AM109" s="92">
        <f t="shared" si="103"/>
        <v>7.5044927673072817E-3</v>
      </c>
      <c r="AN109" s="156">
        <f t="shared" si="104"/>
        <v>7.4485948411949325E-3</v>
      </c>
      <c r="AO109" s="102"/>
      <c r="AP109" s="5"/>
      <c r="AQ109" s="6">
        <f t="shared" si="77"/>
        <v>123.25395664011134</v>
      </c>
      <c r="AR109" s="5"/>
      <c r="AS109" s="86">
        <f t="shared" si="105"/>
        <v>0.22588015771439043</v>
      </c>
      <c r="AT109" s="86">
        <f t="shared" si="78"/>
        <v>123.47983679782573</v>
      </c>
      <c r="AU109" s="86">
        <f t="shared" si="106"/>
        <v>0.67016470217427582</v>
      </c>
      <c r="AV109" s="92">
        <f t="shared" si="107"/>
        <v>5.4273209258572349E-3</v>
      </c>
      <c r="AW109" s="156">
        <f t="shared" si="108"/>
        <v>5.3980241166108707E-3</v>
      </c>
      <c r="AY109" s="5"/>
      <c r="AZ109" s="86">
        <f t="shared" si="109"/>
        <v>0.14912504154829587</v>
      </c>
      <c r="BA109" s="86">
        <f t="shared" si="79"/>
        <v>123.40308168165964</v>
      </c>
      <c r="BB109" s="86">
        <f t="shared" si="110"/>
        <v>0.74691981834035914</v>
      </c>
      <c r="BC109" s="92">
        <f t="shared" si="111"/>
        <v>6.0526836782502126E-3</v>
      </c>
      <c r="BD109" s="156">
        <f t="shared" si="112"/>
        <v>6.0162691044378207E-3</v>
      </c>
      <c r="BF109" s="5"/>
      <c r="BG109">
        <f t="shared" si="113"/>
        <v>2.8896514618133445E-2</v>
      </c>
      <c r="BH109" s="86">
        <f t="shared" si="80"/>
        <v>123.28285315472948</v>
      </c>
      <c r="BI109" s="86">
        <f t="shared" si="114"/>
        <v>0.86714834527052176</v>
      </c>
      <c r="BJ109" s="92">
        <f t="shared" si="115"/>
        <v>7.0338114594264275E-3</v>
      </c>
      <c r="BK109" s="156">
        <f t="shared" si="116"/>
        <v>6.9846825194804507E-3</v>
      </c>
      <c r="BM109" s="5"/>
      <c r="BN109" s="86">
        <f t="shared" si="117"/>
        <v>-4.304730122786464E-2</v>
      </c>
      <c r="BO109" s="86">
        <f t="shared" si="81"/>
        <v>123.21090933888348</v>
      </c>
      <c r="BP109" s="86">
        <f t="shared" si="118"/>
        <v>0.93909216111651972</v>
      </c>
      <c r="BQ109" s="92">
        <f t="shared" si="119"/>
        <v>7.6218263963429463E-3</v>
      </c>
      <c r="BR109" s="156">
        <f t="shared" si="120"/>
        <v>7.5641735784958463E-3</v>
      </c>
      <c r="BW109" s="5"/>
      <c r="BX109" s="86">
        <f t="shared" si="82"/>
        <v>420.59277863622265</v>
      </c>
      <c r="BY109" s="86">
        <f t="shared" si="121"/>
        <v>0.99277253622267381</v>
      </c>
      <c r="BZ109" s="92">
        <f t="shared" si="122"/>
        <v>2.360412700003436E-3</v>
      </c>
      <c r="CA109" s="156">
        <f t="shared" si="123"/>
        <v>2.3659974303862955E-3</v>
      </c>
      <c r="CC109" s="5"/>
      <c r="CD109" s="86">
        <f t="shared" si="83"/>
        <v>418.87141393040713</v>
      </c>
      <c r="CE109" s="86">
        <f t="shared" si="124"/>
        <v>0.72859216959284367</v>
      </c>
      <c r="CF109" s="92">
        <f t="shared" si="125"/>
        <v>1.7394172659247037E-3</v>
      </c>
      <c r="CG109" s="156">
        <f t="shared" si="126"/>
        <v>1.7363969470944288E-3</v>
      </c>
      <c r="CI109" s="5"/>
      <c r="CJ109" s="86">
        <f t="shared" si="84"/>
        <v>417.3895194922045</v>
      </c>
      <c r="CK109" s="86">
        <f t="shared" si="127"/>
        <v>2.2104866077954739</v>
      </c>
      <c r="CL109" s="92">
        <f t="shared" si="128"/>
        <v>5.2959801446014953E-3</v>
      </c>
      <c r="CM109" s="156">
        <f t="shared" si="129"/>
        <v>5.2680804949003408E-3</v>
      </c>
      <c r="CO109" s="5"/>
      <c r="CP109" s="86">
        <f t="shared" si="85"/>
        <v>416.52322165853889</v>
      </c>
      <c r="CQ109" s="86">
        <f t="shared" si="130"/>
        <v>3.0767844414610863</v>
      </c>
      <c r="CR109" s="92">
        <f t="shared" si="131"/>
        <v>7.3868257073633221E-3</v>
      </c>
      <c r="CS109" s="156">
        <f t="shared" si="132"/>
        <v>7.3326606213819272E-3</v>
      </c>
      <c r="CU109" s="5"/>
      <c r="CV109" s="6">
        <f t="shared" si="86"/>
        <v>418.87141393040713</v>
      </c>
      <c r="CW109" s="5"/>
      <c r="CX109" s="86">
        <f t="shared" si="133"/>
        <v>-1.670736332115123</v>
      </c>
      <c r="CY109" s="86">
        <f t="shared" si="87"/>
        <v>417.20067759829203</v>
      </c>
      <c r="CZ109" s="86">
        <f t="shared" si="134"/>
        <v>2.3993285017079415</v>
      </c>
      <c r="DA109" s="92">
        <f t="shared" si="135"/>
        <v>5.7510177488689779E-3</v>
      </c>
      <c r="DB109" s="156">
        <f t="shared" si="136"/>
        <v>5.7181326664140428E-3</v>
      </c>
      <c r="DD109" s="5"/>
      <c r="DE109" s="86">
        <f t="shared" si="137"/>
        <v>-2.2316394283790935</v>
      </c>
      <c r="DF109" s="86">
        <f t="shared" si="88"/>
        <v>416.63977450202805</v>
      </c>
      <c r="DG109" s="86">
        <f t="shared" si="138"/>
        <v>2.9602315979719265</v>
      </c>
      <c r="DH109" s="92">
        <f t="shared" si="139"/>
        <v>7.1050144012535154E-3</v>
      </c>
      <c r="DI109" s="156">
        <f t="shared" si="140"/>
        <v>7.0548893110989079E-3</v>
      </c>
      <c r="DK109" s="5"/>
      <c r="DL109" s="86">
        <f t="shared" si="141"/>
        <v>-3.0564072787927925</v>
      </c>
      <c r="DM109" s="86">
        <f t="shared" si="89"/>
        <v>415.81500665161434</v>
      </c>
      <c r="DN109" s="86">
        <f t="shared" si="142"/>
        <v>3.7849994483856335</v>
      </c>
      <c r="DO109" s="92">
        <f t="shared" si="143"/>
        <v>9.1026042539076764E-3</v>
      </c>
      <c r="DP109" s="156">
        <f t="shared" si="144"/>
        <v>9.0204942644438006E-3</v>
      </c>
      <c r="DR109" s="5"/>
      <c r="DS109" s="86">
        <f t="shared" si="90"/>
        <v>-3.5222884078023506</v>
      </c>
      <c r="DT109" s="86">
        <f t="shared" si="74"/>
        <v>415.34912552260477</v>
      </c>
      <c r="DU109" s="86">
        <f t="shared" si="145"/>
        <v>4.2508805773952076</v>
      </c>
      <c r="DV109" s="92">
        <f t="shared" si="146"/>
        <v>1.023447580886711E-2</v>
      </c>
      <c r="DW109" s="156">
        <f t="shared" si="147"/>
        <v>1.0130792458525677E-2</v>
      </c>
    </row>
    <row r="110" spans="1:127" x14ac:dyDescent="0.7">
      <c r="A110" s="25">
        <v>43990</v>
      </c>
      <c r="B110">
        <v>126.2030029</v>
      </c>
      <c r="C110" s="85">
        <v>43990</v>
      </c>
      <c r="D110">
        <v>419.48999020000002</v>
      </c>
      <c r="E110" s="17">
        <v>109</v>
      </c>
      <c r="R110" s="5"/>
      <c r="S110" s="86">
        <f t="shared" si="91"/>
        <v>123.39372568651901</v>
      </c>
      <c r="T110" s="86">
        <f t="shared" si="92"/>
        <v>2.8092772134809962</v>
      </c>
      <c r="U110" s="92">
        <f t="shared" si="93"/>
        <v>2.2766775197451673E-2</v>
      </c>
      <c r="V110" s="156">
        <f t="shared" si="94"/>
        <v>2.2259987075798782E-2</v>
      </c>
      <c r="W110" s="102"/>
      <c r="X110" s="5"/>
      <c r="Y110" s="86">
        <f t="shared" si="95"/>
        <v>123.70197907005567</v>
      </c>
      <c r="Z110" s="86">
        <f t="shared" si="96"/>
        <v>2.5010238299443301</v>
      </c>
      <c r="AA110" s="92">
        <f t="shared" si="97"/>
        <v>2.0218139182138183E-2</v>
      </c>
      <c r="AB110" s="156">
        <f t="shared" si="98"/>
        <v>1.9817466878550242E-2</v>
      </c>
      <c r="AC110" s="102"/>
      <c r="AD110" s="5"/>
      <c r="AE110" s="86">
        <f t="shared" si="75"/>
        <v>123.85010979429006</v>
      </c>
      <c r="AF110" s="86">
        <f t="shared" si="99"/>
        <v>2.3528931057099385</v>
      </c>
      <c r="AG110" s="92">
        <f t="shared" si="100"/>
        <v>1.8997908920856003E-2</v>
      </c>
      <c r="AH110" s="156">
        <f t="shared" si="101"/>
        <v>1.8643717278061207E-2</v>
      </c>
      <c r="AI110" s="102"/>
      <c r="AJ110" s="5"/>
      <c r="AK110" s="86">
        <f t="shared" si="76"/>
        <v>123.91881573482318</v>
      </c>
      <c r="AL110" s="86">
        <f t="shared" si="102"/>
        <v>2.2841871651768173</v>
      </c>
      <c r="AM110" s="92">
        <f t="shared" si="103"/>
        <v>1.8432932494003199E-2</v>
      </c>
      <c r="AN110" s="156">
        <f t="shared" si="104"/>
        <v>1.8099309150248575E-2</v>
      </c>
      <c r="AO110" s="102"/>
      <c r="AP110" s="5"/>
      <c r="AQ110" s="6">
        <f t="shared" si="77"/>
        <v>123.70197907005567</v>
      </c>
      <c r="AR110" s="5"/>
      <c r="AS110" s="86">
        <f t="shared" si="105"/>
        <v>0.29918710755027073</v>
      </c>
      <c r="AT110" s="86">
        <f t="shared" si="78"/>
        <v>124.00116617760594</v>
      </c>
      <c r="AU110" s="86">
        <f t="shared" si="106"/>
        <v>2.2018367223940629</v>
      </c>
      <c r="AV110" s="92">
        <f t="shared" si="107"/>
        <v>1.7756580766671089E-2</v>
      </c>
      <c r="AW110" s="156">
        <f t="shared" si="108"/>
        <v>1.7446785510632751E-2</v>
      </c>
      <c r="AY110" s="5"/>
      <c r="AZ110" s="86">
        <f t="shared" si="109"/>
        <v>0.2985737357463133</v>
      </c>
      <c r="BA110" s="86">
        <f t="shared" si="79"/>
        <v>124.00055280580199</v>
      </c>
      <c r="BB110" s="86">
        <f t="shared" si="110"/>
        <v>2.2024500941980136</v>
      </c>
      <c r="BC110" s="92">
        <f t="shared" si="111"/>
        <v>1.776161512479129E-2</v>
      </c>
      <c r="BD110" s="156">
        <f t="shared" si="112"/>
        <v>1.7451645710389142E-2</v>
      </c>
      <c r="BF110" s="5"/>
      <c r="BG110">
        <f t="shared" si="113"/>
        <v>0.30551961873342365</v>
      </c>
      <c r="BH110" s="86">
        <f t="shared" si="80"/>
        <v>124.0074986887891</v>
      </c>
      <c r="BI110" s="86">
        <f t="shared" si="114"/>
        <v>2.1955042112109027</v>
      </c>
      <c r="BJ110" s="92">
        <f t="shared" si="115"/>
        <v>1.7704608466628052E-2</v>
      </c>
      <c r="BK110" s="156">
        <f t="shared" si="116"/>
        <v>1.7396608327541647E-2</v>
      </c>
      <c r="BM110" s="5"/>
      <c r="BN110" s="86">
        <f t="shared" si="117"/>
        <v>0.32525499715128187</v>
      </c>
      <c r="BO110" s="86">
        <f t="shared" si="81"/>
        <v>124.02723406720695</v>
      </c>
      <c r="BP110" s="86">
        <f t="shared" si="118"/>
        <v>2.1757688327930538</v>
      </c>
      <c r="BQ110" s="92">
        <f t="shared" si="119"/>
        <v>1.7542669955971642E-2</v>
      </c>
      <c r="BR110" s="156">
        <f t="shared" si="120"/>
        <v>1.7240230286097682E-2</v>
      </c>
      <c r="BW110" s="5"/>
      <c r="BX110" s="86">
        <f t="shared" si="82"/>
        <v>420.26516369926912</v>
      </c>
      <c r="BY110" s="86">
        <f t="shared" si="121"/>
        <v>0.77517349926910128</v>
      </c>
      <c r="BZ110" s="92">
        <f t="shared" si="122"/>
        <v>1.8444866865619997E-3</v>
      </c>
      <c r="CA110" s="156">
        <f t="shared" si="123"/>
        <v>1.8478951044803768E-3</v>
      </c>
      <c r="CC110" s="5"/>
      <c r="CD110" s="86">
        <f t="shared" si="83"/>
        <v>419.23571001520355</v>
      </c>
      <c r="CE110" s="86">
        <f t="shared" si="124"/>
        <v>0.25428018479647108</v>
      </c>
      <c r="CF110" s="92">
        <f t="shared" si="125"/>
        <v>6.0653274213508582E-4</v>
      </c>
      <c r="CG110" s="156">
        <f t="shared" si="126"/>
        <v>6.061650831650072E-4</v>
      </c>
      <c r="CI110" s="5"/>
      <c r="CJ110" s="86">
        <f t="shared" si="84"/>
        <v>418.84844065334948</v>
      </c>
      <c r="CK110" s="86">
        <f t="shared" si="127"/>
        <v>0.64154954665053765</v>
      </c>
      <c r="CL110" s="92">
        <f t="shared" si="128"/>
        <v>1.5316985438690023E-3</v>
      </c>
      <c r="CM110" s="156">
        <f t="shared" si="129"/>
        <v>1.5293560314625539E-3</v>
      </c>
      <c r="CO110" s="5"/>
      <c r="CP110" s="86">
        <f t="shared" si="85"/>
        <v>418.8308099896347</v>
      </c>
      <c r="CQ110" s="86">
        <f t="shared" si="130"/>
        <v>0.65918021036532082</v>
      </c>
      <c r="CR110" s="92">
        <f t="shared" si="131"/>
        <v>1.5738579747312151E-3</v>
      </c>
      <c r="CS110" s="156">
        <f t="shared" si="132"/>
        <v>1.5713848381722858E-3</v>
      </c>
      <c r="CU110" s="5"/>
      <c r="CV110" s="6">
        <f t="shared" si="86"/>
        <v>419.23571001520355</v>
      </c>
      <c r="CW110" s="5"/>
      <c r="CX110" s="86">
        <f t="shared" si="133"/>
        <v>-0.99917563453431313</v>
      </c>
      <c r="CY110" s="86">
        <f t="shared" si="87"/>
        <v>418.23653438066924</v>
      </c>
      <c r="CZ110" s="86">
        <f t="shared" si="134"/>
        <v>1.2534558193307817</v>
      </c>
      <c r="DA110" s="92">
        <f t="shared" si="135"/>
        <v>2.9970022135606049E-3</v>
      </c>
      <c r="DB110" s="156">
        <f t="shared" si="136"/>
        <v>2.9880470299974791E-3</v>
      </c>
      <c r="DD110" s="5"/>
      <c r="DE110" s="86">
        <f t="shared" si="137"/>
        <v>-0.93367167179133581</v>
      </c>
      <c r="DF110" s="86">
        <f t="shared" si="88"/>
        <v>418.30203834341222</v>
      </c>
      <c r="DG110" s="86">
        <f t="shared" si="138"/>
        <v>1.1879518565878016</v>
      </c>
      <c r="DH110" s="92">
        <f t="shared" si="139"/>
        <v>2.8399380057826354E-3</v>
      </c>
      <c r="DI110" s="156">
        <f t="shared" si="140"/>
        <v>2.8318955978459044E-3</v>
      </c>
      <c r="DK110" s="5"/>
      <c r="DL110" s="86">
        <f t="shared" si="141"/>
        <v>-0.79874305882391095</v>
      </c>
      <c r="DM110" s="86">
        <f t="shared" si="89"/>
        <v>418.43696695637965</v>
      </c>
      <c r="DN110" s="86">
        <f t="shared" si="142"/>
        <v>1.0530232436203733</v>
      </c>
      <c r="DO110" s="92">
        <f t="shared" si="143"/>
        <v>2.5165636088031072E-3</v>
      </c>
      <c r="DP110" s="156">
        <f t="shared" si="144"/>
        <v>2.5102464140284346E-3</v>
      </c>
      <c r="DR110" s="5"/>
      <c r="DS110" s="86">
        <f t="shared" si="90"/>
        <v>-0.60735003835327128</v>
      </c>
      <c r="DT110" s="86">
        <f t="shared" si="74"/>
        <v>418.62835997685028</v>
      </c>
      <c r="DU110" s="86">
        <f t="shared" si="145"/>
        <v>0.86163022314974569</v>
      </c>
      <c r="DV110" s="92">
        <f t="shared" si="146"/>
        <v>2.058222293390235E-3</v>
      </c>
      <c r="DW110" s="156">
        <f t="shared" si="147"/>
        <v>2.0539947156759252E-3</v>
      </c>
    </row>
    <row r="111" spans="1:127" x14ac:dyDescent="0.7">
      <c r="A111" s="25">
        <v>43991</v>
      </c>
      <c r="B111">
        <v>130.04299929999999</v>
      </c>
      <c r="C111" s="85">
        <v>43991</v>
      </c>
      <c r="D111">
        <v>434.0499878</v>
      </c>
      <c r="E111" s="17">
        <v>110</v>
      </c>
      <c r="R111" s="5"/>
      <c r="S111" s="86">
        <f t="shared" si="91"/>
        <v>124.32078716696772</v>
      </c>
      <c r="T111" s="86">
        <f t="shared" si="92"/>
        <v>5.7222121330322722</v>
      </c>
      <c r="U111" s="92">
        <f t="shared" si="93"/>
        <v>4.6027798435245716E-2</v>
      </c>
      <c r="V111" s="156">
        <f t="shared" si="94"/>
        <v>4.4002461984374366E-2</v>
      </c>
      <c r="W111" s="102"/>
      <c r="X111" s="5"/>
      <c r="Y111" s="86">
        <f t="shared" si="95"/>
        <v>124.95249098502784</v>
      </c>
      <c r="Z111" s="86">
        <f t="shared" si="96"/>
        <v>5.0905083149721548</v>
      </c>
      <c r="AA111" s="92">
        <f t="shared" si="97"/>
        <v>4.0739550487089639E-2</v>
      </c>
      <c r="AB111" s="156">
        <f t="shared" si="98"/>
        <v>3.9144808581573182E-2</v>
      </c>
      <c r="AC111" s="102"/>
      <c r="AD111" s="5"/>
      <c r="AE111" s="86">
        <f t="shared" si="75"/>
        <v>125.40301924405861</v>
      </c>
      <c r="AF111" s="86">
        <f t="shared" si="99"/>
        <v>4.6399800559413791</v>
      </c>
      <c r="AG111" s="92">
        <f t="shared" si="100"/>
        <v>3.7000544994144659E-2</v>
      </c>
      <c r="AH111" s="156">
        <f t="shared" si="101"/>
        <v>3.5680352505845191E-2</v>
      </c>
      <c r="AI111" s="102"/>
      <c r="AJ111" s="5"/>
      <c r="AK111" s="86">
        <f t="shared" si="76"/>
        <v>125.63195610870579</v>
      </c>
      <c r="AL111" s="86">
        <f t="shared" si="102"/>
        <v>4.4110431912941976</v>
      </c>
      <c r="AM111" s="92">
        <f t="shared" si="103"/>
        <v>3.511083746461327E-2</v>
      </c>
      <c r="AN111" s="156">
        <f t="shared" si="104"/>
        <v>3.3919882000862142E-2</v>
      </c>
      <c r="AO111" s="102"/>
      <c r="AP111" s="5"/>
      <c r="AQ111" s="6">
        <f t="shared" si="77"/>
        <v>124.95249098502784</v>
      </c>
      <c r="AR111" s="5"/>
      <c r="AS111" s="86">
        <f t="shared" si="105"/>
        <v>0.61312429399949586</v>
      </c>
      <c r="AT111" s="86">
        <f t="shared" si="78"/>
        <v>125.56561527902733</v>
      </c>
      <c r="AU111" s="86">
        <f t="shared" si="106"/>
        <v>4.4773840209726643</v>
      </c>
      <c r="AV111" s="92">
        <f t="shared" si="107"/>
        <v>3.5657723740875918E-2</v>
      </c>
      <c r="AW111" s="156">
        <f t="shared" si="108"/>
        <v>3.4430027337678179E-2</v>
      </c>
      <c r="AY111" s="5"/>
      <c r="AZ111" s="86">
        <f t="shared" si="109"/>
        <v>0.77454282535923924</v>
      </c>
      <c r="BA111" s="86">
        <f t="shared" si="79"/>
        <v>125.72703381038707</v>
      </c>
      <c r="BB111" s="86">
        <f t="shared" si="110"/>
        <v>4.3159654896129211</v>
      </c>
      <c r="BC111" s="92">
        <f t="shared" si="111"/>
        <v>3.4328062619547406E-2</v>
      </c>
      <c r="BD111" s="156">
        <f t="shared" si="112"/>
        <v>3.3188756894604488E-2</v>
      </c>
      <c r="BF111" s="5"/>
      <c r="BG111">
        <f t="shared" si="113"/>
        <v>0.92921453425099299</v>
      </c>
      <c r="BH111" s="86">
        <f t="shared" si="80"/>
        <v>125.88170551927882</v>
      </c>
      <c r="BI111" s="86">
        <f t="shared" si="114"/>
        <v>4.1612937807211665</v>
      </c>
      <c r="BJ111" s="92">
        <f t="shared" si="115"/>
        <v>3.3057176684691984E-2</v>
      </c>
      <c r="BK111" s="156">
        <f t="shared" si="116"/>
        <v>3.1999367925384097E-2</v>
      </c>
      <c r="BM111" s="5"/>
      <c r="BN111" s="86">
        <f t="shared" si="117"/>
        <v>1.0191976855169442</v>
      </c>
      <c r="BO111" s="86">
        <f t="shared" si="81"/>
        <v>125.97168867054478</v>
      </c>
      <c r="BP111" s="86">
        <f t="shared" si="118"/>
        <v>4.0713106294552119</v>
      </c>
      <c r="BQ111" s="92">
        <f t="shared" si="119"/>
        <v>3.2319251035071522E-2</v>
      </c>
      <c r="BR111" s="156">
        <f t="shared" si="120"/>
        <v>3.1307418710506567E-2</v>
      </c>
      <c r="BW111" s="5"/>
      <c r="BX111" s="86">
        <f t="shared" si="82"/>
        <v>420.00935644451027</v>
      </c>
      <c r="BY111" s="86">
        <f t="shared" si="121"/>
        <v>14.040631355489722</v>
      </c>
      <c r="BZ111" s="92">
        <f t="shared" si="122"/>
        <v>3.3429329942426429E-2</v>
      </c>
      <c r="CA111" s="156">
        <f t="shared" si="123"/>
        <v>3.2347959336792596E-2</v>
      </c>
      <c r="CC111" s="5"/>
      <c r="CD111" s="86">
        <f t="shared" si="83"/>
        <v>419.36285010760179</v>
      </c>
      <c r="CE111" s="86">
        <f t="shared" si="124"/>
        <v>14.68713769239821</v>
      </c>
      <c r="CF111" s="92">
        <f t="shared" si="125"/>
        <v>3.502250542371535E-2</v>
      </c>
      <c r="CG111" s="156">
        <f t="shared" si="126"/>
        <v>3.3837433717808778E-2</v>
      </c>
      <c r="CI111" s="5"/>
      <c r="CJ111" s="86">
        <f t="shared" si="84"/>
        <v>419.27186335413887</v>
      </c>
      <c r="CK111" s="86">
        <f t="shared" si="127"/>
        <v>14.778124445861124</v>
      </c>
      <c r="CL111" s="92">
        <f t="shared" si="128"/>
        <v>3.5247117055834366E-2</v>
      </c>
      <c r="CM111" s="156">
        <f t="shared" si="129"/>
        <v>3.4047056470994617E-2</v>
      </c>
      <c r="CO111" s="5"/>
      <c r="CP111" s="86">
        <f t="shared" si="85"/>
        <v>419.32519514740869</v>
      </c>
      <c r="CQ111" s="86">
        <f t="shared" si="130"/>
        <v>14.724792652591304</v>
      </c>
      <c r="CR111" s="92">
        <f t="shared" si="131"/>
        <v>3.5115449352894193E-2</v>
      </c>
      <c r="CS111" s="156">
        <f t="shared" si="132"/>
        <v>3.3924186306799622E-2</v>
      </c>
      <c r="CU111" s="5"/>
      <c r="CV111" s="6">
        <f t="shared" si="86"/>
        <v>419.36285010760179</v>
      </c>
      <c r="CW111" s="5"/>
      <c r="CX111" s="86">
        <f t="shared" si="133"/>
        <v>-0.62749144464657203</v>
      </c>
      <c r="CY111" s="86">
        <f t="shared" si="87"/>
        <v>418.73535866295521</v>
      </c>
      <c r="CZ111" s="86">
        <f t="shared" si="134"/>
        <v>15.31462913704479</v>
      </c>
      <c r="DA111" s="92">
        <f t="shared" si="135"/>
        <v>3.6573527456447034E-2</v>
      </c>
      <c r="DB111" s="156">
        <f t="shared" si="136"/>
        <v>3.5283100028795325E-2</v>
      </c>
      <c r="DD111" s="5"/>
      <c r="DE111" s="86">
        <f t="shared" si="137"/>
        <v>-0.40326578969655014</v>
      </c>
      <c r="DF111" s="86">
        <f t="shared" si="88"/>
        <v>418.95958431790524</v>
      </c>
      <c r="DG111" s="86">
        <f t="shared" si="138"/>
        <v>15.090403482094757</v>
      </c>
      <c r="DH111" s="92">
        <f t="shared" si="139"/>
        <v>3.6018757051859696E-2</v>
      </c>
      <c r="DI111" s="156">
        <f t="shared" si="140"/>
        <v>3.4766510554650812E-2</v>
      </c>
      <c r="DK111" s="5"/>
      <c r="DL111" s="86">
        <f t="shared" si="141"/>
        <v>-0.18766017901729426</v>
      </c>
      <c r="DM111" s="86">
        <f t="shared" si="89"/>
        <v>419.17518992858447</v>
      </c>
      <c r="DN111" s="86">
        <f t="shared" si="142"/>
        <v>14.874797871415524</v>
      </c>
      <c r="DO111" s="92">
        <f t="shared" si="143"/>
        <v>3.5485873755910426E-2</v>
      </c>
      <c r="DP111" s="156">
        <f t="shared" si="144"/>
        <v>3.4269780646254688E-2</v>
      </c>
      <c r="DR111" s="5"/>
      <c r="DS111" s="86">
        <f t="shared" si="90"/>
        <v>-5.6482440289641167E-2</v>
      </c>
      <c r="DT111" s="86">
        <f t="shared" si="74"/>
        <v>419.30636766731214</v>
      </c>
      <c r="DU111" s="86">
        <f t="shared" si="145"/>
        <v>14.743620132687852</v>
      </c>
      <c r="DV111" s="92">
        <f t="shared" si="146"/>
        <v>3.5161927577464787E-2</v>
      </c>
      <c r="DW111" s="156">
        <f t="shared" si="147"/>
        <v>3.3967562601295048E-2</v>
      </c>
    </row>
    <row r="112" spans="1:127" x14ac:dyDescent="0.7">
      <c r="A112" s="25">
        <v>43992</v>
      </c>
      <c r="B112">
        <v>132.3724976</v>
      </c>
      <c r="C112" s="85">
        <v>43992</v>
      </c>
      <c r="D112">
        <v>434.48001099999999</v>
      </c>
      <c r="E112" s="17">
        <v>111</v>
      </c>
      <c r="R112" s="5"/>
      <c r="S112" s="86">
        <f t="shared" si="91"/>
        <v>126.20911717086835</v>
      </c>
      <c r="T112" s="86">
        <f t="shared" si="92"/>
        <v>6.1633804291316494</v>
      </c>
      <c r="U112" s="92">
        <f t="shared" si="93"/>
        <v>4.8834668740986041E-2</v>
      </c>
      <c r="V112" s="156">
        <f t="shared" si="94"/>
        <v>4.6560883422748452E-2</v>
      </c>
      <c r="W112" s="102"/>
      <c r="X112" s="5"/>
      <c r="Y112" s="86">
        <f t="shared" si="95"/>
        <v>127.49774514251391</v>
      </c>
      <c r="Z112" s="86">
        <f t="shared" si="96"/>
        <v>4.8747524574860961</v>
      </c>
      <c r="AA112" s="92">
        <f t="shared" si="97"/>
        <v>3.8234028782526429E-2</v>
      </c>
      <c r="AB112" s="156">
        <f t="shared" si="98"/>
        <v>3.682602161225744E-2</v>
      </c>
      <c r="AC112" s="102"/>
      <c r="AD112" s="5"/>
      <c r="AE112" s="86">
        <f t="shared" si="75"/>
        <v>128.4654060809799</v>
      </c>
      <c r="AF112" s="86">
        <f t="shared" si="99"/>
        <v>3.9070915190200992</v>
      </c>
      <c r="AG112" s="92">
        <f t="shared" si="100"/>
        <v>3.0413569210665254E-2</v>
      </c>
      <c r="AH112" s="156">
        <f t="shared" si="101"/>
        <v>2.9515885775808607E-2</v>
      </c>
      <c r="AI112" s="102"/>
      <c r="AJ112" s="5"/>
      <c r="AK112" s="86">
        <f t="shared" si="76"/>
        <v>128.94023850217644</v>
      </c>
      <c r="AL112" s="86">
        <f t="shared" si="102"/>
        <v>3.432259097823561</v>
      </c>
      <c r="AM112" s="92">
        <f t="shared" si="103"/>
        <v>2.6618991384645425E-2</v>
      </c>
      <c r="AN112" s="156">
        <f t="shared" si="104"/>
        <v>2.5928793065422683E-2</v>
      </c>
      <c r="AO112" s="102"/>
      <c r="AP112" s="5"/>
      <c r="AQ112" s="6">
        <f t="shared" si="77"/>
        <v>127.49774514251391</v>
      </c>
      <c r="AR112" s="5"/>
      <c r="AS112" s="86">
        <f t="shared" si="105"/>
        <v>1.2507271489500655</v>
      </c>
      <c r="AT112" s="86">
        <f t="shared" si="78"/>
        <v>128.74847229146397</v>
      </c>
      <c r="AU112" s="86">
        <f t="shared" si="106"/>
        <v>3.6240253085360337</v>
      </c>
      <c r="AV112" s="92">
        <f t="shared" si="107"/>
        <v>2.8148103383563852E-2</v>
      </c>
      <c r="AW112" s="156">
        <f t="shared" si="108"/>
        <v>2.7377479266781121E-2</v>
      </c>
      <c r="AY112" s="5"/>
      <c r="AZ112" s="86">
        <f t="shared" si="109"/>
        <v>1.6598984914226547</v>
      </c>
      <c r="BA112" s="86">
        <f t="shared" si="79"/>
        <v>129.15764363393657</v>
      </c>
      <c r="BB112" s="86">
        <f t="shared" si="110"/>
        <v>3.2148539660634299</v>
      </c>
      <c r="BC112" s="92">
        <f t="shared" si="111"/>
        <v>2.4890930769649912E-2</v>
      </c>
      <c r="BD112" s="156">
        <f t="shared" si="112"/>
        <v>2.4286419190925879E-2</v>
      </c>
      <c r="BF112" s="5"/>
      <c r="BG112">
        <f t="shared" si="113"/>
        <v>1.9958006855861441</v>
      </c>
      <c r="BH112" s="86">
        <f t="shared" si="80"/>
        <v>129.49354582810005</v>
      </c>
      <c r="BI112" s="86">
        <f t="shared" si="114"/>
        <v>2.8789517718999491</v>
      </c>
      <c r="BJ112" s="92">
        <f t="shared" si="115"/>
        <v>2.22323958579503E-2</v>
      </c>
      <c r="BK112" s="156">
        <f t="shared" si="116"/>
        <v>2.174886644958151E-2</v>
      </c>
      <c r="BM112" s="5"/>
      <c r="BN112" s="86">
        <f t="shared" si="117"/>
        <v>2.1637400394937889</v>
      </c>
      <c r="BO112" s="86">
        <f t="shared" si="81"/>
        <v>129.66148518200771</v>
      </c>
      <c r="BP112" s="86">
        <f t="shared" si="118"/>
        <v>2.7110124179922934</v>
      </c>
      <c r="BQ112" s="92">
        <f t="shared" si="119"/>
        <v>2.0908386281298614E-2</v>
      </c>
      <c r="BR112" s="156">
        <f t="shared" si="120"/>
        <v>2.0480178792005307E-2</v>
      </c>
      <c r="BW112" s="5"/>
      <c r="BX112" s="86">
        <f t="shared" si="82"/>
        <v>424.64276479182183</v>
      </c>
      <c r="BY112" s="86">
        <f t="shared" si="121"/>
        <v>9.8372462081781578</v>
      </c>
      <c r="BZ112" s="92">
        <f t="shared" si="122"/>
        <v>2.316593387149973E-2</v>
      </c>
      <c r="CA112" s="156">
        <f t="shared" si="123"/>
        <v>2.2641424137181211E-2</v>
      </c>
      <c r="CC112" s="5"/>
      <c r="CD112" s="86">
        <f t="shared" si="83"/>
        <v>426.70641895380089</v>
      </c>
      <c r="CE112" s="86">
        <f t="shared" si="124"/>
        <v>7.7735920461990986</v>
      </c>
      <c r="CF112" s="92">
        <f t="shared" si="125"/>
        <v>1.821765902949948E-2</v>
      </c>
      <c r="CG112" s="156">
        <f t="shared" si="126"/>
        <v>1.7891713886462542E-2</v>
      </c>
      <c r="CI112" s="5"/>
      <c r="CJ112" s="86">
        <f t="shared" si="84"/>
        <v>429.02542548840722</v>
      </c>
      <c r="CK112" s="86">
        <f t="shared" si="127"/>
        <v>5.4545855115927679</v>
      </c>
      <c r="CL112" s="92">
        <f t="shared" si="128"/>
        <v>1.2713898029197706E-2</v>
      </c>
      <c r="CM112" s="156">
        <f t="shared" si="129"/>
        <v>1.2554284140801977E-2</v>
      </c>
      <c r="CO112" s="5"/>
      <c r="CP112" s="86">
        <f t="shared" si="85"/>
        <v>430.36878963685217</v>
      </c>
      <c r="CQ112" s="86">
        <f t="shared" si="130"/>
        <v>4.1112213631478198</v>
      </c>
      <c r="CR112" s="92">
        <f t="shared" si="131"/>
        <v>9.5527869635177159E-3</v>
      </c>
      <c r="CS112" s="156">
        <f t="shared" si="132"/>
        <v>9.4623947225683062E-3</v>
      </c>
      <c r="CU112" s="5"/>
      <c r="CV112" s="6">
        <f t="shared" si="86"/>
        <v>426.70641895380089</v>
      </c>
      <c r="CW112" s="5"/>
      <c r="CX112" s="86">
        <f t="shared" si="133"/>
        <v>2.0029584513325016</v>
      </c>
      <c r="CY112" s="86">
        <f t="shared" si="87"/>
        <v>428.70937740513341</v>
      </c>
      <c r="CZ112" s="86">
        <f t="shared" si="134"/>
        <v>5.770633594866581</v>
      </c>
      <c r="DA112" s="92">
        <f t="shared" si="135"/>
        <v>1.3460479054119899E-2</v>
      </c>
      <c r="DB112" s="156">
        <f t="shared" si="136"/>
        <v>1.3281700996059359E-2</v>
      </c>
      <c r="DD112" s="5"/>
      <c r="DE112" s="86">
        <f t="shared" si="137"/>
        <v>3.4701515282512774</v>
      </c>
      <c r="DF112" s="86">
        <f t="shared" si="88"/>
        <v>430.17657048205217</v>
      </c>
      <c r="DG112" s="86">
        <f t="shared" si="138"/>
        <v>4.3034405179478199</v>
      </c>
      <c r="DH112" s="92">
        <f t="shared" si="139"/>
        <v>1.0003893315541154E-2</v>
      </c>
      <c r="DI112" s="156">
        <f t="shared" si="140"/>
        <v>9.9048066861419318E-3</v>
      </c>
      <c r="DK112" s="5"/>
      <c r="DL112" s="86">
        <f t="shared" si="141"/>
        <v>4.7829509776255295</v>
      </c>
      <c r="DM112" s="86">
        <f t="shared" si="89"/>
        <v>431.48936993142644</v>
      </c>
      <c r="DN112" s="86">
        <f t="shared" si="142"/>
        <v>2.9906410685735523</v>
      </c>
      <c r="DO112" s="92">
        <f t="shared" si="143"/>
        <v>6.9309727584919035E-3</v>
      </c>
      <c r="DP112" s="156">
        <f t="shared" si="144"/>
        <v>6.8832650360376472E-3</v>
      </c>
      <c r="DR112" s="5"/>
      <c r="DS112" s="86">
        <f t="shared" si="90"/>
        <v>5.4935560245769182</v>
      </c>
      <c r="DT112" s="86">
        <f t="shared" si="74"/>
        <v>432.19997497837778</v>
      </c>
      <c r="DU112" s="86">
        <f t="shared" si="145"/>
        <v>2.2800360216222089</v>
      </c>
      <c r="DV112" s="92">
        <f t="shared" si="146"/>
        <v>5.2754191430396894E-3</v>
      </c>
      <c r="DW112" s="156">
        <f t="shared" si="147"/>
        <v>5.2477351406212541E-3</v>
      </c>
    </row>
    <row r="113" spans="1:127" x14ac:dyDescent="0.7">
      <c r="A113" s="25">
        <v>43993</v>
      </c>
      <c r="B113">
        <v>127.8980026</v>
      </c>
      <c r="C113" s="85">
        <v>43993</v>
      </c>
      <c r="D113">
        <v>425.55999759999997</v>
      </c>
      <c r="E113" s="17">
        <v>112</v>
      </c>
      <c r="R113" s="5"/>
      <c r="S113" s="86">
        <f t="shared" si="91"/>
        <v>128.24303271248181</v>
      </c>
      <c r="T113" s="86">
        <f t="shared" si="92"/>
        <v>0.34503011248180826</v>
      </c>
      <c r="U113" s="92">
        <f t="shared" si="93"/>
        <v>2.6904394350635683E-3</v>
      </c>
      <c r="V113" s="156">
        <f t="shared" si="94"/>
        <v>2.6976974266039733E-3</v>
      </c>
      <c r="W113" s="102"/>
      <c r="X113" s="5"/>
      <c r="Y113" s="86">
        <f t="shared" si="95"/>
        <v>129.93512137125697</v>
      </c>
      <c r="Z113" s="86">
        <f t="shared" si="96"/>
        <v>2.0371187712569707</v>
      </c>
      <c r="AA113" s="92">
        <f t="shared" si="97"/>
        <v>1.5677968741310638E-2</v>
      </c>
      <c r="AB113" s="156">
        <f t="shared" si="98"/>
        <v>1.5927682448865475E-2</v>
      </c>
      <c r="AC113" s="102"/>
      <c r="AD113" s="5"/>
      <c r="AE113" s="86">
        <f t="shared" si="75"/>
        <v>131.04408648353316</v>
      </c>
      <c r="AF113" s="86">
        <f t="shared" si="99"/>
        <v>3.1460838835331657</v>
      </c>
      <c r="AG113" s="92">
        <f t="shared" si="100"/>
        <v>2.4007827960466563E-2</v>
      </c>
      <c r="AH113" s="156">
        <f t="shared" si="101"/>
        <v>2.459838167584617E-2</v>
      </c>
      <c r="AI113" s="102"/>
      <c r="AJ113" s="5"/>
      <c r="AK113" s="86">
        <f t="shared" si="76"/>
        <v>131.51443282554413</v>
      </c>
      <c r="AL113" s="86">
        <f t="shared" si="102"/>
        <v>3.6164302255441356</v>
      </c>
      <c r="AM113" s="92">
        <f t="shared" si="103"/>
        <v>2.7498352445783532E-2</v>
      </c>
      <c r="AN113" s="156">
        <f t="shared" si="104"/>
        <v>2.8275892914876026E-2</v>
      </c>
      <c r="AO113" s="102"/>
      <c r="AP113" s="5"/>
      <c r="AQ113" s="6">
        <f t="shared" si="77"/>
        <v>129.93512137125697</v>
      </c>
      <c r="AR113" s="5"/>
      <c r="AS113" s="86">
        <f t="shared" si="105"/>
        <v>1.6423213452817544</v>
      </c>
      <c r="AT113" s="86">
        <f t="shared" si="78"/>
        <v>131.57744271653871</v>
      </c>
      <c r="AU113" s="86">
        <f t="shared" si="106"/>
        <v>3.6794401165387143</v>
      </c>
      <c r="AV113" s="92">
        <f t="shared" si="107"/>
        <v>2.7964064664681498E-2</v>
      </c>
      <c r="AW113" s="156">
        <f t="shared" si="108"/>
        <v>2.8768550264589625E-2</v>
      </c>
      <c r="AY113" s="5"/>
      <c r="AZ113" s="86">
        <f t="shared" si="109"/>
        <v>2.0486373600828585</v>
      </c>
      <c r="BA113" s="86">
        <f t="shared" si="79"/>
        <v>131.98375873133983</v>
      </c>
      <c r="BB113" s="86">
        <f t="shared" si="110"/>
        <v>4.085756131339835</v>
      </c>
      <c r="BC113" s="92">
        <f t="shared" si="111"/>
        <v>3.0956506850639217E-2</v>
      </c>
      <c r="BD113" s="156">
        <f t="shared" si="112"/>
        <v>3.1945425638256489E-2</v>
      </c>
      <c r="BF113" s="5"/>
      <c r="BG113">
        <f t="shared" si="113"/>
        <v>2.2872405440697099</v>
      </c>
      <c r="BH113" s="86">
        <f t="shared" si="80"/>
        <v>132.22236191532667</v>
      </c>
      <c r="BI113" s="86">
        <f t="shared" si="114"/>
        <v>4.3243593153266744</v>
      </c>
      <c r="BJ113" s="92">
        <f t="shared" si="115"/>
        <v>3.270520396614858E-2</v>
      </c>
      <c r="BK113" s="156">
        <f t="shared" si="116"/>
        <v>3.3810999604513559E-2</v>
      </c>
      <c r="BM113" s="5"/>
      <c r="BN113" s="86">
        <f t="shared" si="117"/>
        <v>2.3689671814307438</v>
      </c>
      <c r="BO113" s="86">
        <f t="shared" si="81"/>
        <v>132.30408855268772</v>
      </c>
      <c r="BP113" s="86">
        <f t="shared" si="118"/>
        <v>4.4060859526877181</v>
      </c>
      <c r="BQ113" s="92">
        <f t="shared" si="119"/>
        <v>3.3302719522028026E-2</v>
      </c>
      <c r="BR113" s="156">
        <f t="shared" si="120"/>
        <v>3.4449998147881307E-2</v>
      </c>
      <c r="BW113" s="5"/>
      <c r="BX113" s="86">
        <f t="shared" si="82"/>
        <v>427.88905604052059</v>
      </c>
      <c r="BY113" s="86">
        <f t="shared" si="121"/>
        <v>2.3290584405206118</v>
      </c>
      <c r="BZ113" s="92">
        <f t="shared" si="122"/>
        <v>5.4431362701177679E-3</v>
      </c>
      <c r="CA113" s="156">
        <f t="shared" si="123"/>
        <v>5.4729261529646456E-3</v>
      </c>
      <c r="CC113" s="5"/>
      <c r="CD113" s="86">
        <f t="shared" si="83"/>
        <v>430.59321497690041</v>
      </c>
      <c r="CE113" s="86">
        <f t="shared" si="124"/>
        <v>5.0332173769004385</v>
      </c>
      <c r="CF113" s="92">
        <f t="shared" si="125"/>
        <v>1.1689030857512351E-2</v>
      </c>
      <c r="CG113" s="156">
        <f t="shared" si="126"/>
        <v>1.1827280301921966E-2</v>
      </c>
      <c r="CI113" s="5"/>
      <c r="CJ113" s="86">
        <f t="shared" si="84"/>
        <v>432.62545192605842</v>
      </c>
      <c r="CK113" s="86">
        <f t="shared" si="127"/>
        <v>7.0654543260584433</v>
      </c>
      <c r="CL113" s="92">
        <f t="shared" si="128"/>
        <v>1.6331573407442578E-2</v>
      </c>
      <c r="CM113" s="156">
        <f t="shared" si="129"/>
        <v>1.6602721980225998E-2</v>
      </c>
      <c r="CO113" s="5"/>
      <c r="CP113" s="86">
        <f t="shared" si="85"/>
        <v>433.45220565921301</v>
      </c>
      <c r="CQ113" s="86">
        <f t="shared" si="130"/>
        <v>7.8922080592130328</v>
      </c>
      <c r="CR113" s="92">
        <f t="shared" si="131"/>
        <v>1.8207793053469919E-2</v>
      </c>
      <c r="CS113" s="156">
        <f t="shared" si="132"/>
        <v>1.854546504305421E-2</v>
      </c>
      <c r="CU113" s="5"/>
      <c r="CV113" s="6">
        <f t="shared" si="86"/>
        <v>430.59321497690041</v>
      </c>
      <c r="CW113" s="5"/>
      <c r="CX113" s="86">
        <f t="shared" si="133"/>
        <v>2.6246248500156177</v>
      </c>
      <c r="CY113" s="86">
        <f t="shared" si="87"/>
        <v>433.21783982691602</v>
      </c>
      <c r="CZ113" s="86">
        <f t="shared" si="134"/>
        <v>7.6578422269160455</v>
      </c>
      <c r="DA113" s="92">
        <f t="shared" si="135"/>
        <v>1.767665484407473E-2</v>
      </c>
      <c r="DB113" s="156">
        <f t="shared" si="136"/>
        <v>1.7994741681792051E-2</v>
      </c>
      <c r="DD113" s="5"/>
      <c r="DE113" s="86">
        <f t="shared" si="137"/>
        <v>3.6784737756753989</v>
      </c>
      <c r="DF113" s="86">
        <f t="shared" si="88"/>
        <v>434.27168875257581</v>
      </c>
      <c r="DG113" s="86">
        <f t="shared" si="138"/>
        <v>8.7116911525758383</v>
      </c>
      <c r="DH113" s="92">
        <f t="shared" si="139"/>
        <v>2.0060463019359483E-2</v>
      </c>
      <c r="DI113" s="156">
        <f t="shared" si="140"/>
        <v>2.0471123229877184E-2</v>
      </c>
      <c r="DK113" s="5"/>
      <c r="DL113" s="86">
        <f t="shared" si="141"/>
        <v>4.1914887076383636</v>
      </c>
      <c r="DM113" s="86">
        <f t="shared" si="89"/>
        <v>434.78470368453878</v>
      </c>
      <c r="DN113" s="86">
        <f t="shared" si="142"/>
        <v>9.2247060845388091</v>
      </c>
      <c r="DO113" s="92">
        <f t="shared" si="143"/>
        <v>2.1216721762207767E-2</v>
      </c>
      <c r="DP113" s="156">
        <f t="shared" si="144"/>
        <v>2.1676628763424004E-2</v>
      </c>
      <c r="DR113" s="5"/>
      <c r="DS113" s="86">
        <f t="shared" si="90"/>
        <v>4.2884860234688702</v>
      </c>
      <c r="DT113" s="86">
        <f t="shared" si="74"/>
        <v>434.88170100036928</v>
      </c>
      <c r="DU113" s="86">
        <f t="shared" si="145"/>
        <v>9.3217034003693016</v>
      </c>
      <c r="DV113" s="92">
        <f t="shared" si="146"/>
        <v>2.1435032513270513E-2</v>
      </c>
      <c r="DW113" s="156">
        <f t="shared" si="147"/>
        <v>2.1904557413620265E-2</v>
      </c>
    </row>
    <row r="114" spans="1:127" x14ac:dyDescent="0.7">
      <c r="A114" s="25">
        <v>43994</v>
      </c>
      <c r="B114">
        <v>127.25099950000001</v>
      </c>
      <c r="C114" s="85">
        <v>43994</v>
      </c>
      <c r="D114">
        <v>418.07000729999999</v>
      </c>
      <c r="E114" s="17">
        <v>113</v>
      </c>
      <c r="R114" s="5"/>
      <c r="S114" s="86">
        <f t="shared" si="91"/>
        <v>128.1291727753628</v>
      </c>
      <c r="T114" s="86">
        <f t="shared" si="92"/>
        <v>0.87817327536279777</v>
      </c>
      <c r="U114" s="92">
        <f t="shared" si="93"/>
        <v>6.8538121049327222E-3</v>
      </c>
      <c r="V114" s="156">
        <f t="shared" si="94"/>
        <v>6.9011110232010215E-3</v>
      </c>
      <c r="W114" s="102"/>
      <c r="X114" s="5"/>
      <c r="Y114" s="86">
        <f t="shared" si="95"/>
        <v>128.91656198562848</v>
      </c>
      <c r="Z114" s="86">
        <f t="shared" si="96"/>
        <v>1.6655624856284703</v>
      </c>
      <c r="AA114" s="92">
        <f t="shared" si="97"/>
        <v>1.2919693637301203E-2</v>
      </c>
      <c r="AB114" s="156">
        <f t="shared" si="98"/>
        <v>1.3088796883111872E-2</v>
      </c>
      <c r="AC114" s="102"/>
      <c r="AD114" s="5"/>
      <c r="AE114" s="86">
        <f t="shared" si="75"/>
        <v>128.96767112040129</v>
      </c>
      <c r="AF114" s="86">
        <f t="shared" si="99"/>
        <v>1.7166716204012857</v>
      </c>
      <c r="AG114" s="92">
        <f t="shared" si="100"/>
        <v>1.3310867797237651E-2</v>
      </c>
      <c r="AH114" s="156">
        <f t="shared" si="101"/>
        <v>1.3490437223648571E-2</v>
      </c>
      <c r="AI114" s="102"/>
      <c r="AJ114" s="5"/>
      <c r="AK114" s="86">
        <f t="shared" si="76"/>
        <v>128.80211015638605</v>
      </c>
      <c r="AL114" s="86">
        <f t="shared" si="102"/>
        <v>1.5511106563860437</v>
      </c>
      <c r="AM114" s="92">
        <f t="shared" si="103"/>
        <v>1.2042587303133085E-2</v>
      </c>
      <c r="AN114" s="156">
        <f t="shared" si="104"/>
        <v>1.2189378963471668E-2</v>
      </c>
      <c r="AO114" s="102"/>
      <c r="AP114" s="5"/>
      <c r="AQ114" s="6">
        <f t="shared" si="77"/>
        <v>128.91656198562848</v>
      </c>
      <c r="AR114" s="5"/>
      <c r="AS114" s="86">
        <f t="shared" si="105"/>
        <v>0.76423070408137295</v>
      </c>
      <c r="AT114" s="86">
        <f t="shared" si="78"/>
        <v>129.68079268970985</v>
      </c>
      <c r="AU114" s="86">
        <f t="shared" si="106"/>
        <v>2.4297931897098408</v>
      </c>
      <c r="AV114" s="92">
        <f t="shared" si="107"/>
        <v>1.8736723760809065E-2</v>
      </c>
      <c r="AW114" s="156">
        <f t="shared" si="108"/>
        <v>1.909449198243697E-2</v>
      </c>
      <c r="AY114" s="5"/>
      <c r="AZ114" s="86">
        <f t="shared" si="109"/>
        <v>0.515038987227183</v>
      </c>
      <c r="BA114" s="86">
        <f t="shared" si="79"/>
        <v>129.43160097285565</v>
      </c>
      <c r="BB114" s="86">
        <f t="shared" si="110"/>
        <v>2.180601472855642</v>
      </c>
      <c r="BC114" s="92">
        <f t="shared" si="111"/>
        <v>1.6847519898273971E-2</v>
      </c>
      <c r="BD114" s="156">
        <f t="shared" si="112"/>
        <v>1.7136222752070735E-2</v>
      </c>
      <c r="BF114" s="5"/>
      <c r="BG114">
        <f t="shared" si="113"/>
        <v>0.10541259046889628</v>
      </c>
      <c r="BH114" s="86">
        <f t="shared" si="80"/>
        <v>129.02197457609736</v>
      </c>
      <c r="BI114" s="86">
        <f t="shared" si="114"/>
        <v>1.7709750760973577</v>
      </c>
      <c r="BJ114" s="92">
        <f t="shared" si="115"/>
        <v>1.3726150773276484E-2</v>
      </c>
      <c r="BK114" s="156">
        <f t="shared" si="116"/>
        <v>1.3917180085468465E-2</v>
      </c>
      <c r="BM114" s="5"/>
      <c r="BN114" s="86">
        <f t="shared" si="117"/>
        <v>-0.1716777438636834</v>
      </c>
      <c r="BO114" s="86">
        <f t="shared" si="81"/>
        <v>128.74488424176479</v>
      </c>
      <c r="BP114" s="86">
        <f t="shared" si="118"/>
        <v>1.4938847417647878</v>
      </c>
      <c r="BQ114" s="92">
        <f t="shared" si="119"/>
        <v>1.1603449337524606E-2</v>
      </c>
      <c r="BR114" s="156">
        <f t="shared" si="120"/>
        <v>1.1739670003651231E-2</v>
      </c>
      <c r="BW114" s="5"/>
      <c r="BX114" s="86">
        <f t="shared" si="82"/>
        <v>427.12046675514875</v>
      </c>
      <c r="BY114" s="86">
        <f t="shared" si="121"/>
        <v>9.0504594551487685</v>
      </c>
      <c r="BZ114" s="92">
        <f t="shared" si="122"/>
        <v>2.1189477347937621E-2</v>
      </c>
      <c r="CA114" s="156">
        <f t="shared" si="123"/>
        <v>2.1648191205101953E-2</v>
      </c>
      <c r="CC114" s="5"/>
      <c r="CD114" s="86">
        <f t="shared" si="83"/>
        <v>428.07660628845019</v>
      </c>
      <c r="CE114" s="86">
        <f t="shared" si="124"/>
        <v>10.006598988450207</v>
      </c>
      <c r="CF114" s="92">
        <f t="shared" si="125"/>
        <v>2.337572023664259E-2</v>
      </c>
      <c r="CG114" s="156">
        <f t="shared" si="126"/>
        <v>2.3935223320790962E-2</v>
      </c>
      <c r="CI114" s="5"/>
      <c r="CJ114" s="86">
        <f t="shared" si="84"/>
        <v>427.96225207085979</v>
      </c>
      <c r="CK114" s="86">
        <f t="shared" si="127"/>
        <v>9.8922447708598042</v>
      </c>
      <c r="CL114" s="92">
        <f t="shared" si="128"/>
        <v>2.3114760058842519E-2</v>
      </c>
      <c r="CM114" s="156">
        <f t="shared" si="129"/>
        <v>2.3661694448607735E-2</v>
      </c>
      <c r="CO114" s="5"/>
      <c r="CP114" s="86">
        <f t="shared" si="85"/>
        <v>427.53304961480325</v>
      </c>
      <c r="CQ114" s="86">
        <f t="shared" si="130"/>
        <v>9.4630423148032605</v>
      </c>
      <c r="CR114" s="92">
        <f t="shared" si="131"/>
        <v>2.2134060333649595E-2</v>
      </c>
      <c r="CS114" s="156">
        <f t="shared" si="132"/>
        <v>2.2635066255811891E-2</v>
      </c>
      <c r="CU114" s="5"/>
      <c r="CV114" s="6">
        <f t="shared" si="86"/>
        <v>428.07660628845019</v>
      </c>
      <c r="CW114" s="5"/>
      <c r="CX114" s="86">
        <f t="shared" si="133"/>
        <v>0.92801778232189136</v>
      </c>
      <c r="CY114" s="86">
        <f t="shared" si="87"/>
        <v>429.00462407077208</v>
      </c>
      <c r="CZ114" s="86">
        <f t="shared" si="134"/>
        <v>10.934616770772095</v>
      </c>
      <c r="DA114" s="92">
        <f t="shared" si="135"/>
        <v>2.548834244958682E-2</v>
      </c>
      <c r="DB114" s="156">
        <f t="shared" si="136"/>
        <v>2.6154989786018299E-2</v>
      </c>
      <c r="DD114" s="5"/>
      <c r="DE114" s="86">
        <f t="shared" si="137"/>
        <v>0.58093254361258984</v>
      </c>
      <c r="DF114" s="86">
        <f t="shared" si="88"/>
        <v>428.65753883206276</v>
      </c>
      <c r="DG114" s="86">
        <f t="shared" si="138"/>
        <v>10.587531532062769</v>
      </c>
      <c r="DH114" s="92">
        <f t="shared" si="139"/>
        <v>2.4699277565279676E-2</v>
      </c>
      <c r="DI114" s="156">
        <f t="shared" si="140"/>
        <v>2.5324781369607637E-2</v>
      </c>
      <c r="DK114" s="5"/>
      <c r="DL114" s="86">
        <f t="shared" si="141"/>
        <v>-0.23585557378010136</v>
      </c>
      <c r="DM114" s="86">
        <f t="shared" si="89"/>
        <v>427.84075071467009</v>
      </c>
      <c r="DN114" s="86">
        <f t="shared" si="142"/>
        <v>9.7707434146701075</v>
      </c>
      <c r="DO114" s="92">
        <f t="shared" si="143"/>
        <v>2.2837337019320732E-2</v>
      </c>
      <c r="DP114" s="156">
        <f t="shared" si="144"/>
        <v>2.3371070021913309E-2</v>
      </c>
      <c r="DR114" s="5"/>
      <c r="DS114" s="86">
        <f t="shared" si="90"/>
        <v>-0.81533501047044687</v>
      </c>
      <c r="DT114" s="86">
        <f t="shared" si="74"/>
        <v>427.26127127797974</v>
      </c>
      <c r="DU114" s="86">
        <f t="shared" si="145"/>
        <v>9.1912639779797587</v>
      </c>
      <c r="DV114" s="92">
        <f t="shared" si="146"/>
        <v>2.1512045663506549E-2</v>
      </c>
      <c r="DW114" s="156">
        <f t="shared" si="147"/>
        <v>2.1984987723322288E-2</v>
      </c>
    </row>
    <row r="115" spans="1:127" x14ac:dyDescent="0.7">
      <c r="A115" s="25">
        <v>43997</v>
      </c>
      <c r="B115">
        <v>128.6340027</v>
      </c>
      <c r="C115" s="85">
        <v>43997</v>
      </c>
      <c r="D115">
        <v>425.5</v>
      </c>
      <c r="E115" s="17">
        <v>114</v>
      </c>
      <c r="R115" s="5"/>
      <c r="S115" s="86">
        <f t="shared" si="91"/>
        <v>127.83937559449308</v>
      </c>
      <c r="T115" s="86">
        <f t="shared" si="92"/>
        <v>0.79462710550691895</v>
      </c>
      <c r="U115" s="92">
        <f t="shared" si="93"/>
        <v>6.2158243640635319E-3</v>
      </c>
      <c r="V115" s="156">
        <f t="shared" si="94"/>
        <v>6.1774265655104195E-3</v>
      </c>
      <c r="W115" s="102"/>
      <c r="X115" s="5"/>
      <c r="Y115" s="86">
        <f t="shared" si="95"/>
        <v>128.08378074281424</v>
      </c>
      <c r="Z115" s="86">
        <f t="shared" si="96"/>
        <v>0.55022195718575517</v>
      </c>
      <c r="AA115" s="92">
        <f t="shared" si="97"/>
        <v>4.2957972820194387E-3</v>
      </c>
      <c r="AB115" s="156">
        <f t="shared" si="98"/>
        <v>4.2774223427454235E-3</v>
      </c>
      <c r="AC115" s="102"/>
      <c r="AD115" s="5"/>
      <c r="AE115" s="86">
        <f t="shared" si="75"/>
        <v>127.83466785093644</v>
      </c>
      <c r="AF115" s="86">
        <f t="shared" si="99"/>
        <v>0.79933484906355545</v>
      </c>
      <c r="AG115" s="92">
        <f t="shared" si="100"/>
        <v>6.252880087236054E-3</v>
      </c>
      <c r="AH115" s="156">
        <f t="shared" si="101"/>
        <v>6.2140245369473792E-3</v>
      </c>
      <c r="AI115" s="102"/>
      <c r="AJ115" s="5"/>
      <c r="AK115" s="86">
        <f t="shared" si="76"/>
        <v>127.63877716409651</v>
      </c>
      <c r="AL115" s="86">
        <f t="shared" si="102"/>
        <v>0.9952255359034865</v>
      </c>
      <c r="AM115" s="92">
        <f t="shared" si="103"/>
        <v>7.7972036242872538E-3</v>
      </c>
      <c r="AN115" s="156">
        <f t="shared" si="104"/>
        <v>7.7368776141138185E-3</v>
      </c>
      <c r="AO115" s="102"/>
      <c r="AP115" s="5"/>
      <c r="AQ115" s="6">
        <f t="shared" si="77"/>
        <v>128.08378074281424</v>
      </c>
      <c r="AR115" s="5"/>
      <c r="AS115" s="86">
        <f t="shared" si="105"/>
        <v>0.23721676160582222</v>
      </c>
      <c r="AT115" s="86">
        <f t="shared" si="78"/>
        <v>128.32099750442006</v>
      </c>
      <c r="AU115" s="86">
        <f t="shared" si="106"/>
        <v>0.31300519557993312</v>
      </c>
      <c r="AV115" s="92">
        <f t="shared" si="107"/>
        <v>2.4392359915153521E-3</v>
      </c>
      <c r="AW115" s="156">
        <f t="shared" si="108"/>
        <v>2.4333005971206795E-3</v>
      </c>
      <c r="AY115" s="5"/>
      <c r="AZ115" s="86">
        <f t="shared" si="109"/>
        <v>-0.15887112779352608</v>
      </c>
      <c r="BA115" s="86">
        <f t="shared" si="79"/>
        <v>127.92490961502071</v>
      </c>
      <c r="BB115" s="86">
        <f t="shared" si="110"/>
        <v>0.70909308497928691</v>
      </c>
      <c r="BC115" s="92">
        <f t="shared" si="111"/>
        <v>5.5430415164118008E-3</v>
      </c>
      <c r="BD115" s="156">
        <f t="shared" si="112"/>
        <v>5.5124855799833315E-3</v>
      </c>
      <c r="BF115" s="5"/>
      <c r="BG115">
        <f t="shared" si="113"/>
        <v>-0.51379533949797052</v>
      </c>
      <c r="BH115" s="86">
        <f t="shared" si="80"/>
        <v>127.56998540331627</v>
      </c>
      <c r="BI115" s="86">
        <f t="shared" si="114"/>
        <v>1.0640172966837298</v>
      </c>
      <c r="BJ115" s="92">
        <f t="shared" si="115"/>
        <v>8.3406554709542988E-3</v>
      </c>
      <c r="BK115" s="156">
        <f t="shared" si="116"/>
        <v>8.2716643682870464E-3</v>
      </c>
      <c r="BM115" s="5"/>
      <c r="BN115" s="86">
        <f t="shared" si="117"/>
        <v>-0.66750536807659722</v>
      </c>
      <c r="BO115" s="86">
        <f t="shared" si="81"/>
        <v>127.41627537473764</v>
      </c>
      <c r="BP115" s="86">
        <f t="shared" si="118"/>
        <v>1.2177273252623593</v>
      </c>
      <c r="BQ115" s="92">
        <f t="shared" si="119"/>
        <v>9.5570783377630711E-3</v>
      </c>
      <c r="BR115" s="156">
        <f t="shared" si="120"/>
        <v>9.4666052497980723E-3</v>
      </c>
      <c r="BW115" s="5"/>
      <c r="BX115" s="86">
        <f t="shared" si="82"/>
        <v>424.1338151349496</v>
      </c>
      <c r="BY115" s="86">
        <f t="shared" si="121"/>
        <v>1.3661848650503998</v>
      </c>
      <c r="BZ115" s="92">
        <f t="shared" si="122"/>
        <v>3.2211175254104919E-3</v>
      </c>
      <c r="CA115" s="156">
        <f t="shared" si="123"/>
        <v>3.2107752410115153E-3</v>
      </c>
      <c r="CC115" s="5"/>
      <c r="CD115" s="86">
        <f t="shared" si="83"/>
        <v>423.07330679422512</v>
      </c>
      <c r="CE115" s="86">
        <f t="shared" si="124"/>
        <v>2.4266932057748818</v>
      </c>
      <c r="CF115" s="92">
        <f t="shared" si="125"/>
        <v>5.7358693323452323E-3</v>
      </c>
      <c r="CG115" s="156">
        <f t="shared" si="126"/>
        <v>5.703156770328747E-3</v>
      </c>
      <c r="CI115" s="5"/>
      <c r="CJ115" s="86">
        <f t="shared" si="84"/>
        <v>421.43337052209233</v>
      </c>
      <c r="CK115" s="86">
        <f t="shared" si="127"/>
        <v>4.0666294779076679</v>
      </c>
      <c r="CL115" s="92">
        <f t="shared" si="128"/>
        <v>9.6495193839769445E-3</v>
      </c>
      <c r="CM115" s="156">
        <f t="shared" si="129"/>
        <v>9.5572960702882907E-3</v>
      </c>
      <c r="CO115" s="5"/>
      <c r="CP115" s="86">
        <f t="shared" si="85"/>
        <v>420.4357678787008</v>
      </c>
      <c r="CQ115" s="86">
        <f t="shared" si="130"/>
        <v>5.0642321212991988</v>
      </c>
      <c r="CR115" s="92">
        <f t="shared" si="131"/>
        <v>1.2045198121108172E-2</v>
      </c>
      <c r="CS115" s="156">
        <f t="shared" si="132"/>
        <v>1.1901838122912336E-2</v>
      </c>
      <c r="CU115" s="5"/>
      <c r="CV115" s="6">
        <f t="shared" si="86"/>
        <v>423.07330679422512</v>
      </c>
      <c r="CW115" s="5"/>
      <c r="CX115" s="86">
        <f t="shared" si="133"/>
        <v>-1.029316918938608</v>
      </c>
      <c r="CY115" s="86">
        <f t="shared" si="87"/>
        <v>422.04398987528651</v>
      </c>
      <c r="CZ115" s="86">
        <f t="shared" si="134"/>
        <v>3.4560101247134867</v>
      </c>
      <c r="DA115" s="92">
        <f t="shared" si="135"/>
        <v>8.1887438457179159E-3</v>
      </c>
      <c r="DB115" s="156">
        <f t="shared" si="136"/>
        <v>8.1222329605487344E-3</v>
      </c>
      <c r="DD115" s="5"/>
      <c r="DE115" s="86">
        <f t="shared" si="137"/>
        <v>-2.2111834753062425</v>
      </c>
      <c r="DF115" s="86">
        <f t="shared" si="88"/>
        <v>420.86212331891886</v>
      </c>
      <c r="DG115" s="86">
        <f t="shared" si="138"/>
        <v>4.6378766810811385</v>
      </c>
      <c r="DH115" s="92">
        <f t="shared" si="139"/>
        <v>1.101994316928984E-2</v>
      </c>
      <c r="DI115" s="156">
        <f t="shared" si="140"/>
        <v>1.0899827687617247E-2</v>
      </c>
      <c r="DK115" s="5"/>
      <c r="DL115" s="86">
        <f t="shared" si="141"/>
        <v>-3.3823685612737844</v>
      </c>
      <c r="DM115" s="86">
        <f t="shared" si="89"/>
        <v>419.69093823295134</v>
      </c>
      <c r="DN115" s="86">
        <f t="shared" si="142"/>
        <v>5.8090617670486608</v>
      </c>
      <c r="DO115" s="92">
        <f t="shared" si="143"/>
        <v>1.3841284711809324E-2</v>
      </c>
      <c r="DP115" s="156">
        <f t="shared" si="144"/>
        <v>1.3652319076495089E-2</v>
      </c>
      <c r="DR115" s="5"/>
      <c r="DS115" s="86">
        <f t="shared" si="90"/>
        <v>-3.9563083732864182</v>
      </c>
      <c r="DT115" s="86">
        <f t="shared" si="74"/>
        <v>419.11699842093873</v>
      </c>
      <c r="DU115" s="86">
        <f t="shared" si="145"/>
        <v>6.383001579061272</v>
      </c>
      <c r="DV115" s="92">
        <f t="shared" si="146"/>
        <v>1.5229641372480259E-2</v>
      </c>
      <c r="DW115" s="156">
        <f t="shared" si="147"/>
        <v>1.5001178799203929E-2</v>
      </c>
    </row>
    <row r="116" spans="1:127" x14ac:dyDescent="0.7">
      <c r="A116" s="25">
        <v>43998</v>
      </c>
      <c r="B116">
        <v>130.76350400000001</v>
      </c>
      <c r="C116" s="85">
        <v>43998</v>
      </c>
      <c r="D116">
        <v>436.13000490000002</v>
      </c>
      <c r="E116" s="17">
        <v>115</v>
      </c>
      <c r="R116" s="5"/>
      <c r="S116" s="86">
        <f t="shared" si="91"/>
        <v>128.10160253931036</v>
      </c>
      <c r="T116" s="86">
        <f t="shared" si="92"/>
        <v>2.6619014606896485</v>
      </c>
      <c r="U116" s="92">
        <f t="shared" si="93"/>
        <v>2.0779610933226181E-2</v>
      </c>
      <c r="V116" s="156">
        <f t="shared" si="94"/>
        <v>2.0356608528092429E-2</v>
      </c>
      <c r="W116" s="102"/>
      <c r="X116" s="5"/>
      <c r="Y116" s="86">
        <f t="shared" si="95"/>
        <v>128.35889172140713</v>
      </c>
      <c r="Z116" s="86">
        <f t="shared" si="96"/>
        <v>2.4046122785928787</v>
      </c>
      <c r="AA116" s="92">
        <f t="shared" si="97"/>
        <v>1.8733507638971365E-2</v>
      </c>
      <c r="AB116" s="156">
        <f t="shared" si="98"/>
        <v>1.83890168513141E-2</v>
      </c>
      <c r="AC116" s="102"/>
      <c r="AD116" s="5"/>
      <c r="AE116" s="86">
        <f t="shared" si="75"/>
        <v>128.36222885131838</v>
      </c>
      <c r="AF116" s="86">
        <f t="shared" si="99"/>
        <v>2.4012751486816342</v>
      </c>
      <c r="AG116" s="92">
        <f t="shared" si="100"/>
        <v>1.8707022853763505E-2</v>
      </c>
      <c r="AH116" s="156">
        <f t="shared" si="101"/>
        <v>1.8363496504970024E-2</v>
      </c>
      <c r="AI116" s="102"/>
      <c r="AJ116" s="5"/>
      <c r="AK116" s="86">
        <f t="shared" si="76"/>
        <v>128.38519631602412</v>
      </c>
      <c r="AL116" s="86">
        <f t="shared" si="102"/>
        <v>2.3783076839758905</v>
      </c>
      <c r="AM116" s="92">
        <f t="shared" si="103"/>
        <v>1.8524781300498328E-2</v>
      </c>
      <c r="AN116" s="156">
        <f t="shared" si="104"/>
        <v>1.8187855259491136E-2</v>
      </c>
      <c r="AO116" s="102"/>
      <c r="AP116" s="5"/>
      <c r="AQ116" s="6">
        <f t="shared" si="77"/>
        <v>128.35889172140713</v>
      </c>
      <c r="AR116" s="5"/>
      <c r="AS116" s="86">
        <f t="shared" si="105"/>
        <v>0.24972185321155516</v>
      </c>
      <c r="AT116" s="86">
        <f t="shared" si="78"/>
        <v>128.60861357461869</v>
      </c>
      <c r="AU116" s="86">
        <f t="shared" si="106"/>
        <v>2.1548904253813248</v>
      </c>
      <c r="AV116" s="92">
        <f t="shared" si="107"/>
        <v>1.6755412918988181E-2</v>
      </c>
      <c r="AW116" s="156">
        <f t="shared" si="108"/>
        <v>1.6479295517970553E-2</v>
      </c>
      <c r="AY116" s="5"/>
      <c r="AZ116" s="86">
        <f t="shared" si="109"/>
        <v>5.8119925399682859E-2</v>
      </c>
      <c r="BA116" s="86">
        <f t="shared" si="79"/>
        <v>128.41701164680683</v>
      </c>
      <c r="BB116" s="86">
        <f t="shared" si="110"/>
        <v>2.3464923531931845</v>
      </c>
      <c r="BC116" s="92">
        <f t="shared" si="111"/>
        <v>1.8272441657861391E-2</v>
      </c>
      <c r="BD116" s="156">
        <f t="shared" si="112"/>
        <v>1.794455089849217E-2</v>
      </c>
      <c r="BF116" s="5"/>
      <c r="BG116">
        <f t="shared" si="113"/>
        <v>6.8828304419986386E-3</v>
      </c>
      <c r="BH116" s="86">
        <f t="shared" si="80"/>
        <v>128.36577455184914</v>
      </c>
      <c r="BI116" s="86">
        <f t="shared" si="114"/>
        <v>2.3977294481508693</v>
      </c>
      <c r="BJ116" s="92">
        <f t="shared" si="115"/>
        <v>1.8678884278319725E-2</v>
      </c>
      <c r="BK116" s="156">
        <f t="shared" si="116"/>
        <v>1.833638113697893E-2</v>
      </c>
      <c r="BM116" s="5"/>
      <c r="BN116" s="86">
        <f t="shared" si="117"/>
        <v>3.9456891925519544E-2</v>
      </c>
      <c r="BO116" s="86">
        <f t="shared" si="81"/>
        <v>128.39834861333264</v>
      </c>
      <c r="BP116" s="86">
        <f t="shared" si="118"/>
        <v>2.365155386667368</v>
      </c>
      <c r="BQ116" s="92">
        <f t="shared" si="119"/>
        <v>1.8420450202128028E-2</v>
      </c>
      <c r="BR116" s="156">
        <f t="shared" si="120"/>
        <v>1.8087274463579439E-2</v>
      </c>
      <c r="BW116" s="5"/>
      <c r="BX116" s="86">
        <f t="shared" si="82"/>
        <v>424.5846561404162</v>
      </c>
      <c r="BY116" s="86">
        <f t="shared" si="121"/>
        <v>11.545348759583817</v>
      </c>
      <c r="BZ116" s="92">
        <f t="shared" si="122"/>
        <v>2.719210078040504E-2</v>
      </c>
      <c r="CA116" s="156">
        <f t="shared" si="123"/>
        <v>2.6472264301629609E-2</v>
      </c>
      <c r="CC116" s="5"/>
      <c r="CD116" s="86">
        <f t="shared" si="83"/>
        <v>424.28665339711256</v>
      </c>
      <c r="CE116" s="86">
        <f t="shared" si="124"/>
        <v>11.843351502887458</v>
      </c>
      <c r="CF116" s="92">
        <f t="shared" si="125"/>
        <v>2.7913561287073136E-2</v>
      </c>
      <c r="CG116" s="156">
        <f t="shared" si="126"/>
        <v>2.7155553091567301E-2</v>
      </c>
      <c r="CI116" s="5"/>
      <c r="CJ116" s="86">
        <f t="shared" si="84"/>
        <v>424.11734597751143</v>
      </c>
      <c r="CK116" s="86">
        <f t="shared" si="127"/>
        <v>12.012658922488583</v>
      </c>
      <c r="CL116" s="92">
        <f t="shared" si="128"/>
        <v>2.8323903835627481E-2</v>
      </c>
      <c r="CM116" s="156">
        <f t="shared" si="129"/>
        <v>2.7543757108027821E-2</v>
      </c>
      <c r="CO116" s="5"/>
      <c r="CP116" s="86">
        <f t="shared" si="85"/>
        <v>424.23394196967519</v>
      </c>
      <c r="CQ116" s="86">
        <f t="shared" si="130"/>
        <v>11.896062930324831</v>
      </c>
      <c r="CR116" s="92">
        <f t="shared" si="131"/>
        <v>2.8041280419696304E-2</v>
      </c>
      <c r="CS116" s="156">
        <f t="shared" si="132"/>
        <v>2.7276414822806041E-2</v>
      </c>
      <c r="CU116" s="5"/>
      <c r="CV116" s="6">
        <f t="shared" si="86"/>
        <v>424.28665339711256</v>
      </c>
      <c r="CW116" s="5"/>
      <c r="CX116" s="86">
        <f t="shared" si="133"/>
        <v>-0.28923795673601171</v>
      </c>
      <c r="CY116" s="86">
        <f t="shared" si="87"/>
        <v>423.99741544037653</v>
      </c>
      <c r="CZ116" s="86">
        <f t="shared" si="134"/>
        <v>12.132589459623489</v>
      </c>
      <c r="DA116" s="92">
        <f t="shared" si="135"/>
        <v>2.8614772208038614E-2</v>
      </c>
      <c r="DB116" s="156">
        <f t="shared" si="136"/>
        <v>2.781874515238951E-2</v>
      </c>
      <c r="DD116" s="5"/>
      <c r="DE116" s="86">
        <f t="shared" si="137"/>
        <v>-0.4989184362094008</v>
      </c>
      <c r="DF116" s="86">
        <f t="shared" si="88"/>
        <v>423.78773496090315</v>
      </c>
      <c r="DG116" s="86">
        <f t="shared" si="138"/>
        <v>12.342269939096866</v>
      </c>
      <c r="DH116" s="92">
        <f t="shared" si="139"/>
        <v>2.9123707273490375E-2</v>
      </c>
      <c r="DI116" s="156">
        <f t="shared" si="140"/>
        <v>2.8299520327492299E-2</v>
      </c>
      <c r="DK116" s="5"/>
      <c r="DL116" s="86">
        <f t="shared" si="141"/>
        <v>-0.3491965529273755</v>
      </c>
      <c r="DM116" s="86">
        <f t="shared" si="89"/>
        <v>423.93745684418519</v>
      </c>
      <c r="DN116" s="86">
        <f t="shared" si="142"/>
        <v>12.192548055814825</v>
      </c>
      <c r="DO116" s="92">
        <f t="shared" si="143"/>
        <v>2.8760251916820124E-2</v>
      </c>
      <c r="DP116" s="156">
        <f t="shared" si="144"/>
        <v>2.7956223875517227E-2</v>
      </c>
      <c r="DR116" s="5"/>
      <c r="DS116" s="86">
        <f t="shared" si="90"/>
        <v>-7.9067141156023868E-2</v>
      </c>
      <c r="DT116" s="86">
        <f t="shared" si="74"/>
        <v>424.20758625595653</v>
      </c>
      <c r="DU116" s="86">
        <f t="shared" si="145"/>
        <v>11.922418644043489</v>
      </c>
      <c r="DV116" s="92">
        <f t="shared" si="146"/>
        <v>2.8105151888655269E-2</v>
      </c>
      <c r="DW116" s="156">
        <f t="shared" si="147"/>
        <v>2.7336845688425343E-2</v>
      </c>
    </row>
    <row r="117" spans="1:127" x14ac:dyDescent="0.7">
      <c r="A117" s="25">
        <v>43999</v>
      </c>
      <c r="B117">
        <v>132.04899599999999</v>
      </c>
      <c r="C117" s="85">
        <v>43999</v>
      </c>
      <c r="D117">
        <v>447.76998900000001</v>
      </c>
      <c r="E117" s="17">
        <v>116</v>
      </c>
      <c r="R117" s="5"/>
      <c r="S117" s="86">
        <f t="shared" si="91"/>
        <v>128.98003002133794</v>
      </c>
      <c r="T117" s="86">
        <f t="shared" si="92"/>
        <v>3.0689659786620496</v>
      </c>
      <c r="U117" s="92">
        <f t="shared" si="93"/>
        <v>2.3794117416117304E-2</v>
      </c>
      <c r="V117" s="156">
        <f t="shared" si="94"/>
        <v>2.3241115583052595E-2</v>
      </c>
      <c r="W117" s="102"/>
      <c r="X117" s="5"/>
      <c r="Y117" s="86">
        <f t="shared" si="95"/>
        <v>129.56119786070357</v>
      </c>
      <c r="Z117" s="86">
        <f t="shared" si="96"/>
        <v>2.4877981392964159</v>
      </c>
      <c r="AA117" s="92">
        <f t="shared" si="97"/>
        <v>1.9201722277769825E-2</v>
      </c>
      <c r="AB117" s="156">
        <f t="shared" si="98"/>
        <v>1.8839962549176945E-2</v>
      </c>
      <c r="AC117" s="102"/>
      <c r="AD117" s="5"/>
      <c r="AE117" s="86">
        <f t="shared" si="75"/>
        <v>129.94707044944826</v>
      </c>
      <c r="AF117" s="86">
        <f t="shared" si="99"/>
        <v>2.1019255505517265</v>
      </c>
      <c r="AG117" s="92">
        <f t="shared" si="100"/>
        <v>1.6175243837985659E-2</v>
      </c>
      <c r="AH117" s="156">
        <f t="shared" si="101"/>
        <v>1.5917770026450839E-2</v>
      </c>
      <c r="AI117" s="102"/>
      <c r="AJ117" s="5"/>
      <c r="AK117" s="86">
        <f t="shared" si="76"/>
        <v>130.16892707900604</v>
      </c>
      <c r="AL117" s="86">
        <f t="shared" si="102"/>
        <v>1.8800689209939492</v>
      </c>
      <c r="AM117" s="92">
        <f t="shared" si="103"/>
        <v>1.4443300434156927E-2</v>
      </c>
      <c r="AN117" s="156">
        <f t="shared" si="104"/>
        <v>1.4237661610043209E-2</v>
      </c>
      <c r="AO117" s="102"/>
      <c r="AP117" s="5"/>
      <c r="AQ117" s="6">
        <f t="shared" si="77"/>
        <v>129.56119786070357</v>
      </c>
      <c r="AR117" s="5"/>
      <c r="AS117" s="86">
        <f t="shared" si="105"/>
        <v>0.56407466761956693</v>
      </c>
      <c r="AT117" s="86">
        <f t="shared" si="78"/>
        <v>130.12527252832314</v>
      </c>
      <c r="AU117" s="86">
        <f t="shared" si="106"/>
        <v>1.9237234716768512</v>
      </c>
      <c r="AV117" s="92">
        <f t="shared" si="107"/>
        <v>1.4783626841266615E-2</v>
      </c>
      <c r="AW117" s="156">
        <f t="shared" si="108"/>
        <v>1.4568255192768383E-2</v>
      </c>
      <c r="AY117" s="5"/>
      <c r="AZ117" s="86">
        <f t="shared" si="109"/>
        <v>0.63021303234806114</v>
      </c>
      <c r="BA117" s="86">
        <f t="shared" si="79"/>
        <v>130.19141089305162</v>
      </c>
      <c r="BB117" s="86">
        <f t="shared" si="110"/>
        <v>1.8575851069483633</v>
      </c>
      <c r="BC117" s="92">
        <f t="shared" si="111"/>
        <v>1.4268107966617816E-2</v>
      </c>
      <c r="BD117" s="156">
        <f t="shared" si="112"/>
        <v>1.4067392886109966E-2</v>
      </c>
      <c r="BF117" s="5"/>
      <c r="BG117">
        <f t="shared" si="113"/>
        <v>0.79586221428592963</v>
      </c>
      <c r="BH117" s="86">
        <f t="shared" si="80"/>
        <v>130.3570600749895</v>
      </c>
      <c r="BI117" s="86">
        <f t="shared" si="114"/>
        <v>1.6919359250104833</v>
      </c>
      <c r="BJ117" s="92">
        <f t="shared" si="115"/>
        <v>1.297924273558468E-2</v>
      </c>
      <c r="BK117" s="156">
        <f t="shared" si="116"/>
        <v>1.281294047105427E-2</v>
      </c>
      <c r="BM117" s="5"/>
      <c r="BN117" s="86">
        <f t="shared" si="117"/>
        <v>0.91159382745370943</v>
      </c>
      <c r="BO117" s="86">
        <f t="shared" si="81"/>
        <v>130.47279168815729</v>
      </c>
      <c r="BP117" s="86">
        <f t="shared" si="118"/>
        <v>1.5762043118427016</v>
      </c>
      <c r="BQ117" s="92">
        <f t="shared" si="119"/>
        <v>1.2080712702231312E-2</v>
      </c>
      <c r="BR117" s="156">
        <f t="shared" si="120"/>
        <v>1.1936511140476235E-2</v>
      </c>
      <c r="BW117" s="5"/>
      <c r="BX117" s="86">
        <f t="shared" si="82"/>
        <v>428.39462123107887</v>
      </c>
      <c r="BY117" s="86">
        <f t="shared" si="121"/>
        <v>19.375367768921137</v>
      </c>
      <c r="BZ117" s="92">
        <f t="shared" si="122"/>
        <v>4.5227850231270614E-2</v>
      </c>
      <c r="CA117" s="156">
        <f t="shared" si="123"/>
        <v>4.3270804754449804E-2</v>
      </c>
      <c r="CC117" s="5"/>
      <c r="CD117" s="86">
        <f t="shared" si="83"/>
        <v>430.20832914855629</v>
      </c>
      <c r="CE117" s="86">
        <f t="shared" si="124"/>
        <v>17.561659851443721</v>
      </c>
      <c r="CF117" s="92">
        <f t="shared" si="125"/>
        <v>4.0821292061454864E-2</v>
      </c>
      <c r="CG117" s="156">
        <f t="shared" si="126"/>
        <v>3.9220269966426267E-2</v>
      </c>
      <c r="CI117" s="5"/>
      <c r="CJ117" s="86">
        <f t="shared" si="84"/>
        <v>432.04570086635385</v>
      </c>
      <c r="CK117" s="86">
        <f t="shared" si="127"/>
        <v>15.724288133646155</v>
      </c>
      <c r="CL117" s="92">
        <f t="shared" si="128"/>
        <v>3.6394964935689063E-2</v>
      </c>
      <c r="CM117" s="156">
        <f t="shared" si="129"/>
        <v>3.5116887062402374E-2</v>
      </c>
      <c r="CO117" s="5"/>
      <c r="CP117" s="86">
        <f t="shared" si="85"/>
        <v>433.1559891674188</v>
      </c>
      <c r="CQ117" s="86">
        <f t="shared" si="130"/>
        <v>14.613999832581214</v>
      </c>
      <c r="CR117" s="92">
        <f t="shared" si="131"/>
        <v>3.3738422642316898E-2</v>
      </c>
      <c r="CS117" s="156">
        <f t="shared" si="132"/>
        <v>3.263729189448026E-2</v>
      </c>
      <c r="CU117" s="5"/>
      <c r="CV117" s="6">
        <f t="shared" si="86"/>
        <v>430.20832914855629</v>
      </c>
      <c r="CW117" s="5"/>
      <c r="CX117" s="86">
        <f t="shared" si="133"/>
        <v>1.7603635669633029</v>
      </c>
      <c r="CY117" s="86">
        <f t="shared" si="87"/>
        <v>431.96869271551958</v>
      </c>
      <c r="CZ117" s="86">
        <f t="shared" si="134"/>
        <v>15.801296284480429</v>
      </c>
      <c r="DA117" s="92">
        <f t="shared" si="135"/>
        <v>3.6579725686015502E-2</v>
      </c>
      <c r="DB117" s="156">
        <f t="shared" si="136"/>
        <v>3.5288868554521256E-2</v>
      </c>
      <c r="DD117" s="5"/>
      <c r="DE117" s="86">
        <f t="shared" si="137"/>
        <v>2.7113786576171641</v>
      </c>
      <c r="DF117" s="86">
        <f t="shared" si="88"/>
        <v>432.91970780617345</v>
      </c>
      <c r="DG117" s="86">
        <f t="shared" si="138"/>
        <v>14.850281193826561</v>
      </c>
      <c r="DH117" s="92">
        <f t="shared" si="139"/>
        <v>3.430262223237783E-2</v>
      </c>
      <c r="DI117" s="156">
        <f t="shared" si="140"/>
        <v>3.3164976569759703E-2</v>
      </c>
      <c r="DK117" s="5"/>
      <c r="DL117" s="86">
        <f t="shared" si="141"/>
        <v>3.7895791679575539</v>
      </c>
      <c r="DM117" s="86">
        <f t="shared" si="89"/>
        <v>433.99790831651381</v>
      </c>
      <c r="DN117" s="86">
        <f t="shared" si="142"/>
        <v>13.772080683486195</v>
      </c>
      <c r="DO117" s="92">
        <f t="shared" si="143"/>
        <v>3.173305773962911E-2</v>
      </c>
      <c r="DP117" s="156">
        <f t="shared" si="144"/>
        <v>3.0757042726876887E-2</v>
      </c>
      <c r="DR117" s="5"/>
      <c r="DS117" s="86">
        <f t="shared" si="90"/>
        <v>4.4214900282937908</v>
      </c>
      <c r="DT117" s="86">
        <f t="shared" si="74"/>
        <v>434.62981917685011</v>
      </c>
      <c r="DU117" s="86">
        <f t="shared" si="145"/>
        <v>13.140169823149904</v>
      </c>
      <c r="DV117" s="92">
        <f t="shared" si="146"/>
        <v>3.0233014955200744E-2</v>
      </c>
      <c r="DW117" s="156">
        <f t="shared" si="147"/>
        <v>2.9345802858507124E-2</v>
      </c>
    </row>
    <row r="118" spans="1:127" x14ac:dyDescent="0.7">
      <c r="A118" s="25">
        <v>44000</v>
      </c>
      <c r="B118">
        <v>132.69900509999999</v>
      </c>
      <c r="C118" s="85">
        <v>44000</v>
      </c>
      <c r="D118">
        <v>449.86999509999998</v>
      </c>
      <c r="E118" s="17">
        <v>117</v>
      </c>
      <c r="R118" s="5"/>
      <c r="S118" s="86">
        <f t="shared" si="91"/>
        <v>129.99278879429642</v>
      </c>
      <c r="T118" s="86">
        <f t="shared" si="92"/>
        <v>2.7062163057035775</v>
      </c>
      <c r="U118" s="92">
        <f t="shared" si="93"/>
        <v>2.0818203308077009E-2</v>
      </c>
      <c r="V118" s="156">
        <f t="shared" si="94"/>
        <v>2.0393644275359963E-2</v>
      </c>
      <c r="W118" s="102"/>
      <c r="X118" s="5"/>
      <c r="Y118" s="86">
        <f t="shared" si="95"/>
        <v>130.80509693035179</v>
      </c>
      <c r="Z118" s="86">
        <f t="shared" si="96"/>
        <v>1.8939081696481992</v>
      </c>
      <c r="AA118" s="92">
        <f t="shared" si="97"/>
        <v>1.4478856054490181E-2</v>
      </c>
      <c r="AB118" s="156">
        <f t="shared" si="98"/>
        <v>1.4272210769183825E-2</v>
      </c>
      <c r="AC118" s="102"/>
      <c r="AD118" s="5"/>
      <c r="AE118" s="86">
        <f t="shared" si="75"/>
        <v>131.3343413128124</v>
      </c>
      <c r="AF118" s="86">
        <f t="shared" si="99"/>
        <v>1.3646637871875953</v>
      </c>
      <c r="AG118" s="92">
        <f t="shared" si="100"/>
        <v>1.0390761270407077E-2</v>
      </c>
      <c r="AH118" s="156">
        <f t="shared" si="101"/>
        <v>1.0283903682316268E-2</v>
      </c>
      <c r="AI118" s="102"/>
      <c r="AJ118" s="5"/>
      <c r="AK118" s="86">
        <f t="shared" si="76"/>
        <v>131.5789787697515</v>
      </c>
      <c r="AL118" s="86">
        <f t="shared" si="102"/>
        <v>1.1200263302484927</v>
      </c>
      <c r="AM118" s="92">
        <f t="shared" si="103"/>
        <v>8.5121980784515251E-3</v>
      </c>
      <c r="AN118" s="156">
        <f t="shared" si="104"/>
        <v>8.4403521292752536E-3</v>
      </c>
      <c r="AO118" s="102"/>
      <c r="AP118" s="5"/>
      <c r="AQ118" s="6">
        <f t="shared" si="77"/>
        <v>130.80509693035179</v>
      </c>
      <c r="AR118" s="5"/>
      <c r="AS118" s="86">
        <f t="shared" si="105"/>
        <v>0.7884167202890231</v>
      </c>
      <c r="AT118" s="86">
        <f t="shared" si="78"/>
        <v>131.59351365064083</v>
      </c>
      <c r="AU118" s="86">
        <f t="shared" si="106"/>
        <v>1.1054914493591639</v>
      </c>
      <c r="AV118" s="92">
        <f t="shared" si="107"/>
        <v>8.4008050145546083E-3</v>
      </c>
      <c r="AW118" s="156">
        <f t="shared" si="108"/>
        <v>8.3308194249541064E-3</v>
      </c>
      <c r="AY118" s="5"/>
      <c r="AZ118" s="86">
        <f t="shared" si="109"/>
        <v>0.9370560509981416</v>
      </c>
      <c r="BA118" s="86">
        <f t="shared" si="79"/>
        <v>131.74215298134993</v>
      </c>
      <c r="BB118" s="86">
        <f t="shared" si="110"/>
        <v>0.95685211865006181</v>
      </c>
      <c r="BC118" s="92">
        <f t="shared" si="111"/>
        <v>7.2630672643213788E-3</v>
      </c>
      <c r="BD118" s="156">
        <f t="shared" si="112"/>
        <v>7.210695497897609E-3</v>
      </c>
      <c r="BF118" s="5"/>
      <c r="BG118">
        <f t="shared" si="113"/>
        <v>1.0915665388250426</v>
      </c>
      <c r="BH118" s="86">
        <f t="shared" si="80"/>
        <v>131.89666346917684</v>
      </c>
      <c r="BI118" s="86">
        <f t="shared" si="114"/>
        <v>0.80234163082315035</v>
      </c>
      <c r="BJ118" s="92">
        <f t="shared" si="115"/>
        <v>6.0831078642914344E-3</v>
      </c>
      <c r="BK118" s="156">
        <f t="shared" si="116"/>
        <v>6.046327402519089E-3</v>
      </c>
      <c r="BM118" s="5"/>
      <c r="BN118" s="86">
        <f t="shared" si="117"/>
        <v>1.1608227590995939</v>
      </c>
      <c r="BO118" s="86">
        <f t="shared" si="81"/>
        <v>131.9659196894514</v>
      </c>
      <c r="BP118" s="86">
        <f t="shared" si="118"/>
        <v>0.73308541054859688</v>
      </c>
      <c r="BQ118" s="92">
        <f t="shared" si="119"/>
        <v>5.5551115945217449E-3</v>
      </c>
      <c r="BR118" s="156">
        <f t="shared" si="120"/>
        <v>5.5244228093206471E-3</v>
      </c>
      <c r="BW118" s="5"/>
      <c r="BX118" s="86">
        <f t="shared" si="82"/>
        <v>434.7884925948228</v>
      </c>
      <c r="BY118" s="86">
        <f t="shared" si="121"/>
        <v>15.081502505177184</v>
      </c>
      <c r="BZ118" s="92">
        <f t="shared" si="122"/>
        <v>3.4686986344028108E-2</v>
      </c>
      <c r="CA118" s="156">
        <f t="shared" si="123"/>
        <v>3.3524135126693146E-2</v>
      </c>
      <c r="CC118" s="5"/>
      <c r="CD118" s="86">
        <f t="shared" si="83"/>
        <v>438.98915907427818</v>
      </c>
      <c r="CE118" s="86">
        <f t="shared" si="124"/>
        <v>10.880836025721806</v>
      </c>
      <c r="CF118" s="92">
        <f t="shared" si="125"/>
        <v>2.4786115558449902E-2</v>
      </c>
      <c r="CG118" s="156">
        <f t="shared" si="126"/>
        <v>2.4186623122760483E-2</v>
      </c>
      <c r="CI118" s="5"/>
      <c r="CJ118" s="86">
        <f t="shared" si="84"/>
        <v>442.42373103456032</v>
      </c>
      <c r="CK118" s="86">
        <f t="shared" si="127"/>
        <v>7.4462640654396637</v>
      </c>
      <c r="CL118" s="92">
        <f t="shared" si="128"/>
        <v>1.6830616314426391E-2</v>
      </c>
      <c r="CM118" s="156">
        <f t="shared" si="129"/>
        <v>1.6552035358091532E-2</v>
      </c>
      <c r="CO118" s="5"/>
      <c r="CP118" s="86">
        <f t="shared" si="85"/>
        <v>444.11648904185472</v>
      </c>
      <c r="CQ118" s="86">
        <f t="shared" si="130"/>
        <v>5.7535060581452626</v>
      </c>
      <c r="CR118" s="92">
        <f t="shared" si="131"/>
        <v>1.2954948082558216E-2</v>
      </c>
      <c r="CS118" s="156">
        <f t="shared" si="132"/>
        <v>1.2789263833580047E-2</v>
      </c>
      <c r="CU118" s="5"/>
      <c r="CV118" s="6">
        <f t="shared" si="86"/>
        <v>438.98915907427818</v>
      </c>
      <c r="CW118" s="5"/>
      <c r="CX118" s="86">
        <f t="shared" si="133"/>
        <v>4.077117465353636</v>
      </c>
      <c r="CY118" s="86">
        <f t="shared" si="87"/>
        <v>443.06627653963182</v>
      </c>
      <c r="CZ118" s="86">
        <f t="shared" si="134"/>
        <v>6.8037185603681678</v>
      </c>
      <c r="DA118" s="92">
        <f t="shared" si="135"/>
        <v>1.535598378984184E-2</v>
      </c>
      <c r="DB118" s="156">
        <f t="shared" si="136"/>
        <v>1.512374382482609E-2</v>
      </c>
      <c r="DD118" s="5"/>
      <c r="DE118" s="86">
        <f t="shared" si="137"/>
        <v>5.7461042916695266</v>
      </c>
      <c r="DF118" s="86">
        <f t="shared" si="88"/>
        <v>444.73526336594773</v>
      </c>
      <c r="DG118" s="86">
        <f t="shared" si="138"/>
        <v>5.1347317340522522</v>
      </c>
      <c r="DH118" s="92">
        <f t="shared" si="139"/>
        <v>1.1545591629479511E-2</v>
      </c>
      <c r="DI118" s="156">
        <f t="shared" si="140"/>
        <v>1.141381241243011E-2</v>
      </c>
      <c r="DK118" s="5"/>
      <c r="DL118" s="86">
        <f t="shared" si="141"/>
        <v>7.0838046680820153</v>
      </c>
      <c r="DM118" s="86">
        <f t="shared" si="89"/>
        <v>446.07296374236017</v>
      </c>
      <c r="DN118" s="86">
        <f t="shared" si="142"/>
        <v>3.7970313576398098</v>
      </c>
      <c r="DO118" s="92">
        <f t="shared" si="143"/>
        <v>8.5121306742833077E-3</v>
      </c>
      <c r="DP118" s="156">
        <f t="shared" si="144"/>
        <v>8.4402858581305949E-3</v>
      </c>
      <c r="DR118" s="5"/>
      <c r="DS118" s="86">
        <f t="shared" si="90"/>
        <v>7.6909949513648641</v>
      </c>
      <c r="DT118" s="86">
        <f t="shared" si="74"/>
        <v>446.68015402564305</v>
      </c>
      <c r="DU118" s="86">
        <f t="shared" si="145"/>
        <v>3.1898410743569343</v>
      </c>
      <c r="DV118" s="92">
        <f t="shared" si="146"/>
        <v>7.1412196078310917E-3</v>
      </c>
      <c r="DW118" s="156">
        <f t="shared" si="147"/>
        <v>7.0905841889897011E-3</v>
      </c>
    </row>
    <row r="119" spans="1:127" x14ac:dyDescent="0.7">
      <c r="A119" s="25">
        <v>44001</v>
      </c>
      <c r="B119">
        <v>133.75050350000001</v>
      </c>
      <c r="C119" s="85">
        <v>44001</v>
      </c>
      <c r="D119">
        <v>453.72000120000001</v>
      </c>
      <c r="E119" s="17">
        <v>118</v>
      </c>
      <c r="R119" s="5"/>
      <c r="S119" s="86">
        <f t="shared" si="91"/>
        <v>130.8858401751786</v>
      </c>
      <c r="T119" s="86">
        <f t="shared" si="92"/>
        <v>2.8646633248214073</v>
      </c>
      <c r="U119" s="92">
        <f t="shared" si="93"/>
        <v>2.1886732139911547E-2</v>
      </c>
      <c r="V119" s="156">
        <f t="shared" si="94"/>
        <v>2.1417962922445424E-2</v>
      </c>
      <c r="W119" s="102"/>
      <c r="X119" s="5"/>
      <c r="Y119" s="86">
        <f t="shared" si="95"/>
        <v>131.75205101517588</v>
      </c>
      <c r="Z119" s="86">
        <f t="shared" si="96"/>
        <v>1.9984524848241279</v>
      </c>
      <c r="AA119" s="92">
        <f t="shared" si="97"/>
        <v>1.5168283676995175E-2</v>
      </c>
      <c r="AB119" s="156">
        <f t="shared" si="98"/>
        <v>1.494164457350344E-2</v>
      </c>
      <c r="AC119" s="102"/>
      <c r="AD119" s="5"/>
      <c r="AE119" s="86">
        <f t="shared" si="75"/>
        <v>132.23501941235622</v>
      </c>
      <c r="AF119" s="86">
        <f t="shared" si="99"/>
        <v>1.5154840876437845</v>
      </c>
      <c r="AG119" s="92">
        <f t="shared" si="100"/>
        <v>1.146053514703213E-2</v>
      </c>
      <c r="AH119" s="156">
        <f t="shared" si="101"/>
        <v>1.133067949642361E-2</v>
      </c>
      <c r="AI119" s="102"/>
      <c r="AJ119" s="5"/>
      <c r="AK119" s="86">
        <f t="shared" si="76"/>
        <v>132.41899851743787</v>
      </c>
      <c r="AL119" s="86">
        <f t="shared" si="102"/>
        <v>1.3315049825621372</v>
      </c>
      <c r="AM119" s="92">
        <f t="shared" si="103"/>
        <v>1.0055241298225007E-2</v>
      </c>
      <c r="AN119" s="156">
        <f t="shared" si="104"/>
        <v>9.9551399637320785E-3</v>
      </c>
      <c r="AO119" s="102"/>
      <c r="AP119" s="5"/>
      <c r="AQ119" s="6">
        <f t="shared" si="77"/>
        <v>131.75205101517588</v>
      </c>
      <c r="AR119" s="5"/>
      <c r="AS119" s="86">
        <f t="shared" si="105"/>
        <v>0.84073405058559358</v>
      </c>
      <c r="AT119" s="86">
        <f t="shared" si="78"/>
        <v>132.59278506576146</v>
      </c>
      <c r="AU119" s="86">
        <f t="shared" si="106"/>
        <v>1.1577184342385465</v>
      </c>
      <c r="AV119" s="92">
        <f t="shared" si="107"/>
        <v>8.7313833378215716E-3</v>
      </c>
      <c r="AW119" s="156">
        <f t="shared" si="108"/>
        <v>8.655806176001023E-3</v>
      </c>
      <c r="AY119" s="5"/>
      <c r="AZ119" s="86">
        <f t="shared" si="109"/>
        <v>0.94200506791111349</v>
      </c>
      <c r="BA119" s="86">
        <f t="shared" si="79"/>
        <v>132.69405608308699</v>
      </c>
      <c r="BB119" s="86">
        <f t="shared" si="110"/>
        <v>1.0564474169130165</v>
      </c>
      <c r="BC119" s="92">
        <f t="shared" si="111"/>
        <v>7.9615278038642299E-3</v>
      </c>
      <c r="BD119" s="156">
        <f t="shared" si="112"/>
        <v>7.8986425416560507E-3</v>
      </c>
      <c r="BF119" s="5"/>
      <c r="BG119">
        <f t="shared" si="113"/>
        <v>0.99612231918441085</v>
      </c>
      <c r="BH119" s="86">
        <f t="shared" si="80"/>
        <v>132.7481733343603</v>
      </c>
      <c r="BI119" s="86">
        <f t="shared" si="114"/>
        <v>1.0023301656397052</v>
      </c>
      <c r="BJ119" s="92">
        <f t="shared" si="115"/>
        <v>7.5506136202347562E-3</v>
      </c>
      <c r="BK119" s="156">
        <f t="shared" si="116"/>
        <v>7.4940291020265592E-3</v>
      </c>
      <c r="BM119" s="5"/>
      <c r="BN119" s="86">
        <f t="shared" si="117"/>
        <v>1.0004212533929624</v>
      </c>
      <c r="BO119" s="86">
        <f t="shared" si="81"/>
        <v>132.75247226856885</v>
      </c>
      <c r="BP119" s="86">
        <f t="shared" si="118"/>
        <v>0.99803123143115613</v>
      </c>
      <c r="BQ119" s="92">
        <f t="shared" si="119"/>
        <v>7.5179860259932431E-3</v>
      </c>
      <c r="BR119" s="156">
        <f t="shared" si="120"/>
        <v>7.4618876588465038E-3</v>
      </c>
      <c r="BW119" s="5"/>
      <c r="BX119" s="86">
        <f t="shared" si="82"/>
        <v>439.76538842153127</v>
      </c>
      <c r="BY119" s="86">
        <f t="shared" si="121"/>
        <v>13.954612778468743</v>
      </c>
      <c r="BZ119" s="92">
        <f t="shared" si="122"/>
        <v>3.1731948775133557E-2</v>
      </c>
      <c r="CA119" s="156">
        <f t="shared" si="123"/>
        <v>3.0756000929122677E-2</v>
      </c>
      <c r="CC119" s="5"/>
      <c r="CD119" s="86">
        <f t="shared" si="83"/>
        <v>444.42957708713908</v>
      </c>
      <c r="CE119" s="86">
        <f t="shared" si="124"/>
        <v>9.2904241128609328</v>
      </c>
      <c r="CF119" s="92">
        <f t="shared" si="125"/>
        <v>2.0904153530356427E-2</v>
      </c>
      <c r="CG119" s="156">
        <f t="shared" si="126"/>
        <v>2.0476117623841997E-2</v>
      </c>
      <c r="CI119" s="5"/>
      <c r="CJ119" s="86">
        <f t="shared" si="84"/>
        <v>447.33826531775048</v>
      </c>
      <c r="CK119" s="86">
        <f t="shared" si="127"/>
        <v>6.3817358822495294</v>
      </c>
      <c r="CL119" s="92">
        <f t="shared" si="128"/>
        <v>1.4266018306563814E-2</v>
      </c>
      <c r="CM119" s="156">
        <f t="shared" si="129"/>
        <v>1.4065361600482886E-2</v>
      </c>
      <c r="CO119" s="5"/>
      <c r="CP119" s="86">
        <f t="shared" si="85"/>
        <v>448.4316185854637</v>
      </c>
      <c r="CQ119" s="86">
        <f t="shared" si="130"/>
        <v>5.2883826145363173</v>
      </c>
      <c r="CR119" s="92">
        <f t="shared" si="131"/>
        <v>1.1793063636364523E-2</v>
      </c>
      <c r="CS119" s="156">
        <f t="shared" si="132"/>
        <v>1.1655608305892592E-2</v>
      </c>
      <c r="CU119" s="5"/>
      <c r="CV119" s="6">
        <f t="shared" si="86"/>
        <v>444.42957708713908</v>
      </c>
      <c r="CW119" s="5"/>
      <c r="CX119" s="86">
        <f t="shared" si="133"/>
        <v>4.5270066460310332</v>
      </c>
      <c r="CY119" s="86">
        <f t="shared" si="87"/>
        <v>448.95658373317013</v>
      </c>
      <c r="CZ119" s="86">
        <f t="shared" si="134"/>
        <v>4.7634174668298783</v>
      </c>
      <c r="DA119" s="92">
        <f t="shared" si="135"/>
        <v>1.0609973523989874E-2</v>
      </c>
      <c r="DB119" s="156">
        <f t="shared" si="136"/>
        <v>1.0498583827540283E-2</v>
      </c>
      <c r="DD119" s="5"/>
      <c r="DE119" s="86">
        <f t="shared" si="137"/>
        <v>5.5932611522652147</v>
      </c>
      <c r="DF119" s="86">
        <f t="shared" si="88"/>
        <v>450.02283823940428</v>
      </c>
      <c r="DG119" s="86">
        <f t="shared" si="138"/>
        <v>3.6971629605957332</v>
      </c>
      <c r="DH119" s="92">
        <f t="shared" si="139"/>
        <v>8.2155007400511234E-3</v>
      </c>
      <c r="DI119" s="156">
        <f t="shared" si="140"/>
        <v>8.1485562699847164E-3</v>
      </c>
      <c r="DK119" s="5"/>
      <c r="DL119" s="86">
        <f t="shared" si="141"/>
        <v>5.9991694756360809</v>
      </c>
      <c r="DM119" s="86">
        <f t="shared" si="89"/>
        <v>450.42874656277519</v>
      </c>
      <c r="DN119" s="86">
        <f t="shared" si="142"/>
        <v>3.2912546372248244</v>
      </c>
      <c r="DO119" s="92">
        <f t="shared" si="143"/>
        <v>7.3069373621031308E-3</v>
      </c>
      <c r="DP119" s="156">
        <f t="shared" si="144"/>
        <v>7.2539333256636347E-3</v>
      </c>
      <c r="DR119" s="5"/>
      <c r="DS119" s="86">
        <f t="shared" si="90"/>
        <v>6.0030622474868931</v>
      </c>
      <c r="DT119" s="86">
        <f t="shared" si="74"/>
        <v>450.43263933462595</v>
      </c>
      <c r="DU119" s="86">
        <f t="shared" si="145"/>
        <v>3.2873618653740664</v>
      </c>
      <c r="DV119" s="92">
        <f t="shared" si="146"/>
        <v>7.2982319181623262E-3</v>
      </c>
      <c r="DW119" s="156">
        <f t="shared" si="147"/>
        <v>7.2453536469180152E-3</v>
      </c>
    </row>
    <row r="120" spans="1:127" x14ac:dyDescent="0.7">
      <c r="A120" s="25">
        <v>44004</v>
      </c>
      <c r="B120">
        <v>135.6909943</v>
      </c>
      <c r="C120" s="85">
        <v>44004</v>
      </c>
      <c r="D120">
        <v>468.0400085</v>
      </c>
      <c r="E120" s="17">
        <v>119</v>
      </c>
      <c r="R120" s="5"/>
      <c r="S120" s="86">
        <f t="shared" si="91"/>
        <v>131.83117907236965</v>
      </c>
      <c r="T120" s="86">
        <f t="shared" si="92"/>
        <v>3.8598152276303495</v>
      </c>
      <c r="U120" s="92">
        <f t="shared" si="93"/>
        <v>2.9278470046236002E-2</v>
      </c>
      <c r="V120" s="156">
        <f t="shared" si="94"/>
        <v>2.8445625647761572E-2</v>
      </c>
      <c r="W120" s="102"/>
      <c r="X120" s="5"/>
      <c r="Y120" s="86">
        <f t="shared" si="95"/>
        <v>132.75127725758796</v>
      </c>
      <c r="Z120" s="86">
        <f t="shared" si="96"/>
        <v>2.9397170424120418</v>
      </c>
      <c r="AA120" s="92">
        <f t="shared" si="97"/>
        <v>2.2144548083766251E-2</v>
      </c>
      <c r="AB120" s="156">
        <f t="shared" si="98"/>
        <v>2.1664791076057743E-2</v>
      </c>
      <c r="AC120" s="102"/>
      <c r="AD120" s="5"/>
      <c r="AE120" s="86">
        <f t="shared" si="75"/>
        <v>133.23523891020113</v>
      </c>
      <c r="AF120" s="86">
        <f t="shared" si="99"/>
        <v>2.4557553897988669</v>
      </c>
      <c r="AG120" s="92">
        <f t="shared" si="100"/>
        <v>1.8431725794810297E-2</v>
      </c>
      <c r="AH120" s="156">
        <f t="shared" si="101"/>
        <v>1.8098145735224131E-2</v>
      </c>
      <c r="AI120" s="102"/>
      <c r="AJ120" s="5"/>
      <c r="AK120" s="86">
        <f t="shared" si="76"/>
        <v>133.41762725435947</v>
      </c>
      <c r="AL120" s="86">
        <f t="shared" si="102"/>
        <v>2.2733670456405264</v>
      </c>
      <c r="AM120" s="92">
        <f t="shared" si="103"/>
        <v>1.703948040768536E-2</v>
      </c>
      <c r="AN120" s="156">
        <f t="shared" si="104"/>
        <v>1.6754000936969524E-2</v>
      </c>
      <c r="AO120" s="102"/>
      <c r="AP120" s="5"/>
      <c r="AQ120" s="6">
        <f t="shared" si="77"/>
        <v>132.75127725758796</v>
      </c>
      <c r="AR120" s="5"/>
      <c r="AS120" s="86">
        <f t="shared" si="105"/>
        <v>0.8930364738883334</v>
      </c>
      <c r="AT120" s="86">
        <f t="shared" si="78"/>
        <v>133.6443137314763</v>
      </c>
      <c r="AU120" s="86">
        <f t="shared" si="106"/>
        <v>2.0466805685236977</v>
      </c>
      <c r="AV120" s="92">
        <f t="shared" si="107"/>
        <v>1.5314385710685554E-2</v>
      </c>
      <c r="AW120" s="156">
        <f t="shared" si="108"/>
        <v>1.5083392815286473E-2</v>
      </c>
      <c r="AY120" s="5"/>
      <c r="AZ120" s="86">
        <f t="shared" si="109"/>
        <v>0.97061565516159587</v>
      </c>
      <c r="BA120" s="86">
        <f t="shared" si="79"/>
        <v>133.72189291274955</v>
      </c>
      <c r="BB120" s="86">
        <f t="shared" si="110"/>
        <v>1.969101387250447</v>
      </c>
      <c r="BC120" s="92">
        <f t="shared" si="111"/>
        <v>1.4725347842146089E-2</v>
      </c>
      <c r="BD120" s="156">
        <f t="shared" si="112"/>
        <v>1.4511658621182696E-2</v>
      </c>
      <c r="BF120" s="5"/>
      <c r="BG120">
        <f t="shared" si="113"/>
        <v>0.99817090851467127</v>
      </c>
      <c r="BH120" s="86">
        <f t="shared" si="80"/>
        <v>133.74944816610264</v>
      </c>
      <c r="BI120" s="86">
        <f t="shared" si="114"/>
        <v>1.9415461338973614</v>
      </c>
      <c r="BJ120" s="92">
        <f t="shared" si="115"/>
        <v>1.4516292669007254E-2</v>
      </c>
      <c r="BK120" s="156">
        <f t="shared" si="116"/>
        <v>1.4308585060588368E-2</v>
      </c>
      <c r="BM120" s="5"/>
      <c r="BN120" s="86">
        <f t="shared" si="117"/>
        <v>0.9995249951572992</v>
      </c>
      <c r="BO120" s="86">
        <f t="shared" si="81"/>
        <v>133.75080225274525</v>
      </c>
      <c r="BP120" s="86">
        <f t="shared" si="118"/>
        <v>1.9401920472547545</v>
      </c>
      <c r="BQ120" s="92">
        <f t="shared" si="119"/>
        <v>1.4506021755207318E-2</v>
      </c>
      <c r="BR120" s="156">
        <f t="shared" si="120"/>
        <v>1.4298605867425311E-2</v>
      </c>
      <c r="BW120" s="5"/>
      <c r="BX120" s="86">
        <f t="shared" si="82"/>
        <v>444.37041063842594</v>
      </c>
      <c r="BY120" s="86">
        <f t="shared" si="121"/>
        <v>23.669597861574061</v>
      </c>
      <c r="BZ120" s="92">
        <f t="shared" si="122"/>
        <v>5.3265467940513872E-2</v>
      </c>
      <c r="CA120" s="156">
        <f t="shared" si="123"/>
        <v>5.0571740517293962E-2</v>
      </c>
      <c r="CC120" s="5"/>
      <c r="CD120" s="86">
        <f t="shared" si="83"/>
        <v>449.07478914356955</v>
      </c>
      <c r="CE120" s="86">
        <f t="shared" si="124"/>
        <v>18.965219356430453</v>
      </c>
      <c r="CF120" s="92">
        <f t="shared" si="125"/>
        <v>4.223176142352373E-2</v>
      </c>
      <c r="CG120" s="156">
        <f t="shared" si="126"/>
        <v>4.0520508956512533E-2</v>
      </c>
      <c r="CI120" s="5"/>
      <c r="CJ120" s="86">
        <f t="shared" si="84"/>
        <v>451.55021100003518</v>
      </c>
      <c r="CK120" s="86">
        <f t="shared" si="127"/>
        <v>16.489797499964823</v>
      </c>
      <c r="CL120" s="92">
        <f t="shared" si="128"/>
        <v>3.6518192436330268E-2</v>
      </c>
      <c r="CM120" s="156">
        <f t="shared" si="129"/>
        <v>3.523159815506418E-2</v>
      </c>
      <c r="CO120" s="5"/>
      <c r="CP120" s="86">
        <f t="shared" si="85"/>
        <v>452.39790554636591</v>
      </c>
      <c r="CQ120" s="86">
        <f t="shared" si="130"/>
        <v>15.642102953634094</v>
      </c>
      <c r="CR120" s="92">
        <f t="shared" si="131"/>
        <v>3.4575984463816108E-2</v>
      </c>
      <c r="CS120" s="156">
        <f t="shared" si="132"/>
        <v>3.3420439854628566E-2</v>
      </c>
      <c r="CU120" s="5"/>
      <c r="CV120" s="6">
        <f t="shared" si="86"/>
        <v>449.07478914356955</v>
      </c>
      <c r="CW120" s="5"/>
      <c r="CX120" s="86">
        <f t="shared" si="133"/>
        <v>4.5660144314628459</v>
      </c>
      <c r="CY120" s="86">
        <f t="shared" si="87"/>
        <v>453.64080357503241</v>
      </c>
      <c r="CZ120" s="86">
        <f t="shared" si="134"/>
        <v>14.399204924967592</v>
      </c>
      <c r="DA120" s="92">
        <f t="shared" si="135"/>
        <v>3.1741423636257968E-2</v>
      </c>
      <c r="DB120" s="156">
        <f t="shared" si="136"/>
        <v>3.076490185340126E-2</v>
      </c>
      <c r="DD120" s="5"/>
      <c r="DE120" s="86">
        <f t="shared" si="137"/>
        <v>5.1192366043478401</v>
      </c>
      <c r="DF120" s="86">
        <f t="shared" si="88"/>
        <v>454.19402574791741</v>
      </c>
      <c r="DG120" s="86">
        <f t="shared" si="138"/>
        <v>13.845982752082591</v>
      </c>
      <c r="DH120" s="92">
        <f t="shared" si="139"/>
        <v>3.048473112186478E-2</v>
      </c>
      <c r="DI120" s="156">
        <f t="shared" si="140"/>
        <v>2.9582904240295499E-2</v>
      </c>
      <c r="DK120" s="5"/>
      <c r="DL120" s="86">
        <f t="shared" si="141"/>
        <v>5.1055575789603758</v>
      </c>
      <c r="DM120" s="86">
        <f t="shared" si="89"/>
        <v>454.18034672252992</v>
      </c>
      <c r="DN120" s="86">
        <f t="shared" si="142"/>
        <v>13.85966177747008</v>
      </c>
      <c r="DO120" s="92">
        <f t="shared" si="143"/>
        <v>3.0515767310242716E-2</v>
      </c>
      <c r="DP120" s="156">
        <f t="shared" si="144"/>
        <v>2.9612130428525278E-2</v>
      </c>
      <c r="DR120" s="5"/>
      <c r="DS120" s="86">
        <f t="shared" si="90"/>
        <v>4.9846746041945735</v>
      </c>
      <c r="DT120" s="86">
        <f t="shared" si="74"/>
        <v>454.05946374776414</v>
      </c>
      <c r="DU120" s="86">
        <f t="shared" si="145"/>
        <v>13.980544752235858</v>
      </c>
      <c r="DV120" s="92">
        <f t="shared" si="146"/>
        <v>3.079011862640579E-2</v>
      </c>
      <c r="DW120" s="156">
        <f t="shared" si="147"/>
        <v>2.9870405303686464E-2</v>
      </c>
    </row>
    <row r="121" spans="1:127" x14ac:dyDescent="0.7">
      <c r="A121" s="25">
        <v>44005</v>
      </c>
      <c r="B121">
        <v>138.22050479999999</v>
      </c>
      <c r="C121" s="85">
        <v>44005</v>
      </c>
      <c r="D121">
        <v>466.26000979999998</v>
      </c>
      <c r="E121" s="17">
        <v>120</v>
      </c>
      <c r="R121" s="5"/>
      <c r="S121" s="86">
        <f t="shared" si="91"/>
        <v>133.10491809748765</v>
      </c>
      <c r="T121" s="86">
        <f t="shared" si="92"/>
        <v>5.1155867025123314</v>
      </c>
      <c r="U121" s="92">
        <f t="shared" si="93"/>
        <v>3.8432739944031319E-2</v>
      </c>
      <c r="V121" s="156">
        <f t="shared" si="94"/>
        <v>3.7010331498314224E-2</v>
      </c>
      <c r="W121" s="102"/>
      <c r="X121" s="5"/>
      <c r="Y121" s="86">
        <f t="shared" si="95"/>
        <v>134.22113577879398</v>
      </c>
      <c r="Z121" s="86">
        <f t="shared" si="96"/>
        <v>3.9993690212060073</v>
      </c>
      <c r="AA121" s="92">
        <f t="shared" si="97"/>
        <v>2.9796864689010331E-2</v>
      </c>
      <c r="AB121" s="156">
        <f t="shared" si="98"/>
        <v>2.8934701309280761E-2</v>
      </c>
      <c r="AC121" s="102"/>
      <c r="AD121" s="5"/>
      <c r="AE121" s="86">
        <f t="shared" si="75"/>
        <v>134.85603746746838</v>
      </c>
      <c r="AF121" s="86">
        <f t="shared" si="99"/>
        <v>3.3644673325316035</v>
      </c>
      <c r="AG121" s="92">
        <f t="shared" si="100"/>
        <v>2.4948585140974658E-2</v>
      </c>
      <c r="AH121" s="156">
        <f t="shared" si="101"/>
        <v>2.4341304044576198E-2</v>
      </c>
      <c r="AI121" s="102"/>
      <c r="AJ121" s="5"/>
      <c r="AK121" s="86">
        <f t="shared" si="76"/>
        <v>135.12265253858988</v>
      </c>
      <c r="AL121" s="86">
        <f t="shared" si="102"/>
        <v>3.0978522614101109</v>
      </c>
      <c r="AM121" s="92">
        <f t="shared" si="103"/>
        <v>2.292622445763038E-2</v>
      </c>
      <c r="AN121" s="156">
        <f t="shared" si="104"/>
        <v>2.2412392907207146E-2</v>
      </c>
      <c r="AO121" s="102"/>
      <c r="AP121" s="5"/>
      <c r="AQ121" s="6">
        <f t="shared" si="77"/>
        <v>134.22113577879398</v>
      </c>
      <c r="AR121" s="5"/>
      <c r="AS121" s="86">
        <f t="shared" si="105"/>
        <v>1.0833877495031703</v>
      </c>
      <c r="AT121" s="86">
        <f t="shared" si="78"/>
        <v>135.30452352829715</v>
      </c>
      <c r="AU121" s="86">
        <f t="shared" si="106"/>
        <v>2.9159812717028331</v>
      </c>
      <c r="AV121" s="92">
        <f t="shared" si="107"/>
        <v>2.155124747985971E-2</v>
      </c>
      <c r="AW121" s="156">
        <f t="shared" si="108"/>
        <v>2.1096589655219038E-2</v>
      </c>
      <c r="AY121" s="5"/>
      <c r="AZ121" s="86">
        <f t="shared" si="109"/>
        <v>1.2202370881838083</v>
      </c>
      <c r="BA121" s="86">
        <f t="shared" si="79"/>
        <v>135.44137286697779</v>
      </c>
      <c r="BB121" s="86">
        <f t="shared" si="110"/>
        <v>2.7791319330221995</v>
      </c>
      <c r="BC121" s="92">
        <f t="shared" si="111"/>
        <v>2.0519076809356419E-2</v>
      </c>
      <c r="BD121" s="156">
        <f t="shared" si="112"/>
        <v>2.0106509790595119E-2</v>
      </c>
      <c r="BF121" s="5"/>
      <c r="BG121">
        <f t="shared" si="113"/>
        <v>1.309484732890962</v>
      </c>
      <c r="BH121" s="86">
        <f t="shared" si="80"/>
        <v>135.53062051168493</v>
      </c>
      <c r="BI121" s="86">
        <f t="shared" si="114"/>
        <v>2.6898842883150564</v>
      </c>
      <c r="BJ121" s="92">
        <f t="shared" si="115"/>
        <v>1.9847059492235888E-2</v>
      </c>
      <c r="BK121" s="156">
        <f t="shared" si="116"/>
        <v>1.946081945082765E-2</v>
      </c>
      <c r="BM121" s="5"/>
      <c r="BN121" s="86">
        <f t="shared" si="117"/>
        <v>1.3522751396938404</v>
      </c>
      <c r="BO121" s="86">
        <f t="shared" si="81"/>
        <v>135.57341091848781</v>
      </c>
      <c r="BP121" s="86">
        <f t="shared" si="118"/>
        <v>2.6470938815121769</v>
      </c>
      <c r="BQ121" s="92">
        <f t="shared" si="119"/>
        <v>1.9525169895619993E-2</v>
      </c>
      <c r="BR121" s="156">
        <f t="shared" si="120"/>
        <v>1.9151238706170443E-2</v>
      </c>
      <c r="BW121" s="5"/>
      <c r="BX121" s="86">
        <f t="shared" si="82"/>
        <v>452.18137793274536</v>
      </c>
      <c r="BY121" s="86">
        <f t="shared" si="121"/>
        <v>14.078631867254614</v>
      </c>
      <c r="BZ121" s="92">
        <f t="shared" si="122"/>
        <v>3.1134921857283081E-2</v>
      </c>
      <c r="CA121" s="156">
        <f t="shared" si="123"/>
        <v>3.0194808843446764E-2</v>
      </c>
      <c r="CC121" s="5"/>
      <c r="CD121" s="86">
        <f t="shared" si="83"/>
        <v>458.55739882178477</v>
      </c>
      <c r="CE121" s="86">
        <f t="shared" si="124"/>
        <v>7.7026109782152048</v>
      </c>
      <c r="CF121" s="92">
        <f t="shared" si="125"/>
        <v>1.6797484890672919E-2</v>
      </c>
      <c r="CG121" s="156">
        <f t="shared" si="126"/>
        <v>1.6519990598205501E-2</v>
      </c>
      <c r="CI121" s="5"/>
      <c r="CJ121" s="86">
        <f t="shared" si="84"/>
        <v>462.43347735001197</v>
      </c>
      <c r="CK121" s="86">
        <f t="shared" si="127"/>
        <v>3.826532449988008</v>
      </c>
      <c r="CL121" s="92">
        <f t="shared" si="128"/>
        <v>8.2747738591852377E-3</v>
      </c>
      <c r="CM121" s="156">
        <f t="shared" si="129"/>
        <v>8.206863916185695E-3</v>
      </c>
      <c r="CO121" s="5"/>
      <c r="CP121" s="86">
        <f t="shared" si="85"/>
        <v>464.12948276159148</v>
      </c>
      <c r="CQ121" s="86">
        <f t="shared" si="130"/>
        <v>2.130527038408502</v>
      </c>
      <c r="CR121" s="92">
        <f t="shared" si="131"/>
        <v>4.5903721214428555E-3</v>
      </c>
      <c r="CS121" s="156">
        <f t="shared" si="132"/>
        <v>4.569396889350175E-3</v>
      </c>
      <c r="CU121" s="5"/>
      <c r="CV121" s="6">
        <f t="shared" si="86"/>
        <v>458.55739882178477</v>
      </c>
      <c r="CW121" s="5"/>
      <c r="CX121" s="86">
        <f t="shared" si="133"/>
        <v>6.1884908628911308</v>
      </c>
      <c r="CY121" s="86">
        <f t="shared" si="87"/>
        <v>464.74588968467589</v>
      </c>
      <c r="CZ121" s="86">
        <f t="shared" si="134"/>
        <v>1.51412011532409</v>
      </c>
      <c r="DA121" s="92">
        <f t="shared" si="135"/>
        <v>3.2579526767873104E-3</v>
      </c>
      <c r="DB121" s="156">
        <f t="shared" si="136"/>
        <v>3.2473728895891472E-3</v>
      </c>
      <c r="DD121" s="5"/>
      <c r="DE121" s="86">
        <f t="shared" si="137"/>
        <v>7.3009231412815332</v>
      </c>
      <c r="DF121" s="86">
        <f t="shared" si="88"/>
        <v>465.85832196306632</v>
      </c>
      <c r="DG121" s="86">
        <f t="shared" si="138"/>
        <v>0.40168783693366095</v>
      </c>
      <c r="DH121" s="92">
        <f t="shared" si="139"/>
        <v>8.622532173322582E-4</v>
      </c>
      <c r="DI121" s="156">
        <f t="shared" si="140"/>
        <v>8.6151037723771991E-4</v>
      </c>
      <c r="DK121" s="5"/>
      <c r="DL121" s="86">
        <f t="shared" si="141"/>
        <v>7.9944119644685774</v>
      </c>
      <c r="DM121" s="86">
        <f t="shared" si="89"/>
        <v>466.55181078625333</v>
      </c>
      <c r="DN121" s="86">
        <f t="shared" si="142"/>
        <v>0.29180098625334949</v>
      </c>
      <c r="DO121" s="92">
        <f t="shared" si="143"/>
        <v>6.2544176125175425E-4</v>
      </c>
      <c r="DP121" s="156">
        <f t="shared" si="144"/>
        <v>6.258331834602675E-4</v>
      </c>
      <c r="DR121" s="5"/>
      <c r="DS121" s="86">
        <f t="shared" si="90"/>
        <v>8.3581259097100631</v>
      </c>
      <c r="DT121" s="86">
        <f t="shared" si="74"/>
        <v>466.91552473149483</v>
      </c>
      <c r="DU121" s="86">
        <f t="shared" si="145"/>
        <v>0.65551493149484941</v>
      </c>
      <c r="DV121" s="92">
        <f t="shared" si="146"/>
        <v>1.4039261853026001E-3</v>
      </c>
      <c r="DW121" s="156">
        <f t="shared" si="147"/>
        <v>1.4058999650774886E-3</v>
      </c>
    </row>
    <row r="122" spans="1:127" x14ac:dyDescent="0.7">
      <c r="A122" s="25">
        <v>44006</v>
      </c>
      <c r="B122">
        <v>136.72000120000001</v>
      </c>
      <c r="C122" s="85">
        <v>44006</v>
      </c>
      <c r="D122">
        <v>457.85000609999997</v>
      </c>
      <c r="E122" s="17">
        <v>121</v>
      </c>
      <c r="R122" s="5"/>
      <c r="S122" s="86">
        <f t="shared" si="91"/>
        <v>134.7930617093167</v>
      </c>
      <c r="T122" s="86">
        <f t="shared" si="92"/>
        <v>1.9269394906833099</v>
      </c>
      <c r="U122" s="92">
        <f t="shared" si="93"/>
        <v>1.429553914903116E-2</v>
      </c>
      <c r="V122" s="156">
        <f t="shared" si="94"/>
        <v>1.4094057005342608E-2</v>
      </c>
      <c r="W122" s="102"/>
      <c r="X122" s="5"/>
      <c r="Y122" s="86">
        <f t="shared" si="95"/>
        <v>136.22082028939698</v>
      </c>
      <c r="Z122" s="86">
        <f t="shared" si="96"/>
        <v>0.49918091060303027</v>
      </c>
      <c r="AA122" s="92">
        <f t="shared" si="97"/>
        <v>3.664497905258063E-3</v>
      </c>
      <c r="AB122" s="156">
        <f t="shared" si="98"/>
        <v>3.651118389567643E-3</v>
      </c>
      <c r="AC122" s="102"/>
      <c r="AD122" s="5"/>
      <c r="AE122" s="86">
        <f t="shared" si="75"/>
        <v>137.07658590693924</v>
      </c>
      <c r="AF122" s="86">
        <f t="shared" si="99"/>
        <v>0.3565847069392305</v>
      </c>
      <c r="AG122" s="92">
        <f t="shared" si="100"/>
        <v>2.6013538678393584E-3</v>
      </c>
      <c r="AH122" s="156">
        <f t="shared" si="101"/>
        <v>2.6081385591681114E-3</v>
      </c>
      <c r="AI122" s="102"/>
      <c r="AJ122" s="5"/>
      <c r="AK122" s="86">
        <f t="shared" si="76"/>
        <v>137.44604173464745</v>
      </c>
      <c r="AL122" s="86">
        <f t="shared" si="102"/>
        <v>0.72604053464743856</v>
      </c>
      <c r="AM122" s="92">
        <f t="shared" si="103"/>
        <v>5.2823677239765719E-3</v>
      </c>
      <c r="AN122" s="156">
        <f t="shared" si="104"/>
        <v>5.3104193115486786E-3</v>
      </c>
      <c r="AO122" s="102"/>
      <c r="AP122" s="5"/>
      <c r="AQ122" s="6">
        <f t="shared" si="77"/>
        <v>136.22082028939698</v>
      </c>
      <c r="AR122" s="5"/>
      <c r="AS122" s="86">
        <f t="shared" si="105"/>
        <v>1.3857656806661152</v>
      </c>
      <c r="AT122" s="86">
        <f t="shared" si="78"/>
        <v>137.60658597006309</v>
      </c>
      <c r="AU122" s="86">
        <f t="shared" si="106"/>
        <v>0.8865847700630809</v>
      </c>
      <c r="AV122" s="92">
        <f t="shared" si="107"/>
        <v>6.4428948935333751E-3</v>
      </c>
      <c r="AW122" s="156">
        <f t="shared" si="108"/>
        <v>6.4846749728018644E-3</v>
      </c>
      <c r="AY122" s="5"/>
      <c r="AZ122" s="86">
        <f t="shared" si="109"/>
        <v>1.609960799393406</v>
      </c>
      <c r="BA122" s="86">
        <f t="shared" si="79"/>
        <v>137.83078108879039</v>
      </c>
      <c r="BB122" s="86">
        <f t="shared" si="110"/>
        <v>1.1107798887903755</v>
      </c>
      <c r="BC122" s="92">
        <f t="shared" si="111"/>
        <v>8.059011782533633E-3</v>
      </c>
      <c r="BD122" s="156">
        <f t="shared" si="112"/>
        <v>8.1244871199604354E-3</v>
      </c>
      <c r="BF122" s="5"/>
      <c r="BG122">
        <f t="shared" si="113"/>
        <v>1.7650165861809097</v>
      </c>
      <c r="BH122" s="86">
        <f t="shared" si="80"/>
        <v>137.98583687557789</v>
      </c>
      <c r="BI122" s="86">
        <f t="shared" si="114"/>
        <v>1.2658356755778755</v>
      </c>
      <c r="BJ122" s="92">
        <f t="shared" si="115"/>
        <v>9.1736637921708015E-3</v>
      </c>
      <c r="BK122" s="156">
        <f t="shared" si="116"/>
        <v>9.2585990671997988E-3</v>
      </c>
      <c r="BM122" s="5"/>
      <c r="BN122" s="86">
        <f t="shared" si="117"/>
        <v>1.8378321678757128</v>
      </c>
      <c r="BO122" s="86">
        <f t="shared" si="81"/>
        <v>138.0586524572727</v>
      </c>
      <c r="BP122" s="86">
        <f t="shared" si="118"/>
        <v>1.3386512572726872</v>
      </c>
      <c r="BQ122" s="92">
        <f t="shared" si="119"/>
        <v>9.6962503504587072E-3</v>
      </c>
      <c r="BR122" s="156">
        <f t="shared" si="120"/>
        <v>9.7911881621069435E-3</v>
      </c>
      <c r="BW122" s="5"/>
      <c r="BX122" s="86">
        <f t="shared" si="82"/>
        <v>456.82732644893935</v>
      </c>
      <c r="BY122" s="86">
        <f t="shared" si="121"/>
        <v>1.0226796510606277</v>
      </c>
      <c r="BZ122" s="92">
        <f t="shared" si="122"/>
        <v>2.2386569100632274E-3</v>
      </c>
      <c r="CA122" s="156">
        <f t="shared" si="123"/>
        <v>2.2336565194612276E-3</v>
      </c>
      <c r="CC122" s="5"/>
      <c r="CD122" s="86">
        <f t="shared" si="83"/>
        <v>462.4087043108924</v>
      </c>
      <c r="CE122" s="86">
        <f t="shared" si="124"/>
        <v>4.5586982108924303</v>
      </c>
      <c r="CF122" s="92">
        <f t="shared" si="125"/>
        <v>9.8585908275365623E-3</v>
      </c>
      <c r="CG122" s="156">
        <f t="shared" si="126"/>
        <v>9.9567503552610102E-3</v>
      </c>
      <c r="CI122" s="5"/>
      <c r="CJ122" s="86">
        <f t="shared" si="84"/>
        <v>464.95898876700403</v>
      </c>
      <c r="CK122" s="86">
        <f t="shared" si="127"/>
        <v>7.1089826670040566</v>
      </c>
      <c r="CL122" s="92">
        <f t="shared" si="128"/>
        <v>1.5289483242072441E-2</v>
      </c>
      <c r="CM122" s="156">
        <f t="shared" si="129"/>
        <v>1.5526881232478064E-2</v>
      </c>
      <c r="CO122" s="5"/>
      <c r="CP122" s="86">
        <f t="shared" si="85"/>
        <v>465.72737804039787</v>
      </c>
      <c r="CQ122" s="86">
        <f t="shared" si="130"/>
        <v>7.877371940397893</v>
      </c>
      <c r="CR122" s="92">
        <f t="shared" si="131"/>
        <v>1.6914126830041325E-2</v>
      </c>
      <c r="CS122" s="156">
        <f t="shared" si="132"/>
        <v>1.7205136694215483E-2</v>
      </c>
      <c r="CU122" s="5"/>
      <c r="CV122" s="6">
        <f t="shared" si="86"/>
        <v>462.4087043108924</v>
      </c>
      <c r="CW122" s="5"/>
      <c r="CX122" s="86">
        <f t="shared" si="133"/>
        <v>5.4172196895425753</v>
      </c>
      <c r="CY122" s="86">
        <f t="shared" si="87"/>
        <v>467.82592400043495</v>
      </c>
      <c r="CZ122" s="86">
        <f t="shared" si="134"/>
        <v>9.9759179004349789</v>
      </c>
      <c r="DA122" s="92">
        <f t="shared" si="135"/>
        <v>2.1323995504844456E-2</v>
      </c>
      <c r="DB122" s="156">
        <f t="shared" si="136"/>
        <v>2.1788615851314672E-2</v>
      </c>
      <c r="DD122" s="5"/>
      <c r="DE122" s="86">
        <f t="shared" si="137"/>
        <v>5.576114315194582</v>
      </c>
      <c r="DF122" s="86">
        <f t="shared" si="88"/>
        <v>467.98481862608696</v>
      </c>
      <c r="DG122" s="86">
        <f t="shared" si="138"/>
        <v>10.134812526086989</v>
      </c>
      <c r="DH122" s="92">
        <f t="shared" si="139"/>
        <v>2.1656284825308739E-2</v>
      </c>
      <c r="DI122" s="156">
        <f t="shared" si="140"/>
        <v>2.2135661004825724E-2</v>
      </c>
      <c r="DK122" s="5"/>
      <c r="DL122" s="86">
        <f t="shared" si="141"/>
        <v>5.2599616907303526</v>
      </c>
      <c r="DM122" s="86">
        <f t="shared" si="89"/>
        <v>467.66866600162274</v>
      </c>
      <c r="DN122" s="86">
        <f t="shared" si="142"/>
        <v>9.818659901622766</v>
      </c>
      <c r="DO122" s="92">
        <f t="shared" si="143"/>
        <v>2.0994906469933773E-2</v>
      </c>
      <c r="DP122" s="156">
        <f t="shared" si="144"/>
        <v>2.1445145289521416E-2</v>
      </c>
      <c r="DR122" s="5"/>
      <c r="DS122" s="86">
        <f t="shared" si="90"/>
        <v>4.9780105942582384</v>
      </c>
      <c r="DT122" s="86">
        <f t="shared" si="74"/>
        <v>467.38671490515065</v>
      </c>
      <c r="DU122" s="86">
        <f t="shared" si="145"/>
        <v>9.5367088051506812</v>
      </c>
      <c r="DV122" s="92">
        <f t="shared" si="146"/>
        <v>2.0404321520105718E-2</v>
      </c>
      <c r="DW122" s="156">
        <f t="shared" si="147"/>
        <v>2.0829329863692847E-2</v>
      </c>
    </row>
    <row r="123" spans="1:127" x14ac:dyDescent="0.7">
      <c r="A123" s="25">
        <v>44007</v>
      </c>
      <c r="B123">
        <v>137.72900390000001</v>
      </c>
      <c r="C123" s="85">
        <v>44007</v>
      </c>
      <c r="D123">
        <v>465.9100037</v>
      </c>
      <c r="E123" s="17">
        <v>122</v>
      </c>
      <c r="R123" s="5"/>
      <c r="S123" s="86">
        <f t="shared" si="91"/>
        <v>135.4289517412422</v>
      </c>
      <c r="T123" s="86">
        <f t="shared" si="92"/>
        <v>2.3000521587578078</v>
      </c>
      <c r="U123" s="92">
        <f t="shared" si="93"/>
        <v>1.6983459808153949E-2</v>
      </c>
      <c r="V123" s="156">
        <f t="shared" si="94"/>
        <v>1.6699838767641067E-2</v>
      </c>
      <c r="W123" s="102"/>
      <c r="X123" s="5"/>
      <c r="Y123" s="86">
        <f t="shared" si="95"/>
        <v>136.47041074469848</v>
      </c>
      <c r="Z123" s="86">
        <f t="shared" si="96"/>
        <v>1.2585931553015257</v>
      </c>
      <c r="AA123" s="92">
        <f t="shared" si="97"/>
        <v>9.2224618394095275E-3</v>
      </c>
      <c r="AB123" s="156">
        <f t="shared" si="98"/>
        <v>9.1381852744346001E-3</v>
      </c>
      <c r="AC123" s="102"/>
      <c r="AD123" s="5"/>
      <c r="AE123" s="86">
        <f t="shared" si="75"/>
        <v>136.84124000035936</v>
      </c>
      <c r="AF123" s="86">
        <f t="shared" si="99"/>
        <v>0.88776389964064606</v>
      </c>
      <c r="AG123" s="92">
        <f t="shared" si="100"/>
        <v>6.4875464416890311E-3</v>
      </c>
      <c r="AH123" s="156">
        <f t="shared" si="101"/>
        <v>6.4457294723863608E-3</v>
      </c>
      <c r="AI123" s="102"/>
      <c r="AJ123" s="5"/>
      <c r="AK123" s="86">
        <f t="shared" si="76"/>
        <v>136.90151133366186</v>
      </c>
      <c r="AL123" s="86">
        <f t="shared" si="102"/>
        <v>0.82749256633815094</v>
      </c>
      <c r="AM123" s="92">
        <f t="shared" si="103"/>
        <v>6.0444370429290064E-3</v>
      </c>
      <c r="AN123" s="156">
        <f t="shared" si="104"/>
        <v>6.008121331792707E-3</v>
      </c>
      <c r="AO123" s="102"/>
      <c r="AP123" s="5"/>
      <c r="AQ123" s="6">
        <f t="shared" si="77"/>
        <v>136.47041074469848</v>
      </c>
      <c r="AR123" s="5"/>
      <c r="AS123" s="86">
        <f t="shared" si="105"/>
        <v>1.0108278562957924</v>
      </c>
      <c r="AT123" s="86">
        <f t="shared" si="78"/>
        <v>137.48123860099429</v>
      </c>
      <c r="AU123" s="86">
        <f t="shared" si="106"/>
        <v>0.24776529900572086</v>
      </c>
      <c r="AV123" s="92">
        <f t="shared" si="107"/>
        <v>1.8021753479018263E-3</v>
      </c>
      <c r="AW123" s="156">
        <f t="shared" si="108"/>
        <v>1.7989333545577241E-3</v>
      </c>
      <c r="AY123" s="5"/>
      <c r="AZ123" s="86">
        <f t="shared" si="109"/>
        <v>0.92977562734745345</v>
      </c>
      <c r="BA123" s="86">
        <f t="shared" si="79"/>
        <v>137.40018637204594</v>
      </c>
      <c r="BB123" s="86">
        <f t="shared" si="110"/>
        <v>0.32881752795407237</v>
      </c>
      <c r="BC123" s="92">
        <f t="shared" si="111"/>
        <v>2.3931374231452303E-3</v>
      </c>
      <c r="BD123" s="156">
        <f t="shared" si="112"/>
        <v>2.38742398945116E-3</v>
      </c>
      <c r="BF123" s="5"/>
      <c r="BG123">
        <f t="shared" si="113"/>
        <v>0.76483533980049989</v>
      </c>
      <c r="BH123" s="86">
        <f t="shared" si="80"/>
        <v>137.23524608449898</v>
      </c>
      <c r="BI123" s="86">
        <f t="shared" si="114"/>
        <v>0.49375781550102715</v>
      </c>
      <c r="BJ123" s="92">
        <f t="shared" si="115"/>
        <v>3.5978936139846231E-3</v>
      </c>
      <c r="BK123" s="156">
        <f t="shared" si="116"/>
        <v>3.5849951827105833E-3</v>
      </c>
      <c r="BM123" s="5"/>
      <c r="BN123" s="86">
        <f t="shared" si="117"/>
        <v>0.64665088344505395</v>
      </c>
      <c r="BO123" s="86">
        <f t="shared" si="81"/>
        <v>137.11706162814355</v>
      </c>
      <c r="BP123" s="86">
        <f t="shared" si="118"/>
        <v>0.61194227185646355</v>
      </c>
      <c r="BQ123" s="92">
        <f t="shared" si="119"/>
        <v>4.4629185062033247E-3</v>
      </c>
      <c r="BR123" s="156">
        <f t="shared" si="120"/>
        <v>4.44308936047176E-3</v>
      </c>
      <c r="BW123" s="5"/>
      <c r="BX123" s="86">
        <f t="shared" si="82"/>
        <v>457.1648107337893</v>
      </c>
      <c r="BY123" s="86">
        <f t="shared" si="121"/>
        <v>8.7451929662107091</v>
      </c>
      <c r="BZ123" s="92">
        <f t="shared" si="122"/>
        <v>1.9129190963263147E-2</v>
      </c>
      <c r="CA123" s="156">
        <f t="shared" si="123"/>
        <v>1.8770133495227007E-2</v>
      </c>
      <c r="CC123" s="5"/>
      <c r="CD123" s="86">
        <f t="shared" si="83"/>
        <v>460.12935520544619</v>
      </c>
      <c r="CE123" s="86">
        <f t="shared" si="124"/>
        <v>5.7806484945538159</v>
      </c>
      <c r="CF123" s="92">
        <f t="shared" si="125"/>
        <v>1.256309433240306E-2</v>
      </c>
      <c r="CG123" s="156">
        <f t="shared" si="126"/>
        <v>1.2407221241542567E-2</v>
      </c>
      <c r="CI123" s="5"/>
      <c r="CJ123" s="86">
        <f t="shared" si="84"/>
        <v>460.26706020678137</v>
      </c>
      <c r="CK123" s="86">
        <f t="shared" si="127"/>
        <v>5.6429434932186382</v>
      </c>
      <c r="CL123" s="92">
        <f t="shared" si="128"/>
        <v>1.2260150640985405E-2</v>
      </c>
      <c r="CM123" s="156">
        <f t="shared" si="129"/>
        <v>1.211165986650962E-2</v>
      </c>
      <c r="CO123" s="5"/>
      <c r="CP123" s="86">
        <f t="shared" si="85"/>
        <v>459.81934908509947</v>
      </c>
      <c r="CQ123" s="86">
        <f t="shared" si="130"/>
        <v>6.0906546149005294</v>
      </c>
      <c r="CR123" s="92">
        <f t="shared" si="131"/>
        <v>1.3245755375494916E-2</v>
      </c>
      <c r="CS123" s="156">
        <f t="shared" si="132"/>
        <v>1.3072598927973028E-2</v>
      </c>
      <c r="CU123" s="5"/>
      <c r="CV123" s="6">
        <f t="shared" si="86"/>
        <v>460.12935520544619</v>
      </c>
      <c r="CW123" s="5"/>
      <c r="CX123" s="86">
        <f t="shared" si="133"/>
        <v>2.8773519871962741</v>
      </c>
      <c r="CY123" s="86">
        <f t="shared" si="87"/>
        <v>463.00670719264247</v>
      </c>
      <c r="CZ123" s="86">
        <f t="shared" si="134"/>
        <v>2.9032965073575383</v>
      </c>
      <c r="DA123" s="92">
        <f t="shared" si="135"/>
        <v>6.2705279691543832E-3</v>
      </c>
      <c r="DB123" s="156">
        <f t="shared" si="136"/>
        <v>6.231453465907923E-3</v>
      </c>
      <c r="DD123" s="5"/>
      <c r="DE123" s="86">
        <f t="shared" si="137"/>
        <v>1.6483826048741834</v>
      </c>
      <c r="DF123" s="86">
        <f t="shared" si="88"/>
        <v>461.77773781032039</v>
      </c>
      <c r="DG123" s="86">
        <f t="shared" si="138"/>
        <v>4.1322658896796156</v>
      </c>
      <c r="DH123" s="92">
        <f t="shared" si="139"/>
        <v>8.9486035192475714E-3</v>
      </c>
      <c r="DI123" s="156">
        <f t="shared" si="140"/>
        <v>8.8692362406117952E-3</v>
      </c>
      <c r="DK123" s="5"/>
      <c r="DL123" s="86">
        <f t="shared" si="141"/>
        <v>0.28401656525381758</v>
      </c>
      <c r="DM123" s="86">
        <f t="shared" si="89"/>
        <v>460.4133717707</v>
      </c>
      <c r="DN123" s="86">
        <f t="shared" si="142"/>
        <v>5.4966319293000083</v>
      </c>
      <c r="DO123" s="92">
        <f t="shared" si="143"/>
        <v>1.1938471526490546E-2</v>
      </c>
      <c r="DP123" s="156">
        <f t="shared" si="144"/>
        <v>1.1797625905537104E-2</v>
      </c>
      <c r="DR123" s="5"/>
      <c r="DS123" s="86">
        <f t="shared" si="90"/>
        <v>-0.46500918052010176</v>
      </c>
      <c r="DT123" s="86">
        <f t="shared" si="74"/>
        <v>459.66434602492609</v>
      </c>
      <c r="DU123" s="86">
        <f t="shared" si="145"/>
        <v>6.2456576750739146</v>
      </c>
      <c r="DV123" s="92">
        <f t="shared" si="146"/>
        <v>1.3587431196447924E-2</v>
      </c>
      <c r="DW123" s="156">
        <f t="shared" si="147"/>
        <v>1.340528777118832E-2</v>
      </c>
    </row>
    <row r="124" spans="1:127" x14ac:dyDescent="0.7">
      <c r="A124" s="25">
        <v>44008</v>
      </c>
      <c r="B124">
        <v>134.64349369999999</v>
      </c>
      <c r="C124" s="85">
        <v>44008</v>
      </c>
      <c r="D124">
        <v>443.39999390000003</v>
      </c>
      <c r="E124" s="17">
        <v>123</v>
      </c>
      <c r="R124" s="5"/>
      <c r="S124" s="86">
        <f t="shared" si="91"/>
        <v>136.18796895363226</v>
      </c>
      <c r="T124" s="86">
        <f t="shared" si="92"/>
        <v>1.544475253632271</v>
      </c>
      <c r="U124" s="92">
        <f t="shared" si="93"/>
        <v>1.1340761342568494E-2</v>
      </c>
      <c r="V124" s="156">
        <f t="shared" si="94"/>
        <v>1.147084950924941E-2</v>
      </c>
      <c r="W124" s="102"/>
      <c r="X124" s="5"/>
      <c r="Y124" s="86">
        <f t="shared" si="95"/>
        <v>137.09970732234925</v>
      </c>
      <c r="Z124" s="86">
        <f t="shared" si="96"/>
        <v>2.456213622349253</v>
      </c>
      <c r="AA124" s="92">
        <f t="shared" si="97"/>
        <v>1.7915527832413208E-2</v>
      </c>
      <c r="AB124" s="156">
        <f t="shared" si="98"/>
        <v>1.8242349146271843E-2</v>
      </c>
      <c r="AC124" s="102"/>
      <c r="AD124" s="5"/>
      <c r="AE124" s="86">
        <f t="shared" si="75"/>
        <v>137.4271641741222</v>
      </c>
      <c r="AF124" s="86">
        <f t="shared" si="99"/>
        <v>2.7836704741222036</v>
      </c>
      <c r="AG124" s="92">
        <f t="shared" si="100"/>
        <v>2.0255605875671372E-2</v>
      </c>
      <c r="AH124" s="156">
        <f t="shared" si="101"/>
        <v>2.0674377926678856E-2</v>
      </c>
      <c r="AI124" s="102"/>
      <c r="AJ124" s="5"/>
      <c r="AK124" s="86">
        <f t="shared" si="76"/>
        <v>137.52213075841547</v>
      </c>
      <c r="AL124" s="86">
        <f t="shared" si="102"/>
        <v>2.8786370584154781</v>
      </c>
      <c r="AM124" s="92">
        <f t="shared" si="103"/>
        <v>2.0932173189436451E-2</v>
      </c>
      <c r="AN124" s="156">
        <f t="shared" si="104"/>
        <v>2.1379696703573269E-2</v>
      </c>
      <c r="AO124" s="102"/>
      <c r="AP124" s="5"/>
      <c r="AQ124" s="6">
        <f t="shared" si="77"/>
        <v>137.09970732234925</v>
      </c>
      <c r="AR124" s="5"/>
      <c r="AS124" s="86">
        <f t="shared" si="105"/>
        <v>0.88492253434293267</v>
      </c>
      <c r="AT124" s="86">
        <f t="shared" si="78"/>
        <v>137.98462985669218</v>
      </c>
      <c r="AU124" s="86">
        <f t="shared" si="106"/>
        <v>3.3411361566921869</v>
      </c>
      <c r="AV124" s="92">
        <f t="shared" si="107"/>
        <v>2.4213828454388128E-2</v>
      </c>
      <c r="AW124" s="156">
        <f t="shared" si="108"/>
        <v>2.4814687029264058E-2</v>
      </c>
      <c r="AY124" s="5"/>
      <c r="AZ124" s="86">
        <f t="shared" si="109"/>
        <v>0.7795361024991081</v>
      </c>
      <c r="BA124" s="86">
        <f t="shared" si="79"/>
        <v>137.87924342484837</v>
      </c>
      <c r="BB124" s="86">
        <f t="shared" si="110"/>
        <v>3.2357497248483753</v>
      </c>
      <c r="BC124" s="92">
        <f t="shared" si="111"/>
        <v>2.3467997390136781E-2</v>
      </c>
      <c r="BD124" s="156">
        <f t="shared" si="112"/>
        <v>2.4031979830068651E-2</v>
      </c>
      <c r="BF124" s="5"/>
      <c r="BG124">
        <f t="shared" si="113"/>
        <v>0.6753797567816735</v>
      </c>
      <c r="BH124" s="86">
        <f t="shared" si="80"/>
        <v>137.77508707913091</v>
      </c>
      <c r="BI124" s="86">
        <f t="shared" si="114"/>
        <v>3.1315933791309192</v>
      </c>
      <c r="BJ124" s="92">
        <f t="shared" si="115"/>
        <v>2.2729750679324871E-2</v>
      </c>
      <c r="BK124" s="156">
        <f t="shared" si="116"/>
        <v>2.3258408505860979E-2</v>
      </c>
      <c r="BM124" s="5"/>
      <c r="BN124" s="86">
        <f t="shared" si="117"/>
        <v>0.63363515409933568</v>
      </c>
      <c r="BO124" s="86">
        <f t="shared" si="81"/>
        <v>137.73334247644857</v>
      </c>
      <c r="BP124" s="86">
        <f t="shared" si="118"/>
        <v>3.0898487764485765</v>
      </c>
      <c r="BQ124" s="92">
        <f t="shared" si="119"/>
        <v>2.2433556907086014E-2</v>
      </c>
      <c r="BR124" s="156">
        <f t="shared" si="120"/>
        <v>2.2948370482223878E-2</v>
      </c>
      <c r="BW124" s="5"/>
      <c r="BX124" s="86">
        <f t="shared" si="82"/>
        <v>460.05072441263883</v>
      </c>
      <c r="BY124" s="86">
        <f t="shared" si="121"/>
        <v>16.650730512638802</v>
      </c>
      <c r="BZ124" s="92">
        <f t="shared" si="122"/>
        <v>3.6193249198547203E-2</v>
      </c>
      <c r="CA124" s="156">
        <f t="shared" si="123"/>
        <v>3.7552392290727092E-2</v>
      </c>
      <c r="CC124" s="5"/>
      <c r="CD124" s="86">
        <f t="shared" si="83"/>
        <v>463.0196794527231</v>
      </c>
      <c r="CE124" s="86">
        <f t="shared" si="124"/>
        <v>19.61968555272307</v>
      </c>
      <c r="CF124" s="92">
        <f t="shared" si="125"/>
        <v>4.2373329738193882E-2</v>
      </c>
      <c r="CG124" s="156">
        <f t="shared" si="126"/>
        <v>4.4248276550828948E-2</v>
      </c>
      <c r="CI124" s="5"/>
      <c r="CJ124" s="86">
        <f t="shared" si="84"/>
        <v>463.99140291230566</v>
      </c>
      <c r="CK124" s="86">
        <f t="shared" si="127"/>
        <v>20.591409012305633</v>
      </c>
      <c r="CL124" s="92">
        <f t="shared" si="128"/>
        <v>4.4378858925102557E-2</v>
      </c>
      <c r="CM124" s="156">
        <f t="shared" si="129"/>
        <v>4.6439804455544513E-2</v>
      </c>
      <c r="CO124" s="5"/>
      <c r="CP124" s="86">
        <f t="shared" si="85"/>
        <v>464.38734004627486</v>
      </c>
      <c r="CQ124" s="86">
        <f t="shared" si="130"/>
        <v>20.987346146274831</v>
      </c>
      <c r="CR124" s="92">
        <f t="shared" si="131"/>
        <v>4.5193622513877103E-2</v>
      </c>
      <c r="CS124" s="156">
        <f t="shared" si="132"/>
        <v>4.7332761468210811E-2</v>
      </c>
      <c r="CU124" s="5"/>
      <c r="CV124" s="6">
        <f t="shared" si="86"/>
        <v>463.0196794527231</v>
      </c>
      <c r="CW124" s="5"/>
      <c r="CX124" s="86">
        <f t="shared" si="133"/>
        <v>2.8816328330228829</v>
      </c>
      <c r="CY124" s="86">
        <f t="shared" si="87"/>
        <v>465.90131228574597</v>
      </c>
      <c r="CZ124" s="86">
        <f t="shared" si="134"/>
        <v>22.501318385745947</v>
      </c>
      <c r="DA124" s="92">
        <f t="shared" si="135"/>
        <v>4.8296318967965192E-2</v>
      </c>
      <c r="DB124" s="156">
        <f t="shared" si="136"/>
        <v>5.0747223038574665E-2</v>
      </c>
      <c r="DD124" s="5"/>
      <c r="DE124" s="86">
        <f t="shared" si="137"/>
        <v>2.2693534260755457</v>
      </c>
      <c r="DF124" s="86">
        <f t="shared" si="88"/>
        <v>465.28903287879865</v>
      </c>
      <c r="DG124" s="86">
        <f t="shared" si="138"/>
        <v>21.889038978798624</v>
      </c>
      <c r="DH124" s="92">
        <f t="shared" si="139"/>
        <v>4.7043960704099413E-2</v>
      </c>
      <c r="DI124" s="156">
        <f t="shared" si="140"/>
        <v>4.9366349300706706E-2</v>
      </c>
      <c r="DK124" s="5"/>
      <c r="DL124" s="86">
        <f t="shared" si="141"/>
        <v>2.0041796353890571</v>
      </c>
      <c r="DM124" s="86">
        <f t="shared" si="89"/>
        <v>465.02385908811215</v>
      </c>
      <c r="DN124" s="86">
        <f t="shared" si="142"/>
        <v>21.62386518811212</v>
      </c>
      <c r="DO124" s="92">
        <f t="shared" si="143"/>
        <v>4.6500549951384015E-2</v>
      </c>
      <c r="DP124" s="156">
        <f t="shared" si="144"/>
        <v>4.8768302854304842E-2</v>
      </c>
      <c r="DR124" s="5"/>
      <c r="DS124" s="86">
        <f t="shared" si="90"/>
        <v>2.0514908903276554</v>
      </c>
      <c r="DT124" s="86">
        <f t="shared" si="74"/>
        <v>465.07117034305077</v>
      </c>
      <c r="DU124" s="86">
        <f t="shared" si="145"/>
        <v>21.67117644305074</v>
      </c>
      <c r="DV124" s="92">
        <f t="shared" si="146"/>
        <v>4.6597548558138781E-2</v>
      </c>
      <c r="DW124" s="156">
        <f t="shared" si="147"/>
        <v>4.8875003926901812E-2</v>
      </c>
    </row>
    <row r="125" spans="1:127" x14ac:dyDescent="0.7">
      <c r="A125" s="25">
        <v>44011</v>
      </c>
      <c r="B125">
        <v>134.0189972</v>
      </c>
      <c r="C125" s="85">
        <v>44011</v>
      </c>
      <c r="D125">
        <v>447.23999020000002</v>
      </c>
      <c r="E125" s="17">
        <v>124</v>
      </c>
      <c r="R125" s="5"/>
      <c r="S125" s="86">
        <f t="shared" si="91"/>
        <v>135.67829211993362</v>
      </c>
      <c r="T125" s="86">
        <f t="shared" si="92"/>
        <v>1.6592949199336147</v>
      </c>
      <c r="U125" s="92">
        <f t="shared" si="93"/>
        <v>1.2229627112838886E-2</v>
      </c>
      <c r="V125" s="156">
        <f t="shared" si="94"/>
        <v>1.2381042647688269E-2</v>
      </c>
      <c r="W125" s="102"/>
      <c r="X125" s="5"/>
      <c r="Y125" s="86">
        <f t="shared" si="95"/>
        <v>135.87160051117462</v>
      </c>
      <c r="Z125" s="86">
        <f t="shared" si="96"/>
        <v>1.8526033111746187</v>
      </c>
      <c r="AA125" s="92">
        <f t="shared" si="97"/>
        <v>1.3634956121844266E-2</v>
      </c>
      <c r="AB125" s="156">
        <f t="shared" si="98"/>
        <v>1.3823438093704963E-2</v>
      </c>
      <c r="AC125" s="102"/>
      <c r="AD125" s="5"/>
      <c r="AE125" s="86">
        <f t="shared" si="75"/>
        <v>135.58994166120155</v>
      </c>
      <c r="AF125" s="86">
        <f t="shared" si="99"/>
        <v>1.5709444612015488</v>
      </c>
      <c r="AG125" s="92">
        <f t="shared" si="100"/>
        <v>1.1585995553614635E-2</v>
      </c>
      <c r="AH125" s="156">
        <f t="shared" si="101"/>
        <v>1.1721804326420887E-2</v>
      </c>
      <c r="AI125" s="102"/>
      <c r="AJ125" s="5"/>
      <c r="AK125" s="86">
        <f t="shared" si="76"/>
        <v>135.36315296460384</v>
      </c>
      <c r="AL125" s="86">
        <f t="shared" si="102"/>
        <v>1.3441557646038405</v>
      </c>
      <c r="AM125" s="92">
        <f t="shared" si="103"/>
        <v>9.9299974562156081E-3</v>
      </c>
      <c r="AN125" s="156">
        <f t="shared" si="104"/>
        <v>1.0029591272033787E-2</v>
      </c>
      <c r="AO125" s="102"/>
      <c r="AP125" s="5"/>
      <c r="AQ125" s="6">
        <f t="shared" si="77"/>
        <v>135.87160051117462</v>
      </c>
      <c r="AR125" s="5"/>
      <c r="AS125" s="86">
        <f t="shared" si="105"/>
        <v>0.18762285032213805</v>
      </c>
      <c r="AT125" s="86">
        <f t="shared" si="78"/>
        <v>136.05922336149675</v>
      </c>
      <c r="AU125" s="86">
        <f t="shared" si="106"/>
        <v>2.0402261614967472</v>
      </c>
      <c r="AV125" s="92">
        <f t="shared" si="107"/>
        <v>1.4995133083157879E-2</v>
      </c>
      <c r="AW125" s="156">
        <f t="shared" si="108"/>
        <v>1.5223410144250408E-2</v>
      </c>
      <c r="AY125" s="5"/>
      <c r="AZ125" s="86">
        <f t="shared" si="109"/>
        <v>-0.2242853543377592</v>
      </c>
      <c r="BA125" s="86">
        <f t="shared" si="79"/>
        <v>135.64731515683687</v>
      </c>
      <c r="BB125" s="86">
        <f t="shared" si="110"/>
        <v>1.6283179568368666</v>
      </c>
      <c r="BC125" s="92">
        <f t="shared" si="111"/>
        <v>1.2004055922184587E-2</v>
      </c>
      <c r="BD125" s="156">
        <f t="shared" si="112"/>
        <v>1.2149904049848141E-2</v>
      </c>
      <c r="BF125" s="5"/>
      <c r="BG125">
        <f t="shared" si="113"/>
        <v>-0.58092137806948452</v>
      </c>
      <c r="BH125" s="86">
        <f t="shared" si="80"/>
        <v>135.29067913310513</v>
      </c>
      <c r="BI125" s="86">
        <f t="shared" si="114"/>
        <v>1.2716819331051283</v>
      </c>
      <c r="BJ125" s="92">
        <f t="shared" si="115"/>
        <v>9.399627093703844E-3</v>
      </c>
      <c r="BK125" s="156">
        <f t="shared" si="116"/>
        <v>9.4888184486813069E-3</v>
      </c>
      <c r="BM125" s="5"/>
      <c r="BN125" s="86">
        <f t="shared" si="117"/>
        <v>-0.7626713198561359</v>
      </c>
      <c r="BO125" s="86">
        <f t="shared" si="81"/>
        <v>135.10892919131848</v>
      </c>
      <c r="BP125" s="86">
        <f t="shared" si="118"/>
        <v>1.0899319913184797</v>
      </c>
      <c r="BQ125" s="92">
        <f t="shared" si="119"/>
        <v>8.0670611323926771E-3</v>
      </c>
      <c r="BR125" s="156">
        <f t="shared" si="120"/>
        <v>8.1326678611984109E-3</v>
      </c>
      <c r="BW125" s="5"/>
      <c r="BX125" s="86">
        <f t="shared" si="82"/>
        <v>454.55598334346803</v>
      </c>
      <c r="BY125" s="86">
        <f t="shared" si="121"/>
        <v>7.3159931434680061</v>
      </c>
      <c r="BZ125" s="92">
        <f t="shared" si="122"/>
        <v>1.6094812105773015E-2</v>
      </c>
      <c r="CA125" s="156">
        <f t="shared" si="123"/>
        <v>1.6358092531475969E-2</v>
      </c>
      <c r="CC125" s="5"/>
      <c r="CD125" s="86">
        <f t="shared" si="83"/>
        <v>453.20983667636153</v>
      </c>
      <c r="CE125" s="86">
        <f t="shared" si="124"/>
        <v>5.9698464763615107</v>
      </c>
      <c r="CF125" s="92">
        <f t="shared" si="125"/>
        <v>1.3172367396395669E-2</v>
      </c>
      <c r="CG125" s="156">
        <f t="shared" si="126"/>
        <v>1.334819472134384E-2</v>
      </c>
      <c r="CI125" s="5"/>
      <c r="CJ125" s="86">
        <f t="shared" si="84"/>
        <v>450.40107296418392</v>
      </c>
      <c r="CK125" s="86">
        <f t="shared" si="127"/>
        <v>3.1610827641839023</v>
      </c>
      <c r="CL125" s="92">
        <f t="shared" si="128"/>
        <v>7.0183730766451196E-3</v>
      </c>
      <c r="CM125" s="156">
        <f t="shared" si="129"/>
        <v>7.0679787886819027E-3</v>
      </c>
      <c r="CO125" s="5"/>
      <c r="CP125" s="86">
        <f t="shared" si="85"/>
        <v>448.64683043656873</v>
      </c>
      <c r="CQ125" s="86">
        <f t="shared" si="130"/>
        <v>1.406840236568712</v>
      </c>
      <c r="CR125" s="92">
        <f t="shared" si="131"/>
        <v>3.1357409461686058E-3</v>
      </c>
      <c r="CS125" s="156">
        <f t="shared" si="132"/>
        <v>3.1456047477766715E-3</v>
      </c>
      <c r="CU125" s="5"/>
      <c r="CV125" s="6">
        <f t="shared" si="86"/>
        <v>453.20983667636153</v>
      </c>
      <c r="CW125" s="5"/>
      <c r="CX125" s="86">
        <f t="shared" si="133"/>
        <v>-1.3065541180739848</v>
      </c>
      <c r="CY125" s="86">
        <f t="shared" si="87"/>
        <v>451.90328255828757</v>
      </c>
      <c r="CZ125" s="86">
        <f t="shared" si="134"/>
        <v>4.6632923582875492</v>
      </c>
      <c r="DA125" s="92">
        <f t="shared" si="135"/>
        <v>1.0319226565224311E-2</v>
      </c>
      <c r="DB125" s="156">
        <f t="shared" si="136"/>
        <v>1.0426823317392043E-2</v>
      </c>
      <c r="DD125" s="5"/>
      <c r="DE125" s="86">
        <f t="shared" si="137"/>
        <v>-3.770244675143009</v>
      </c>
      <c r="DF125" s="86">
        <f t="shared" si="88"/>
        <v>449.4395920012185</v>
      </c>
      <c r="DG125" s="86">
        <f t="shared" si="138"/>
        <v>2.1996018012184777</v>
      </c>
      <c r="DH125" s="92">
        <f t="shared" si="139"/>
        <v>4.8940988741653056E-3</v>
      </c>
      <c r="DI125" s="156">
        <f t="shared" si="140"/>
        <v>4.9181688789386741E-3</v>
      </c>
      <c r="DK125" s="5"/>
      <c r="DL125" s="86">
        <f t="shared" si="141"/>
        <v>-5.7930751563663527</v>
      </c>
      <c r="DM125" s="86">
        <f t="shared" si="89"/>
        <v>447.41676151999519</v>
      </c>
      <c r="DN125" s="86">
        <f t="shared" si="142"/>
        <v>0.1767713199951686</v>
      </c>
      <c r="DO125" s="92">
        <f t="shared" si="143"/>
        <v>3.950931998940514E-4</v>
      </c>
      <c r="DP125" s="156">
        <f t="shared" si="144"/>
        <v>3.9524936022854022E-4</v>
      </c>
      <c r="DR125" s="5"/>
      <c r="DS125" s="86">
        <f t="shared" si="90"/>
        <v>-6.8445093596892583</v>
      </c>
      <c r="DT125" s="86">
        <f t="shared" si="74"/>
        <v>446.36532731667228</v>
      </c>
      <c r="DU125" s="86">
        <f t="shared" si="145"/>
        <v>0.87466288332774411</v>
      </c>
      <c r="DV125" s="92">
        <f t="shared" si="146"/>
        <v>1.95952245795117E-3</v>
      </c>
      <c r="DW125" s="156">
        <f t="shared" si="147"/>
        <v>1.9556902390070398E-3</v>
      </c>
    </row>
    <row r="126" spans="1:127" x14ac:dyDescent="0.7">
      <c r="A126" s="25">
        <v>44012</v>
      </c>
      <c r="B126">
        <v>137.9409943</v>
      </c>
      <c r="C126" s="85">
        <v>44012</v>
      </c>
      <c r="D126">
        <v>455.0400085</v>
      </c>
      <c r="E126" s="17">
        <v>125</v>
      </c>
      <c r="R126" s="5"/>
      <c r="S126" s="86">
        <f t="shared" si="91"/>
        <v>135.13072479635551</v>
      </c>
      <c r="T126" s="86">
        <f t="shared" si="92"/>
        <v>2.8102695036444914</v>
      </c>
      <c r="U126" s="92">
        <f t="shared" si="93"/>
        <v>2.0796673057734423E-2</v>
      </c>
      <c r="V126" s="156">
        <f t="shared" si="94"/>
        <v>2.0372982795329113E-2</v>
      </c>
      <c r="W126" s="102"/>
      <c r="X126" s="5"/>
      <c r="Y126" s="86">
        <f t="shared" si="95"/>
        <v>134.94529885558731</v>
      </c>
      <c r="Z126" s="86">
        <f t="shared" si="96"/>
        <v>2.9956954444126893</v>
      </c>
      <c r="AA126" s="92">
        <f t="shared" si="97"/>
        <v>2.2199331653772945E-2</v>
      </c>
      <c r="AB126" s="156">
        <f t="shared" si="98"/>
        <v>2.1717223800036718E-2</v>
      </c>
      <c r="AC126" s="102"/>
      <c r="AD126" s="5"/>
      <c r="AE126" s="86">
        <f t="shared" si="75"/>
        <v>134.55311831680854</v>
      </c>
      <c r="AF126" s="86">
        <f t="shared" si="99"/>
        <v>3.3878759831914635</v>
      </c>
      <c r="AG126" s="92">
        <f t="shared" si="100"/>
        <v>2.5178725142695157E-2</v>
      </c>
      <c r="AH126" s="156">
        <f t="shared" si="101"/>
        <v>2.4560327409438309E-2</v>
      </c>
      <c r="AI126" s="102"/>
      <c r="AJ126" s="5"/>
      <c r="AK126" s="86">
        <f t="shared" si="76"/>
        <v>134.35503614115095</v>
      </c>
      <c r="AL126" s="86">
        <f t="shared" si="102"/>
        <v>3.5859581588490528</v>
      </c>
      <c r="AM126" s="92">
        <f t="shared" si="103"/>
        <v>2.6690165563140564E-2</v>
      </c>
      <c r="AN126" s="156">
        <f t="shared" si="104"/>
        <v>2.599631949187025E-2</v>
      </c>
      <c r="AO126" s="102"/>
      <c r="AP126" s="5"/>
      <c r="AQ126" s="6">
        <f t="shared" si="77"/>
        <v>134.94529885558731</v>
      </c>
      <c r="AR126" s="5"/>
      <c r="AS126" s="86">
        <f t="shared" si="105"/>
        <v>-0.17997223662797965</v>
      </c>
      <c r="AT126" s="86">
        <f t="shared" si="78"/>
        <v>134.76532661895934</v>
      </c>
      <c r="AU126" s="86">
        <f t="shared" si="106"/>
        <v>3.1756676810406645</v>
      </c>
      <c r="AV126" s="92">
        <f t="shared" si="107"/>
        <v>2.3564426850087854E-2</v>
      </c>
      <c r="AW126" s="156">
        <f t="shared" si="108"/>
        <v>2.3021928304605997E-2</v>
      </c>
      <c r="AY126" s="5"/>
      <c r="AZ126" s="86">
        <f t="shared" si="109"/>
        <v>-0.57529350496253429</v>
      </c>
      <c r="BA126" s="86">
        <f t="shared" si="79"/>
        <v>134.37000535062478</v>
      </c>
      <c r="BB126" s="86">
        <f t="shared" si="110"/>
        <v>3.57098894937522</v>
      </c>
      <c r="BC126" s="92">
        <f t="shared" si="111"/>
        <v>2.6575789292090073E-2</v>
      </c>
      <c r="BD126" s="156">
        <f t="shared" si="112"/>
        <v>2.5887800559193302E-2</v>
      </c>
      <c r="BF126" s="5"/>
      <c r="BG126">
        <f t="shared" si="113"/>
        <v>-0.80887236123124895</v>
      </c>
      <c r="BH126" s="86">
        <f t="shared" si="80"/>
        <v>134.13642649435607</v>
      </c>
      <c r="BI126" s="86">
        <f t="shared" si="114"/>
        <v>3.8045678056439272</v>
      </c>
      <c r="BJ126" s="92">
        <f t="shared" si="115"/>
        <v>2.8363420027474849E-2</v>
      </c>
      <c r="BK126" s="156">
        <f t="shared" si="116"/>
        <v>2.7581124994427615E-2</v>
      </c>
      <c r="BM126" s="5"/>
      <c r="BN126" s="86">
        <f t="shared" si="117"/>
        <v>-0.885394071654516</v>
      </c>
      <c r="BO126" s="86">
        <f t="shared" si="81"/>
        <v>134.05990478393281</v>
      </c>
      <c r="BP126" s="86">
        <f t="shared" si="118"/>
        <v>3.8810895160671919</v>
      </c>
      <c r="BQ126" s="92">
        <f t="shared" si="119"/>
        <v>2.8950412297565228E-2</v>
      </c>
      <c r="BR126" s="156">
        <f t="shared" si="120"/>
        <v>2.8135867337786703E-2</v>
      </c>
      <c r="BW126" s="5"/>
      <c r="BX126" s="86">
        <f t="shared" si="82"/>
        <v>452.14170560612354</v>
      </c>
      <c r="BY126" s="86">
        <f t="shared" si="121"/>
        <v>2.8983028938764619</v>
      </c>
      <c r="BZ126" s="92">
        <f t="shared" si="122"/>
        <v>6.4101649061351464E-3</v>
      </c>
      <c r="CA126" s="156">
        <f t="shared" si="123"/>
        <v>6.3693364094081894E-3</v>
      </c>
      <c r="CC126" s="5"/>
      <c r="CD126" s="86">
        <f t="shared" si="83"/>
        <v>450.22491343818081</v>
      </c>
      <c r="CE126" s="86">
        <f t="shared" si="124"/>
        <v>4.8150950618191928</v>
      </c>
      <c r="CF126" s="92">
        <f t="shared" si="125"/>
        <v>1.0694865872810792E-2</v>
      </c>
      <c r="CG126" s="156">
        <f t="shared" si="126"/>
        <v>1.0581696052819041E-2</v>
      </c>
      <c r="CI126" s="5"/>
      <c r="CJ126" s="86">
        <f t="shared" si="84"/>
        <v>448.31475833982256</v>
      </c>
      <c r="CK126" s="86">
        <f t="shared" si="127"/>
        <v>6.7252501601774384</v>
      </c>
      <c r="CL126" s="92">
        <f t="shared" si="128"/>
        <v>1.500117949514323E-2</v>
      </c>
      <c r="CM126" s="156">
        <f t="shared" si="129"/>
        <v>1.4779470012640522E-2</v>
      </c>
      <c r="CO126" s="5"/>
      <c r="CP126" s="86">
        <f t="shared" si="85"/>
        <v>447.59170025914221</v>
      </c>
      <c r="CQ126" s="86">
        <f t="shared" si="130"/>
        <v>7.4483082408577843</v>
      </c>
      <c r="CR126" s="92">
        <f t="shared" si="131"/>
        <v>1.6640854235110785E-2</v>
      </c>
      <c r="CS126" s="156">
        <f t="shared" si="132"/>
        <v>1.6368468929601351E-2</v>
      </c>
      <c r="CU126" s="5"/>
      <c r="CV126" s="6">
        <f t="shared" si="86"/>
        <v>450.22491343818081</v>
      </c>
      <c r="CW126" s="5"/>
      <c r="CX126" s="86">
        <f t="shared" si="133"/>
        <v>-1.8604159277092096</v>
      </c>
      <c r="CY126" s="86">
        <f t="shared" si="87"/>
        <v>448.36449751047161</v>
      </c>
      <c r="CZ126" s="86">
        <f t="shared" si="134"/>
        <v>6.6755109895283908</v>
      </c>
      <c r="DA126" s="92">
        <f t="shared" si="135"/>
        <v>1.4888580667278375E-2</v>
      </c>
      <c r="DB126" s="156">
        <f t="shared" si="136"/>
        <v>1.4670162765541507E-2</v>
      </c>
      <c r="DD126" s="5"/>
      <c r="DE126" s="86">
        <f t="shared" si="137"/>
        <v>-3.3775839566618679</v>
      </c>
      <c r="DF126" s="86">
        <f t="shared" si="88"/>
        <v>446.84732948151895</v>
      </c>
      <c r="DG126" s="86">
        <f t="shared" si="138"/>
        <v>8.1926790184810443</v>
      </c>
      <c r="DH126" s="92">
        <f t="shared" si="139"/>
        <v>1.8334403000655915E-2</v>
      </c>
      <c r="DI126" s="156">
        <f t="shared" si="140"/>
        <v>1.8004304820333276E-2</v>
      </c>
      <c r="DK126" s="5"/>
      <c r="DL126" s="86">
        <f t="shared" si="141"/>
        <v>-3.9396948903638398</v>
      </c>
      <c r="DM126" s="86">
        <f t="shared" si="89"/>
        <v>446.28521854781695</v>
      </c>
      <c r="DN126" s="86">
        <f t="shared" si="142"/>
        <v>8.7547899521830459</v>
      </c>
      <c r="DO126" s="92">
        <f t="shared" si="143"/>
        <v>1.9617028725868544E-2</v>
      </c>
      <c r="DP126" s="156">
        <f t="shared" si="144"/>
        <v>1.9239604844950783E-2</v>
      </c>
      <c r="DR126" s="5"/>
      <c r="DS126" s="86">
        <f t="shared" si="90"/>
        <v>-3.9498197685578598</v>
      </c>
      <c r="DT126" s="86">
        <f t="shared" si="74"/>
        <v>446.27509366962295</v>
      </c>
      <c r="DU126" s="86">
        <f t="shared" si="145"/>
        <v>8.7649148303770517</v>
      </c>
      <c r="DV126" s="92">
        <f t="shared" si="146"/>
        <v>1.9640161314639061E-2</v>
      </c>
      <c r="DW126" s="156">
        <f t="shared" si="147"/>
        <v>1.9261855367992443E-2</v>
      </c>
    </row>
    <row r="127" spans="1:127" x14ac:dyDescent="0.7">
      <c r="A127" s="25">
        <v>44013</v>
      </c>
      <c r="B127">
        <v>143.9349976</v>
      </c>
      <c r="C127" s="85">
        <v>44013</v>
      </c>
      <c r="D127">
        <v>485.64001459999997</v>
      </c>
      <c r="E127" s="17">
        <v>126</v>
      </c>
      <c r="R127" s="5"/>
      <c r="S127" s="86">
        <f t="shared" si="91"/>
        <v>136.05811373255818</v>
      </c>
      <c r="T127" s="86">
        <f t="shared" si="92"/>
        <v>7.8768838674418191</v>
      </c>
      <c r="U127" s="92">
        <f t="shared" si="93"/>
        <v>5.7893525430794734E-2</v>
      </c>
      <c r="V127" s="156">
        <f t="shared" si="94"/>
        <v>5.4725285710789627E-2</v>
      </c>
      <c r="W127" s="102"/>
      <c r="X127" s="5"/>
      <c r="Y127" s="86">
        <f t="shared" si="95"/>
        <v>136.44314657779364</v>
      </c>
      <c r="Z127" s="86">
        <f t="shared" si="96"/>
        <v>7.4918510222063617</v>
      </c>
      <c r="AA127" s="92">
        <f t="shared" si="97"/>
        <v>5.4908225221373438E-2</v>
      </c>
      <c r="AB127" s="156">
        <f t="shared" si="98"/>
        <v>5.2050238976808529E-2</v>
      </c>
      <c r="AC127" s="102"/>
      <c r="AD127" s="5"/>
      <c r="AE127" s="86">
        <f t="shared" si="75"/>
        <v>136.7891164657149</v>
      </c>
      <c r="AF127" s="86">
        <f t="shared" si="99"/>
        <v>7.145881134285105</v>
      </c>
      <c r="AG127" s="92">
        <f t="shared" si="100"/>
        <v>5.2240129324003369E-2</v>
      </c>
      <c r="AH127" s="156">
        <f t="shared" si="101"/>
        <v>4.9646585288059951E-2</v>
      </c>
      <c r="AI127" s="102"/>
      <c r="AJ127" s="5"/>
      <c r="AK127" s="86">
        <f t="shared" si="76"/>
        <v>137.04450476028774</v>
      </c>
      <c r="AL127" s="86">
        <f t="shared" si="102"/>
        <v>6.890492839712266</v>
      </c>
      <c r="AM127" s="92">
        <f t="shared" si="103"/>
        <v>5.0279234849765153E-2</v>
      </c>
      <c r="AN127" s="156">
        <f t="shared" si="104"/>
        <v>4.7872254521872208E-2</v>
      </c>
      <c r="AO127" s="102"/>
      <c r="AP127" s="5"/>
      <c r="AQ127" s="6">
        <f t="shared" si="77"/>
        <v>136.44314657779364</v>
      </c>
      <c r="AR127" s="5"/>
      <c r="AS127" s="86">
        <f t="shared" si="105"/>
        <v>0.37370834978734274</v>
      </c>
      <c r="AT127" s="86">
        <f t="shared" si="78"/>
        <v>136.81685492758098</v>
      </c>
      <c r="AU127" s="86">
        <f t="shared" si="106"/>
        <v>7.118142672419026</v>
      </c>
      <c r="AV127" s="92">
        <f t="shared" si="107"/>
        <v>5.2026796524351882E-2</v>
      </c>
      <c r="AW127" s="156">
        <f t="shared" si="108"/>
        <v>4.9453870087944655E-2</v>
      </c>
      <c r="AY127" s="5"/>
      <c r="AZ127" s="86">
        <f t="shared" si="109"/>
        <v>0.46127710862189808</v>
      </c>
      <c r="BA127" s="86">
        <f t="shared" si="79"/>
        <v>136.90442368641553</v>
      </c>
      <c r="BB127" s="86">
        <f t="shared" si="110"/>
        <v>7.030573913584476</v>
      </c>
      <c r="BC127" s="92">
        <f t="shared" si="111"/>
        <v>5.135388414977924E-2</v>
      </c>
      <c r="BD127" s="156">
        <f t="shared" si="112"/>
        <v>4.8845479076066456E-2</v>
      </c>
      <c r="BF127" s="5"/>
      <c r="BG127">
        <f t="shared" si="113"/>
        <v>0.71356289383755356</v>
      </c>
      <c r="BH127" s="86">
        <f t="shared" si="80"/>
        <v>137.15670947163119</v>
      </c>
      <c r="BI127" s="86">
        <f t="shared" si="114"/>
        <v>6.7782881283688141</v>
      </c>
      <c r="BJ127" s="92">
        <f t="shared" si="115"/>
        <v>4.942002585568591E-2</v>
      </c>
      <c r="BK127" s="156">
        <f t="shared" si="116"/>
        <v>4.7092703243764904E-2</v>
      </c>
      <c r="BM127" s="5"/>
      <c r="BN127" s="86">
        <f t="shared" si="117"/>
        <v>0.90203727374111886</v>
      </c>
      <c r="BO127" s="86">
        <f t="shared" si="81"/>
        <v>137.34518385153476</v>
      </c>
      <c r="BP127" s="86">
        <f t="shared" si="118"/>
        <v>6.5898137484652466</v>
      </c>
      <c r="BQ127" s="92">
        <f t="shared" si="119"/>
        <v>4.7979940494954666E-2</v>
      </c>
      <c r="BR127" s="156">
        <f t="shared" si="120"/>
        <v>4.5783262294404249E-2</v>
      </c>
      <c r="BW127" s="5"/>
      <c r="BX127" s="86">
        <f t="shared" si="82"/>
        <v>453.09814556110268</v>
      </c>
      <c r="BY127" s="86">
        <f t="shared" si="121"/>
        <v>32.541869038897289</v>
      </c>
      <c r="BZ127" s="92">
        <f t="shared" si="122"/>
        <v>7.182079502576301E-2</v>
      </c>
      <c r="CA127" s="156">
        <f t="shared" si="123"/>
        <v>6.7008211968901651E-2</v>
      </c>
      <c r="CC127" s="5"/>
      <c r="CD127" s="86">
        <f t="shared" si="83"/>
        <v>452.6324609690904</v>
      </c>
      <c r="CE127" s="86">
        <f t="shared" si="124"/>
        <v>33.00755363090957</v>
      </c>
      <c r="CF127" s="92">
        <f t="shared" si="125"/>
        <v>7.2923522895905618E-2</v>
      </c>
      <c r="CG127" s="156">
        <f t="shared" si="126"/>
        <v>6.79671209920715E-2</v>
      </c>
      <c r="CI127" s="5"/>
      <c r="CJ127" s="86">
        <f t="shared" si="84"/>
        <v>452.75342344553962</v>
      </c>
      <c r="CK127" s="86">
        <f t="shared" si="127"/>
        <v>32.886591154460348</v>
      </c>
      <c r="CL127" s="92">
        <f t="shared" si="128"/>
        <v>7.2636869102362903E-2</v>
      </c>
      <c r="CM127" s="156">
        <f t="shared" si="129"/>
        <v>6.7718042512513232E-2</v>
      </c>
      <c r="CO127" s="5"/>
      <c r="CP127" s="86">
        <f t="shared" si="85"/>
        <v>453.17793143978554</v>
      </c>
      <c r="CQ127" s="86">
        <f t="shared" si="130"/>
        <v>32.462083160214434</v>
      </c>
      <c r="CR127" s="92">
        <f t="shared" si="131"/>
        <v>7.1632091741712978E-2</v>
      </c>
      <c r="CS127" s="156">
        <f t="shared" si="132"/>
        <v>6.6843921802761663E-2</v>
      </c>
      <c r="CU127" s="5"/>
      <c r="CV127" s="6">
        <f t="shared" si="86"/>
        <v>452.6324609690904</v>
      </c>
      <c r="CW127" s="5"/>
      <c r="CX127" s="86">
        <f t="shared" si="133"/>
        <v>-0.45198798636500348</v>
      </c>
      <c r="CY127" s="86">
        <f t="shared" si="87"/>
        <v>452.18047298272541</v>
      </c>
      <c r="CZ127" s="86">
        <f t="shared" si="134"/>
        <v>33.459541617274567</v>
      </c>
      <c r="DA127" s="92">
        <f t="shared" si="135"/>
        <v>7.3995989690940983E-2</v>
      </c>
      <c r="DB127" s="156">
        <f t="shared" si="136"/>
        <v>6.8897826808677828E-2</v>
      </c>
      <c r="DD127" s="5"/>
      <c r="DE127" s="86">
        <f t="shared" si="137"/>
        <v>-0.48501821287613578</v>
      </c>
      <c r="DF127" s="86">
        <f t="shared" si="88"/>
        <v>452.14744275621428</v>
      </c>
      <c r="DG127" s="86">
        <f t="shared" si="138"/>
        <v>33.492571843785697</v>
      </c>
      <c r="DH127" s="92">
        <f t="shared" si="139"/>
        <v>7.4074447130831153E-2</v>
      </c>
      <c r="DI127" s="156">
        <f t="shared" si="140"/>
        <v>6.8965840616268065E-2</v>
      </c>
      <c r="DK127" s="5"/>
      <c r="DL127" s="86">
        <f t="shared" si="141"/>
        <v>0.24948510767662824</v>
      </c>
      <c r="DM127" s="86">
        <f t="shared" si="89"/>
        <v>452.88194607676701</v>
      </c>
      <c r="DN127" s="86">
        <f t="shared" si="142"/>
        <v>32.758068523232964</v>
      </c>
      <c r="DO127" s="92">
        <f t="shared" si="143"/>
        <v>7.233246722906507E-2</v>
      </c>
      <c r="DP127" s="156">
        <f t="shared" si="144"/>
        <v>6.7453396627982401E-2</v>
      </c>
      <c r="DR127" s="5"/>
      <c r="DS127" s="86">
        <f t="shared" si="90"/>
        <v>0.81820570604273235</v>
      </c>
      <c r="DT127" s="86">
        <f t="shared" si="74"/>
        <v>453.45066667513311</v>
      </c>
      <c r="DU127" s="86">
        <f t="shared" si="145"/>
        <v>32.189347924866865</v>
      </c>
      <c r="DV127" s="92">
        <f t="shared" si="146"/>
        <v>7.0987541292840059E-2</v>
      </c>
      <c r="DW127" s="156">
        <f t="shared" si="147"/>
        <v>6.6282322208106759E-2</v>
      </c>
    </row>
    <row r="128" spans="1:127" x14ac:dyDescent="0.7">
      <c r="A128" s="25">
        <v>44014</v>
      </c>
      <c r="B128">
        <v>144.51499939999999</v>
      </c>
      <c r="C128" s="85">
        <v>44014</v>
      </c>
      <c r="D128">
        <v>476.89001459999997</v>
      </c>
      <c r="E128" s="17">
        <v>127</v>
      </c>
      <c r="R128" s="5"/>
      <c r="S128" s="86">
        <f t="shared" si="91"/>
        <v>138.65748540881395</v>
      </c>
      <c r="T128" s="86">
        <f t="shared" si="92"/>
        <v>5.857513991186039</v>
      </c>
      <c r="U128" s="92">
        <f t="shared" si="93"/>
        <v>4.2244484485752097E-2</v>
      </c>
      <c r="V128" s="156">
        <f t="shared" si="94"/>
        <v>4.0532221675987766E-2</v>
      </c>
      <c r="W128" s="102"/>
      <c r="X128" s="5"/>
      <c r="Y128" s="86">
        <f t="shared" si="95"/>
        <v>140.18907208889681</v>
      </c>
      <c r="Z128" s="86">
        <f t="shared" si="96"/>
        <v>4.325927311103186</v>
      </c>
      <c r="AA128" s="92">
        <f t="shared" si="97"/>
        <v>3.0857806865003182E-2</v>
      </c>
      <c r="AB128" s="156">
        <f t="shared" si="98"/>
        <v>2.9934106003277512E-2</v>
      </c>
      <c r="AC128" s="102"/>
      <c r="AD128" s="5"/>
      <c r="AE128" s="86">
        <f t="shared" si="75"/>
        <v>141.50539801434306</v>
      </c>
      <c r="AF128" s="86">
        <f t="shared" si="99"/>
        <v>3.0096013856569357</v>
      </c>
      <c r="AG128" s="92">
        <f t="shared" si="100"/>
        <v>2.1268456383210774E-2</v>
      </c>
      <c r="AH128" s="156">
        <f t="shared" si="101"/>
        <v>2.0825529517020748E-2</v>
      </c>
      <c r="AI128" s="102"/>
      <c r="AJ128" s="5"/>
      <c r="AK128" s="86">
        <f t="shared" si="76"/>
        <v>142.21237439007194</v>
      </c>
      <c r="AL128" s="86">
        <f t="shared" si="102"/>
        <v>2.3026250099280503</v>
      </c>
      <c r="AM128" s="92">
        <f t="shared" si="103"/>
        <v>1.6191453238887769E-2</v>
      </c>
      <c r="AN128" s="156">
        <f t="shared" si="104"/>
        <v>1.5933467248992358E-2</v>
      </c>
      <c r="AO128" s="102"/>
      <c r="AP128" s="5"/>
      <c r="AQ128" s="6">
        <f t="shared" si="77"/>
        <v>140.18907208889681</v>
      </c>
      <c r="AR128" s="5"/>
      <c r="AS128" s="86">
        <f t="shared" si="105"/>
        <v>1.4865400130215647</v>
      </c>
      <c r="AT128" s="86">
        <f t="shared" si="78"/>
        <v>141.67561210191838</v>
      </c>
      <c r="AU128" s="86">
        <f t="shared" si="106"/>
        <v>2.8393872980816184</v>
      </c>
      <c r="AV128" s="92">
        <f t="shared" si="107"/>
        <v>2.004146836534593E-2</v>
      </c>
      <c r="AW128" s="156">
        <f t="shared" si="108"/>
        <v>1.9647699615058908E-2</v>
      </c>
      <c r="AY128" s="5"/>
      <c r="AZ128" s="86">
        <f t="shared" si="109"/>
        <v>2.1036013098625324</v>
      </c>
      <c r="BA128" s="86">
        <f t="shared" si="79"/>
        <v>142.29267339875935</v>
      </c>
      <c r="BB128" s="86">
        <f t="shared" si="110"/>
        <v>2.2223260012406456</v>
      </c>
      <c r="BC128" s="92">
        <f t="shared" si="111"/>
        <v>1.5617993169703298E-2</v>
      </c>
      <c r="BD128" s="156">
        <f t="shared" si="112"/>
        <v>1.5377822443810947E-2</v>
      </c>
      <c r="BF128" s="5"/>
      <c r="BG128">
        <f t="shared" si="113"/>
        <v>2.7149222212328583</v>
      </c>
      <c r="BH128" s="86">
        <f t="shared" si="80"/>
        <v>142.90399431012966</v>
      </c>
      <c r="BI128" s="86">
        <f t="shared" si="114"/>
        <v>1.6110050898703321</v>
      </c>
      <c r="BJ128" s="92">
        <f t="shared" si="115"/>
        <v>1.1273338423096387E-2</v>
      </c>
      <c r="BK128" s="156">
        <f t="shared" si="116"/>
        <v>1.1147667000373196E-2</v>
      </c>
      <c r="BM128" s="5"/>
      <c r="BN128" s="86">
        <f t="shared" si="117"/>
        <v>3.0349534517626546</v>
      </c>
      <c r="BO128" s="86">
        <f t="shared" si="81"/>
        <v>143.22402554065945</v>
      </c>
      <c r="BP128" s="86">
        <f t="shared" si="118"/>
        <v>1.2909738593405393</v>
      </c>
      <c r="BQ128" s="92">
        <f t="shared" si="119"/>
        <v>9.0136683036747111E-3</v>
      </c>
      <c r="BR128" s="156">
        <f t="shared" si="120"/>
        <v>8.933147871850176E-3</v>
      </c>
      <c r="BW128" s="5"/>
      <c r="BX128" s="86">
        <f t="shared" si="82"/>
        <v>463.83696234393875</v>
      </c>
      <c r="BY128" s="86">
        <f t="shared" si="121"/>
        <v>13.053052256061221</v>
      </c>
      <c r="BZ128" s="92">
        <f t="shared" si="122"/>
        <v>2.8141466324933116E-2</v>
      </c>
      <c r="CA128" s="156">
        <f t="shared" si="123"/>
        <v>2.7371200604839049E-2</v>
      </c>
      <c r="CC128" s="5"/>
      <c r="CD128" s="86">
        <f t="shared" si="83"/>
        <v>469.13623778454519</v>
      </c>
      <c r="CE128" s="86">
        <f t="shared" si="124"/>
        <v>7.7537768154547848</v>
      </c>
      <c r="CF128" s="92">
        <f t="shared" si="125"/>
        <v>1.6527772086145628E-2</v>
      </c>
      <c r="CG128" s="156">
        <f t="shared" si="126"/>
        <v>1.6259046274974754E-2</v>
      </c>
      <c r="CI128" s="5"/>
      <c r="CJ128" s="86">
        <f t="shared" si="84"/>
        <v>474.45857360748346</v>
      </c>
      <c r="CK128" s="86">
        <f t="shared" si="127"/>
        <v>2.4314409925165137</v>
      </c>
      <c r="CL128" s="92">
        <f t="shared" si="128"/>
        <v>5.1246644654966847E-3</v>
      </c>
      <c r="CM128" s="156">
        <f t="shared" si="129"/>
        <v>5.0985361783176114E-3</v>
      </c>
      <c r="CO128" s="5"/>
      <c r="CP128" s="86">
        <f t="shared" si="85"/>
        <v>477.52449380994631</v>
      </c>
      <c r="CQ128" s="86">
        <f t="shared" si="130"/>
        <v>0.63447920994633478</v>
      </c>
      <c r="CR128" s="92">
        <f t="shared" si="131"/>
        <v>1.3286841160421315E-3</v>
      </c>
      <c r="CS128" s="156">
        <f t="shared" si="132"/>
        <v>1.3304518663040483E-3</v>
      </c>
      <c r="CU128" s="5"/>
      <c r="CV128" s="6">
        <f t="shared" si="86"/>
        <v>469.13623778454519</v>
      </c>
      <c r="CW128" s="5"/>
      <c r="CX128" s="86">
        <f t="shared" si="133"/>
        <v>5.1434143982355263</v>
      </c>
      <c r="CY128" s="86">
        <f t="shared" si="87"/>
        <v>474.27965218278069</v>
      </c>
      <c r="CZ128" s="86">
        <f t="shared" si="134"/>
        <v>2.6103624172192781</v>
      </c>
      <c r="DA128" s="92">
        <f t="shared" si="135"/>
        <v>5.5038465285314015E-3</v>
      </c>
      <c r="DB128" s="156">
        <f t="shared" si="136"/>
        <v>5.4737200136361968E-3</v>
      </c>
      <c r="DD128" s="5"/>
      <c r="DE128" s="86">
        <f t="shared" si="137"/>
        <v>8.0093793012893251</v>
      </c>
      <c r="DF128" s="86">
        <f t="shared" si="88"/>
        <v>477.14561708583449</v>
      </c>
      <c r="DG128" s="86">
        <f t="shared" si="138"/>
        <v>0.25560248583451539</v>
      </c>
      <c r="DH128" s="92">
        <f t="shared" si="139"/>
        <v>5.3569073398516552E-4</v>
      </c>
      <c r="DI128" s="156">
        <f t="shared" si="140"/>
        <v>5.3597785235429292E-4</v>
      </c>
      <c r="DK128" s="5"/>
      <c r="DL128" s="86">
        <f t="shared" si="141"/>
        <v>10.977317634810211</v>
      </c>
      <c r="DM128" s="86">
        <f t="shared" si="89"/>
        <v>480.11355541935541</v>
      </c>
      <c r="DN128" s="86">
        <f t="shared" si="142"/>
        <v>3.2235408193554349</v>
      </c>
      <c r="DO128" s="92">
        <f t="shared" si="143"/>
        <v>6.7141216551151774E-3</v>
      </c>
      <c r="DP128" s="156">
        <f t="shared" si="144"/>
        <v>6.7595057993806761E-3</v>
      </c>
      <c r="DR128" s="5"/>
      <c r="DS128" s="86">
        <f t="shared" si="90"/>
        <v>12.582384038101772</v>
      </c>
      <c r="DT128" s="86">
        <f t="shared" si="74"/>
        <v>481.71862182264698</v>
      </c>
      <c r="DU128" s="86">
        <f t="shared" si="145"/>
        <v>4.8286072226470083</v>
      </c>
      <c r="DV128" s="92">
        <f t="shared" si="146"/>
        <v>1.0023708870496485E-2</v>
      </c>
      <c r="DW128" s="156">
        <f t="shared" si="147"/>
        <v>1.0125200936943687E-2</v>
      </c>
    </row>
    <row r="129" spans="1:127" x14ac:dyDescent="0.7">
      <c r="A129" s="25">
        <v>44018</v>
      </c>
      <c r="B129">
        <v>152.85200499999999</v>
      </c>
      <c r="C129" s="85">
        <v>44018</v>
      </c>
      <c r="D129">
        <v>493.80999759999997</v>
      </c>
      <c r="E129" s="17">
        <v>128</v>
      </c>
      <c r="R129" s="5"/>
      <c r="S129" s="86">
        <f t="shared" si="91"/>
        <v>140.59046502590536</v>
      </c>
      <c r="T129" s="86">
        <f t="shared" si="92"/>
        <v>12.261539974094632</v>
      </c>
      <c r="U129" s="92">
        <f t="shared" si="93"/>
        <v>8.721459148623846E-2</v>
      </c>
      <c r="V129" s="156">
        <f t="shared" si="94"/>
        <v>8.0218378385645855E-2</v>
      </c>
      <c r="W129" s="102"/>
      <c r="X129" s="5"/>
      <c r="Y129" s="86">
        <f t="shared" si="95"/>
        <v>142.35203574444841</v>
      </c>
      <c r="Z129" s="86">
        <f t="shared" si="96"/>
        <v>10.499969255551576</v>
      </c>
      <c r="AA129" s="92">
        <f t="shared" si="97"/>
        <v>7.3760583757307208E-2</v>
      </c>
      <c r="AB129" s="156">
        <f t="shared" si="98"/>
        <v>6.8693696595943099E-2</v>
      </c>
      <c r="AC129" s="102"/>
      <c r="AD129" s="5"/>
      <c r="AE129" s="86">
        <f t="shared" si="75"/>
        <v>143.49173492887664</v>
      </c>
      <c r="AF129" s="86">
        <f t="shared" si="99"/>
        <v>9.3602700711233524</v>
      </c>
      <c r="AG129" s="92">
        <f t="shared" si="100"/>
        <v>6.5232119994666452E-2</v>
      </c>
      <c r="AH129" s="156">
        <f t="shared" si="101"/>
        <v>6.123747000324499E-2</v>
      </c>
      <c r="AI129" s="102"/>
      <c r="AJ129" s="5"/>
      <c r="AK129" s="86">
        <f t="shared" si="76"/>
        <v>143.939343147518</v>
      </c>
      <c r="AL129" s="86">
        <f t="shared" si="102"/>
        <v>8.9126618524819889</v>
      </c>
      <c r="AM129" s="92">
        <f t="shared" si="103"/>
        <v>6.1919567351003804E-2</v>
      </c>
      <c r="AN129" s="156">
        <f t="shared" si="104"/>
        <v>5.8309093508338274E-2</v>
      </c>
      <c r="AO129" s="102"/>
      <c r="AP129" s="5"/>
      <c r="AQ129" s="6">
        <f t="shared" si="77"/>
        <v>142.35203574444841</v>
      </c>
      <c r="AR129" s="5"/>
      <c r="AS129" s="86">
        <f t="shared" si="105"/>
        <v>1.7097598150564786</v>
      </c>
      <c r="AT129" s="86">
        <f t="shared" si="78"/>
        <v>144.0617955595049</v>
      </c>
      <c r="AU129" s="86">
        <f t="shared" si="106"/>
        <v>8.7902094404950901</v>
      </c>
      <c r="AV129" s="92">
        <f t="shared" si="107"/>
        <v>6.1016936560840541E-2</v>
      </c>
      <c r="AW129" s="156">
        <f t="shared" si="108"/>
        <v>5.7507976035349295E-2</v>
      </c>
      <c r="AY129" s="5"/>
      <c r="AZ129" s="86">
        <f t="shared" si="109"/>
        <v>2.1332824827070698</v>
      </c>
      <c r="BA129" s="86">
        <f t="shared" si="79"/>
        <v>144.48531822715549</v>
      </c>
      <c r="BB129" s="86">
        <f t="shared" si="110"/>
        <v>8.3666867728445027</v>
      </c>
      <c r="BC129" s="92">
        <f t="shared" si="111"/>
        <v>5.7906830088373745E-2</v>
      </c>
      <c r="BD129" s="156">
        <f t="shared" si="112"/>
        <v>5.473717386202754E-2</v>
      </c>
      <c r="BF129" s="5"/>
      <c r="BG129">
        <f t="shared" si="113"/>
        <v>2.3506295678832325</v>
      </c>
      <c r="BH129" s="86">
        <f t="shared" si="80"/>
        <v>144.70266531233165</v>
      </c>
      <c r="BI129" s="86">
        <f t="shared" si="114"/>
        <v>8.1493396876683448</v>
      </c>
      <c r="BJ129" s="92">
        <f t="shared" si="115"/>
        <v>5.6317827111743275E-2</v>
      </c>
      <c r="BK129" s="156">
        <f t="shared" si="116"/>
        <v>5.331522924850312E-2</v>
      </c>
      <c r="BM129" s="5"/>
      <c r="BN129" s="86">
        <f t="shared" si="117"/>
        <v>2.3809611046043688</v>
      </c>
      <c r="BO129" s="86">
        <f t="shared" si="81"/>
        <v>144.7329968490528</v>
      </c>
      <c r="BP129" s="86">
        <f t="shared" si="118"/>
        <v>8.1190081509471952</v>
      </c>
      <c r="BQ129" s="92">
        <f t="shared" si="119"/>
        <v>5.6096455733690077E-2</v>
      </c>
      <c r="BR129" s="156">
        <f t="shared" si="120"/>
        <v>5.3116791964535864E-2</v>
      </c>
      <c r="BW129" s="5"/>
      <c r="BX129" s="86">
        <f t="shared" si="82"/>
        <v>468.14446958843894</v>
      </c>
      <c r="BY129" s="86">
        <f t="shared" si="121"/>
        <v>25.665528011561037</v>
      </c>
      <c r="BZ129" s="92">
        <f t="shared" si="122"/>
        <v>5.4823947902502064E-2</v>
      </c>
      <c r="CA129" s="156">
        <f t="shared" si="123"/>
        <v>5.1974500589902675E-2</v>
      </c>
      <c r="CC129" s="5"/>
      <c r="CD129" s="86">
        <f t="shared" si="83"/>
        <v>473.01312619227258</v>
      </c>
      <c r="CE129" s="86">
        <f t="shared" si="124"/>
        <v>20.796871407727394</v>
      </c>
      <c r="CF129" s="92">
        <f t="shared" si="125"/>
        <v>4.396679554147042E-2</v>
      </c>
      <c r="CG129" s="156">
        <f t="shared" si="126"/>
        <v>4.2115128306036136E-2</v>
      </c>
      <c r="CI129" s="5"/>
      <c r="CJ129" s="86">
        <f t="shared" si="84"/>
        <v>476.06332466254435</v>
      </c>
      <c r="CK129" s="86">
        <f t="shared" si="127"/>
        <v>17.746672937455628</v>
      </c>
      <c r="CL129" s="92">
        <f t="shared" si="128"/>
        <v>3.7277967064644792E-2</v>
      </c>
      <c r="CM129" s="156">
        <f t="shared" si="129"/>
        <v>3.5938261727602637E-2</v>
      </c>
      <c r="CO129" s="5"/>
      <c r="CP129" s="86">
        <f t="shared" si="85"/>
        <v>477.04863440248653</v>
      </c>
      <c r="CQ129" s="86">
        <f t="shared" si="130"/>
        <v>16.761363197513447</v>
      </c>
      <c r="CR129" s="92">
        <f t="shared" si="131"/>
        <v>3.5135543818309863E-2</v>
      </c>
      <c r="CS129" s="156">
        <f t="shared" si="132"/>
        <v>3.3942940157097881E-2</v>
      </c>
      <c r="CU129" s="5"/>
      <c r="CV129" s="6">
        <f t="shared" si="86"/>
        <v>473.01312619227258</v>
      </c>
      <c r="CW129" s="5"/>
      <c r="CX129" s="86">
        <f t="shared" si="133"/>
        <v>4.7254608213678422</v>
      </c>
      <c r="CY129" s="86">
        <f t="shared" si="87"/>
        <v>477.73858701364043</v>
      </c>
      <c r="CZ129" s="86">
        <f t="shared" si="134"/>
        <v>16.071410586359548</v>
      </c>
      <c r="DA129" s="92">
        <f t="shared" si="135"/>
        <v>3.3640595554197246E-2</v>
      </c>
      <c r="DB129" s="156">
        <f t="shared" si="136"/>
        <v>3.2545737559930579E-2</v>
      </c>
      <c r="DD129" s="5"/>
      <c r="DE129" s="86">
        <f t="shared" si="137"/>
        <v>5.9431338545083587</v>
      </c>
      <c r="DF129" s="86">
        <f t="shared" si="88"/>
        <v>478.95626004678093</v>
      </c>
      <c r="DG129" s="86">
        <f t="shared" si="138"/>
        <v>14.853737553219048</v>
      </c>
      <c r="DH129" s="92">
        <f t="shared" si="139"/>
        <v>3.1012722438930527E-2</v>
      </c>
      <c r="DI129" s="156">
        <f t="shared" si="140"/>
        <v>3.0079863966729556E-2</v>
      </c>
      <c r="DK129" s="5"/>
      <c r="DL129" s="86">
        <f t="shared" si="141"/>
        <v>6.2910343449355501</v>
      </c>
      <c r="DM129" s="86">
        <f t="shared" si="89"/>
        <v>479.30416053720813</v>
      </c>
      <c r="DN129" s="86">
        <f t="shared" si="142"/>
        <v>14.505837062791841</v>
      </c>
      <c r="DO129" s="92">
        <f t="shared" si="143"/>
        <v>3.026436709110469E-2</v>
      </c>
      <c r="DP129" s="156">
        <f t="shared" si="144"/>
        <v>2.937534098801697E-2</v>
      </c>
      <c r="DR129" s="5"/>
      <c r="DS129" s="86">
        <f t="shared" si="90"/>
        <v>6.0532623153209872</v>
      </c>
      <c r="DT129" s="86">
        <f t="shared" si="74"/>
        <v>479.06638850759356</v>
      </c>
      <c r="DU129" s="86">
        <f t="shared" si="145"/>
        <v>14.743609092406416</v>
      </c>
      <c r="DV129" s="92">
        <f t="shared" si="146"/>
        <v>3.0775711772091308E-2</v>
      </c>
      <c r="DW129" s="156">
        <f t="shared" si="147"/>
        <v>2.9856846082628636E-2</v>
      </c>
    </row>
    <row r="130" spans="1:127" x14ac:dyDescent="0.7">
      <c r="A130" s="25">
        <v>44019</v>
      </c>
      <c r="B130">
        <v>150.0059967</v>
      </c>
      <c r="C130" s="85">
        <v>44019</v>
      </c>
      <c r="D130">
        <v>493.1600037</v>
      </c>
      <c r="E130" s="17">
        <v>129</v>
      </c>
      <c r="R130" s="5"/>
      <c r="S130" s="86">
        <f t="shared" si="91"/>
        <v>144.63677321735656</v>
      </c>
      <c r="T130" s="86">
        <f t="shared" si="92"/>
        <v>5.3692234826434344</v>
      </c>
      <c r="U130" s="92">
        <f t="shared" si="93"/>
        <v>3.7122118830559762E-2</v>
      </c>
      <c r="V130" s="156">
        <f t="shared" si="94"/>
        <v>3.5793392269386749E-2</v>
      </c>
      <c r="W130" s="102"/>
      <c r="X130" s="5"/>
      <c r="Y130" s="86">
        <f t="shared" si="95"/>
        <v>147.60202037222422</v>
      </c>
      <c r="Z130" s="86">
        <f t="shared" si="96"/>
        <v>2.40397632777578</v>
      </c>
      <c r="AA130" s="92">
        <f t="shared" si="97"/>
        <v>1.6286879554313748E-2</v>
      </c>
      <c r="AB130" s="156">
        <f t="shared" si="98"/>
        <v>1.6025868169680844E-2</v>
      </c>
      <c r="AC130" s="102"/>
      <c r="AD130" s="5"/>
      <c r="AE130" s="86">
        <f t="shared" si="75"/>
        <v>149.66951317581805</v>
      </c>
      <c r="AF130" s="86">
        <f t="shared" si="99"/>
        <v>0.33648352418194349</v>
      </c>
      <c r="AG130" s="92">
        <f t="shared" si="100"/>
        <v>2.2481767799075649E-3</v>
      </c>
      <c r="AH130" s="156">
        <f t="shared" si="101"/>
        <v>2.2431338185424925E-3</v>
      </c>
      <c r="AI130" s="102"/>
      <c r="AJ130" s="5"/>
      <c r="AK130" s="86">
        <f t="shared" si="76"/>
        <v>150.6238395368795</v>
      </c>
      <c r="AL130" s="86">
        <f t="shared" si="102"/>
        <v>0.61784283687950392</v>
      </c>
      <c r="AM130" s="92">
        <f t="shared" si="103"/>
        <v>4.101892759998514E-3</v>
      </c>
      <c r="AN130" s="156">
        <f t="shared" si="104"/>
        <v>4.1187875849732873E-3</v>
      </c>
      <c r="AO130" s="102"/>
      <c r="AP130" s="5"/>
      <c r="AQ130" s="6">
        <f t="shared" si="77"/>
        <v>147.60202037222422</v>
      </c>
      <c r="AR130" s="5"/>
      <c r="AS130" s="86">
        <f t="shared" si="105"/>
        <v>2.8780340032538554</v>
      </c>
      <c r="AT130" s="86">
        <f t="shared" si="78"/>
        <v>150.48005437547806</v>
      </c>
      <c r="AU130" s="86">
        <f t="shared" si="106"/>
        <v>0.47405767547806477</v>
      </c>
      <c r="AV130" s="92">
        <f t="shared" si="107"/>
        <v>3.1503023935331347E-3</v>
      </c>
      <c r="AW130" s="156">
        <f t="shared" si="108"/>
        <v>3.1602581623862828E-3</v>
      </c>
      <c r="AY130" s="5"/>
      <c r="AZ130" s="86">
        <f t="shared" si="109"/>
        <v>3.6916335552414363</v>
      </c>
      <c r="BA130" s="86">
        <f t="shared" si="79"/>
        <v>151.29365392746564</v>
      </c>
      <c r="BB130" s="86">
        <f t="shared" si="110"/>
        <v>1.2876572274656439</v>
      </c>
      <c r="BC130" s="92">
        <f t="shared" si="111"/>
        <v>8.5109797670891232E-3</v>
      </c>
      <c r="BD130" s="156">
        <f t="shared" si="112"/>
        <v>8.5840383437527194E-3</v>
      </c>
      <c r="BF130" s="5"/>
      <c r="BG130">
        <f t="shared" si="113"/>
        <v>4.2642039074123286</v>
      </c>
      <c r="BH130" s="86">
        <f t="shared" si="80"/>
        <v>151.86622427963655</v>
      </c>
      <c r="BI130" s="86">
        <f t="shared" si="114"/>
        <v>1.8602275796365575</v>
      </c>
      <c r="BJ130" s="92">
        <f t="shared" si="115"/>
        <v>1.2249119832012521E-2</v>
      </c>
      <c r="BK130" s="156">
        <f t="shared" si="116"/>
        <v>1.2401021429542339E-2</v>
      </c>
      <c r="BM130" s="5"/>
      <c r="BN130" s="86">
        <f t="shared" si="117"/>
        <v>4.5327287469829436</v>
      </c>
      <c r="BO130" s="86">
        <f t="shared" si="81"/>
        <v>152.13474911920716</v>
      </c>
      <c r="BP130" s="86">
        <f t="shared" si="118"/>
        <v>2.1287524192071601</v>
      </c>
      <c r="BQ130" s="92">
        <f t="shared" si="119"/>
        <v>1.3992545631630474E-2</v>
      </c>
      <c r="BR130" s="156">
        <f t="shared" si="120"/>
        <v>1.4191115462300449E-2</v>
      </c>
      <c r="BW130" s="5"/>
      <c r="BX130" s="86">
        <f t="shared" si="82"/>
        <v>476.61409383225407</v>
      </c>
      <c r="BY130" s="86">
        <f t="shared" si="121"/>
        <v>16.545909867745934</v>
      </c>
      <c r="BZ130" s="92">
        <f t="shared" si="122"/>
        <v>3.4715527891143988E-2</v>
      </c>
      <c r="CA130" s="156">
        <f t="shared" si="123"/>
        <v>3.3550794353978411E-2</v>
      </c>
      <c r="CC130" s="5"/>
      <c r="CD130" s="86">
        <f t="shared" si="83"/>
        <v>483.41156189613628</v>
      </c>
      <c r="CE130" s="86">
        <f t="shared" si="124"/>
        <v>9.7484418038637273</v>
      </c>
      <c r="CF130" s="92">
        <f t="shared" si="125"/>
        <v>2.0165926039555991E-2</v>
      </c>
      <c r="CG130" s="156">
        <f t="shared" si="126"/>
        <v>1.9767300127189386E-2</v>
      </c>
      <c r="CI130" s="5"/>
      <c r="CJ130" s="86">
        <f t="shared" si="84"/>
        <v>487.77612880126503</v>
      </c>
      <c r="CK130" s="86">
        <f t="shared" si="127"/>
        <v>5.3838748987349732</v>
      </c>
      <c r="CL130" s="92">
        <f t="shared" si="128"/>
        <v>1.103759405357971E-2</v>
      </c>
      <c r="CM130" s="156">
        <f t="shared" si="129"/>
        <v>1.0917095584276339E-2</v>
      </c>
      <c r="CO130" s="5"/>
      <c r="CP130" s="86">
        <f t="shared" si="85"/>
        <v>489.61965680062167</v>
      </c>
      <c r="CQ130" s="86">
        <f t="shared" si="130"/>
        <v>3.5403468993783349</v>
      </c>
      <c r="CR130" s="92">
        <f t="shared" si="131"/>
        <v>7.2308103855805812E-3</v>
      </c>
      <c r="CS130" s="156">
        <f t="shared" si="132"/>
        <v>7.1789011128566812E-3</v>
      </c>
      <c r="CU130" s="5"/>
      <c r="CV130" s="6">
        <f t="shared" si="86"/>
        <v>483.41156189613628</v>
      </c>
      <c r="CW130" s="5"/>
      <c r="CX130" s="86">
        <f t="shared" si="133"/>
        <v>6.5975425325914738</v>
      </c>
      <c r="CY130" s="86">
        <f t="shared" si="87"/>
        <v>490.00910442872777</v>
      </c>
      <c r="CZ130" s="86">
        <f t="shared" si="134"/>
        <v>3.1508992712722375</v>
      </c>
      <c r="DA130" s="92">
        <f t="shared" si="135"/>
        <v>6.430287198328043E-3</v>
      </c>
      <c r="DB130" s="156">
        <f t="shared" si="136"/>
        <v>6.3892027894236906E-3</v>
      </c>
      <c r="DD130" s="5"/>
      <c r="DE130" s="86">
        <f t="shared" si="137"/>
        <v>8.1707847791860289</v>
      </c>
      <c r="DF130" s="86">
        <f t="shared" si="88"/>
        <v>491.5823466753223</v>
      </c>
      <c r="DG130" s="86">
        <f t="shared" si="138"/>
        <v>1.5776570246777055</v>
      </c>
      <c r="DH130" s="92">
        <f t="shared" si="139"/>
        <v>3.209344345556225E-3</v>
      </c>
      <c r="DI130" s="156">
        <f t="shared" si="140"/>
        <v>3.1990774045768497E-3</v>
      </c>
      <c r="DK130" s="5"/>
      <c r="DL130" s="86">
        <f t="shared" si="141"/>
        <v>9.0019192418281282</v>
      </c>
      <c r="DM130" s="86">
        <f t="shared" si="89"/>
        <v>492.41348113796442</v>
      </c>
      <c r="DN130" s="86">
        <f t="shared" si="142"/>
        <v>0.74652256203557954</v>
      </c>
      <c r="DO130" s="92">
        <f t="shared" si="143"/>
        <v>1.5160481803023968E-3</v>
      </c>
      <c r="DP130" s="156">
        <f t="shared" si="144"/>
        <v>1.5137532574310416E-3</v>
      </c>
      <c r="DR130" s="5"/>
      <c r="DS130" s="86">
        <f t="shared" si="90"/>
        <v>9.3121423567280193</v>
      </c>
      <c r="DT130" s="86">
        <f t="shared" ref="DT130:DT193" si="148">(CV130+DS130)</f>
        <v>492.72370425286431</v>
      </c>
      <c r="DU130" s="86">
        <f t="shared" si="145"/>
        <v>0.43629944713569557</v>
      </c>
      <c r="DV130" s="92">
        <f t="shared" si="146"/>
        <v>8.854849956879445E-4</v>
      </c>
      <c r="DW130" s="156">
        <f t="shared" si="147"/>
        <v>8.8470160569044452E-4</v>
      </c>
    </row>
    <row r="131" spans="1:127" x14ac:dyDescent="0.7">
      <c r="A131" s="25">
        <v>44020</v>
      </c>
      <c r="B131">
        <v>154.05549619999999</v>
      </c>
      <c r="C131" s="85">
        <v>44020</v>
      </c>
      <c r="D131">
        <v>502.77999879999999</v>
      </c>
      <c r="E131" s="17">
        <v>130</v>
      </c>
      <c r="R131" s="5"/>
      <c r="S131" s="86">
        <f t="shared" si="91"/>
        <v>146.4086169666289</v>
      </c>
      <c r="T131" s="86">
        <f t="shared" si="92"/>
        <v>7.6468792333710951</v>
      </c>
      <c r="U131" s="92">
        <f t="shared" si="93"/>
        <v>5.2229707457137294E-2</v>
      </c>
      <c r="V131" s="156">
        <f t="shared" si="94"/>
        <v>4.9637172460524619E-2</v>
      </c>
      <c r="W131" s="102"/>
      <c r="X131" s="5"/>
      <c r="Y131" s="86">
        <f t="shared" si="95"/>
        <v>148.80400853611212</v>
      </c>
      <c r="Z131" s="86">
        <f t="shared" si="96"/>
        <v>5.2514876638878718</v>
      </c>
      <c r="AA131" s="92">
        <f t="shared" si="97"/>
        <v>3.5291305090167834E-2</v>
      </c>
      <c r="AB131" s="156">
        <f t="shared" si="98"/>
        <v>3.408828502340621E-2</v>
      </c>
      <c r="AC131" s="102"/>
      <c r="AD131" s="5"/>
      <c r="AE131" s="86">
        <f t="shared" ref="AE131:AE194" si="149">($AD$2*B130)+(1-$AD$2)*(AE130)</f>
        <v>149.89159230177813</v>
      </c>
      <c r="AF131" s="86">
        <f t="shared" si="99"/>
        <v>4.1639038982218608</v>
      </c>
      <c r="AG131" s="92">
        <f t="shared" si="100"/>
        <v>2.7779436019590976E-2</v>
      </c>
      <c r="AH131" s="156">
        <f t="shared" si="101"/>
        <v>2.7028596842894471E-2</v>
      </c>
      <c r="AI131" s="102"/>
      <c r="AJ131" s="5"/>
      <c r="AK131" s="86">
        <f t="shared" ref="AK131:AK194" si="150">($AJ$2*B130)+(1-$AJ$2)*(AK130)</f>
        <v>150.16045740921987</v>
      </c>
      <c r="AL131" s="86">
        <f t="shared" si="102"/>
        <v>3.8950387907801201</v>
      </c>
      <c r="AM131" s="92">
        <f t="shared" si="103"/>
        <v>2.5939177716842544E-2</v>
      </c>
      <c r="AN131" s="156">
        <f t="shared" si="104"/>
        <v>2.5283348448168642E-2</v>
      </c>
      <c r="AO131" s="102"/>
      <c r="AP131" s="5"/>
      <c r="AQ131" s="6">
        <f t="shared" ref="AQ131:AQ194" si="151">($AP$2*B130)+(1-$AP$2)*(AQ130)</f>
        <v>148.80400853611212</v>
      </c>
      <c r="AR131" s="5"/>
      <c r="AS131" s="86">
        <f t="shared" si="105"/>
        <v>2.3249388762630914</v>
      </c>
      <c r="AT131" s="86">
        <f t="shared" ref="AT131:AT194" si="152">(AQ131+AS131)</f>
        <v>151.12894741237523</v>
      </c>
      <c r="AU131" s="86">
        <f t="shared" si="106"/>
        <v>2.9265487876247676</v>
      </c>
      <c r="AV131" s="92">
        <f t="shared" si="107"/>
        <v>1.9364581291228703E-2</v>
      </c>
      <c r="AW131" s="156">
        <f t="shared" si="108"/>
        <v>1.8996717805026729E-2</v>
      </c>
      <c r="AY131" s="5"/>
      <c r="AZ131" s="86">
        <f t="shared" si="109"/>
        <v>2.4468108595646703</v>
      </c>
      <c r="BA131" s="86">
        <f t="shared" ref="BA131:BA194" si="153">(AQ131+AZ131)</f>
        <v>151.25081939567679</v>
      </c>
      <c r="BB131" s="86">
        <f t="shared" si="110"/>
        <v>2.8046768043232078</v>
      </c>
      <c r="BC131" s="92">
        <f t="shared" si="111"/>
        <v>1.8543217256801019E-2</v>
      </c>
      <c r="BD131" s="156">
        <f t="shared" si="112"/>
        <v>1.8205626371694539E-2</v>
      </c>
      <c r="BF131" s="5"/>
      <c r="BG131">
        <f t="shared" si="113"/>
        <v>2.2431415166862081</v>
      </c>
      <c r="BH131" s="86">
        <f t="shared" ref="BH131:BH194" si="154">(AQ131+BG131)</f>
        <v>151.04715005279832</v>
      </c>
      <c r="BI131" s="86">
        <f t="shared" si="114"/>
        <v>3.0083461472016779</v>
      </c>
      <c r="BJ131" s="92">
        <f t="shared" si="115"/>
        <v>1.9916603167620936E-2</v>
      </c>
      <c r="BK131" s="156">
        <f t="shared" si="116"/>
        <v>1.9527678151100448E-2</v>
      </c>
      <c r="BM131" s="5"/>
      <c r="BN131" s="86">
        <f t="shared" si="117"/>
        <v>2.034673309661664</v>
      </c>
      <c r="BO131" s="86">
        <f t="shared" ref="BO131:BO194" si="155">(AQ131+BN131)</f>
        <v>150.83868184577378</v>
      </c>
      <c r="BP131" s="86">
        <f t="shared" si="118"/>
        <v>3.2168143542262158</v>
      </c>
      <c r="BQ131" s="92">
        <f t="shared" si="119"/>
        <v>2.1326189773491083E-2</v>
      </c>
      <c r="BR131" s="156">
        <f t="shared" si="120"/>
        <v>2.0880880160549675E-2</v>
      </c>
      <c r="BW131" s="5"/>
      <c r="BX131" s="86">
        <f t="shared" ref="BX131:BX194" si="156">($BW$2*D130)+(1-$BW$2)*(BX130)</f>
        <v>482.07424408861016</v>
      </c>
      <c r="BY131" s="86">
        <f t="shared" si="121"/>
        <v>20.705754711389829</v>
      </c>
      <c r="BZ131" s="92">
        <f t="shared" si="122"/>
        <v>4.2951381380134261E-2</v>
      </c>
      <c r="CA131" s="156">
        <f t="shared" si="123"/>
        <v>4.1182534629080059E-2</v>
      </c>
      <c r="CC131" s="5"/>
      <c r="CD131" s="86">
        <f t="shared" ref="CD131:CD194" si="157">($CC$2*D130)+(1-$CC$2)*(CD130)</f>
        <v>488.28578279806811</v>
      </c>
      <c r="CE131" s="86">
        <f t="shared" si="124"/>
        <v>14.494216001931875</v>
      </c>
      <c r="CF131" s="92">
        <f t="shared" si="125"/>
        <v>2.968387881145005E-2</v>
      </c>
      <c r="CG131" s="156">
        <f t="shared" si="126"/>
        <v>2.8828147572547938E-2</v>
      </c>
      <c r="CI131" s="5"/>
      <c r="CJ131" s="86">
        <f t="shared" ref="CJ131:CJ194" si="158">($CI$2*D130)+(1-$CI$2)*(CJ130)</f>
        <v>491.32948623443008</v>
      </c>
      <c r="CK131" s="86">
        <f t="shared" si="127"/>
        <v>11.450512565569909</v>
      </c>
      <c r="CL131" s="92">
        <f t="shared" si="128"/>
        <v>2.330516056206421E-2</v>
      </c>
      <c r="CM131" s="156">
        <f t="shared" si="129"/>
        <v>2.2774399524442476E-2</v>
      </c>
      <c r="CO131" s="5"/>
      <c r="CP131" s="86">
        <f t="shared" ref="CP131:CP194" si="159">($CO$2*D130)+(1-$CO$2)*(CP130)</f>
        <v>492.27491697515541</v>
      </c>
      <c r="CQ131" s="86">
        <f t="shared" si="130"/>
        <v>10.505081824844581</v>
      </c>
      <c r="CR131" s="92">
        <f t="shared" si="131"/>
        <v>2.1339868156180625E-2</v>
      </c>
      <c r="CS131" s="156">
        <f t="shared" si="132"/>
        <v>2.0893993098208705E-2</v>
      </c>
      <c r="CU131" s="5"/>
      <c r="CV131" s="6">
        <f t="shared" ref="CV131:CV194" si="160">($CU$2*D130)+(1-$CU$2)*(CV130)</f>
        <v>488.28578279806811</v>
      </c>
      <c r="CW131" s="5"/>
      <c r="CX131" s="86">
        <f t="shared" si="133"/>
        <v>6.0288463944737929</v>
      </c>
      <c r="CY131" s="86">
        <f t="shared" ref="CY131:CY194" si="161">(CV131+CX131)</f>
        <v>494.31462919254193</v>
      </c>
      <c r="CZ131" s="86">
        <f t="shared" si="134"/>
        <v>8.465369607458058</v>
      </c>
      <c r="DA131" s="92">
        <f t="shared" si="135"/>
        <v>1.7125468492175024E-2</v>
      </c>
      <c r="DB131" s="156">
        <f t="shared" si="136"/>
        <v>1.6837124841208098E-2</v>
      </c>
      <c r="DD131" s="5"/>
      <c r="DE131" s="86">
        <f t="shared" si="137"/>
        <v>6.522502840558932</v>
      </c>
      <c r="DF131" s="86">
        <f t="shared" ref="DF131:DF194" si="162">(CV131+DE131)</f>
        <v>494.80828563862707</v>
      </c>
      <c r="DG131" s="86">
        <f t="shared" si="138"/>
        <v>7.971713161372918</v>
      </c>
      <c r="DH131" s="92">
        <f t="shared" si="139"/>
        <v>1.6110710739380973E-2</v>
      </c>
      <c r="DI131" s="156">
        <f t="shared" si="140"/>
        <v>1.5855271053739694E-2</v>
      </c>
      <c r="DK131" s="5"/>
      <c r="DL131" s="86">
        <f t="shared" si="141"/>
        <v>6.2776383374965743</v>
      </c>
      <c r="DM131" s="86">
        <f t="shared" ref="DM131:DM194" si="163">(CV131+DL131)</f>
        <v>494.56342113556468</v>
      </c>
      <c r="DN131" s="86">
        <f t="shared" si="142"/>
        <v>8.2165776644353059</v>
      </c>
      <c r="DO131" s="92">
        <f t="shared" si="143"/>
        <v>1.6613799794512222E-2</v>
      </c>
      <c r="DP131" s="156">
        <f t="shared" si="144"/>
        <v>1.6342292223330397E-2</v>
      </c>
      <c r="DR131" s="5"/>
      <c r="DS131" s="86">
        <f t="shared" ref="DS131:DS194" si="164">($DR$2)*(CV131-CV130)+(1-$DR$2)*DS130</f>
        <v>5.9837012656308808</v>
      </c>
      <c r="DT131" s="86">
        <f t="shared" si="148"/>
        <v>494.269484063699</v>
      </c>
      <c r="DU131" s="86">
        <f t="shared" si="145"/>
        <v>8.5105147363009905</v>
      </c>
      <c r="DV131" s="92">
        <f t="shared" si="146"/>
        <v>1.7218369757183306E-2</v>
      </c>
      <c r="DW131" s="156">
        <f t="shared" si="147"/>
        <v>1.6926915861039202E-2</v>
      </c>
    </row>
    <row r="132" spans="1:127" x14ac:dyDescent="0.7">
      <c r="A132" s="25">
        <v>44021</v>
      </c>
      <c r="B132">
        <v>159.1315002</v>
      </c>
      <c r="C132" s="85">
        <v>44021</v>
      </c>
      <c r="D132">
        <v>507.76000979999998</v>
      </c>
      <c r="E132" s="17">
        <v>131</v>
      </c>
      <c r="R132" s="5"/>
      <c r="S132" s="86">
        <f t="shared" ref="S132:S195" si="165">($R$2*B131)+(1-$R$2)*(S131)</f>
        <v>148.93208711364133</v>
      </c>
      <c r="T132" s="86">
        <f t="shared" ref="T132:T195" si="166">ABS(B132-S132)</f>
        <v>10.199413086358675</v>
      </c>
      <c r="U132" s="92">
        <f t="shared" ref="U132:U195" si="167">(T132/S132)</f>
        <v>6.8483651065576634E-2</v>
      </c>
      <c r="V132" s="156">
        <f t="shared" ref="V132:V195" si="168">ABS((B132-S132)/B132)</f>
        <v>6.4094243273895027E-2</v>
      </c>
      <c r="W132" s="102"/>
      <c r="X132" s="5"/>
      <c r="Y132" s="86">
        <f t="shared" ref="Y132:Y195" si="169">($X$2*B131)+(1-$X$2)*(Y131)</f>
        <v>151.42975236805606</v>
      </c>
      <c r="Z132" s="86">
        <f t="shared" ref="Z132:Z195" si="170">ABS((B132-Y132))</f>
        <v>7.7017478319439476</v>
      </c>
      <c r="AA132" s="92">
        <f t="shared" ref="AA132:AA195" si="171">(Z132/Y132)</f>
        <v>5.0860202248924916E-2</v>
      </c>
      <c r="AB132" s="156">
        <f t="shared" ref="AB132:AB195" si="172">ABS((B132-Y132)/B132)</f>
        <v>4.83986377446591E-2</v>
      </c>
      <c r="AC132" s="102"/>
      <c r="AD132" s="5"/>
      <c r="AE132" s="86">
        <f t="shared" si="149"/>
        <v>152.63976887460456</v>
      </c>
      <c r="AF132" s="86">
        <f t="shared" ref="AF132:AF195" si="173">ABS((B132-AE132))</f>
        <v>6.4917313253954489</v>
      </c>
      <c r="AG132" s="92">
        <f t="shared" ref="AG132:AG195" si="174">(AF132/AE132)</f>
        <v>4.2529750754067806E-2</v>
      </c>
      <c r="AH132" s="156">
        <f t="shared" ref="AH132:AH195" si="175">ABS((B132-AE132)/B132)</f>
        <v>4.0794759788203447E-2</v>
      </c>
      <c r="AI132" s="102"/>
      <c r="AJ132" s="5"/>
      <c r="AK132" s="86">
        <f t="shared" si="150"/>
        <v>153.08173650230498</v>
      </c>
      <c r="AL132" s="86">
        <f t="shared" ref="AL132:AL195" si="176">ABS(B132-AK132)</f>
        <v>6.0497636976950275</v>
      </c>
      <c r="AM132" s="92">
        <f t="shared" ref="AM132:AM195" si="177">(AL132/AK132)</f>
        <v>3.9519826701233787E-2</v>
      </c>
      <c r="AN132" s="156">
        <f t="shared" ref="AN132:AN195" si="178">ABS((B132-AK132)/B132)</f>
        <v>3.8017386187471053E-2</v>
      </c>
      <c r="AO132" s="102"/>
      <c r="AP132" s="5"/>
      <c r="AQ132" s="6">
        <f t="shared" si="151"/>
        <v>151.42975236805606</v>
      </c>
      <c r="AR132" s="5"/>
      <c r="AS132" s="86">
        <f t="shared" ref="AS132:AS195" si="179">($AR$2)*(AQ132-AQ131)+(1-$AR$2)*AS131</f>
        <v>2.42420451163777</v>
      </c>
      <c r="AT132" s="86">
        <f t="shared" si="152"/>
        <v>153.85395687969384</v>
      </c>
      <c r="AU132" s="86">
        <f t="shared" ref="AU132:AU195" si="180">ABS(B132-AT132)</f>
        <v>5.2775433203061652</v>
      </c>
      <c r="AV132" s="92">
        <f t="shared" ref="AV132:AV195" si="181">(AU132/AT132)</f>
        <v>3.4302291779423927E-2</v>
      </c>
      <c r="AW132" s="156">
        <f t="shared" ref="AW132:AW195" si="182">ABS((B132-AT132)/B132)</f>
        <v>3.3164667672165672E-2</v>
      </c>
      <c r="AY132" s="5"/>
      <c r="AZ132" s="86">
        <f t="shared" ref="AZ132:AZ195" si="183">($AY$2)*(AQ132-AQ131)+(1-$AY$2)*AZ131</f>
        <v>2.5362773457543031</v>
      </c>
      <c r="BA132" s="86">
        <f t="shared" si="153"/>
        <v>153.96602971381037</v>
      </c>
      <c r="BB132" s="86">
        <f t="shared" ref="BB132:BB195" si="184">ABS((B132-BA132))</f>
        <v>5.1654704861896334</v>
      </c>
      <c r="BC132" s="92">
        <f t="shared" ref="BC132:BC195" si="185">(BB132/BA132)</f>
        <v>3.3549416684908538E-2</v>
      </c>
      <c r="BD132" s="156">
        <f t="shared" ref="BD132:BD195" si="186">ABS((B132-BA132)/B132)</f>
        <v>3.2460389550136554E-2</v>
      </c>
      <c r="BF132" s="5"/>
      <c r="BG132">
        <f t="shared" ref="BG132:BG195" si="187">($BF$2)*(AQ132-AQ131)+(1-$BF$2)*BG131</f>
        <v>2.4956590447563083</v>
      </c>
      <c r="BH132" s="86">
        <f t="shared" si="154"/>
        <v>153.92541141281237</v>
      </c>
      <c r="BI132" s="86">
        <f t="shared" ref="BI132:BI195" si="188">ABS((B132-BH132))</f>
        <v>5.2060887871876389</v>
      </c>
      <c r="BJ132" s="92">
        <f t="shared" ref="BJ132:BJ195" si="189">(BI132/BH132)</f>
        <v>3.382215281676549E-2</v>
      </c>
      <c r="BK132" s="156">
        <f t="shared" ref="BK132:BK195" si="190">ABS((B132-BH132)/B132)</f>
        <v>3.271563945946912E-2</v>
      </c>
      <c r="BM132" s="5"/>
      <c r="BN132" s="86">
        <f t="shared" ref="BN132:BN195" si="191">($BM$2)*(AQ132-AQ131)+(1-$BM$2)*BN131</f>
        <v>2.4779762013733677</v>
      </c>
      <c r="BO132" s="86">
        <f t="shared" si="155"/>
        <v>153.90772856942942</v>
      </c>
      <c r="BP132" s="86">
        <f t="shared" ref="BP132:BP195" si="192">ABS((B132-BO132))</f>
        <v>5.2237716305705817</v>
      </c>
      <c r="BQ132" s="92">
        <f t="shared" ref="BQ132:BQ195" si="193">(BP132/BO132)</f>
        <v>3.3940931226296947E-2</v>
      </c>
      <c r="BR132" s="156">
        <f t="shared" ref="BR132:BR195" si="194">ABS((B132-BO132)/B132)</f>
        <v>3.2826760408877123E-2</v>
      </c>
      <c r="BW132" s="5"/>
      <c r="BX132" s="86">
        <f t="shared" si="156"/>
        <v>488.90714314336878</v>
      </c>
      <c r="BY132" s="86">
        <f t="shared" ref="BY132:BY195" si="195">ABS((D132-BX132))</f>
        <v>18.852866656631193</v>
      </c>
      <c r="BZ132" s="92">
        <f t="shared" ref="BZ132:BZ195" si="196">(BY132/BX132)</f>
        <v>3.8561241988445877E-2</v>
      </c>
      <c r="CA132" s="156">
        <f t="shared" ref="CA132:CA195" si="197">ABS((D132-BX132)/D132)</f>
        <v>3.7129483009221406E-2</v>
      </c>
      <c r="CC132" s="5"/>
      <c r="CD132" s="86">
        <f t="shared" si="157"/>
        <v>495.53289079903402</v>
      </c>
      <c r="CE132" s="86">
        <f t="shared" ref="CE132:CE195" si="198">ABS((D132-CD132))</f>
        <v>12.227119000965956</v>
      </c>
      <c r="CF132" s="92">
        <f t="shared" ref="CF132:CF195" si="199">(CE132/CD132)</f>
        <v>2.4674687044991185E-2</v>
      </c>
      <c r="CG132" s="156">
        <f t="shared" ref="CG132:CG195" si="200">ABS((D132-CD132)/D132)</f>
        <v>2.4080508045094096E-2</v>
      </c>
      <c r="CI132" s="5"/>
      <c r="CJ132" s="86">
        <f t="shared" si="158"/>
        <v>498.88682452770621</v>
      </c>
      <c r="CK132" s="86">
        <f t="shared" ref="CK132:CK195" si="201">ABS((D132-CJ132))</f>
        <v>8.8731852722937674</v>
      </c>
      <c r="CL132" s="92">
        <f t="shared" ref="CL132:CL195" si="202">(CK132/CJ132)</f>
        <v>1.7785968352028479E-2</v>
      </c>
      <c r="CM132" s="156">
        <f t="shared" ref="CM132:CM195" si="203">ABS((D132-CJ132)/D132)</f>
        <v>1.7475155784302112E-2</v>
      </c>
      <c r="CO132" s="5"/>
      <c r="CP132" s="86">
        <f t="shared" si="159"/>
        <v>500.15372834378888</v>
      </c>
      <c r="CQ132" s="86">
        <f t="shared" ref="CQ132:CQ195" si="204">ABS((D132-CP132))</f>
        <v>7.606281456211093</v>
      </c>
      <c r="CR132" s="92">
        <f t="shared" ref="CR132:CR195" si="205">(CQ132/CP132)</f>
        <v>1.5207887145815276E-2</v>
      </c>
      <c r="CS132" s="156">
        <f t="shared" ref="CS132:CS195" si="206">ABS((D132-CP132)/D132)</f>
        <v>1.4980071902880079E-2</v>
      </c>
      <c r="CU132" s="5"/>
      <c r="CV132" s="6">
        <f t="shared" si="160"/>
        <v>495.53289079903402</v>
      </c>
      <c r="CW132" s="5"/>
      <c r="CX132" s="86">
        <f t="shared" ref="CX132:CX195" si="207">($CW$2)*(CV132-CV131)+(1-$CW$2)*CX131</f>
        <v>6.4308727246161919</v>
      </c>
      <c r="CY132" s="86">
        <f t="shared" si="161"/>
        <v>501.96376352365019</v>
      </c>
      <c r="CZ132" s="86">
        <f t="shared" ref="CZ132:CZ195" si="208">ABS((D132-CY132))</f>
        <v>5.7962462763497911</v>
      </c>
      <c r="DA132" s="92">
        <f t="shared" ref="DA132:DA195" si="209">(CZ132/CY132)</f>
        <v>1.1547140844712984E-2</v>
      </c>
      <c r="DB132" s="156">
        <f t="shared" ref="DB132:DB195" si="210">ABS((D132-CY132)/D132)</f>
        <v>1.1415326462264834E-2</v>
      </c>
      <c r="DD132" s="5"/>
      <c r="DE132" s="86">
        <f t="shared" ref="DE132:DE195" si="211">($DD$2)*(CV132-CV131)+(1-$DD$2)*DE131</f>
        <v>6.8848054207624205</v>
      </c>
      <c r="DF132" s="86">
        <f t="shared" si="162"/>
        <v>502.41769621979643</v>
      </c>
      <c r="DG132" s="86">
        <f t="shared" ref="DG132:DG195" si="212">ABS((D132-DF132))</f>
        <v>5.3423135802035517</v>
      </c>
      <c r="DH132" s="92">
        <f t="shared" ref="DH132:DH195" si="213">(DG132/DF132)</f>
        <v>1.063321141034493E-2</v>
      </c>
      <c r="DI132" s="156">
        <f t="shared" ref="DI132:DI195" si="214">ABS((D132-DF132)/D132)</f>
        <v>1.0521335822227943E-2</v>
      </c>
      <c r="DK132" s="5"/>
      <c r="DL132" s="86">
        <f t="shared" ref="DL132:DL195" si="215">($DK$2)*(CV132-CV131)+(1-$DK$2)*DL131</f>
        <v>6.9174883153863362</v>
      </c>
      <c r="DM132" s="86">
        <f t="shared" si="163"/>
        <v>502.45037911442034</v>
      </c>
      <c r="DN132" s="86">
        <f t="shared" ref="DN132:DN195" si="216">ABS((D132-DM132))</f>
        <v>5.3096306855796342</v>
      </c>
      <c r="DO132" s="92">
        <f t="shared" ref="DO132:DO195" si="217">(DN132/DM132)</f>
        <v>1.0567472742160078E-2</v>
      </c>
      <c r="DP132" s="156">
        <f t="shared" ref="DP132:DP195" si="218">ABS((D132-DM132)/D132)</f>
        <v>1.0456969007210765E-2</v>
      </c>
      <c r="DR132" s="5"/>
      <c r="DS132" s="86">
        <f t="shared" si="164"/>
        <v>6.931256317132152</v>
      </c>
      <c r="DT132" s="86">
        <f t="shared" si="148"/>
        <v>502.46414711616615</v>
      </c>
      <c r="DU132" s="86">
        <f t="shared" ref="DU132:DU195" si="219">ABS((D132-DT132))</f>
        <v>5.2958626838338319</v>
      </c>
      <c r="DV132" s="92">
        <f t="shared" ref="DV132:DV195" si="220">(DU132/DT132)</f>
        <v>1.0539782219744061E-2</v>
      </c>
      <c r="DW132" s="156">
        <f t="shared" ref="DW132:DW195" si="221">ABS((D132-DT132)/D132)</f>
        <v>1.0429853831773406E-2</v>
      </c>
    </row>
    <row r="133" spans="1:127" x14ac:dyDescent="0.7">
      <c r="A133" s="25">
        <v>44022</v>
      </c>
      <c r="B133">
        <v>160</v>
      </c>
      <c r="C133" s="85">
        <v>44022</v>
      </c>
      <c r="D133">
        <v>548.72998050000001</v>
      </c>
      <c r="E133" s="17">
        <v>132</v>
      </c>
      <c r="R133" s="5"/>
      <c r="S133" s="86">
        <f t="shared" si="165"/>
        <v>152.29789343213969</v>
      </c>
      <c r="T133" s="86">
        <f t="shared" si="166"/>
        <v>7.7021065678603122</v>
      </c>
      <c r="U133" s="92">
        <f t="shared" si="167"/>
        <v>5.0572640200648521E-2</v>
      </c>
      <c r="V133" s="156">
        <f t="shared" si="168"/>
        <v>4.8138166049126949E-2</v>
      </c>
      <c r="W133" s="102"/>
      <c r="X133" s="5"/>
      <c r="Y133" s="86">
        <f t="shared" si="169"/>
        <v>155.28062628402802</v>
      </c>
      <c r="Z133" s="86">
        <f t="shared" si="170"/>
        <v>4.7193737159719831</v>
      </c>
      <c r="AA133" s="92">
        <f t="shared" si="171"/>
        <v>3.039254689338803E-2</v>
      </c>
      <c r="AB133" s="156">
        <f t="shared" si="172"/>
        <v>2.9496085724824893E-2</v>
      </c>
      <c r="AC133" s="102"/>
      <c r="AD133" s="5"/>
      <c r="AE133" s="86">
        <f t="shared" si="149"/>
        <v>156.92431154936554</v>
      </c>
      <c r="AF133" s="86">
        <f t="shared" si="173"/>
        <v>3.0756884506344591</v>
      </c>
      <c r="AG133" s="92">
        <f t="shared" si="174"/>
        <v>1.9599821214872134E-2</v>
      </c>
      <c r="AH133" s="156">
        <f t="shared" si="175"/>
        <v>1.9223052816465368E-2</v>
      </c>
      <c r="AI133" s="102"/>
      <c r="AJ133" s="5"/>
      <c r="AK133" s="86">
        <f t="shared" si="150"/>
        <v>157.61905927557626</v>
      </c>
      <c r="AL133" s="86">
        <f t="shared" si="176"/>
        <v>2.3809407244237377</v>
      </c>
      <c r="AM133" s="92">
        <f t="shared" si="177"/>
        <v>1.5105665110340337E-2</v>
      </c>
      <c r="AN133" s="156">
        <f t="shared" si="178"/>
        <v>1.488087952764836E-2</v>
      </c>
      <c r="AO133" s="102"/>
      <c r="AP133" s="5"/>
      <c r="AQ133" s="6">
        <f t="shared" si="151"/>
        <v>155.28062628402802</v>
      </c>
      <c r="AR133" s="5"/>
      <c r="AS133" s="86">
        <f t="shared" si="179"/>
        <v>2.8950054150680522</v>
      </c>
      <c r="AT133" s="86">
        <f t="shared" si="152"/>
        <v>158.17563169909607</v>
      </c>
      <c r="AU133" s="86">
        <f t="shared" si="180"/>
        <v>1.8243683009039273</v>
      </c>
      <c r="AV133" s="92">
        <f t="shared" si="181"/>
        <v>1.1533813908671453E-2</v>
      </c>
      <c r="AW133" s="156">
        <f t="shared" si="182"/>
        <v>1.1402301880649546E-2</v>
      </c>
      <c r="AY133" s="5"/>
      <c r="AZ133" s="86">
        <f t="shared" si="183"/>
        <v>3.1935756308631316</v>
      </c>
      <c r="BA133" s="86">
        <f t="shared" si="153"/>
        <v>158.47420191489115</v>
      </c>
      <c r="BB133" s="86">
        <f t="shared" si="184"/>
        <v>1.5257980851088462</v>
      </c>
      <c r="BC133" s="92">
        <f t="shared" si="185"/>
        <v>9.6280534413309658E-3</v>
      </c>
      <c r="BD133" s="156">
        <f t="shared" si="186"/>
        <v>9.536238031930289E-3</v>
      </c>
      <c r="BF133" s="5"/>
      <c r="BG133">
        <f t="shared" si="187"/>
        <v>3.3901008597586384</v>
      </c>
      <c r="BH133" s="86">
        <f t="shared" si="154"/>
        <v>158.67072714378665</v>
      </c>
      <c r="BI133" s="86">
        <f t="shared" si="188"/>
        <v>1.3292728562133505</v>
      </c>
      <c r="BJ133" s="92">
        <f t="shared" si="189"/>
        <v>8.3775557101264803E-3</v>
      </c>
      <c r="BK133" s="156">
        <f t="shared" si="190"/>
        <v>8.3079553513334403E-3</v>
      </c>
      <c r="BM133" s="5"/>
      <c r="BN133" s="86">
        <f t="shared" si="191"/>
        <v>3.5076494873223116</v>
      </c>
      <c r="BO133" s="86">
        <f t="shared" si="155"/>
        <v>158.78827577135033</v>
      </c>
      <c r="BP133" s="86">
        <f t="shared" si="192"/>
        <v>1.2117242286496719</v>
      </c>
      <c r="BQ133" s="92">
        <f t="shared" si="193"/>
        <v>7.6310686211777572E-3</v>
      </c>
      <c r="BR133" s="156">
        <f t="shared" si="194"/>
        <v>7.5732764290604489E-3</v>
      </c>
      <c r="BW133" s="5"/>
      <c r="BX133" s="86">
        <f t="shared" si="156"/>
        <v>495.12858914005704</v>
      </c>
      <c r="BY133" s="86">
        <f t="shared" si="195"/>
        <v>53.601391359942966</v>
      </c>
      <c r="BZ133" s="92">
        <f t="shared" si="196"/>
        <v>0.10825751640202852</v>
      </c>
      <c r="CA133" s="156">
        <f t="shared" si="197"/>
        <v>9.7682636751689145E-2</v>
      </c>
      <c r="CC133" s="5"/>
      <c r="CD133" s="86">
        <f t="shared" si="157"/>
        <v>501.64645029951703</v>
      </c>
      <c r="CE133" s="86">
        <f t="shared" si="198"/>
        <v>47.083530200482983</v>
      </c>
      <c r="CF133" s="92">
        <f t="shared" si="199"/>
        <v>9.3857995351847731E-2</v>
      </c>
      <c r="CG133" s="156">
        <f t="shared" si="200"/>
        <v>8.5804552099706138E-2</v>
      </c>
      <c r="CI133" s="5"/>
      <c r="CJ133" s="86">
        <f t="shared" si="158"/>
        <v>504.74312680742008</v>
      </c>
      <c r="CK133" s="86">
        <f t="shared" si="201"/>
        <v>43.986853692579928</v>
      </c>
      <c r="CL133" s="92">
        <f t="shared" si="202"/>
        <v>8.714700875830389E-2</v>
      </c>
      <c r="CM133" s="156">
        <f t="shared" si="203"/>
        <v>8.0161199963047991E-2</v>
      </c>
      <c r="CO133" s="5"/>
      <c r="CP133" s="86">
        <f t="shared" si="159"/>
        <v>505.85843943594716</v>
      </c>
      <c r="CQ133" s="86">
        <f t="shared" si="204"/>
        <v>42.871541064052849</v>
      </c>
      <c r="CR133" s="92">
        <f t="shared" si="205"/>
        <v>8.4750075756087756E-2</v>
      </c>
      <c r="CS133" s="156">
        <f t="shared" si="206"/>
        <v>7.8128665441222142E-2</v>
      </c>
      <c r="CU133" s="5"/>
      <c r="CV133" s="6">
        <f t="shared" si="160"/>
        <v>501.64645029951703</v>
      </c>
      <c r="CW133" s="5"/>
      <c r="CX133" s="86">
        <f t="shared" si="207"/>
        <v>6.326159360652241</v>
      </c>
      <c r="CY133" s="86">
        <f t="shared" si="161"/>
        <v>507.97260966016927</v>
      </c>
      <c r="CZ133" s="86">
        <f t="shared" si="208"/>
        <v>40.757370839830742</v>
      </c>
      <c r="DA133" s="92">
        <f t="shared" si="209"/>
        <v>8.0235371090376678E-2</v>
      </c>
      <c r="DB133" s="156">
        <f t="shared" si="210"/>
        <v>7.427582287866398E-2</v>
      </c>
      <c r="DD133" s="5"/>
      <c r="DE133" s="86">
        <f t="shared" si="211"/>
        <v>6.4991824606227135</v>
      </c>
      <c r="DF133" s="86">
        <f t="shared" si="162"/>
        <v>508.14563276013973</v>
      </c>
      <c r="DG133" s="86">
        <f t="shared" si="212"/>
        <v>40.584347739860277</v>
      </c>
      <c r="DH133" s="92">
        <f t="shared" si="213"/>
        <v>7.9867551983896182E-2</v>
      </c>
      <c r="DI133" s="156">
        <f t="shared" si="214"/>
        <v>7.3960507320704486E-2</v>
      </c>
      <c r="DK133" s="5"/>
      <c r="DL133" s="86">
        <f t="shared" si="215"/>
        <v>6.3868952975501383</v>
      </c>
      <c r="DM133" s="86">
        <f t="shared" si="163"/>
        <v>508.03334559706718</v>
      </c>
      <c r="DN133" s="86">
        <f t="shared" si="216"/>
        <v>40.696634902932828</v>
      </c>
      <c r="DO133" s="92">
        <f t="shared" si="217"/>
        <v>8.0106227781375314E-2</v>
      </c>
      <c r="DP133" s="156">
        <f t="shared" si="218"/>
        <v>7.4165138317848531E-2</v>
      </c>
      <c r="DR133" s="5"/>
      <c r="DS133" s="86">
        <f t="shared" si="164"/>
        <v>6.3179837046452931</v>
      </c>
      <c r="DT133" s="86">
        <f t="shared" si="148"/>
        <v>507.96443400416234</v>
      </c>
      <c r="DU133" s="86">
        <f t="shared" si="219"/>
        <v>40.765546495837668</v>
      </c>
      <c r="DV133" s="92">
        <f t="shared" si="220"/>
        <v>8.0252757411562459E-2</v>
      </c>
      <c r="DW133" s="156">
        <f t="shared" si="221"/>
        <v>7.4290722111979929E-2</v>
      </c>
    </row>
    <row r="134" spans="1:127" x14ac:dyDescent="0.7">
      <c r="A134" s="25">
        <v>44025</v>
      </c>
      <c r="B134">
        <v>155.1999969</v>
      </c>
      <c r="C134" s="85">
        <v>44025</v>
      </c>
      <c r="D134">
        <v>525.5</v>
      </c>
      <c r="E134" s="17">
        <v>133</v>
      </c>
      <c r="R134" s="5"/>
      <c r="S134" s="86">
        <f t="shared" si="165"/>
        <v>154.83958859953358</v>
      </c>
      <c r="T134" s="86">
        <f t="shared" si="166"/>
        <v>0.36040830046641759</v>
      </c>
      <c r="U134" s="92">
        <f t="shared" si="167"/>
        <v>2.3276237280541521E-3</v>
      </c>
      <c r="V134" s="156">
        <f t="shared" si="168"/>
        <v>2.3222184772248382E-3</v>
      </c>
      <c r="W134" s="102"/>
      <c r="X134" s="5"/>
      <c r="Y134" s="86">
        <f t="shared" si="169"/>
        <v>157.64031314201401</v>
      </c>
      <c r="Z134" s="86">
        <f t="shared" si="170"/>
        <v>2.4403162420140063</v>
      </c>
      <c r="AA134" s="92">
        <f t="shared" si="171"/>
        <v>1.5480280350722152E-2</v>
      </c>
      <c r="AB134" s="156">
        <f t="shared" si="172"/>
        <v>1.5723687440447404E-2</v>
      </c>
      <c r="AC134" s="102"/>
      <c r="AD134" s="5"/>
      <c r="AE134" s="86">
        <f t="shared" si="149"/>
        <v>158.95426592678427</v>
      </c>
      <c r="AF134" s="86">
        <f t="shared" si="173"/>
        <v>3.7542690267842715</v>
      </c>
      <c r="AG134" s="92">
        <f t="shared" si="174"/>
        <v>2.3618548422686063E-2</v>
      </c>
      <c r="AH134" s="156">
        <f t="shared" si="175"/>
        <v>2.4189878233072771E-2</v>
      </c>
      <c r="AI134" s="102"/>
      <c r="AJ134" s="5"/>
      <c r="AK134" s="86">
        <f t="shared" si="150"/>
        <v>159.40476481889408</v>
      </c>
      <c r="AL134" s="86">
        <f t="shared" si="176"/>
        <v>4.2047679188940776</v>
      </c>
      <c r="AM134" s="92">
        <f t="shared" si="177"/>
        <v>2.6377931197171408E-2</v>
      </c>
      <c r="AN134" s="156">
        <f t="shared" si="178"/>
        <v>2.7092577338151208E-2</v>
      </c>
      <c r="AO134" s="102"/>
      <c r="AP134" s="5"/>
      <c r="AQ134" s="6">
        <f t="shared" si="151"/>
        <v>157.64031314201401</v>
      </c>
      <c r="AR134" s="5"/>
      <c r="AS134" s="86">
        <f t="shared" si="179"/>
        <v>2.7183502912309718</v>
      </c>
      <c r="AT134" s="86">
        <f t="shared" si="152"/>
        <v>160.35866343324497</v>
      </c>
      <c r="AU134" s="86">
        <f t="shared" si="180"/>
        <v>5.1586665332449684</v>
      </c>
      <c r="AV134" s="92">
        <f t="shared" si="181"/>
        <v>3.2169553068097552E-2</v>
      </c>
      <c r="AW134" s="156">
        <f t="shared" si="182"/>
        <v>3.3238831419364338E-2</v>
      </c>
      <c r="AY134" s="5"/>
      <c r="AZ134" s="86">
        <f t="shared" si="183"/>
        <v>2.7766312444245616</v>
      </c>
      <c r="BA134" s="86">
        <f t="shared" si="153"/>
        <v>160.41694438643856</v>
      </c>
      <c r="BB134" s="86">
        <f t="shared" si="184"/>
        <v>5.2169474864385563</v>
      </c>
      <c r="BC134" s="92">
        <f t="shared" si="185"/>
        <v>3.2521174782329229E-2</v>
      </c>
      <c r="BD134" s="156">
        <f t="shared" si="186"/>
        <v>3.3614353032493882E-2</v>
      </c>
      <c r="BF134" s="5"/>
      <c r="BG134">
        <f t="shared" si="187"/>
        <v>2.7100276185886916</v>
      </c>
      <c r="BH134" s="86">
        <f t="shared" si="154"/>
        <v>160.35034076060271</v>
      </c>
      <c r="BI134" s="86">
        <f t="shared" si="188"/>
        <v>5.1503438606027032</v>
      </c>
      <c r="BJ134" s="92">
        <f t="shared" si="189"/>
        <v>3.2119319710657686E-2</v>
      </c>
      <c r="BK134" s="156">
        <f t="shared" si="190"/>
        <v>3.3185205950237384E-2</v>
      </c>
      <c r="BM134" s="5"/>
      <c r="BN134" s="86">
        <f t="shared" si="191"/>
        <v>2.6466775153200714</v>
      </c>
      <c r="BO134" s="86">
        <f t="shared" si="155"/>
        <v>160.28699065733409</v>
      </c>
      <c r="BP134" s="86">
        <f t="shared" si="192"/>
        <v>5.0869937573340849</v>
      </c>
      <c r="BQ134" s="92">
        <f t="shared" si="193"/>
        <v>3.1736784978446564E-2</v>
      </c>
      <c r="BR134" s="156">
        <f t="shared" si="194"/>
        <v>3.2777022287002924E-2</v>
      </c>
      <c r="BW134" s="5"/>
      <c r="BX134" s="86">
        <f t="shared" si="156"/>
        <v>512.81704828883824</v>
      </c>
      <c r="BY134" s="86">
        <f t="shared" si="195"/>
        <v>12.682951711161763</v>
      </c>
      <c r="BZ134" s="92">
        <f t="shared" si="196"/>
        <v>2.4731922921599592E-2</v>
      </c>
      <c r="CA134" s="156">
        <f t="shared" si="197"/>
        <v>2.4135017528376334E-2</v>
      </c>
      <c r="CC134" s="5"/>
      <c r="CD134" s="86">
        <f t="shared" si="157"/>
        <v>525.18821539975852</v>
      </c>
      <c r="CE134" s="86">
        <f t="shared" si="198"/>
        <v>0.3117846002414808</v>
      </c>
      <c r="CF134" s="92">
        <f t="shared" si="199"/>
        <v>5.9366259771110653E-4</v>
      </c>
      <c r="CG134" s="156">
        <f t="shared" si="200"/>
        <v>5.9331037153469233E-4</v>
      </c>
      <c r="CI134" s="5"/>
      <c r="CJ134" s="86">
        <f t="shared" si="158"/>
        <v>533.77445024452288</v>
      </c>
      <c r="CK134" s="86">
        <f t="shared" si="201"/>
        <v>8.2744502445228818</v>
      </c>
      <c r="CL134" s="92">
        <f t="shared" si="202"/>
        <v>1.550177278199124E-2</v>
      </c>
      <c r="CM134" s="156">
        <f t="shared" si="203"/>
        <v>1.5745861549995969E-2</v>
      </c>
      <c r="CO134" s="5"/>
      <c r="CP134" s="86">
        <f t="shared" si="159"/>
        <v>538.01209523398677</v>
      </c>
      <c r="CQ134" s="86">
        <f t="shared" si="204"/>
        <v>12.51209523398677</v>
      </c>
      <c r="CR134" s="92">
        <f t="shared" si="205"/>
        <v>2.3256159749615177E-2</v>
      </c>
      <c r="CS134" s="156">
        <f t="shared" si="206"/>
        <v>2.3809886268290715E-2</v>
      </c>
      <c r="CU134" s="5"/>
      <c r="CV134" s="6">
        <f t="shared" si="160"/>
        <v>525.18821539975852</v>
      </c>
      <c r="CW134" s="5"/>
      <c r="CX134" s="86">
        <f t="shared" si="207"/>
        <v>12.007309254716693</v>
      </c>
      <c r="CY134" s="86">
        <f t="shared" si="161"/>
        <v>537.19552465447521</v>
      </c>
      <c r="CZ134" s="86">
        <f t="shared" si="208"/>
        <v>11.695524654475207</v>
      </c>
      <c r="DA134" s="92">
        <f t="shared" si="209"/>
        <v>2.1771448416287129E-2</v>
      </c>
      <c r="DB134" s="156">
        <f t="shared" si="210"/>
        <v>2.2255993633635028E-2</v>
      </c>
      <c r="DD134" s="5"/>
      <c r="DE134" s="86">
        <f t="shared" si="211"/>
        <v>15.020473780432102</v>
      </c>
      <c r="DF134" s="86">
        <f t="shared" si="162"/>
        <v>540.20868918019062</v>
      </c>
      <c r="DG134" s="86">
        <f t="shared" si="212"/>
        <v>14.708689180190618</v>
      </c>
      <c r="DH134" s="92">
        <f t="shared" si="213"/>
        <v>2.7227790805276042E-2</v>
      </c>
      <c r="DI134" s="156">
        <f t="shared" si="214"/>
        <v>2.7989893777717635E-2</v>
      </c>
      <c r="DK134" s="5"/>
      <c r="DL134" s="86">
        <f t="shared" si="215"/>
        <v>17.70910936732643</v>
      </c>
      <c r="DM134" s="86">
        <f t="shared" si="163"/>
        <v>542.89732476708491</v>
      </c>
      <c r="DN134" s="86">
        <f t="shared" si="216"/>
        <v>17.39732476708491</v>
      </c>
      <c r="DO134" s="92">
        <f t="shared" si="217"/>
        <v>3.2045331545055504E-2</v>
      </c>
      <c r="DP134" s="156">
        <f t="shared" si="218"/>
        <v>3.3106231716622095E-2</v>
      </c>
      <c r="DR134" s="5"/>
      <c r="DS134" s="86">
        <f t="shared" si="164"/>
        <v>19.23581975134244</v>
      </c>
      <c r="DT134" s="86">
        <f t="shared" si="148"/>
        <v>544.42403515110095</v>
      </c>
      <c r="DU134" s="86">
        <f t="shared" si="219"/>
        <v>18.924035151100952</v>
      </c>
      <c r="DV134" s="92">
        <f t="shared" si="220"/>
        <v>3.4759734929499804E-2</v>
      </c>
      <c r="DW134" s="156">
        <f t="shared" si="221"/>
        <v>3.6011484588203524E-2</v>
      </c>
    </row>
    <row r="135" spans="1:127" x14ac:dyDescent="0.7">
      <c r="A135" s="25">
        <v>44026</v>
      </c>
      <c r="B135">
        <v>154.1999969</v>
      </c>
      <c r="C135" s="85">
        <v>44026</v>
      </c>
      <c r="D135">
        <v>524.88000490000002</v>
      </c>
      <c r="E135" s="17">
        <v>134</v>
      </c>
      <c r="R135" s="5"/>
      <c r="S135" s="86">
        <f t="shared" si="165"/>
        <v>154.95852333868748</v>
      </c>
      <c r="T135" s="86">
        <f t="shared" si="166"/>
        <v>0.7585264386874826</v>
      </c>
      <c r="U135" s="92">
        <f t="shared" si="167"/>
        <v>4.8950288267112455E-3</v>
      </c>
      <c r="V135" s="156">
        <f t="shared" si="168"/>
        <v>4.9191080021836406E-3</v>
      </c>
      <c r="W135" s="102"/>
      <c r="X135" s="5"/>
      <c r="Y135" s="86">
        <f t="shared" si="169"/>
        <v>156.42015502100702</v>
      </c>
      <c r="Z135" s="86">
        <f t="shared" si="170"/>
        <v>2.2201581210070174</v>
      </c>
      <c r="AA135" s="92">
        <f t="shared" si="171"/>
        <v>1.4193555304358656E-2</v>
      </c>
      <c r="AB135" s="156">
        <f t="shared" si="172"/>
        <v>1.4397912877046351E-2</v>
      </c>
      <c r="AC135" s="102"/>
      <c r="AD135" s="5"/>
      <c r="AE135" s="86">
        <f t="shared" si="149"/>
        <v>156.47644836910666</v>
      </c>
      <c r="AF135" s="86">
        <f t="shared" si="173"/>
        <v>2.2764514691066609</v>
      </c>
      <c r="AG135" s="92">
        <f t="shared" si="174"/>
        <v>1.4548205131399847E-2</v>
      </c>
      <c r="AH135" s="156">
        <f t="shared" si="175"/>
        <v>1.4762979992684168E-2</v>
      </c>
      <c r="AI135" s="102"/>
      <c r="AJ135" s="5"/>
      <c r="AK135" s="86">
        <f t="shared" si="150"/>
        <v>156.25118887972354</v>
      </c>
      <c r="AL135" s="86">
        <f t="shared" si="176"/>
        <v>2.0511919797235407</v>
      </c>
      <c r="AM135" s="92">
        <f t="shared" si="177"/>
        <v>1.3127528785092787E-2</v>
      </c>
      <c r="AN135" s="156">
        <f t="shared" si="178"/>
        <v>1.3302153183918388E-2</v>
      </c>
      <c r="AO135" s="102"/>
      <c r="AP135" s="5"/>
      <c r="AQ135" s="6">
        <f t="shared" si="151"/>
        <v>156.42015502100702</v>
      </c>
      <c r="AR135" s="5"/>
      <c r="AS135" s="86">
        <f t="shared" si="179"/>
        <v>1.4186425151924444</v>
      </c>
      <c r="AT135" s="86">
        <f t="shared" si="152"/>
        <v>157.83879753619945</v>
      </c>
      <c r="AU135" s="86">
        <f t="shared" si="180"/>
        <v>3.6388006361994485</v>
      </c>
      <c r="AV135" s="92">
        <f t="shared" si="181"/>
        <v>2.3053904952392391E-2</v>
      </c>
      <c r="AW135" s="156">
        <f t="shared" si="182"/>
        <v>2.3597929373236248E-2</v>
      </c>
      <c r="AY135" s="5"/>
      <c r="AZ135" s="86">
        <f t="shared" si="183"/>
        <v>0.7782365617087863</v>
      </c>
      <c r="BA135" s="86">
        <f t="shared" si="153"/>
        <v>157.1983915827158</v>
      </c>
      <c r="BB135" s="86">
        <f t="shared" si="184"/>
        <v>2.9983946827157979</v>
      </c>
      <c r="BC135" s="92">
        <f t="shared" si="185"/>
        <v>1.9073952681876397E-2</v>
      </c>
      <c r="BD135" s="156">
        <f t="shared" si="186"/>
        <v>1.9444842691276332E-2</v>
      </c>
      <c r="BF135" s="5"/>
      <c r="BG135">
        <f t="shared" si="187"/>
        <v>0.11610503045554221</v>
      </c>
      <c r="BH135" s="86">
        <f t="shared" si="154"/>
        <v>156.53626005146256</v>
      </c>
      <c r="BI135" s="86">
        <f t="shared" si="188"/>
        <v>2.3362631514625605</v>
      </c>
      <c r="BJ135" s="92">
        <f t="shared" si="189"/>
        <v>1.4924741083596191E-2</v>
      </c>
      <c r="BK135" s="156">
        <f t="shared" si="190"/>
        <v>1.5150863803049535E-2</v>
      </c>
      <c r="BM135" s="5"/>
      <c r="BN135" s="86">
        <f t="shared" si="191"/>
        <v>-0.25344921192522385</v>
      </c>
      <c r="BO135" s="86">
        <f t="shared" si="155"/>
        <v>156.1667058090818</v>
      </c>
      <c r="BP135" s="86">
        <f t="shared" si="192"/>
        <v>1.9667089090818024</v>
      </c>
      <c r="BQ135" s="92">
        <f t="shared" si="193"/>
        <v>1.2593650476857465E-2</v>
      </c>
      <c r="BR135" s="156">
        <f t="shared" si="194"/>
        <v>1.2754273337354408E-2</v>
      </c>
      <c r="BW135" s="5"/>
      <c r="BX135" s="86">
        <f t="shared" si="156"/>
        <v>517.00242235352152</v>
      </c>
      <c r="BY135" s="86">
        <f t="shared" si="195"/>
        <v>7.877582546478493</v>
      </c>
      <c r="BZ135" s="92">
        <f t="shared" si="196"/>
        <v>1.5237032179883819E-2</v>
      </c>
      <c r="CA135" s="156">
        <f t="shared" si="197"/>
        <v>1.5008349475951799E-2</v>
      </c>
      <c r="CC135" s="5"/>
      <c r="CD135" s="86">
        <f t="shared" si="157"/>
        <v>525.34410769987926</v>
      </c>
      <c r="CE135" s="86">
        <f t="shared" si="198"/>
        <v>0.46410279987924241</v>
      </c>
      <c r="CF135" s="92">
        <f t="shared" si="199"/>
        <v>8.8342629731059431E-4</v>
      </c>
      <c r="CG135" s="156">
        <f t="shared" si="200"/>
        <v>8.8420742940600893E-4</v>
      </c>
      <c r="CI135" s="5"/>
      <c r="CJ135" s="86">
        <f t="shared" si="158"/>
        <v>528.31331308313781</v>
      </c>
      <c r="CK135" s="86">
        <f t="shared" si="201"/>
        <v>3.4333081831377967</v>
      </c>
      <c r="CL135" s="92">
        <f t="shared" si="202"/>
        <v>6.4986213637162607E-3</v>
      </c>
      <c r="CM135" s="156">
        <f t="shared" si="203"/>
        <v>6.5411296888550925E-3</v>
      </c>
      <c r="CO135" s="5"/>
      <c r="CP135" s="86">
        <f t="shared" si="159"/>
        <v>528.62802380849666</v>
      </c>
      <c r="CQ135" s="86">
        <f t="shared" si="204"/>
        <v>3.7480189084966469</v>
      </c>
      <c r="CR135" s="92">
        <f t="shared" si="205"/>
        <v>7.0900874333034271E-3</v>
      </c>
      <c r="CS135" s="156">
        <f t="shared" si="206"/>
        <v>7.1407157321809554E-3</v>
      </c>
      <c r="CU135" s="5"/>
      <c r="CV135" s="6">
        <f t="shared" si="160"/>
        <v>525.34410769987926</v>
      </c>
      <c r="CW135" s="5"/>
      <c r="CX135" s="86">
        <f t="shared" si="207"/>
        <v>8.0963416597000286</v>
      </c>
      <c r="CY135" s="86">
        <f t="shared" si="161"/>
        <v>533.44044935957925</v>
      </c>
      <c r="CZ135" s="86">
        <f t="shared" si="208"/>
        <v>8.5604444595792302</v>
      </c>
      <c r="DA135" s="92">
        <f t="shared" si="209"/>
        <v>1.6047610318745895E-2</v>
      </c>
      <c r="DB135" s="156">
        <f t="shared" si="210"/>
        <v>1.6309336190488268E-2</v>
      </c>
      <c r="DD135" s="5"/>
      <c r="DE135" s="86">
        <f t="shared" si="211"/>
        <v>7.5881830402764212</v>
      </c>
      <c r="DF135" s="86">
        <f t="shared" si="162"/>
        <v>532.93229074015574</v>
      </c>
      <c r="DG135" s="86">
        <f t="shared" si="212"/>
        <v>8.0522858401557187</v>
      </c>
      <c r="DH135" s="92">
        <f t="shared" si="213"/>
        <v>1.5109397535233625E-2</v>
      </c>
      <c r="DI135" s="156">
        <f t="shared" si="214"/>
        <v>1.5341193729964696E-2</v>
      </c>
      <c r="DK135" s="5"/>
      <c r="DL135" s="86">
        <f t="shared" si="215"/>
        <v>6.1239861029706741</v>
      </c>
      <c r="DM135" s="86">
        <f t="shared" si="163"/>
        <v>531.46809380284992</v>
      </c>
      <c r="DN135" s="86">
        <f t="shared" si="216"/>
        <v>6.5880889028499041</v>
      </c>
      <c r="DO135" s="92">
        <f t="shared" si="217"/>
        <v>1.2396019591147424E-2</v>
      </c>
      <c r="DP135" s="156">
        <f t="shared" si="218"/>
        <v>1.2551609589519541E-2</v>
      </c>
      <c r="DR135" s="5"/>
      <c r="DS135" s="86">
        <f t="shared" si="164"/>
        <v>4.9258741629261653</v>
      </c>
      <c r="DT135" s="86">
        <f t="shared" si="148"/>
        <v>530.26998186280548</v>
      </c>
      <c r="DU135" s="86">
        <f t="shared" si="219"/>
        <v>5.3899769628054628</v>
      </c>
      <c r="DV135" s="92">
        <f t="shared" si="220"/>
        <v>1.0164590014827559E-2</v>
      </c>
      <c r="DW135" s="156">
        <f t="shared" si="221"/>
        <v>1.0268969883568645E-2</v>
      </c>
    </row>
    <row r="136" spans="1:127" x14ac:dyDescent="0.7">
      <c r="A136" s="25">
        <v>44027</v>
      </c>
      <c r="B136">
        <v>150.4434967</v>
      </c>
      <c r="C136" s="85">
        <v>44027</v>
      </c>
      <c r="D136">
        <v>523.26000980000003</v>
      </c>
      <c r="E136" s="17">
        <v>135</v>
      </c>
      <c r="R136" s="5"/>
      <c r="S136" s="86">
        <f t="shared" si="165"/>
        <v>154.70820961392059</v>
      </c>
      <c r="T136" s="86">
        <f t="shared" si="166"/>
        <v>4.2647129139205902</v>
      </c>
      <c r="U136" s="92">
        <f t="shared" si="167"/>
        <v>2.756617069361297E-2</v>
      </c>
      <c r="V136" s="156">
        <f t="shared" si="168"/>
        <v>2.8347605629141098E-2</v>
      </c>
      <c r="W136" s="102"/>
      <c r="X136" s="5"/>
      <c r="Y136" s="86">
        <f t="shared" si="169"/>
        <v>155.31007596050353</v>
      </c>
      <c r="Z136" s="86">
        <f t="shared" si="170"/>
        <v>4.8665792605035278</v>
      </c>
      <c r="AA136" s="92">
        <f t="shared" si="171"/>
        <v>3.1334600993570653E-2</v>
      </c>
      <c r="AB136" s="156">
        <f t="shared" si="172"/>
        <v>3.2348219545893654E-2</v>
      </c>
      <c r="AC136" s="102"/>
      <c r="AD136" s="5"/>
      <c r="AE136" s="86">
        <f t="shared" si="149"/>
        <v>154.97399039949624</v>
      </c>
      <c r="AF136" s="86">
        <f t="shared" si="173"/>
        <v>4.5304936994962475</v>
      </c>
      <c r="AG136" s="92">
        <f t="shared" si="174"/>
        <v>2.9233897170856962E-2</v>
      </c>
      <c r="AH136" s="156">
        <f t="shared" si="175"/>
        <v>3.0114254180960202E-2</v>
      </c>
      <c r="AI136" s="102"/>
      <c r="AJ136" s="5"/>
      <c r="AK136" s="86">
        <f t="shared" si="150"/>
        <v>154.71279489493088</v>
      </c>
      <c r="AL136" s="86">
        <f t="shared" si="176"/>
        <v>4.269298194930883</v>
      </c>
      <c r="AM136" s="92">
        <f t="shared" si="177"/>
        <v>2.7594991078987774E-2</v>
      </c>
      <c r="AN136" s="156">
        <f t="shared" si="178"/>
        <v>2.8378084055333468E-2</v>
      </c>
      <c r="AO136" s="102"/>
      <c r="AP136" s="5"/>
      <c r="AQ136" s="6">
        <f t="shared" si="151"/>
        <v>155.31007596050353</v>
      </c>
      <c r="AR136" s="5"/>
      <c r="AS136" s="86">
        <f t="shared" si="179"/>
        <v>0.5841643952127844</v>
      </c>
      <c r="AT136" s="86">
        <f t="shared" si="152"/>
        <v>155.89424035571631</v>
      </c>
      <c r="AU136" s="86">
        <f t="shared" si="180"/>
        <v>5.4507436557163089</v>
      </c>
      <c r="AV136" s="92">
        <f t="shared" si="181"/>
        <v>3.4964368428743182E-2</v>
      </c>
      <c r="AW136" s="156">
        <f t="shared" si="182"/>
        <v>3.6231168347447149E-2</v>
      </c>
      <c r="AY136" s="5"/>
      <c r="AZ136" s="86">
        <f t="shared" si="183"/>
        <v>-0.16592124939735409</v>
      </c>
      <c r="BA136" s="86">
        <f t="shared" si="153"/>
        <v>155.14415471110618</v>
      </c>
      <c r="BB136" s="86">
        <f t="shared" si="184"/>
        <v>4.7006580111061851</v>
      </c>
      <c r="BC136" s="92">
        <f t="shared" si="185"/>
        <v>3.0298647215290044E-2</v>
      </c>
      <c r="BD136" s="156">
        <f t="shared" si="186"/>
        <v>3.1245338709986161E-2</v>
      </c>
      <c r="BF136" s="5"/>
      <c r="BG136">
        <f t="shared" si="187"/>
        <v>-0.69317646957742196</v>
      </c>
      <c r="BH136" s="86">
        <f t="shared" si="154"/>
        <v>154.6168994909261</v>
      </c>
      <c r="BI136" s="86">
        <f t="shared" si="188"/>
        <v>4.1734027909261044</v>
      </c>
      <c r="BJ136" s="92">
        <f t="shared" si="189"/>
        <v>2.6991892895711741E-2</v>
      </c>
      <c r="BK136" s="156">
        <f t="shared" si="190"/>
        <v>2.7740665980719021E-2</v>
      </c>
      <c r="BM136" s="5"/>
      <c r="BN136" s="86">
        <f t="shared" si="191"/>
        <v>-0.89592159835892682</v>
      </c>
      <c r="BO136" s="86">
        <f t="shared" si="155"/>
        <v>154.41415436214459</v>
      </c>
      <c r="BP136" s="86">
        <f t="shared" si="192"/>
        <v>3.970657662144589</v>
      </c>
      <c r="BQ136" s="92">
        <f t="shared" si="193"/>
        <v>2.5714337384073489E-2</v>
      </c>
      <c r="BR136" s="156">
        <f t="shared" si="194"/>
        <v>2.6393016310053561E-2</v>
      </c>
      <c r="BW136" s="5"/>
      <c r="BX136" s="86">
        <f t="shared" si="156"/>
        <v>519.60202459385937</v>
      </c>
      <c r="BY136" s="86">
        <f t="shared" si="195"/>
        <v>3.6579852061406655</v>
      </c>
      <c r="BZ136" s="92">
        <f t="shared" si="196"/>
        <v>7.0399748903978683E-3</v>
      </c>
      <c r="CA136" s="156">
        <f t="shared" si="197"/>
        <v>6.9907601147254066E-3</v>
      </c>
      <c r="CC136" s="5"/>
      <c r="CD136" s="86">
        <f t="shared" si="157"/>
        <v>525.1120562999397</v>
      </c>
      <c r="CE136" s="86">
        <f t="shared" si="198"/>
        <v>1.8520464999396609</v>
      </c>
      <c r="CF136" s="92">
        <f t="shared" si="199"/>
        <v>3.5269548236801234E-3</v>
      </c>
      <c r="CG136" s="156">
        <f t="shared" si="200"/>
        <v>3.5394382625332831E-3</v>
      </c>
      <c r="CI136" s="5"/>
      <c r="CJ136" s="86">
        <f t="shared" si="158"/>
        <v>526.04732968226688</v>
      </c>
      <c r="CK136" s="86">
        <f t="shared" si="201"/>
        <v>2.7873198822668428</v>
      </c>
      <c r="CL136" s="92">
        <f t="shared" si="202"/>
        <v>5.2986104576376938E-3</v>
      </c>
      <c r="CM136" s="156">
        <f t="shared" si="203"/>
        <v>5.326835282773109E-3</v>
      </c>
      <c r="CO136" s="5"/>
      <c r="CP136" s="86">
        <f t="shared" si="159"/>
        <v>525.81700962712421</v>
      </c>
      <c r="CQ136" s="86">
        <f t="shared" si="204"/>
        <v>2.556999827124173</v>
      </c>
      <c r="CR136" s="92">
        <f t="shared" si="205"/>
        <v>4.8629081606497166E-3</v>
      </c>
      <c r="CS136" s="156">
        <f t="shared" si="206"/>
        <v>4.8866715958315009E-3</v>
      </c>
      <c r="CU136" s="5"/>
      <c r="CV136" s="6">
        <f t="shared" si="160"/>
        <v>525.1120562999397</v>
      </c>
      <c r="CW136" s="5"/>
      <c r="CX136" s="86">
        <f t="shared" si="207"/>
        <v>5.3479719500189624</v>
      </c>
      <c r="CY136" s="86">
        <f t="shared" si="161"/>
        <v>530.46002824995867</v>
      </c>
      <c r="CZ136" s="86">
        <f t="shared" si="208"/>
        <v>7.2000184499586339</v>
      </c>
      <c r="DA136" s="92">
        <f t="shared" si="209"/>
        <v>1.3573159270288892E-2</v>
      </c>
      <c r="DB136" s="156">
        <f t="shared" si="210"/>
        <v>1.3759924922813456E-2</v>
      </c>
      <c r="DD136" s="5"/>
      <c r="DE136" s="86">
        <f t="shared" si="211"/>
        <v>3.6780658201684284</v>
      </c>
      <c r="DF136" s="86">
        <f t="shared" si="162"/>
        <v>528.79012212010809</v>
      </c>
      <c r="DG136" s="86">
        <f t="shared" si="212"/>
        <v>5.53011232010806</v>
      </c>
      <c r="DH136" s="92">
        <f t="shared" si="213"/>
        <v>1.0458047699408356E-2</v>
      </c>
      <c r="DI136" s="156">
        <f t="shared" si="214"/>
        <v>1.0568574354118471E-2</v>
      </c>
      <c r="DK136" s="5"/>
      <c r="DL136" s="86">
        <f t="shared" si="215"/>
        <v>1.9290013510499167</v>
      </c>
      <c r="DM136" s="86">
        <f t="shared" si="163"/>
        <v>527.04105765098961</v>
      </c>
      <c r="DN136" s="86">
        <f t="shared" si="216"/>
        <v>3.7810478509895802</v>
      </c>
      <c r="DO136" s="92">
        <f t="shared" si="217"/>
        <v>7.1741049318655116E-3</v>
      </c>
      <c r="DP136" s="156">
        <f t="shared" si="218"/>
        <v>7.2259446167781266E-3</v>
      </c>
      <c r="DR136" s="5"/>
      <c r="DS136" s="86">
        <f t="shared" si="164"/>
        <v>1.0574299907768681</v>
      </c>
      <c r="DT136" s="86">
        <f t="shared" si="148"/>
        <v>526.16948629071658</v>
      </c>
      <c r="DU136" s="86">
        <f t="shared" si="219"/>
        <v>2.9094764907165427</v>
      </c>
      <c r="DV136" s="92">
        <f t="shared" si="220"/>
        <v>5.5295424127065644E-3</v>
      </c>
      <c r="DW136" s="156">
        <f t="shared" si="221"/>
        <v>5.560288262480827E-3</v>
      </c>
    </row>
    <row r="137" spans="1:127" x14ac:dyDescent="0.7">
      <c r="A137" s="25">
        <v>44028</v>
      </c>
      <c r="B137">
        <v>149.99499510000001</v>
      </c>
      <c r="C137" s="85">
        <v>44028</v>
      </c>
      <c r="D137">
        <v>527.39001459999997</v>
      </c>
      <c r="E137" s="17">
        <v>136</v>
      </c>
      <c r="R137" s="5"/>
      <c r="S137" s="86">
        <f t="shared" si="165"/>
        <v>153.30085435232678</v>
      </c>
      <c r="T137" s="86">
        <f t="shared" si="166"/>
        <v>3.3058592523267691</v>
      </c>
      <c r="U137" s="92">
        <f t="shared" si="167"/>
        <v>2.1564519430067958E-2</v>
      </c>
      <c r="V137" s="156">
        <f t="shared" si="168"/>
        <v>2.2039797062047232E-2</v>
      </c>
      <c r="W137" s="102"/>
      <c r="X137" s="5"/>
      <c r="Y137" s="86">
        <f t="shared" si="169"/>
        <v>152.87678633025178</v>
      </c>
      <c r="Z137" s="86">
        <f t="shared" si="170"/>
        <v>2.8817912302517641</v>
      </c>
      <c r="AA137" s="92">
        <f t="shared" si="171"/>
        <v>1.8850417381396155E-2</v>
      </c>
      <c r="AB137" s="156">
        <f t="shared" si="172"/>
        <v>1.9212582582042191E-2</v>
      </c>
      <c r="AC137" s="102"/>
      <c r="AD137" s="5"/>
      <c r="AE137" s="86">
        <f t="shared" si="149"/>
        <v>151.98386455782872</v>
      </c>
      <c r="AF137" s="86">
        <f t="shared" si="173"/>
        <v>1.9888694578287129</v>
      </c>
      <c r="AG137" s="92">
        <f t="shared" si="174"/>
        <v>1.3086056625912173E-2</v>
      </c>
      <c r="AH137" s="156">
        <f t="shared" si="175"/>
        <v>1.3259572137742034E-2</v>
      </c>
      <c r="AI137" s="102"/>
      <c r="AJ137" s="5"/>
      <c r="AK137" s="86">
        <f t="shared" si="150"/>
        <v>151.51082124873273</v>
      </c>
      <c r="AL137" s="86">
        <f t="shared" si="176"/>
        <v>1.5158261487327138</v>
      </c>
      <c r="AM137" s="92">
        <f t="shared" si="177"/>
        <v>1.0004738514645155E-2</v>
      </c>
      <c r="AN137" s="156">
        <f t="shared" si="178"/>
        <v>1.0105844849837351E-2</v>
      </c>
      <c r="AO137" s="102"/>
      <c r="AP137" s="5"/>
      <c r="AQ137" s="6">
        <f t="shared" si="151"/>
        <v>152.87678633025178</v>
      </c>
      <c r="AR137" s="5"/>
      <c r="AS137" s="86">
        <f t="shared" si="179"/>
        <v>-0.41159543319051195</v>
      </c>
      <c r="AT137" s="86">
        <f t="shared" si="152"/>
        <v>152.46519089706126</v>
      </c>
      <c r="AU137" s="86">
        <f t="shared" si="180"/>
        <v>2.4701957970612511</v>
      </c>
      <c r="AV137" s="92">
        <f t="shared" si="181"/>
        <v>1.6201703369322078E-2</v>
      </c>
      <c r="AW137" s="156">
        <f t="shared" si="182"/>
        <v>1.6468521469095679E-2</v>
      </c>
      <c r="AY137" s="5"/>
      <c r="AZ137" s="86">
        <f t="shared" si="183"/>
        <v>-1.299605439824552</v>
      </c>
      <c r="BA137" s="86">
        <f t="shared" si="153"/>
        <v>151.57718089042723</v>
      </c>
      <c r="BB137" s="86">
        <f t="shared" si="184"/>
        <v>1.5821857904272179</v>
      </c>
      <c r="BC137" s="92">
        <f t="shared" si="185"/>
        <v>1.0438152900936687E-2</v>
      </c>
      <c r="BD137" s="156">
        <f t="shared" si="186"/>
        <v>1.0548257222665277E-2</v>
      </c>
      <c r="BF137" s="5"/>
      <c r="BG137">
        <f t="shared" si="187"/>
        <v>-1.8416511556224784</v>
      </c>
      <c r="BH137" s="86">
        <f t="shared" si="154"/>
        <v>151.03513517462929</v>
      </c>
      <c r="BI137" s="86">
        <f t="shared" si="188"/>
        <v>1.0401400746292779</v>
      </c>
      <c r="BJ137" s="92">
        <f t="shared" si="189"/>
        <v>6.8867424353058707E-3</v>
      </c>
      <c r="BK137" s="156">
        <f t="shared" si="190"/>
        <v>6.9344985406734937E-3</v>
      </c>
      <c r="BM137" s="5"/>
      <c r="BN137" s="86">
        <f t="shared" si="191"/>
        <v>-2.0489476222785439</v>
      </c>
      <c r="BO137" s="86">
        <f t="shared" si="155"/>
        <v>150.82783870797323</v>
      </c>
      <c r="BP137" s="86">
        <f t="shared" si="192"/>
        <v>0.8328436079732171</v>
      </c>
      <c r="BQ137" s="92">
        <f t="shared" si="193"/>
        <v>5.5218162317218853E-3</v>
      </c>
      <c r="BR137" s="156">
        <f t="shared" si="194"/>
        <v>5.5524759837351206E-3</v>
      </c>
      <c r="BW137" s="5"/>
      <c r="BX137" s="86">
        <f t="shared" si="156"/>
        <v>520.80915971188574</v>
      </c>
      <c r="BY137" s="86">
        <f t="shared" si="195"/>
        <v>6.5808548881142315</v>
      </c>
      <c r="BZ137" s="92">
        <f t="shared" si="196"/>
        <v>1.2635827856320333E-2</v>
      </c>
      <c r="CA137" s="156">
        <f t="shared" si="197"/>
        <v>1.2478156024826322E-2</v>
      </c>
      <c r="CC137" s="5"/>
      <c r="CD137" s="86">
        <f t="shared" si="157"/>
        <v>524.18603304996986</v>
      </c>
      <c r="CE137" s="86">
        <f t="shared" si="198"/>
        <v>3.2039815500301074</v>
      </c>
      <c r="CF137" s="92">
        <f t="shared" si="199"/>
        <v>6.112298588704817E-3</v>
      </c>
      <c r="CG137" s="156">
        <f t="shared" si="200"/>
        <v>6.0751653640241437E-3</v>
      </c>
      <c r="CI137" s="5"/>
      <c r="CJ137" s="86">
        <f t="shared" si="158"/>
        <v>524.20769855997082</v>
      </c>
      <c r="CK137" s="86">
        <f t="shared" si="201"/>
        <v>3.1823160400291499</v>
      </c>
      <c r="CL137" s="92">
        <f t="shared" si="202"/>
        <v>6.0707159562348248E-3</v>
      </c>
      <c r="CM137" s="156">
        <f t="shared" si="203"/>
        <v>6.0340847417120402E-3</v>
      </c>
      <c r="CO137" s="5"/>
      <c r="CP137" s="86">
        <f t="shared" si="159"/>
        <v>523.89925975678102</v>
      </c>
      <c r="CQ137" s="86">
        <f t="shared" si="204"/>
        <v>3.4907548432189515</v>
      </c>
      <c r="CR137" s="92">
        <f t="shared" si="205"/>
        <v>6.6630268667291614E-3</v>
      </c>
      <c r="CS137" s="156">
        <f t="shared" si="206"/>
        <v>6.6189247930045119E-3</v>
      </c>
      <c r="CU137" s="5"/>
      <c r="CV137" s="6">
        <f t="shared" si="160"/>
        <v>524.18603304996986</v>
      </c>
      <c r="CW137" s="5"/>
      <c r="CX137" s="86">
        <f t="shared" si="207"/>
        <v>3.2775535340226605</v>
      </c>
      <c r="CY137" s="86">
        <f t="shared" si="161"/>
        <v>527.46358658399254</v>
      </c>
      <c r="CZ137" s="86">
        <f t="shared" si="208"/>
        <v>7.3571983992565038E-2</v>
      </c>
      <c r="DA137" s="92">
        <f t="shared" si="209"/>
        <v>1.3948258394297621E-4</v>
      </c>
      <c r="DB137" s="156">
        <f t="shared" si="210"/>
        <v>1.3950204204826643E-4</v>
      </c>
      <c r="DD137" s="5"/>
      <c r="DE137" s="86">
        <f t="shared" si="211"/>
        <v>1.376021285099299</v>
      </c>
      <c r="DF137" s="86">
        <f t="shared" si="162"/>
        <v>525.56205433506921</v>
      </c>
      <c r="DG137" s="86">
        <f t="shared" si="212"/>
        <v>1.8279602649307662</v>
      </c>
      <c r="DH137" s="92">
        <f t="shared" si="213"/>
        <v>3.4781054869790127E-3</v>
      </c>
      <c r="DI137" s="156">
        <f t="shared" si="214"/>
        <v>3.4660501987645452E-3</v>
      </c>
      <c r="DK137" s="5"/>
      <c r="DL137" s="86">
        <f t="shared" si="215"/>
        <v>4.4685114376883495E-2</v>
      </c>
      <c r="DM137" s="86">
        <f t="shared" si="163"/>
        <v>524.23071816434674</v>
      </c>
      <c r="DN137" s="86">
        <f t="shared" si="216"/>
        <v>3.159296435653232</v>
      </c>
      <c r="DO137" s="92">
        <f t="shared" si="217"/>
        <v>6.0265381752444159E-3</v>
      </c>
      <c r="DP137" s="156">
        <f t="shared" si="218"/>
        <v>5.9904365805056184E-3</v>
      </c>
      <c r="DR137" s="5"/>
      <c r="DS137" s="86">
        <f t="shared" si="164"/>
        <v>-0.43015993978315581</v>
      </c>
      <c r="DT137" s="86">
        <f t="shared" si="148"/>
        <v>523.75587311018671</v>
      </c>
      <c r="DU137" s="86">
        <f t="shared" si="219"/>
        <v>3.6341414898132598</v>
      </c>
      <c r="DV137" s="92">
        <f t="shared" si="220"/>
        <v>6.9386171619095459E-3</v>
      </c>
      <c r="DW137" s="156">
        <f t="shared" si="221"/>
        <v>6.8908045074944808E-3</v>
      </c>
    </row>
    <row r="138" spans="1:127" x14ac:dyDescent="0.7">
      <c r="A138" s="25">
        <v>44029</v>
      </c>
      <c r="B138">
        <v>148.09849550000001</v>
      </c>
      <c r="C138" s="85">
        <v>44029</v>
      </c>
      <c r="D138">
        <v>492.98999020000002</v>
      </c>
      <c r="E138" s="17">
        <v>137</v>
      </c>
      <c r="R138" s="5"/>
      <c r="S138" s="86">
        <f t="shared" si="165"/>
        <v>152.20992079905892</v>
      </c>
      <c r="T138" s="86">
        <f t="shared" si="166"/>
        <v>4.111425299058908</v>
      </c>
      <c r="U138" s="92">
        <f t="shared" si="167"/>
        <v>2.7011546142820989E-2</v>
      </c>
      <c r="V138" s="156">
        <f t="shared" si="168"/>
        <v>2.7761425159507497E-2</v>
      </c>
      <c r="W138" s="102"/>
      <c r="X138" s="5"/>
      <c r="Y138" s="86">
        <f t="shared" si="169"/>
        <v>151.43589071512588</v>
      </c>
      <c r="Z138" s="86">
        <f t="shared" si="170"/>
        <v>3.3373952151258663</v>
      </c>
      <c r="AA138" s="92">
        <f t="shared" si="171"/>
        <v>2.2038337142969749E-2</v>
      </c>
      <c r="AB138" s="156">
        <f t="shared" si="172"/>
        <v>2.2534970418560844E-2</v>
      </c>
      <c r="AC138" s="102"/>
      <c r="AD138" s="5"/>
      <c r="AE138" s="86">
        <f t="shared" si="149"/>
        <v>150.67121071566177</v>
      </c>
      <c r="AF138" s="86">
        <f t="shared" si="173"/>
        <v>2.5727152156617592</v>
      </c>
      <c r="AG138" s="92">
        <f t="shared" si="174"/>
        <v>1.7075028490458225E-2</v>
      </c>
      <c r="AH138" s="156">
        <f t="shared" si="175"/>
        <v>1.7371649907556009E-2</v>
      </c>
      <c r="AI138" s="102"/>
      <c r="AJ138" s="5"/>
      <c r="AK138" s="86">
        <f t="shared" si="150"/>
        <v>150.37395163718321</v>
      </c>
      <c r="AL138" s="86">
        <f t="shared" si="176"/>
        <v>2.2754561371831983</v>
      </c>
      <c r="AM138" s="92">
        <f t="shared" si="177"/>
        <v>1.51319833814924E-2</v>
      </c>
      <c r="AN138" s="156">
        <f t="shared" si="178"/>
        <v>1.5364478413510947E-2</v>
      </c>
      <c r="AO138" s="102"/>
      <c r="AP138" s="5"/>
      <c r="AQ138" s="6">
        <f t="shared" si="151"/>
        <v>151.43589071512588</v>
      </c>
      <c r="AR138" s="5"/>
      <c r="AS138" s="86">
        <f t="shared" si="179"/>
        <v>-0.75126449322918876</v>
      </c>
      <c r="AT138" s="86">
        <f t="shared" si="152"/>
        <v>150.68462622189668</v>
      </c>
      <c r="AU138" s="86">
        <f t="shared" si="180"/>
        <v>2.5861307218966658</v>
      </c>
      <c r="AV138" s="92">
        <f t="shared" si="181"/>
        <v>1.7162538652671543E-2</v>
      </c>
      <c r="AW138" s="156">
        <f t="shared" si="182"/>
        <v>1.7462234934700369E-2</v>
      </c>
      <c r="AY138" s="5"/>
      <c r="AZ138" s="86">
        <f t="shared" si="183"/>
        <v>-1.3702505274752241</v>
      </c>
      <c r="BA138" s="86">
        <f t="shared" si="153"/>
        <v>150.06564018765064</v>
      </c>
      <c r="BB138" s="86">
        <f t="shared" si="184"/>
        <v>1.9671446876506309</v>
      </c>
      <c r="BC138" s="92">
        <f t="shared" si="185"/>
        <v>1.3108561594718158E-2</v>
      </c>
      <c r="BD138" s="156">
        <f t="shared" si="186"/>
        <v>1.328267840270282E-2</v>
      </c>
      <c r="BF138" s="5"/>
      <c r="BG138">
        <f t="shared" si="187"/>
        <v>-1.5771524988947343</v>
      </c>
      <c r="BH138" s="86">
        <f t="shared" si="154"/>
        <v>149.85873821623113</v>
      </c>
      <c r="BI138" s="86">
        <f t="shared" si="188"/>
        <v>1.7602427162311187</v>
      </c>
      <c r="BJ138" s="92">
        <f t="shared" si="189"/>
        <v>1.1746013193379921E-2</v>
      </c>
      <c r="BK138" s="156">
        <f t="shared" si="190"/>
        <v>1.1885621864613193E-2</v>
      </c>
      <c r="BM138" s="5"/>
      <c r="BN138" s="86">
        <f t="shared" si="191"/>
        <v>-1.5929086169140581</v>
      </c>
      <c r="BO138" s="86">
        <f t="shared" si="155"/>
        <v>149.84298209821182</v>
      </c>
      <c r="BP138" s="86">
        <f t="shared" si="192"/>
        <v>1.7444865982118074</v>
      </c>
      <c r="BQ138" s="92">
        <f t="shared" si="193"/>
        <v>1.1642097439494469E-2</v>
      </c>
      <c r="BR138" s="156">
        <f t="shared" si="194"/>
        <v>1.1779232410985614E-2</v>
      </c>
      <c r="BW138" s="5"/>
      <c r="BX138" s="86">
        <f t="shared" si="156"/>
        <v>522.98084182496336</v>
      </c>
      <c r="BY138" s="86">
        <f t="shared" si="195"/>
        <v>29.990851624963341</v>
      </c>
      <c r="BZ138" s="92">
        <f t="shared" si="196"/>
        <v>5.734598521871092E-2</v>
      </c>
      <c r="CA138" s="156">
        <f t="shared" si="197"/>
        <v>6.0834605612978911E-2</v>
      </c>
      <c r="CC138" s="5"/>
      <c r="CD138" s="86">
        <f t="shared" si="157"/>
        <v>525.78802382498498</v>
      </c>
      <c r="CE138" s="86">
        <f t="shared" si="198"/>
        <v>32.798033624984953</v>
      </c>
      <c r="CF138" s="92">
        <f t="shared" si="199"/>
        <v>6.2378814538959874E-2</v>
      </c>
      <c r="CG138" s="156">
        <f t="shared" si="200"/>
        <v>6.652880236306459E-2</v>
      </c>
      <c r="CI138" s="5"/>
      <c r="CJ138" s="86">
        <f t="shared" si="158"/>
        <v>526.30802714639003</v>
      </c>
      <c r="CK138" s="86">
        <f t="shared" si="201"/>
        <v>33.318036946390009</v>
      </c>
      <c r="CL138" s="92">
        <f t="shared" si="202"/>
        <v>6.3305203849993261E-2</v>
      </c>
      <c r="CM138" s="156">
        <f t="shared" si="203"/>
        <v>6.7583597250875801E-2</v>
      </c>
      <c r="CO138" s="5"/>
      <c r="CP138" s="86">
        <f t="shared" si="159"/>
        <v>526.51732588919526</v>
      </c>
      <c r="CQ138" s="86">
        <f t="shared" si="204"/>
        <v>33.52733568919524</v>
      </c>
      <c r="CR138" s="92">
        <f t="shared" si="205"/>
        <v>6.3677554451932725E-2</v>
      </c>
      <c r="CS138" s="156">
        <f t="shared" si="206"/>
        <v>6.8008146931327368E-2</v>
      </c>
      <c r="CU138" s="5"/>
      <c r="CV138" s="6">
        <f t="shared" si="160"/>
        <v>525.78802382498498</v>
      </c>
      <c r="CW138" s="5"/>
      <c r="CX138" s="86">
        <f t="shared" si="207"/>
        <v>2.7246178235501688</v>
      </c>
      <c r="CY138" s="86">
        <f t="shared" si="161"/>
        <v>528.51264164853512</v>
      </c>
      <c r="CZ138" s="86">
        <f t="shared" si="208"/>
        <v>35.5226514485351</v>
      </c>
      <c r="DA138" s="92">
        <f t="shared" si="209"/>
        <v>6.7212491526660451E-2</v>
      </c>
      <c r="DB138" s="156">
        <f t="shared" si="210"/>
        <v>7.2055522738147262E-2</v>
      </c>
      <c r="DD138" s="5"/>
      <c r="DE138" s="86">
        <f t="shared" si="211"/>
        <v>1.4890060300572048</v>
      </c>
      <c r="DF138" s="86">
        <f t="shared" si="162"/>
        <v>527.2770298550422</v>
      </c>
      <c r="DG138" s="86">
        <f t="shared" si="212"/>
        <v>34.287039655042179</v>
      </c>
      <c r="DH138" s="92">
        <f t="shared" si="213"/>
        <v>6.5026613551643422E-2</v>
      </c>
      <c r="DI138" s="156">
        <f t="shared" si="214"/>
        <v>6.954915989497544E-2</v>
      </c>
      <c r="DK138" s="5"/>
      <c r="DL138" s="86">
        <f t="shared" si="215"/>
        <v>1.0725068503981134</v>
      </c>
      <c r="DM138" s="86">
        <f t="shared" si="163"/>
        <v>526.86053067538307</v>
      </c>
      <c r="DN138" s="86">
        <f t="shared" si="216"/>
        <v>33.870540475383052</v>
      </c>
      <c r="DO138" s="92">
        <f t="shared" si="217"/>
        <v>6.4287488819791391E-2</v>
      </c>
      <c r="DP138" s="156">
        <f t="shared" si="218"/>
        <v>6.8704316819175548E-2</v>
      </c>
      <c r="DR138" s="5"/>
      <c r="DS138" s="86">
        <f t="shared" si="164"/>
        <v>1.0939530963155439</v>
      </c>
      <c r="DT138" s="86">
        <f t="shared" si="148"/>
        <v>526.88197692130052</v>
      </c>
      <c r="DU138" s="86">
        <f t="shared" si="219"/>
        <v>33.891986721300498</v>
      </c>
      <c r="DV138" s="92">
        <f t="shared" si="220"/>
        <v>6.4325576136309723E-2</v>
      </c>
      <c r="DW138" s="156">
        <f t="shared" si="221"/>
        <v>6.8747819215458986E-2</v>
      </c>
    </row>
    <row r="139" spans="1:127" x14ac:dyDescent="0.7">
      <c r="A139" s="25">
        <v>44032</v>
      </c>
      <c r="B139">
        <v>159.84199520000001</v>
      </c>
      <c r="C139" s="85">
        <v>44032</v>
      </c>
      <c r="D139">
        <v>502.4100037</v>
      </c>
      <c r="E139" s="17">
        <v>138</v>
      </c>
      <c r="R139" s="5"/>
      <c r="S139" s="86">
        <f t="shared" si="165"/>
        <v>150.85315045036947</v>
      </c>
      <c r="T139" s="86">
        <f t="shared" si="166"/>
        <v>8.9888447496305446</v>
      </c>
      <c r="U139" s="92">
        <f t="shared" si="167"/>
        <v>5.9586722072389631E-2</v>
      </c>
      <c r="V139" s="156">
        <f t="shared" si="168"/>
        <v>5.6235814238826169E-2</v>
      </c>
      <c r="W139" s="102"/>
      <c r="X139" s="5"/>
      <c r="Y139" s="86">
        <f t="shared" si="169"/>
        <v>149.76719310756295</v>
      </c>
      <c r="Z139" s="86">
        <f t="shared" si="170"/>
        <v>10.074802092437068</v>
      </c>
      <c r="AA139" s="92">
        <f t="shared" si="171"/>
        <v>6.7269753030634247E-2</v>
      </c>
      <c r="AB139" s="156">
        <f t="shared" si="172"/>
        <v>6.3029756853517221E-2</v>
      </c>
      <c r="AC139" s="102"/>
      <c r="AD139" s="5"/>
      <c r="AE139" s="86">
        <f t="shared" si="149"/>
        <v>148.97321867332499</v>
      </c>
      <c r="AF139" s="86">
        <f t="shared" si="173"/>
        <v>10.86877652667502</v>
      </c>
      <c r="AG139" s="92">
        <f t="shared" si="174"/>
        <v>7.2957922393477648E-2</v>
      </c>
      <c r="AH139" s="156">
        <f t="shared" si="175"/>
        <v>6.7997002371470772E-2</v>
      </c>
      <c r="AI139" s="102"/>
      <c r="AJ139" s="5"/>
      <c r="AK139" s="86">
        <f t="shared" si="150"/>
        <v>148.66735953429583</v>
      </c>
      <c r="AL139" s="86">
        <f t="shared" si="176"/>
        <v>11.174635665704187</v>
      </c>
      <c r="AM139" s="92">
        <f t="shared" si="177"/>
        <v>7.5165360444343729E-2</v>
      </c>
      <c r="AN139" s="156">
        <f t="shared" si="178"/>
        <v>6.9910511638209244E-2</v>
      </c>
      <c r="AO139" s="102"/>
      <c r="AP139" s="5"/>
      <c r="AQ139" s="6">
        <f t="shared" si="151"/>
        <v>149.76719310756295</v>
      </c>
      <c r="AR139" s="5"/>
      <c r="AS139" s="86">
        <f t="shared" si="179"/>
        <v>-1.0540174209593243</v>
      </c>
      <c r="AT139" s="86">
        <f t="shared" si="152"/>
        <v>148.71317568660362</v>
      </c>
      <c r="AU139" s="86">
        <f t="shared" si="180"/>
        <v>11.128819513396394</v>
      </c>
      <c r="AV139" s="92">
        <f t="shared" si="181"/>
        <v>7.4834119182883532E-2</v>
      </c>
      <c r="AW139" s="156">
        <f t="shared" si="182"/>
        <v>6.962387762660005E-2</v>
      </c>
      <c r="AY139" s="5"/>
      <c r="AZ139" s="86">
        <f t="shared" si="183"/>
        <v>-1.5194740675190785</v>
      </c>
      <c r="BA139" s="86">
        <f t="shared" si="153"/>
        <v>148.24771904004388</v>
      </c>
      <c r="BB139" s="86">
        <f t="shared" si="184"/>
        <v>11.594276159956138</v>
      </c>
      <c r="BC139" s="92">
        <f t="shared" si="185"/>
        <v>7.8208799670127505E-2</v>
      </c>
      <c r="BD139" s="156">
        <f t="shared" si="186"/>
        <v>7.2535857334919809E-2</v>
      </c>
      <c r="BF139" s="5"/>
      <c r="BG139">
        <f t="shared" si="187"/>
        <v>-1.6375722706157454</v>
      </c>
      <c r="BH139" s="86">
        <f t="shared" si="154"/>
        <v>148.1296208369472</v>
      </c>
      <c r="BI139" s="86">
        <f t="shared" si="188"/>
        <v>11.712374363052817</v>
      </c>
      <c r="BJ139" s="92">
        <f t="shared" si="189"/>
        <v>7.9068415195264308E-2</v>
      </c>
      <c r="BK139" s="156">
        <f t="shared" si="190"/>
        <v>7.3274700734296233E-2</v>
      </c>
      <c r="BM139" s="5"/>
      <c r="BN139" s="86">
        <f t="shared" si="191"/>
        <v>-1.6497503599007144</v>
      </c>
      <c r="BO139" s="86">
        <f t="shared" si="155"/>
        <v>148.11744274766224</v>
      </c>
      <c r="BP139" s="86">
        <f t="shared" si="192"/>
        <v>11.724552452337775</v>
      </c>
      <c r="BQ139" s="92">
        <f t="shared" si="193"/>
        <v>7.9157135276174795E-2</v>
      </c>
      <c r="BR139" s="156">
        <f t="shared" si="194"/>
        <v>7.3350889030555436E-2</v>
      </c>
      <c r="BW139" s="5"/>
      <c r="BX139" s="86">
        <f t="shared" si="156"/>
        <v>513.08386078872536</v>
      </c>
      <c r="BY139" s="86">
        <f t="shared" si="195"/>
        <v>10.673857088725356</v>
      </c>
      <c r="BZ139" s="92">
        <f t="shared" si="196"/>
        <v>2.0803338215154996E-2</v>
      </c>
      <c r="CA139" s="156">
        <f t="shared" si="197"/>
        <v>2.1245311618235511E-2</v>
      </c>
      <c r="CC139" s="5"/>
      <c r="CD139" s="86">
        <f t="shared" si="157"/>
        <v>509.38900701249247</v>
      </c>
      <c r="CE139" s="86">
        <f t="shared" si="198"/>
        <v>6.9790033124924662</v>
      </c>
      <c r="CF139" s="92">
        <f t="shared" si="199"/>
        <v>1.3700734048862798E-2</v>
      </c>
      <c r="CG139" s="156">
        <f t="shared" si="200"/>
        <v>1.3891051653222616E-2</v>
      </c>
      <c r="CI139" s="5"/>
      <c r="CJ139" s="86">
        <f t="shared" si="158"/>
        <v>504.31812276177266</v>
      </c>
      <c r="CK139" s="86">
        <f t="shared" si="201"/>
        <v>1.908119061772652</v>
      </c>
      <c r="CL139" s="92">
        <f t="shared" si="202"/>
        <v>3.7835623501358885E-3</v>
      </c>
      <c r="CM139" s="156">
        <f t="shared" si="203"/>
        <v>3.7979320628974411E-3</v>
      </c>
      <c r="CO139" s="5"/>
      <c r="CP139" s="86">
        <f t="shared" si="159"/>
        <v>501.37182412229885</v>
      </c>
      <c r="CQ139" s="86">
        <f t="shared" si="204"/>
        <v>1.0381795777011575</v>
      </c>
      <c r="CR139" s="92">
        <f t="shared" si="205"/>
        <v>2.070677943497511E-3</v>
      </c>
      <c r="CS139" s="156">
        <f t="shared" si="206"/>
        <v>2.0663990964659958E-3</v>
      </c>
      <c r="CU139" s="5"/>
      <c r="CV139" s="6">
        <f t="shared" si="160"/>
        <v>509.38900701249247</v>
      </c>
      <c r="CW139" s="5"/>
      <c r="CX139" s="86">
        <f t="shared" si="207"/>
        <v>-3.5861816063439136</v>
      </c>
      <c r="CY139" s="86">
        <f t="shared" si="161"/>
        <v>505.80282540614854</v>
      </c>
      <c r="CZ139" s="86">
        <f t="shared" si="208"/>
        <v>3.3928217061485384</v>
      </c>
      <c r="DA139" s="92">
        <f t="shared" si="209"/>
        <v>6.7077950848221874E-3</v>
      </c>
      <c r="DB139" s="156">
        <f t="shared" si="210"/>
        <v>6.7530934518860945E-3</v>
      </c>
      <c r="DD139" s="5"/>
      <c r="DE139" s="86">
        <f t="shared" si="211"/>
        <v>-7.4550053912176502</v>
      </c>
      <c r="DF139" s="86">
        <f t="shared" si="162"/>
        <v>501.93400162127483</v>
      </c>
      <c r="DG139" s="86">
        <f t="shared" si="212"/>
        <v>0.47600207872517331</v>
      </c>
      <c r="DH139" s="92">
        <f t="shared" si="213"/>
        <v>9.4833599076304855E-4</v>
      </c>
      <c r="DI139" s="156">
        <f t="shared" si="214"/>
        <v>9.4743750168120567E-4</v>
      </c>
      <c r="DK139" s="5"/>
      <c r="DL139" s="86">
        <f t="shared" si="215"/>
        <v>-10.458698767109695</v>
      </c>
      <c r="DM139" s="86">
        <f t="shared" si="163"/>
        <v>498.93030824538278</v>
      </c>
      <c r="DN139" s="86">
        <f t="shared" si="216"/>
        <v>3.4796954546172287</v>
      </c>
      <c r="DO139" s="92">
        <f t="shared" si="217"/>
        <v>6.9743116365379287E-3</v>
      </c>
      <c r="DP139" s="156">
        <f t="shared" si="218"/>
        <v>6.9260075018232137E-3</v>
      </c>
      <c r="DR139" s="5"/>
      <c r="DS139" s="86">
        <f t="shared" si="164"/>
        <v>-12.025774335290492</v>
      </c>
      <c r="DT139" s="86">
        <f t="shared" si="148"/>
        <v>497.36323267720195</v>
      </c>
      <c r="DU139" s="86">
        <f t="shared" si="219"/>
        <v>5.0467710227980547</v>
      </c>
      <c r="DV139" s="92">
        <f t="shared" si="220"/>
        <v>1.0147052880512186E-2</v>
      </c>
      <c r="DW139" s="156">
        <f t="shared" si="221"/>
        <v>1.0045124471310472E-2</v>
      </c>
    </row>
    <row r="140" spans="1:127" x14ac:dyDescent="0.7">
      <c r="A140" s="25">
        <v>44033</v>
      </c>
      <c r="B140">
        <v>156.91450499999999</v>
      </c>
      <c r="C140" s="85">
        <v>44033</v>
      </c>
      <c r="D140">
        <v>490.10000609999997</v>
      </c>
      <c r="E140" s="17">
        <v>139</v>
      </c>
      <c r="R140" s="5"/>
      <c r="S140" s="86">
        <f t="shared" si="165"/>
        <v>153.81946921774755</v>
      </c>
      <c r="T140" s="86">
        <f t="shared" si="166"/>
        <v>3.0950357822524381</v>
      </c>
      <c r="U140" s="92">
        <f t="shared" si="167"/>
        <v>2.0121222612406047E-2</v>
      </c>
      <c r="V140" s="156">
        <f t="shared" si="168"/>
        <v>1.9724344682172233E-2</v>
      </c>
      <c r="W140" s="102"/>
      <c r="X140" s="5"/>
      <c r="Y140" s="86">
        <f t="shared" si="169"/>
        <v>154.80459415378147</v>
      </c>
      <c r="Z140" s="86">
        <f t="shared" si="170"/>
        <v>2.1099108462185256</v>
      </c>
      <c r="AA140" s="92">
        <f t="shared" si="171"/>
        <v>1.3629510530692387E-2</v>
      </c>
      <c r="AB140" s="156">
        <f t="shared" si="172"/>
        <v>1.3446244795651784E-2</v>
      </c>
      <c r="AC140" s="102"/>
      <c r="AD140" s="5"/>
      <c r="AE140" s="86">
        <f t="shared" si="149"/>
        <v>156.14661118093051</v>
      </c>
      <c r="AF140" s="86">
        <f t="shared" si="173"/>
        <v>0.76789381906948506</v>
      </c>
      <c r="AG140" s="92">
        <f t="shared" si="174"/>
        <v>4.9177744765764378E-3</v>
      </c>
      <c r="AH140" s="156">
        <f t="shared" si="175"/>
        <v>4.8937083226912965E-3</v>
      </c>
      <c r="AI140" s="102"/>
      <c r="AJ140" s="5"/>
      <c r="AK140" s="86">
        <f t="shared" si="150"/>
        <v>157.04833628357397</v>
      </c>
      <c r="AL140" s="86">
        <f t="shared" si="176"/>
        <v>0.13383128357398277</v>
      </c>
      <c r="AM140" s="92">
        <f t="shared" si="177"/>
        <v>8.5216619762421822E-4</v>
      </c>
      <c r="AN140" s="156">
        <f t="shared" si="178"/>
        <v>8.5289300421259834E-4</v>
      </c>
      <c r="AO140" s="102"/>
      <c r="AP140" s="5"/>
      <c r="AQ140" s="6">
        <f t="shared" si="151"/>
        <v>154.80459415378147</v>
      </c>
      <c r="AR140" s="5"/>
      <c r="AS140" s="86">
        <f t="shared" si="179"/>
        <v>0.95615067320936442</v>
      </c>
      <c r="AT140" s="86">
        <f t="shared" si="152"/>
        <v>155.76074482699082</v>
      </c>
      <c r="AU140" s="86">
        <f t="shared" si="180"/>
        <v>1.1537601730091751</v>
      </c>
      <c r="AV140" s="92">
        <f t="shared" si="181"/>
        <v>7.4072589617538032E-3</v>
      </c>
      <c r="AW140" s="156">
        <f t="shared" si="182"/>
        <v>7.3527949057939235E-3</v>
      </c>
      <c r="AY140" s="5"/>
      <c r="AZ140" s="86">
        <f t="shared" si="183"/>
        <v>1.7589634893497206</v>
      </c>
      <c r="BA140" s="86">
        <f t="shared" si="153"/>
        <v>156.56355764313119</v>
      </c>
      <c r="BB140" s="86">
        <f t="shared" si="184"/>
        <v>0.35094735686880085</v>
      </c>
      <c r="BC140" s="92">
        <f t="shared" si="185"/>
        <v>2.2415647814336553E-3</v>
      </c>
      <c r="BD140" s="156">
        <f t="shared" si="186"/>
        <v>2.2365514065688249E-3</v>
      </c>
      <c r="BF140" s="5"/>
      <c r="BG140">
        <f t="shared" si="187"/>
        <v>2.7679101184948696</v>
      </c>
      <c r="BH140" s="86">
        <f t="shared" si="154"/>
        <v>157.57250427227635</v>
      </c>
      <c r="BI140" s="86">
        <f t="shared" si="188"/>
        <v>0.65799927227635635</v>
      </c>
      <c r="BJ140" s="92">
        <f t="shared" si="189"/>
        <v>4.1758508269905447E-3</v>
      </c>
      <c r="BK140" s="156">
        <f t="shared" si="190"/>
        <v>4.1933616798291301E-3</v>
      </c>
      <c r="BM140" s="5"/>
      <c r="BN140" s="86">
        <f t="shared" si="191"/>
        <v>3.3656131946887111</v>
      </c>
      <c r="BO140" s="86">
        <f t="shared" si="155"/>
        <v>158.17020734847017</v>
      </c>
      <c r="BP140" s="86">
        <f t="shared" si="192"/>
        <v>1.2557023484701801</v>
      </c>
      <c r="BQ140" s="92">
        <f t="shared" si="193"/>
        <v>7.9389309119618171E-3</v>
      </c>
      <c r="BR140" s="156">
        <f t="shared" si="194"/>
        <v>8.0024619041444266E-3</v>
      </c>
      <c r="BW140" s="5"/>
      <c r="BX140" s="86">
        <f t="shared" si="156"/>
        <v>509.56148794944602</v>
      </c>
      <c r="BY140" s="86">
        <f t="shared" si="195"/>
        <v>19.461481849446045</v>
      </c>
      <c r="BZ140" s="92">
        <f t="shared" si="196"/>
        <v>3.8192607388289973E-2</v>
      </c>
      <c r="CA140" s="156">
        <f t="shared" si="197"/>
        <v>3.9709205483003253E-2</v>
      </c>
      <c r="CC140" s="5"/>
      <c r="CD140" s="86">
        <f t="shared" si="157"/>
        <v>505.89950535624621</v>
      </c>
      <c r="CE140" s="86">
        <f t="shared" si="198"/>
        <v>15.799499256246236</v>
      </c>
      <c r="CF140" s="92">
        <f t="shared" si="199"/>
        <v>3.1230509397554135E-2</v>
      </c>
      <c r="CG140" s="156">
        <f t="shared" si="200"/>
        <v>3.2237296591713378E-2</v>
      </c>
      <c r="CI140" s="5"/>
      <c r="CJ140" s="86">
        <f t="shared" si="158"/>
        <v>503.05876418100274</v>
      </c>
      <c r="CK140" s="86">
        <f t="shared" si="201"/>
        <v>12.95875808100277</v>
      </c>
      <c r="CL140" s="92">
        <f t="shared" si="202"/>
        <v>2.5759929065345043E-2</v>
      </c>
      <c r="CM140" s="156">
        <f t="shared" si="203"/>
        <v>2.6441048601739185E-2</v>
      </c>
      <c r="CO140" s="5"/>
      <c r="CP140" s="86">
        <f t="shared" si="159"/>
        <v>502.15045880557471</v>
      </c>
      <c r="CQ140" s="86">
        <f t="shared" si="204"/>
        <v>12.050452705574742</v>
      </c>
      <c r="CR140" s="92">
        <f t="shared" si="205"/>
        <v>2.3997693309368257E-2</v>
      </c>
      <c r="CS140" s="156">
        <f t="shared" si="206"/>
        <v>2.4587742410915148E-2</v>
      </c>
      <c r="CU140" s="5"/>
      <c r="CV140" s="6">
        <f t="shared" si="160"/>
        <v>505.89950535624621</v>
      </c>
      <c r="CW140" s="5"/>
      <c r="CX140" s="86">
        <f t="shared" si="207"/>
        <v>-3.5542772228116881</v>
      </c>
      <c r="CY140" s="86">
        <f t="shared" si="161"/>
        <v>502.34522813343455</v>
      </c>
      <c r="CZ140" s="86">
        <f t="shared" si="208"/>
        <v>12.245222033434572</v>
      </c>
      <c r="DA140" s="92">
        <f t="shared" si="209"/>
        <v>2.4376108993677866E-2</v>
      </c>
      <c r="DB140" s="156">
        <f t="shared" si="210"/>
        <v>2.4985149726637748E-2</v>
      </c>
      <c r="DD140" s="5"/>
      <c r="DE140" s="86">
        <f t="shared" si="211"/>
        <v>-5.4722535237319558</v>
      </c>
      <c r="DF140" s="86">
        <f t="shared" si="162"/>
        <v>500.42725183251423</v>
      </c>
      <c r="DG140" s="86">
        <f t="shared" si="212"/>
        <v>10.327245732514257</v>
      </c>
      <c r="DH140" s="92">
        <f t="shared" si="213"/>
        <v>2.0636857194920786E-2</v>
      </c>
      <c r="DI140" s="156">
        <f t="shared" si="214"/>
        <v>2.1071711087485859E-2</v>
      </c>
      <c r="DK140" s="5"/>
      <c r="DL140" s="86">
        <f t="shared" si="215"/>
        <v>-5.8590286739398287</v>
      </c>
      <c r="DM140" s="86">
        <f t="shared" si="163"/>
        <v>500.04047668230641</v>
      </c>
      <c r="DN140" s="86">
        <f t="shared" si="216"/>
        <v>9.9404705823064319</v>
      </c>
      <c r="DO140" s="92">
        <f t="shared" si="217"/>
        <v>1.9879331865812071E-2</v>
      </c>
      <c r="DP140" s="156">
        <f t="shared" si="218"/>
        <v>2.0282535112391285E-2</v>
      </c>
      <c r="DR140" s="5"/>
      <c r="DS140" s="86">
        <f t="shared" si="164"/>
        <v>-5.6235698260073193</v>
      </c>
      <c r="DT140" s="86">
        <f t="shared" si="148"/>
        <v>500.27593553023888</v>
      </c>
      <c r="DU140" s="86">
        <f t="shared" si="219"/>
        <v>10.175929430238909</v>
      </c>
      <c r="DV140" s="92">
        <f t="shared" si="220"/>
        <v>2.0340633453523032E-2</v>
      </c>
      <c r="DW140" s="156">
        <f t="shared" si="221"/>
        <v>2.0762965320515858E-2</v>
      </c>
    </row>
    <row r="141" spans="1:127" x14ac:dyDescent="0.7">
      <c r="A141" s="25">
        <v>44034</v>
      </c>
      <c r="B141">
        <v>154.99549870000001</v>
      </c>
      <c r="C141" s="85">
        <v>44034</v>
      </c>
      <c r="D141">
        <v>489.82000729999999</v>
      </c>
      <c r="E141" s="17">
        <v>140</v>
      </c>
      <c r="R141" s="5"/>
      <c r="S141" s="86">
        <f t="shared" si="165"/>
        <v>154.84083102589085</v>
      </c>
      <c r="T141" s="86">
        <f t="shared" si="166"/>
        <v>0.15466767410916304</v>
      </c>
      <c r="U141" s="92">
        <f t="shared" si="167"/>
        <v>9.9888171023378939E-4</v>
      </c>
      <c r="V141" s="156">
        <f t="shared" si="168"/>
        <v>9.9788494121708982E-4</v>
      </c>
      <c r="W141" s="102"/>
      <c r="X141" s="5"/>
      <c r="Y141" s="86">
        <f t="shared" si="169"/>
        <v>155.85954957689074</v>
      </c>
      <c r="Z141" s="86">
        <f t="shared" si="170"/>
        <v>0.86405087689072957</v>
      </c>
      <c r="AA141" s="92">
        <f t="shared" si="171"/>
        <v>5.5437788652434438E-3</v>
      </c>
      <c r="AB141" s="156">
        <f t="shared" si="172"/>
        <v>5.5746836788024053E-3</v>
      </c>
      <c r="AC141" s="102"/>
      <c r="AD141" s="5"/>
      <c r="AE141" s="86">
        <f t="shared" si="149"/>
        <v>156.65342110151636</v>
      </c>
      <c r="AF141" s="86">
        <f t="shared" si="173"/>
        <v>1.6579224015163447</v>
      </c>
      <c r="AG141" s="92">
        <f t="shared" si="174"/>
        <v>1.0583378197926228E-2</v>
      </c>
      <c r="AH141" s="156">
        <f t="shared" si="175"/>
        <v>1.0696584193875978E-2</v>
      </c>
      <c r="AI141" s="102"/>
      <c r="AJ141" s="5"/>
      <c r="AK141" s="86">
        <f t="shared" si="150"/>
        <v>156.94796282089351</v>
      </c>
      <c r="AL141" s="86">
        <f t="shared" si="176"/>
        <v>1.9524641208934952</v>
      </c>
      <c r="AM141" s="92">
        <f t="shared" si="177"/>
        <v>1.2440200470276991E-2</v>
      </c>
      <c r="AN141" s="156">
        <f t="shared" si="178"/>
        <v>1.2596908537792878E-2</v>
      </c>
      <c r="AO141" s="102"/>
      <c r="AP141" s="5"/>
      <c r="AQ141" s="6">
        <f t="shared" si="151"/>
        <v>155.85954957689074</v>
      </c>
      <c r="AR141" s="5"/>
      <c r="AS141" s="86">
        <f t="shared" si="179"/>
        <v>0.9887562406763355</v>
      </c>
      <c r="AT141" s="86">
        <f t="shared" si="152"/>
        <v>156.84830581756708</v>
      </c>
      <c r="AU141" s="86">
        <f t="shared" si="180"/>
        <v>1.8528071175670675</v>
      </c>
      <c r="AV141" s="92">
        <f t="shared" si="181"/>
        <v>1.1812732741417678E-2</v>
      </c>
      <c r="AW141" s="156">
        <f t="shared" si="182"/>
        <v>1.1953941457056439E-2</v>
      </c>
      <c r="AY141" s="5"/>
      <c r="AZ141" s="86">
        <f t="shared" si="183"/>
        <v>1.4069594562294987</v>
      </c>
      <c r="BA141" s="86">
        <f t="shared" si="153"/>
        <v>157.26650903312023</v>
      </c>
      <c r="BB141" s="86">
        <f t="shared" si="184"/>
        <v>2.2710103331202163</v>
      </c>
      <c r="BC141" s="92">
        <f t="shared" si="185"/>
        <v>1.4440521043434256E-2</v>
      </c>
      <c r="BD141" s="156">
        <f t="shared" si="186"/>
        <v>1.4652105075101875E-2</v>
      </c>
      <c r="BF141" s="5"/>
      <c r="BG141">
        <f t="shared" si="187"/>
        <v>1.6373600195403784</v>
      </c>
      <c r="BH141" s="86">
        <f t="shared" si="154"/>
        <v>157.49690959643112</v>
      </c>
      <c r="BI141" s="86">
        <f t="shared" si="188"/>
        <v>2.5014108964311106</v>
      </c>
      <c r="BJ141" s="92">
        <f t="shared" si="189"/>
        <v>1.5882285581607328E-2</v>
      </c>
      <c r="BK141" s="156">
        <f t="shared" si="190"/>
        <v>1.6138603491141969E-2</v>
      </c>
      <c r="BM141" s="5"/>
      <c r="BN141" s="86">
        <f t="shared" si="191"/>
        <v>1.6326198660041356</v>
      </c>
      <c r="BO141" s="86">
        <f t="shared" si="155"/>
        <v>157.49216944289489</v>
      </c>
      <c r="BP141" s="86">
        <f t="shared" si="192"/>
        <v>2.496670742894878</v>
      </c>
      <c r="BQ141" s="92">
        <f t="shared" si="193"/>
        <v>1.5852665892701075E-2</v>
      </c>
      <c r="BR141" s="156">
        <f t="shared" si="194"/>
        <v>1.6108020967288115E-2</v>
      </c>
      <c r="BW141" s="5"/>
      <c r="BX141" s="86">
        <f t="shared" si="156"/>
        <v>503.13919893912885</v>
      </c>
      <c r="BY141" s="86">
        <f t="shared" si="195"/>
        <v>13.31919163912886</v>
      </c>
      <c r="BZ141" s="92">
        <f t="shared" si="196"/>
        <v>2.6472180397020213E-2</v>
      </c>
      <c r="CA141" s="156">
        <f t="shared" si="197"/>
        <v>2.719201225067815E-2</v>
      </c>
      <c r="CC141" s="5"/>
      <c r="CD141" s="86">
        <f t="shared" si="157"/>
        <v>497.99975572812309</v>
      </c>
      <c r="CE141" s="86">
        <f t="shared" si="198"/>
        <v>8.179748428123105</v>
      </c>
      <c r="CF141" s="92">
        <f t="shared" si="199"/>
        <v>1.6425205703491829E-2</v>
      </c>
      <c r="CG141" s="156">
        <f t="shared" si="200"/>
        <v>1.6699498399854573E-2</v>
      </c>
      <c r="CI141" s="5"/>
      <c r="CJ141" s="86">
        <f t="shared" si="158"/>
        <v>494.50598384754096</v>
      </c>
      <c r="CK141" s="86">
        <f t="shared" si="201"/>
        <v>4.6859765475409745</v>
      </c>
      <c r="CL141" s="92">
        <f t="shared" si="202"/>
        <v>9.47607653011877E-3</v>
      </c>
      <c r="CM141" s="156">
        <f t="shared" si="203"/>
        <v>9.5667316110077862E-3</v>
      </c>
      <c r="CO141" s="5"/>
      <c r="CP141" s="86">
        <f t="shared" si="159"/>
        <v>493.11261927639367</v>
      </c>
      <c r="CQ141" s="86">
        <f t="shared" si="204"/>
        <v>3.2926119763936867</v>
      </c>
      <c r="CR141" s="92">
        <f t="shared" si="205"/>
        <v>6.6772008009556754E-3</v>
      </c>
      <c r="CS141" s="156">
        <f t="shared" si="206"/>
        <v>6.7220855157455036E-3</v>
      </c>
      <c r="CU141" s="5"/>
      <c r="CV141" s="6">
        <f t="shared" si="160"/>
        <v>497.99975572812309</v>
      </c>
      <c r="CW141" s="5"/>
      <c r="CX141" s="86">
        <f t="shared" si="207"/>
        <v>-4.9882831165644603</v>
      </c>
      <c r="CY141" s="86">
        <f t="shared" si="161"/>
        <v>493.01147261155864</v>
      </c>
      <c r="CZ141" s="86">
        <f t="shared" si="208"/>
        <v>3.1914653115586589</v>
      </c>
      <c r="DA141" s="92">
        <f t="shared" si="209"/>
        <v>6.4734098268605586E-3</v>
      </c>
      <c r="DB141" s="156">
        <f t="shared" si="210"/>
        <v>6.5155878975845559E-3</v>
      </c>
      <c r="DD141" s="5"/>
      <c r="DE141" s="86">
        <f t="shared" si="211"/>
        <v>-6.6860015759275369</v>
      </c>
      <c r="DF141" s="86">
        <f t="shared" si="162"/>
        <v>491.31375415219554</v>
      </c>
      <c r="DG141" s="86">
        <f t="shared" si="212"/>
        <v>1.4937468521955566</v>
      </c>
      <c r="DH141" s="92">
        <f t="shared" si="213"/>
        <v>3.0403114905120988E-3</v>
      </c>
      <c r="DI141" s="156">
        <f t="shared" si="214"/>
        <v>3.0495831732750794E-3</v>
      </c>
      <c r="DK141" s="5"/>
      <c r="DL141" s="86">
        <f t="shared" si="215"/>
        <v>-7.2059045037007996</v>
      </c>
      <c r="DM141" s="86">
        <f t="shared" si="163"/>
        <v>490.79385122442227</v>
      </c>
      <c r="DN141" s="86">
        <f t="shared" si="216"/>
        <v>0.97384392442228318</v>
      </c>
      <c r="DO141" s="92">
        <f t="shared" si="217"/>
        <v>1.9842219334915414E-3</v>
      </c>
      <c r="DP141" s="156">
        <f t="shared" si="218"/>
        <v>1.9881668978577126E-3</v>
      </c>
      <c r="DR141" s="5"/>
      <c r="DS141" s="86">
        <f t="shared" si="164"/>
        <v>-7.3307046775941682</v>
      </c>
      <c r="DT141" s="86">
        <f t="shared" si="148"/>
        <v>490.66905105052894</v>
      </c>
      <c r="DU141" s="86">
        <f t="shared" si="219"/>
        <v>0.8490437505289492</v>
      </c>
      <c r="DV141" s="92">
        <f t="shared" si="220"/>
        <v>1.730379669781771E-3</v>
      </c>
      <c r="DW141" s="156">
        <f t="shared" si="221"/>
        <v>1.733379073690911E-3</v>
      </c>
    </row>
    <row r="142" spans="1:127" x14ac:dyDescent="0.7">
      <c r="A142" s="25">
        <v>44035</v>
      </c>
      <c r="B142">
        <v>149.32749939999999</v>
      </c>
      <c r="C142" s="85">
        <v>44035</v>
      </c>
      <c r="D142">
        <v>477.57998659999998</v>
      </c>
      <c r="E142" s="17">
        <v>141</v>
      </c>
      <c r="R142" s="5"/>
      <c r="S142" s="86">
        <f t="shared" si="165"/>
        <v>154.89187135834686</v>
      </c>
      <c r="T142" s="86">
        <f t="shared" si="166"/>
        <v>5.564371958346868</v>
      </c>
      <c r="U142" s="92">
        <f t="shared" si="167"/>
        <v>3.592423481974423E-2</v>
      </c>
      <c r="V142" s="156">
        <f t="shared" si="168"/>
        <v>3.7262875094705217E-2</v>
      </c>
      <c r="W142" s="102"/>
      <c r="X142" s="5"/>
      <c r="Y142" s="86">
        <f t="shared" si="169"/>
        <v>155.42752413844539</v>
      </c>
      <c r="Z142" s="86">
        <f t="shared" si="170"/>
        <v>6.1000247384453985</v>
      </c>
      <c r="AA142" s="92">
        <f t="shared" si="171"/>
        <v>3.924674713992013E-2</v>
      </c>
      <c r="AB142" s="156">
        <f t="shared" si="172"/>
        <v>4.0849975811256364E-2</v>
      </c>
      <c r="AC142" s="102"/>
      <c r="AD142" s="5"/>
      <c r="AE142" s="86">
        <f t="shared" si="149"/>
        <v>155.55919231651558</v>
      </c>
      <c r="AF142" s="86">
        <f t="shared" si="173"/>
        <v>6.2316929165155841</v>
      </c>
      <c r="AG142" s="92">
        <f t="shared" si="174"/>
        <v>4.0059946466139959E-2</v>
      </c>
      <c r="AH142" s="156">
        <f t="shared" si="175"/>
        <v>4.173171680738387E-2</v>
      </c>
      <c r="AI142" s="102"/>
      <c r="AJ142" s="5"/>
      <c r="AK142" s="86">
        <f t="shared" si="150"/>
        <v>155.48361473022339</v>
      </c>
      <c r="AL142" s="86">
        <f t="shared" si="176"/>
        <v>6.1561153302234004</v>
      </c>
      <c r="AM142" s="92">
        <f t="shared" si="177"/>
        <v>3.9593338120577894E-2</v>
      </c>
      <c r="AN142" s="156">
        <f t="shared" si="178"/>
        <v>4.122559712684374E-2</v>
      </c>
      <c r="AO142" s="102"/>
      <c r="AP142" s="5"/>
      <c r="AQ142" s="6">
        <f t="shared" si="151"/>
        <v>155.42752413844539</v>
      </c>
      <c r="AR142" s="5"/>
      <c r="AS142" s="86">
        <f t="shared" si="179"/>
        <v>0.51989828656617898</v>
      </c>
      <c r="AT142" s="86">
        <f t="shared" si="152"/>
        <v>155.94742242501158</v>
      </c>
      <c r="AU142" s="86">
        <f t="shared" si="180"/>
        <v>6.6199230250115875</v>
      </c>
      <c r="AV142" s="92">
        <f t="shared" si="181"/>
        <v>4.2449711076146993E-2</v>
      </c>
      <c r="AW142" s="156">
        <f t="shared" si="182"/>
        <v>4.4331573565555789E-2</v>
      </c>
      <c r="AY142" s="5"/>
      <c r="AZ142" s="86">
        <f t="shared" si="183"/>
        <v>0.48746700889207406</v>
      </c>
      <c r="BA142" s="86">
        <f t="shared" si="153"/>
        <v>155.91499114733747</v>
      </c>
      <c r="BB142" s="86">
        <f t="shared" si="184"/>
        <v>6.5874917473374808</v>
      </c>
      <c r="BC142" s="92">
        <f t="shared" si="185"/>
        <v>4.2250534723196655E-2</v>
      </c>
      <c r="BD142" s="156">
        <f t="shared" si="186"/>
        <v>4.4114391346577929E-2</v>
      </c>
      <c r="BF142" s="5"/>
      <c r="BG142">
        <f t="shared" si="187"/>
        <v>0.27156561726979722</v>
      </c>
      <c r="BH142" s="86">
        <f t="shared" si="154"/>
        <v>155.69908975571519</v>
      </c>
      <c r="BI142" s="86">
        <f t="shared" si="188"/>
        <v>6.3715903557151989</v>
      </c>
      <c r="BJ142" s="92">
        <f t="shared" si="189"/>
        <v>4.0922463745368939E-2</v>
      </c>
      <c r="BK142" s="156">
        <f t="shared" si="190"/>
        <v>4.2668566615769628E-2</v>
      </c>
      <c r="BM142" s="5"/>
      <c r="BN142" s="86">
        <f t="shared" si="191"/>
        <v>8.4135887667020959E-2</v>
      </c>
      <c r="BO142" s="86">
        <f t="shared" si="155"/>
        <v>155.51166002611242</v>
      </c>
      <c r="BP142" s="86">
        <f t="shared" si="192"/>
        <v>6.1841606261124298</v>
      </c>
      <c r="BQ142" s="92">
        <f t="shared" si="193"/>
        <v>3.9766539853500558E-2</v>
      </c>
      <c r="BR142" s="156">
        <f t="shared" si="194"/>
        <v>4.1413407784637625E-2</v>
      </c>
      <c r="BW142" s="5"/>
      <c r="BX142" s="86">
        <f t="shared" si="156"/>
        <v>498.74386569821627</v>
      </c>
      <c r="BY142" s="86">
        <f t="shared" si="195"/>
        <v>21.163879098216285</v>
      </c>
      <c r="BZ142" s="92">
        <f t="shared" si="196"/>
        <v>4.2434364718627507E-2</v>
      </c>
      <c r="CA142" s="156">
        <f t="shared" si="197"/>
        <v>4.4314836659900117E-2</v>
      </c>
      <c r="CC142" s="5"/>
      <c r="CD142" s="86">
        <f t="shared" si="157"/>
        <v>493.90988151406157</v>
      </c>
      <c r="CE142" s="86">
        <f t="shared" si="198"/>
        <v>16.329894914061583</v>
      </c>
      <c r="CF142" s="92">
        <f t="shared" si="199"/>
        <v>3.3062498899602749E-2</v>
      </c>
      <c r="CG142" s="156">
        <f t="shared" si="200"/>
        <v>3.4193005092859524E-2</v>
      </c>
      <c r="CI142" s="5"/>
      <c r="CJ142" s="86">
        <f t="shared" si="158"/>
        <v>491.41323932616388</v>
      </c>
      <c r="CK142" s="86">
        <f t="shared" si="201"/>
        <v>13.833252726163892</v>
      </c>
      <c r="CL142" s="92">
        <f t="shared" si="202"/>
        <v>2.8149939031216042E-2</v>
      </c>
      <c r="CM142" s="156">
        <f t="shared" si="203"/>
        <v>2.8965310763220939E-2</v>
      </c>
      <c r="CO142" s="5"/>
      <c r="CP142" s="86">
        <f t="shared" si="159"/>
        <v>490.64316029409838</v>
      </c>
      <c r="CQ142" s="86">
        <f t="shared" si="204"/>
        <v>13.063173694098396</v>
      </c>
      <c r="CR142" s="92">
        <f t="shared" si="205"/>
        <v>2.6624591457197012E-2</v>
      </c>
      <c r="CS142" s="156">
        <f t="shared" si="206"/>
        <v>2.7352849911274728E-2</v>
      </c>
      <c r="CU142" s="5"/>
      <c r="CV142" s="6">
        <f t="shared" si="160"/>
        <v>493.90988151406157</v>
      </c>
      <c r="CW142" s="5"/>
      <c r="CX142" s="86">
        <f t="shared" si="207"/>
        <v>-4.6918081787384915</v>
      </c>
      <c r="CY142" s="86">
        <f t="shared" si="161"/>
        <v>489.21807333532308</v>
      </c>
      <c r="CZ142" s="86">
        <f t="shared" si="208"/>
        <v>11.6380867353231</v>
      </c>
      <c r="DA142" s="92">
        <f t="shared" si="209"/>
        <v>2.3789159415102078E-2</v>
      </c>
      <c r="DB142" s="156">
        <f t="shared" si="210"/>
        <v>2.4368874454261103E-2</v>
      </c>
      <c r="DD142" s="5"/>
      <c r="DE142" s="86">
        <f t="shared" si="211"/>
        <v>-5.3879378949945309</v>
      </c>
      <c r="DF142" s="86">
        <f t="shared" si="162"/>
        <v>488.52194361906703</v>
      </c>
      <c r="DG142" s="86">
        <f t="shared" si="212"/>
        <v>10.941957019067047</v>
      </c>
      <c r="DH142" s="92">
        <f t="shared" si="213"/>
        <v>2.2398087050106427E-2</v>
      </c>
      <c r="DI142" s="156">
        <f t="shared" si="214"/>
        <v>2.2911255341676512E-2</v>
      </c>
      <c r="DK142" s="5"/>
      <c r="DL142" s="86">
        <f t="shared" si="215"/>
        <v>-5.1493245125388771</v>
      </c>
      <c r="DM142" s="86">
        <f t="shared" si="163"/>
        <v>488.76055700152267</v>
      </c>
      <c r="DN142" s="86">
        <f t="shared" si="216"/>
        <v>11.180570401522687</v>
      </c>
      <c r="DO142" s="92">
        <f t="shared" si="217"/>
        <v>2.2875353261142664E-2</v>
      </c>
      <c r="DP142" s="156">
        <f t="shared" si="218"/>
        <v>2.3410885537980135E-2</v>
      </c>
      <c r="DR142" s="5"/>
      <c r="DS142" s="86">
        <f t="shared" si="164"/>
        <v>-4.9000818299446856</v>
      </c>
      <c r="DT142" s="86">
        <f t="shared" si="148"/>
        <v>489.0097996841169</v>
      </c>
      <c r="DU142" s="86">
        <f t="shared" si="219"/>
        <v>11.429813084116915</v>
      </c>
      <c r="DV142" s="92">
        <f t="shared" si="220"/>
        <v>2.3373382479247189E-2</v>
      </c>
      <c r="DW142" s="156">
        <f t="shared" si="221"/>
        <v>2.3932772320482569E-2</v>
      </c>
    </row>
    <row r="143" spans="1:127" x14ac:dyDescent="0.7">
      <c r="A143" s="25">
        <v>44036</v>
      </c>
      <c r="B143">
        <v>150.44549559999999</v>
      </c>
      <c r="C143" s="85">
        <v>44036</v>
      </c>
      <c r="D143">
        <v>480.4500122</v>
      </c>
      <c r="E143" s="17">
        <v>142</v>
      </c>
      <c r="R143" s="5"/>
      <c r="S143" s="86">
        <f t="shared" si="165"/>
        <v>153.05562861209239</v>
      </c>
      <c r="T143" s="86">
        <f t="shared" si="166"/>
        <v>2.6101330120924047</v>
      </c>
      <c r="U143" s="92">
        <f t="shared" si="167"/>
        <v>1.7053492483491636E-2</v>
      </c>
      <c r="V143" s="156">
        <f t="shared" si="168"/>
        <v>1.7349359658012951E-2</v>
      </c>
      <c r="W143" s="102"/>
      <c r="X143" s="5"/>
      <c r="Y143" s="86">
        <f t="shared" si="169"/>
        <v>152.37751176922268</v>
      </c>
      <c r="Z143" s="86">
        <f t="shared" si="170"/>
        <v>1.9320161692226918</v>
      </c>
      <c r="AA143" s="92">
        <f t="shared" si="171"/>
        <v>1.2679142393063553E-2</v>
      </c>
      <c r="AB143" s="156">
        <f t="shared" si="172"/>
        <v>1.2841967527957627E-2</v>
      </c>
      <c r="AC143" s="102"/>
      <c r="AD143" s="5"/>
      <c r="AE143" s="86">
        <f t="shared" si="149"/>
        <v>151.4462749916153</v>
      </c>
      <c r="AF143" s="86">
        <f t="shared" si="173"/>
        <v>1.0007793916153105</v>
      </c>
      <c r="AG143" s="92">
        <f t="shared" si="174"/>
        <v>6.6081479499625713E-3</v>
      </c>
      <c r="AH143" s="156">
        <f t="shared" si="175"/>
        <v>6.6521060509259315E-3</v>
      </c>
      <c r="AI143" s="102"/>
      <c r="AJ143" s="5"/>
      <c r="AK143" s="86">
        <f t="shared" si="150"/>
        <v>150.86652823255585</v>
      </c>
      <c r="AL143" s="86">
        <f t="shared" si="176"/>
        <v>0.42103263255586398</v>
      </c>
      <c r="AM143" s="92">
        <f t="shared" si="177"/>
        <v>2.7907623877103864E-3</v>
      </c>
      <c r="AN143" s="156">
        <f t="shared" si="178"/>
        <v>2.7985725386906433E-3</v>
      </c>
      <c r="AO143" s="102"/>
      <c r="AP143" s="5"/>
      <c r="AQ143" s="6">
        <f t="shared" si="151"/>
        <v>152.37751176922268</v>
      </c>
      <c r="AR143" s="5"/>
      <c r="AS143" s="86">
        <f t="shared" si="179"/>
        <v>-0.65817222984415547</v>
      </c>
      <c r="AT143" s="86">
        <f t="shared" si="152"/>
        <v>151.71933953937852</v>
      </c>
      <c r="AU143" s="86">
        <f t="shared" si="180"/>
        <v>1.273843939378537</v>
      </c>
      <c r="AV143" s="92">
        <f t="shared" si="181"/>
        <v>8.3960551321007621E-3</v>
      </c>
      <c r="AW143" s="156">
        <f t="shared" si="182"/>
        <v>8.4671457546684915E-3</v>
      </c>
      <c r="AY143" s="5"/>
      <c r="AZ143" s="86">
        <f t="shared" si="183"/>
        <v>-1.2812726801653196</v>
      </c>
      <c r="BA143" s="86">
        <f t="shared" si="153"/>
        <v>151.09623908905735</v>
      </c>
      <c r="BB143" s="86">
        <f t="shared" si="184"/>
        <v>0.65074348905736201</v>
      </c>
      <c r="BC143" s="92">
        <f t="shared" si="185"/>
        <v>4.3068146035971713E-3</v>
      </c>
      <c r="BD143" s="156">
        <f t="shared" si="186"/>
        <v>4.3254434867730403E-3</v>
      </c>
      <c r="BF143" s="5"/>
      <c r="BG143">
        <f t="shared" si="187"/>
        <v>-1.9206758538152597</v>
      </c>
      <c r="BH143" s="86">
        <f t="shared" si="154"/>
        <v>150.45683591540742</v>
      </c>
      <c r="BI143" s="86">
        <f t="shared" si="188"/>
        <v>1.1340315407437629E-2</v>
      </c>
      <c r="BJ143" s="92">
        <f t="shared" si="189"/>
        <v>7.5372550130015946E-5</v>
      </c>
      <c r="BK143" s="156">
        <f t="shared" si="190"/>
        <v>7.5378231579554384E-5</v>
      </c>
      <c r="BM143" s="5"/>
      <c r="BN143" s="86">
        <f t="shared" si="191"/>
        <v>-2.2664753050002799</v>
      </c>
      <c r="BO143" s="86">
        <f t="shared" si="155"/>
        <v>150.11103646422239</v>
      </c>
      <c r="BP143" s="86">
        <f t="shared" si="192"/>
        <v>0.33445913577759256</v>
      </c>
      <c r="BQ143" s="92">
        <f t="shared" si="193"/>
        <v>2.2280782523096351E-3</v>
      </c>
      <c r="BR143" s="156">
        <f t="shared" si="194"/>
        <v>2.2231249559431314E-3</v>
      </c>
      <c r="BW143" s="5"/>
      <c r="BX143" s="86">
        <f t="shared" si="156"/>
        <v>491.75978559580489</v>
      </c>
      <c r="BY143" s="86">
        <f t="shared" si="195"/>
        <v>11.309773395804882</v>
      </c>
      <c r="BZ143" s="92">
        <f t="shared" si="196"/>
        <v>2.2998573138920297E-2</v>
      </c>
      <c r="CA143" s="156">
        <f t="shared" si="197"/>
        <v>2.3539958598433525E-2</v>
      </c>
      <c r="CC143" s="5"/>
      <c r="CD143" s="86">
        <f t="shared" si="157"/>
        <v>485.74493405703078</v>
      </c>
      <c r="CE143" s="86">
        <f t="shared" si="198"/>
        <v>5.2949218570307721</v>
      </c>
      <c r="CF143" s="92">
        <f t="shared" si="199"/>
        <v>1.0900621881543084E-2</v>
      </c>
      <c r="CG143" s="156">
        <f t="shared" si="200"/>
        <v>1.1020754964257595E-2</v>
      </c>
      <c r="CI143" s="5"/>
      <c r="CJ143" s="86">
        <f t="shared" si="158"/>
        <v>482.28329252689571</v>
      </c>
      <c r="CK143" s="86">
        <f t="shared" si="201"/>
        <v>1.8332803268957036</v>
      </c>
      <c r="CL143" s="92">
        <f t="shared" si="202"/>
        <v>3.8012519929735409E-3</v>
      </c>
      <c r="CM143" s="156">
        <f t="shared" si="203"/>
        <v>3.8157566455270528E-3</v>
      </c>
      <c r="CO143" s="5"/>
      <c r="CP143" s="86">
        <f t="shared" si="159"/>
        <v>480.84578002352458</v>
      </c>
      <c r="CQ143" s="86">
        <f t="shared" si="204"/>
        <v>0.3957678235245794</v>
      </c>
      <c r="CR143" s="92">
        <f t="shared" si="205"/>
        <v>8.2306602234341565E-4</v>
      </c>
      <c r="CS143" s="156">
        <f t="shared" si="206"/>
        <v>8.2374401805578598E-4</v>
      </c>
      <c r="CU143" s="5"/>
      <c r="CV143" s="6">
        <f t="shared" si="160"/>
        <v>485.74493405703078</v>
      </c>
      <c r="CW143" s="5"/>
      <c r="CX143" s="86">
        <f t="shared" si="207"/>
        <v>-5.8379441405749501</v>
      </c>
      <c r="CY143" s="86">
        <f t="shared" si="161"/>
        <v>479.90698991645581</v>
      </c>
      <c r="CZ143" s="86">
        <f t="shared" si="208"/>
        <v>0.54302228354418958</v>
      </c>
      <c r="DA143" s="92">
        <f t="shared" si="209"/>
        <v>1.1315156789833821E-3</v>
      </c>
      <c r="DB143" s="156">
        <f t="shared" si="210"/>
        <v>1.1302367983251132E-3</v>
      </c>
      <c r="DD143" s="5"/>
      <c r="DE143" s="86">
        <f t="shared" si="211"/>
        <v>-6.7764426760126613</v>
      </c>
      <c r="DF143" s="86">
        <f t="shared" si="162"/>
        <v>478.96849138101811</v>
      </c>
      <c r="DG143" s="86">
        <f t="shared" si="212"/>
        <v>1.4815208189818918</v>
      </c>
      <c r="DH143" s="92">
        <f t="shared" si="213"/>
        <v>3.0931488096642792E-3</v>
      </c>
      <c r="DI143" s="156">
        <f t="shared" si="214"/>
        <v>3.0836107427658251E-3</v>
      </c>
      <c r="DK143" s="5"/>
      <c r="DL143" s="86">
        <f t="shared" si="215"/>
        <v>-7.1396356559035405</v>
      </c>
      <c r="DM143" s="86">
        <f t="shared" si="163"/>
        <v>478.60529840112724</v>
      </c>
      <c r="DN143" s="86">
        <f t="shared" si="216"/>
        <v>1.8447137988727604</v>
      </c>
      <c r="DO143" s="92">
        <f t="shared" si="217"/>
        <v>3.8543530651152015E-3</v>
      </c>
      <c r="DP143" s="156">
        <f t="shared" si="218"/>
        <v>3.8395540681240522E-3</v>
      </c>
      <c r="DR143" s="5"/>
      <c r="DS143" s="86">
        <f t="shared" si="164"/>
        <v>-7.3487310502592651</v>
      </c>
      <c r="DT143" s="86">
        <f t="shared" si="148"/>
        <v>478.39620300677149</v>
      </c>
      <c r="DU143" s="86">
        <f t="shared" si="219"/>
        <v>2.053809193228517</v>
      </c>
      <c r="DV143" s="92">
        <f t="shared" si="220"/>
        <v>4.2931134911190884E-3</v>
      </c>
      <c r="DW143" s="156">
        <f t="shared" si="221"/>
        <v>4.2747614550451181E-3</v>
      </c>
    </row>
    <row r="144" spans="1:127" x14ac:dyDescent="0.7">
      <c r="A144" s="25">
        <v>44039</v>
      </c>
      <c r="B144">
        <v>152.76049800000001</v>
      </c>
      <c r="C144" s="85">
        <v>44039</v>
      </c>
      <c r="D144">
        <v>495.64999390000003</v>
      </c>
      <c r="E144" s="17">
        <v>143</v>
      </c>
      <c r="R144" s="5"/>
      <c r="S144" s="86">
        <f t="shared" si="165"/>
        <v>152.1942847181019</v>
      </c>
      <c r="T144" s="86">
        <f t="shared" si="166"/>
        <v>0.56621328189811493</v>
      </c>
      <c r="U144" s="92">
        <f t="shared" si="167"/>
        <v>3.7203320935925385E-3</v>
      </c>
      <c r="V144" s="156">
        <f t="shared" si="168"/>
        <v>3.7065425244824412E-3</v>
      </c>
      <c r="W144" s="102"/>
      <c r="X144" s="5"/>
      <c r="Y144" s="86">
        <f t="shared" si="169"/>
        <v>151.41150368461132</v>
      </c>
      <c r="Z144" s="86">
        <f t="shared" si="170"/>
        <v>1.3489943153886941</v>
      </c>
      <c r="AA144" s="92">
        <f t="shared" si="171"/>
        <v>8.9094572245886679E-3</v>
      </c>
      <c r="AB144" s="156">
        <f t="shared" si="172"/>
        <v>8.8307797699683725E-3</v>
      </c>
      <c r="AC144" s="102"/>
      <c r="AD144" s="5"/>
      <c r="AE144" s="86">
        <f t="shared" si="149"/>
        <v>150.78576059314918</v>
      </c>
      <c r="AF144" s="86">
        <f t="shared" si="173"/>
        <v>1.974737406850835</v>
      </c>
      <c r="AG144" s="92">
        <f t="shared" si="174"/>
        <v>1.3096312271681147E-2</v>
      </c>
      <c r="AH144" s="156">
        <f t="shared" si="175"/>
        <v>1.2927016032972312E-2</v>
      </c>
      <c r="AI144" s="102"/>
      <c r="AJ144" s="5"/>
      <c r="AK144" s="86">
        <f t="shared" si="150"/>
        <v>150.55075375813897</v>
      </c>
      <c r="AL144" s="86">
        <f t="shared" si="176"/>
        <v>2.2097442418610456</v>
      </c>
      <c r="AM144" s="92">
        <f t="shared" si="177"/>
        <v>1.4677736156744973E-2</v>
      </c>
      <c r="AN144" s="156">
        <f t="shared" si="178"/>
        <v>1.4465416588659233E-2</v>
      </c>
      <c r="AO144" s="102"/>
      <c r="AP144" s="5"/>
      <c r="AQ144" s="6">
        <f t="shared" si="151"/>
        <v>151.41150368461132</v>
      </c>
      <c r="AR144" s="5"/>
      <c r="AS144" s="86">
        <f t="shared" si="179"/>
        <v>-0.75975806191733297</v>
      </c>
      <c r="AT144" s="86">
        <f t="shared" si="152"/>
        <v>150.65174562269399</v>
      </c>
      <c r="AU144" s="86">
        <f t="shared" si="180"/>
        <v>2.1087523773060184</v>
      </c>
      <c r="AV144" s="92">
        <f t="shared" si="181"/>
        <v>1.3997530321270692E-2</v>
      </c>
      <c r="AW144" s="156">
        <f t="shared" si="182"/>
        <v>1.3804304155292936E-2</v>
      </c>
      <c r="AY144" s="5"/>
      <c r="AZ144" s="86">
        <f t="shared" si="183"/>
        <v>-1.1236403823883399</v>
      </c>
      <c r="BA144" s="86">
        <f t="shared" si="153"/>
        <v>150.28786330222297</v>
      </c>
      <c r="BB144" s="86">
        <f t="shared" si="184"/>
        <v>2.472634697777039</v>
      </c>
      <c r="BC144" s="92">
        <f t="shared" si="185"/>
        <v>1.6452657210280965E-2</v>
      </c>
      <c r="BD144" s="156">
        <f t="shared" si="186"/>
        <v>1.6186348762603792E-2</v>
      </c>
      <c r="BF144" s="5"/>
      <c r="BG144">
        <f t="shared" si="187"/>
        <v>-1.2905951261406861</v>
      </c>
      <c r="BH144" s="86">
        <f t="shared" si="154"/>
        <v>150.12090855847063</v>
      </c>
      <c r="BI144" s="86">
        <f t="shared" si="188"/>
        <v>2.639589441529381</v>
      </c>
      <c r="BJ144" s="92">
        <f t="shared" si="189"/>
        <v>1.7583089969784499E-2</v>
      </c>
      <c r="BK144" s="156">
        <f t="shared" si="190"/>
        <v>1.7279267062414137E-2</v>
      </c>
      <c r="BM144" s="5"/>
      <c r="BN144" s="86">
        <f t="shared" si="191"/>
        <v>-1.2911248897085901</v>
      </c>
      <c r="BO144" s="86">
        <f t="shared" si="155"/>
        <v>150.12037879490273</v>
      </c>
      <c r="BP144" s="86">
        <f t="shared" si="192"/>
        <v>2.6401192050972782</v>
      </c>
      <c r="BQ144" s="92">
        <f t="shared" si="193"/>
        <v>1.758668094425913E-2</v>
      </c>
      <c r="BR144" s="156">
        <f t="shared" si="194"/>
        <v>1.7282734998005034E-2</v>
      </c>
      <c r="BW144" s="5"/>
      <c r="BX144" s="86">
        <f t="shared" si="156"/>
        <v>488.0275603751893</v>
      </c>
      <c r="BY144" s="86">
        <f t="shared" si="195"/>
        <v>7.6224335248107309</v>
      </c>
      <c r="BZ144" s="92">
        <f t="shared" si="196"/>
        <v>1.5618858736073639E-2</v>
      </c>
      <c r="CA144" s="156">
        <f t="shared" si="197"/>
        <v>1.5378661593101112E-2</v>
      </c>
      <c r="CC144" s="5"/>
      <c r="CD144" s="86">
        <f t="shared" si="157"/>
        <v>483.09747312851539</v>
      </c>
      <c r="CE144" s="86">
        <f t="shared" si="198"/>
        <v>12.552520771484637</v>
      </c>
      <c r="CF144" s="92">
        <f t="shared" si="199"/>
        <v>2.5983412188424693E-2</v>
      </c>
      <c r="CG144" s="156">
        <f t="shared" si="200"/>
        <v>2.5325372593502288E-2</v>
      </c>
      <c r="CI144" s="5"/>
      <c r="CJ144" s="86">
        <f t="shared" si="158"/>
        <v>481.07332751114456</v>
      </c>
      <c r="CK144" s="86">
        <f t="shared" si="201"/>
        <v>14.576666388855472</v>
      </c>
      <c r="CL144" s="92">
        <f t="shared" si="202"/>
        <v>3.0300300505680788E-2</v>
      </c>
      <c r="CM144" s="156">
        <f t="shared" si="203"/>
        <v>2.9409193116617671E-2</v>
      </c>
      <c r="CO144" s="5"/>
      <c r="CP144" s="86">
        <f t="shared" si="159"/>
        <v>480.54895415588118</v>
      </c>
      <c r="CQ144" s="86">
        <f t="shared" si="204"/>
        <v>15.10103974411885</v>
      </c>
      <c r="CR144" s="92">
        <f t="shared" si="205"/>
        <v>3.1424560627012314E-2</v>
      </c>
      <c r="CS144" s="156">
        <f t="shared" si="206"/>
        <v>3.046714401284864E-2</v>
      </c>
      <c r="CU144" s="5"/>
      <c r="CV144" s="6">
        <f t="shared" si="160"/>
        <v>483.09747312851539</v>
      </c>
      <c r="CW144" s="5"/>
      <c r="CX144" s="86">
        <f t="shared" si="207"/>
        <v>-4.7850846805952933</v>
      </c>
      <c r="CY144" s="86">
        <f t="shared" si="161"/>
        <v>478.31238844792011</v>
      </c>
      <c r="CZ144" s="86">
        <f t="shared" si="208"/>
        <v>17.337605452079913</v>
      </c>
      <c r="DA144" s="92">
        <f t="shared" si="209"/>
        <v>3.62474522316657E-2</v>
      </c>
      <c r="DB144" s="156">
        <f t="shared" si="210"/>
        <v>3.4979533270362281E-2</v>
      </c>
      <c r="DD144" s="5"/>
      <c r="DE144" s="86">
        <f t="shared" si="211"/>
        <v>-4.7119518022640232</v>
      </c>
      <c r="DF144" s="86">
        <f t="shared" si="162"/>
        <v>478.38552132625136</v>
      </c>
      <c r="DG144" s="86">
        <f t="shared" si="212"/>
        <v>17.264472573748662</v>
      </c>
      <c r="DH144" s="92">
        <f t="shared" si="213"/>
        <v>3.6089036570098376E-2</v>
      </c>
      <c r="DI144" s="156">
        <f t="shared" si="214"/>
        <v>3.4831983831784048E-2</v>
      </c>
      <c r="DK144" s="5"/>
      <c r="DL144" s="86">
        <f t="shared" si="215"/>
        <v>-4.1748003358273582</v>
      </c>
      <c r="DM144" s="86">
        <f t="shared" si="163"/>
        <v>478.92267279268805</v>
      </c>
      <c r="DN144" s="86">
        <f t="shared" si="216"/>
        <v>16.72732110731198</v>
      </c>
      <c r="DO144" s="92">
        <f t="shared" si="217"/>
        <v>3.4926976853636577E-2</v>
      </c>
      <c r="DP144" s="156">
        <f t="shared" si="218"/>
        <v>3.3748252422427759E-2</v>
      </c>
      <c r="DR144" s="5"/>
      <c r="DS144" s="86">
        <f t="shared" si="164"/>
        <v>-3.8227784589513556</v>
      </c>
      <c r="DT144" s="86">
        <f t="shared" si="148"/>
        <v>479.27469466956404</v>
      </c>
      <c r="DU144" s="86">
        <f t="shared" si="219"/>
        <v>16.375299230435985</v>
      </c>
      <c r="DV144" s="92">
        <f t="shared" si="220"/>
        <v>3.41668346202295E-2</v>
      </c>
      <c r="DW144" s="156">
        <f t="shared" si="221"/>
        <v>3.3038029722521872E-2</v>
      </c>
    </row>
    <row r="145" spans="1:127" x14ac:dyDescent="0.7">
      <c r="A145" s="25">
        <v>44040</v>
      </c>
      <c r="B145">
        <v>150.0164948</v>
      </c>
      <c r="C145" s="85">
        <v>44040</v>
      </c>
      <c r="D145">
        <v>488.51000979999998</v>
      </c>
      <c r="E145" s="17">
        <v>144</v>
      </c>
      <c r="R145" s="5"/>
      <c r="S145" s="86">
        <f t="shared" si="165"/>
        <v>152.38113510112828</v>
      </c>
      <c r="T145" s="86">
        <f t="shared" si="166"/>
        <v>2.3646403011282757</v>
      </c>
      <c r="U145" s="92">
        <f t="shared" si="167"/>
        <v>1.5517933368582494E-2</v>
      </c>
      <c r="V145" s="156">
        <f t="shared" si="168"/>
        <v>1.5762535341735471E-2</v>
      </c>
      <c r="W145" s="102"/>
      <c r="X145" s="5"/>
      <c r="Y145" s="86">
        <f t="shared" si="169"/>
        <v>152.08600084230568</v>
      </c>
      <c r="Z145" s="86">
        <f t="shared" si="170"/>
        <v>2.0695060423056759</v>
      </c>
      <c r="AA145" s="92">
        <f t="shared" si="171"/>
        <v>1.3607472290967116E-2</v>
      </c>
      <c r="AB145" s="156">
        <f t="shared" si="172"/>
        <v>1.3795189956042593E-2</v>
      </c>
      <c r="AC145" s="102"/>
      <c r="AD145" s="5"/>
      <c r="AE145" s="86">
        <f t="shared" si="149"/>
        <v>152.08908728167074</v>
      </c>
      <c r="AF145" s="86">
        <f t="shared" si="173"/>
        <v>2.0725924816707391</v>
      </c>
      <c r="AG145" s="92">
        <f t="shared" si="174"/>
        <v>1.3627489774018262E-2</v>
      </c>
      <c r="AH145" s="156">
        <f t="shared" si="175"/>
        <v>1.3815763956049578E-2</v>
      </c>
      <c r="AI145" s="102"/>
      <c r="AJ145" s="5"/>
      <c r="AK145" s="86">
        <f t="shared" si="150"/>
        <v>152.20806193953476</v>
      </c>
      <c r="AL145" s="86">
        <f t="shared" si="176"/>
        <v>2.1915671395347545</v>
      </c>
      <c r="AM145" s="92">
        <f t="shared" si="177"/>
        <v>1.4398495793247555E-2</v>
      </c>
      <c r="AN145" s="156">
        <f t="shared" si="178"/>
        <v>1.46088411308138E-2</v>
      </c>
      <c r="AO145" s="102"/>
      <c r="AP145" s="5"/>
      <c r="AQ145" s="6">
        <f t="shared" si="151"/>
        <v>152.08600084230568</v>
      </c>
      <c r="AR145" s="5"/>
      <c r="AS145" s="86">
        <f t="shared" si="179"/>
        <v>-0.28645383944547381</v>
      </c>
      <c r="AT145" s="86">
        <f t="shared" si="152"/>
        <v>151.79954700286021</v>
      </c>
      <c r="AU145" s="86">
        <f t="shared" si="180"/>
        <v>1.7830522028602047</v>
      </c>
      <c r="AV145" s="92">
        <f t="shared" si="181"/>
        <v>1.1746096994786213E-2</v>
      </c>
      <c r="AW145" s="156">
        <f t="shared" si="182"/>
        <v>1.1885707669928872E-2</v>
      </c>
      <c r="AY145" s="5"/>
      <c r="AZ145" s="86">
        <f t="shared" si="183"/>
        <v>-0.2245716123469893</v>
      </c>
      <c r="BA145" s="86">
        <f t="shared" si="153"/>
        <v>151.8614292299587</v>
      </c>
      <c r="BB145" s="86">
        <f t="shared" si="184"/>
        <v>1.8449344299586983</v>
      </c>
      <c r="BC145" s="92">
        <f t="shared" si="185"/>
        <v>1.2148801965803809E-2</v>
      </c>
      <c r="BD145" s="156">
        <f t="shared" si="186"/>
        <v>1.2298210489575433E-2</v>
      </c>
      <c r="BF145" s="5"/>
      <c r="BG145">
        <f t="shared" si="187"/>
        <v>6.3657811904452299E-3</v>
      </c>
      <c r="BH145" s="86">
        <f t="shared" si="154"/>
        <v>152.09236662349613</v>
      </c>
      <c r="BI145" s="86">
        <f t="shared" si="188"/>
        <v>2.0758718234961293</v>
      </c>
      <c r="BJ145" s="92">
        <f t="shared" si="189"/>
        <v>1.3648757459570206E-2</v>
      </c>
      <c r="BK145" s="156">
        <f t="shared" si="190"/>
        <v>1.3837623831057072E-2</v>
      </c>
      <c r="BM145" s="5"/>
      <c r="BN145" s="86">
        <f t="shared" si="191"/>
        <v>0.18309164584362342</v>
      </c>
      <c r="BO145" s="86">
        <f t="shared" si="155"/>
        <v>152.26909248814931</v>
      </c>
      <c r="BP145" s="86">
        <f t="shared" si="192"/>
        <v>2.2525976881493079</v>
      </c>
      <c r="BQ145" s="92">
        <f t="shared" si="193"/>
        <v>1.479353197251518E-2</v>
      </c>
      <c r="BR145" s="156">
        <f t="shared" si="194"/>
        <v>1.5015666718199497E-2</v>
      </c>
      <c r="BW145" s="5"/>
      <c r="BX145" s="86">
        <f t="shared" si="156"/>
        <v>490.54296343837677</v>
      </c>
      <c r="BY145" s="86">
        <f t="shared" si="195"/>
        <v>2.0329536383767959</v>
      </c>
      <c r="BZ145" s="92">
        <f t="shared" si="196"/>
        <v>4.1442927325410113E-3</v>
      </c>
      <c r="CA145" s="156">
        <f t="shared" si="197"/>
        <v>4.1615393699079043E-3</v>
      </c>
      <c r="CC145" s="5"/>
      <c r="CD145" s="86">
        <f t="shared" si="157"/>
        <v>489.37373351425771</v>
      </c>
      <c r="CE145" s="86">
        <f t="shared" si="198"/>
        <v>0.86372371425773053</v>
      </c>
      <c r="CF145" s="92">
        <f t="shared" si="199"/>
        <v>1.7649572404616323E-3</v>
      </c>
      <c r="CG145" s="156">
        <f t="shared" si="200"/>
        <v>1.7680778222156515E-3</v>
      </c>
      <c r="CI145" s="5"/>
      <c r="CJ145" s="86">
        <f t="shared" si="158"/>
        <v>490.69392732778914</v>
      </c>
      <c r="CK145" s="86">
        <f t="shared" si="201"/>
        <v>2.1839175277891627</v>
      </c>
      <c r="CL145" s="92">
        <f t="shared" si="202"/>
        <v>4.450671602321014E-3</v>
      </c>
      <c r="CM145" s="156">
        <f t="shared" si="203"/>
        <v>4.4705686351918898E-3</v>
      </c>
      <c r="CO145" s="5"/>
      <c r="CP145" s="86">
        <f t="shared" si="159"/>
        <v>491.8747339639703</v>
      </c>
      <c r="CQ145" s="86">
        <f t="shared" si="204"/>
        <v>3.3647241639703225</v>
      </c>
      <c r="CR145" s="92">
        <f t="shared" si="205"/>
        <v>6.8406119111960482E-3</v>
      </c>
      <c r="CS145" s="156">
        <f t="shared" si="206"/>
        <v>6.8877281866708698E-3</v>
      </c>
      <c r="CU145" s="5"/>
      <c r="CV145" s="6">
        <f t="shared" si="160"/>
        <v>489.37373351425771</v>
      </c>
      <c r="CW145" s="5"/>
      <c r="CX145" s="86">
        <f t="shared" si="207"/>
        <v>-1.1348408087038808</v>
      </c>
      <c r="CY145" s="86">
        <f t="shared" si="161"/>
        <v>488.23889270555384</v>
      </c>
      <c r="CZ145" s="86">
        <f t="shared" si="208"/>
        <v>0.27111709444614007</v>
      </c>
      <c r="DA145" s="92">
        <f t="shared" si="209"/>
        <v>5.5529598009645834E-4</v>
      </c>
      <c r="DB145" s="156">
        <f t="shared" si="210"/>
        <v>5.5498779760344656E-4</v>
      </c>
      <c r="DD145" s="5"/>
      <c r="DE145" s="86">
        <f t="shared" si="211"/>
        <v>0.78215429173914774</v>
      </c>
      <c r="DF145" s="86">
        <f t="shared" si="162"/>
        <v>490.15588780599688</v>
      </c>
      <c r="DG145" s="86">
        <f t="shared" si="212"/>
        <v>1.6458780059969058</v>
      </c>
      <c r="DH145" s="92">
        <f t="shared" si="213"/>
        <v>3.3578664399280711E-3</v>
      </c>
      <c r="DI145" s="156">
        <f t="shared" si="214"/>
        <v>3.369179695357198E-3</v>
      </c>
      <c r="DK145" s="5"/>
      <c r="DL145" s="86">
        <f t="shared" si="215"/>
        <v>2.7228997404086295</v>
      </c>
      <c r="DM145" s="86">
        <f t="shared" si="163"/>
        <v>492.09663325466636</v>
      </c>
      <c r="DN145" s="86">
        <f t="shared" si="216"/>
        <v>3.5866234546663804</v>
      </c>
      <c r="DO145" s="92">
        <f t="shared" si="217"/>
        <v>7.2884535521913572E-3</v>
      </c>
      <c r="DP145" s="156">
        <f t="shared" si="218"/>
        <v>7.3419651239792884E-3</v>
      </c>
      <c r="DR145" s="5"/>
      <c r="DS145" s="86">
        <f t="shared" si="164"/>
        <v>3.7515006745689004</v>
      </c>
      <c r="DT145" s="86">
        <f t="shared" si="148"/>
        <v>493.1252341888266</v>
      </c>
      <c r="DU145" s="86">
        <f t="shared" si="219"/>
        <v>4.6152243888266185</v>
      </c>
      <c r="DV145" s="92">
        <f t="shared" si="220"/>
        <v>9.3591324654446004E-3</v>
      </c>
      <c r="DW145" s="156">
        <f t="shared" si="221"/>
        <v>9.4475533688984786E-3</v>
      </c>
    </row>
    <row r="146" spans="1:127" x14ac:dyDescent="0.7">
      <c r="A146" s="25">
        <v>44041</v>
      </c>
      <c r="B146">
        <v>151.67649840000001</v>
      </c>
      <c r="C146" s="85">
        <v>44041</v>
      </c>
      <c r="D146">
        <v>484.48001099999999</v>
      </c>
      <c r="E146" s="17">
        <v>145</v>
      </c>
      <c r="R146" s="5"/>
      <c r="S146" s="86">
        <f t="shared" si="165"/>
        <v>151.60080380175594</v>
      </c>
      <c r="T146" s="86">
        <f t="shared" si="166"/>
        <v>7.5694598244069766E-2</v>
      </c>
      <c r="U146" s="92">
        <f t="shared" si="167"/>
        <v>4.9930209039691789E-4</v>
      </c>
      <c r="V146" s="156">
        <f t="shared" si="168"/>
        <v>4.9905291223462057E-4</v>
      </c>
      <c r="W146" s="102"/>
      <c r="X146" s="5"/>
      <c r="Y146" s="86">
        <f t="shared" si="169"/>
        <v>151.05124782115286</v>
      </c>
      <c r="Z146" s="86">
        <f t="shared" si="170"/>
        <v>0.62525057884715807</v>
      </c>
      <c r="AA146" s="92">
        <f t="shared" si="171"/>
        <v>4.1393274657847579E-3</v>
      </c>
      <c r="AB146" s="156">
        <f t="shared" si="172"/>
        <v>4.1222640649196188E-3</v>
      </c>
      <c r="AC146" s="102"/>
      <c r="AD146" s="5"/>
      <c r="AE146" s="86">
        <f t="shared" si="149"/>
        <v>150.72117624376804</v>
      </c>
      <c r="AF146" s="86">
        <f t="shared" si="173"/>
        <v>0.95532215623197203</v>
      </c>
      <c r="AG146" s="92">
        <f t="shared" si="174"/>
        <v>6.3383406369313831E-3</v>
      </c>
      <c r="AH146" s="156">
        <f t="shared" si="175"/>
        <v>6.2984191111308775E-3</v>
      </c>
      <c r="AI146" s="102"/>
      <c r="AJ146" s="5"/>
      <c r="AK146" s="86">
        <f t="shared" si="150"/>
        <v>150.56438658488369</v>
      </c>
      <c r="AL146" s="86">
        <f t="shared" si="176"/>
        <v>1.1121118151163216</v>
      </c>
      <c r="AM146" s="92">
        <f t="shared" si="177"/>
        <v>7.3862872910477155E-3</v>
      </c>
      <c r="AN146" s="156">
        <f t="shared" si="178"/>
        <v>7.3321300718814687E-3</v>
      </c>
      <c r="AO146" s="102"/>
      <c r="AP146" s="5"/>
      <c r="AQ146" s="6">
        <f t="shared" si="151"/>
        <v>151.05124782115286</v>
      </c>
      <c r="AR146" s="5"/>
      <c r="AS146" s="86">
        <f t="shared" si="179"/>
        <v>-0.53339256940889923</v>
      </c>
      <c r="AT146" s="86">
        <f t="shared" si="152"/>
        <v>150.51785525174395</v>
      </c>
      <c r="AU146" s="86">
        <f t="shared" si="180"/>
        <v>1.1586431482560613</v>
      </c>
      <c r="AV146" s="92">
        <f t="shared" si="181"/>
        <v>7.6977123167095941E-3</v>
      </c>
      <c r="AW146" s="156">
        <f t="shared" si="182"/>
        <v>7.6389101837022709E-3</v>
      </c>
      <c r="AY146" s="5"/>
      <c r="AZ146" s="86">
        <f t="shared" si="183"/>
        <v>-0.62966231674990647</v>
      </c>
      <c r="BA146" s="86">
        <f t="shared" si="153"/>
        <v>150.42158550440294</v>
      </c>
      <c r="BB146" s="86">
        <f t="shared" si="184"/>
        <v>1.254912895597073</v>
      </c>
      <c r="BC146" s="92">
        <f t="shared" si="185"/>
        <v>8.3426384011910364E-3</v>
      </c>
      <c r="BD146" s="156">
        <f t="shared" si="186"/>
        <v>8.2736146260947233E-3</v>
      </c>
      <c r="BF146" s="5"/>
      <c r="BG146">
        <f t="shared" si="187"/>
        <v>-0.6807726283561123</v>
      </c>
      <c r="BH146" s="86">
        <f t="shared" si="154"/>
        <v>150.37047519279673</v>
      </c>
      <c r="BI146" s="86">
        <f t="shared" si="188"/>
        <v>1.3060232072032818</v>
      </c>
      <c r="BJ146" s="92">
        <f t="shared" si="189"/>
        <v>8.6853699539671658E-3</v>
      </c>
      <c r="BK146" s="156">
        <f t="shared" si="190"/>
        <v>8.6105838477299763E-3</v>
      </c>
      <c r="BM146" s="5"/>
      <c r="BN146" s="86">
        <f t="shared" si="191"/>
        <v>-0.73029185440371192</v>
      </c>
      <c r="BO146" s="86">
        <f t="shared" si="155"/>
        <v>150.32095596674915</v>
      </c>
      <c r="BP146" s="86">
        <f t="shared" si="192"/>
        <v>1.3555424332508608</v>
      </c>
      <c r="BQ146" s="92">
        <f t="shared" si="193"/>
        <v>9.0176544217208509E-3</v>
      </c>
      <c r="BR146" s="156">
        <f t="shared" si="194"/>
        <v>8.9370630753621127E-3</v>
      </c>
      <c r="BW146" s="5"/>
      <c r="BX146" s="86">
        <f t="shared" si="156"/>
        <v>489.87208873771237</v>
      </c>
      <c r="BY146" s="86">
        <f t="shared" si="195"/>
        <v>5.3920777377123841</v>
      </c>
      <c r="BZ146" s="92">
        <f t="shared" si="196"/>
        <v>1.100711361532462E-2</v>
      </c>
      <c r="CA146" s="156">
        <f t="shared" si="197"/>
        <v>1.112961859165823E-2</v>
      </c>
      <c r="CC146" s="5"/>
      <c r="CD146" s="86">
        <f t="shared" si="157"/>
        <v>488.94187165712884</v>
      </c>
      <c r="CE146" s="86">
        <f t="shared" si="198"/>
        <v>4.4618606571288524</v>
      </c>
      <c r="CF146" s="92">
        <f t="shared" si="199"/>
        <v>9.1255441920051767E-3</v>
      </c>
      <c r="CG146" s="156">
        <f t="shared" si="200"/>
        <v>9.209586682264282E-3</v>
      </c>
      <c r="CI146" s="5"/>
      <c r="CJ146" s="86">
        <f t="shared" si="158"/>
        <v>489.25254175944826</v>
      </c>
      <c r="CK146" s="86">
        <f t="shared" si="201"/>
        <v>4.7725307594482729</v>
      </c>
      <c r="CL146" s="92">
        <f t="shared" si="202"/>
        <v>9.7547388150203869E-3</v>
      </c>
      <c r="CM146" s="156">
        <f t="shared" si="203"/>
        <v>9.8508310995069574E-3</v>
      </c>
      <c r="CO146" s="5"/>
      <c r="CP146" s="86">
        <f t="shared" si="159"/>
        <v>489.35119084099256</v>
      </c>
      <c r="CQ146" s="86">
        <f t="shared" si="204"/>
        <v>4.8711798409925677</v>
      </c>
      <c r="CR146" s="92">
        <f t="shared" si="205"/>
        <v>9.9543639254683781E-3</v>
      </c>
      <c r="CS146" s="156">
        <f t="shared" si="206"/>
        <v>1.0054449575614313E-2</v>
      </c>
      <c r="CU146" s="5"/>
      <c r="CV146" s="6">
        <f t="shared" si="160"/>
        <v>488.94187165712884</v>
      </c>
      <c r="CW146" s="5"/>
      <c r="CX146" s="86">
        <f t="shared" si="207"/>
        <v>-0.90285775468412555</v>
      </c>
      <c r="CY146" s="86">
        <f t="shared" si="161"/>
        <v>488.03901390244471</v>
      </c>
      <c r="CZ146" s="86">
        <f t="shared" si="208"/>
        <v>3.5590029024447176</v>
      </c>
      <c r="DA146" s="92">
        <f t="shared" si="209"/>
        <v>7.2924557280499205E-3</v>
      </c>
      <c r="DB146" s="156">
        <f t="shared" si="210"/>
        <v>7.3460262996169678E-3</v>
      </c>
      <c r="DD146" s="5"/>
      <c r="DE146" s="86">
        <f t="shared" si="211"/>
        <v>0.17514621730514124</v>
      </c>
      <c r="DF146" s="86">
        <f t="shared" si="162"/>
        <v>489.117017874434</v>
      </c>
      <c r="DG146" s="86">
        <f t="shared" si="212"/>
        <v>4.6370068744340074</v>
      </c>
      <c r="DH146" s="92">
        <f t="shared" si="213"/>
        <v>9.4803629908138242E-3</v>
      </c>
      <c r="DI146" s="156">
        <f t="shared" si="214"/>
        <v>9.5711004977540905E-3</v>
      </c>
      <c r="DK146" s="5"/>
      <c r="DL146" s="86">
        <f t="shared" si="215"/>
        <v>0.64075708603388293</v>
      </c>
      <c r="DM146" s="86">
        <f t="shared" si="163"/>
        <v>489.58262874316273</v>
      </c>
      <c r="DN146" s="86">
        <f t="shared" si="216"/>
        <v>5.1026177431627389</v>
      </c>
      <c r="DO146" s="92">
        <f t="shared" si="217"/>
        <v>1.0422383155754481E-2</v>
      </c>
      <c r="DP146" s="156">
        <f t="shared" si="218"/>
        <v>1.053215329282747E-2</v>
      </c>
      <c r="DR146" s="5"/>
      <c r="DS146" s="86">
        <f t="shared" si="164"/>
        <v>0.61397877579557614</v>
      </c>
      <c r="DT146" s="86">
        <f t="shared" si="148"/>
        <v>489.55585043292444</v>
      </c>
      <c r="DU146" s="86">
        <f t="shared" si="219"/>
        <v>5.0758394329244538</v>
      </c>
      <c r="DV146" s="92">
        <f t="shared" si="220"/>
        <v>1.0368254058113662E-2</v>
      </c>
      <c r="DW146" s="156">
        <f t="shared" si="221"/>
        <v>1.0476881022289388E-2</v>
      </c>
    </row>
    <row r="147" spans="1:127" x14ac:dyDescent="0.7">
      <c r="A147" s="25">
        <v>44042</v>
      </c>
      <c r="B147">
        <v>152.5939941</v>
      </c>
      <c r="C147" s="85">
        <v>44042</v>
      </c>
      <c r="D147">
        <v>485.7999878</v>
      </c>
      <c r="E147" s="17">
        <v>146</v>
      </c>
      <c r="R147" s="5"/>
      <c r="S147" s="86">
        <f t="shared" si="165"/>
        <v>151.62578301917648</v>
      </c>
      <c r="T147" s="86">
        <f t="shared" si="166"/>
        <v>0.96821108082352225</v>
      </c>
      <c r="U147" s="92">
        <f t="shared" si="167"/>
        <v>6.3855306237796654E-3</v>
      </c>
      <c r="V147" s="156">
        <f t="shared" si="168"/>
        <v>6.3450143404007158E-3</v>
      </c>
      <c r="W147" s="102"/>
      <c r="X147" s="5"/>
      <c r="Y147" s="86">
        <f t="shared" si="169"/>
        <v>151.36387311057644</v>
      </c>
      <c r="Z147" s="86">
        <f t="shared" si="170"/>
        <v>1.2301209894235683</v>
      </c>
      <c r="AA147" s="92">
        <f t="shared" si="171"/>
        <v>8.1269127443965652E-3</v>
      </c>
      <c r="AB147" s="156">
        <f t="shared" si="172"/>
        <v>8.0613984624940647E-3</v>
      </c>
      <c r="AC147" s="102"/>
      <c r="AD147" s="5"/>
      <c r="AE147" s="86">
        <f t="shared" si="149"/>
        <v>151.35168886688115</v>
      </c>
      <c r="AF147" s="86">
        <f t="shared" si="173"/>
        <v>1.2423052331188558</v>
      </c>
      <c r="AG147" s="92">
        <f t="shared" si="174"/>
        <v>8.2080698432873429E-3</v>
      </c>
      <c r="AH147" s="156">
        <f t="shared" si="175"/>
        <v>8.1412459280981349E-3</v>
      </c>
      <c r="AI147" s="102"/>
      <c r="AJ147" s="5"/>
      <c r="AK147" s="86">
        <f t="shared" si="150"/>
        <v>151.39847044622093</v>
      </c>
      <c r="AL147" s="86">
        <f t="shared" si="176"/>
        <v>1.1955236537790768</v>
      </c>
      <c r="AM147" s="92">
        <f t="shared" si="177"/>
        <v>7.8965371991901682E-3</v>
      </c>
      <c r="AN147" s="156">
        <f t="shared" si="178"/>
        <v>7.8346704326751528E-3</v>
      </c>
      <c r="AO147" s="102"/>
      <c r="AP147" s="5"/>
      <c r="AQ147" s="6">
        <f t="shared" si="151"/>
        <v>151.36387311057644</v>
      </c>
      <c r="AR147" s="5"/>
      <c r="AS147" s="86">
        <f t="shared" si="179"/>
        <v>-0.25420667599418134</v>
      </c>
      <c r="AT147" s="86">
        <f t="shared" si="152"/>
        <v>151.10966643458227</v>
      </c>
      <c r="AU147" s="86">
        <f t="shared" si="180"/>
        <v>1.4843276654177373</v>
      </c>
      <c r="AV147" s="92">
        <f t="shared" si="181"/>
        <v>9.8228505193632062E-3</v>
      </c>
      <c r="AW147" s="156">
        <f t="shared" si="182"/>
        <v>9.7273006986435331E-3</v>
      </c>
      <c r="AY147" s="5"/>
      <c r="AZ147" s="86">
        <f t="shared" si="183"/>
        <v>-0.15851851366316372</v>
      </c>
      <c r="BA147" s="86">
        <f t="shared" si="153"/>
        <v>151.20535459691328</v>
      </c>
      <c r="BB147" s="86">
        <f t="shared" si="184"/>
        <v>1.388639503086722</v>
      </c>
      <c r="BC147" s="92">
        <f t="shared" si="185"/>
        <v>9.1837984626178693E-3</v>
      </c>
      <c r="BD147" s="156">
        <f t="shared" si="186"/>
        <v>9.1002238408983485E-3</v>
      </c>
      <c r="BF147" s="5"/>
      <c r="BG147">
        <f t="shared" si="187"/>
        <v>-2.513000262151599E-2</v>
      </c>
      <c r="BH147" s="86">
        <f t="shared" si="154"/>
        <v>151.33874310795491</v>
      </c>
      <c r="BI147" s="86">
        <f t="shared" si="188"/>
        <v>1.2552509920450916</v>
      </c>
      <c r="BJ147" s="92">
        <f t="shared" si="189"/>
        <v>8.2943135793699541E-3</v>
      </c>
      <c r="BK147" s="156">
        <f t="shared" si="190"/>
        <v>8.226083860302413E-3</v>
      </c>
      <c r="BM147" s="5"/>
      <c r="BN147" s="86">
        <f t="shared" si="191"/>
        <v>5.1896003466756296E-2</v>
      </c>
      <c r="BO147" s="86">
        <f t="shared" si="155"/>
        <v>151.4157691140432</v>
      </c>
      <c r="BP147" s="86">
        <f t="shared" si="192"/>
        <v>1.1782249859568026</v>
      </c>
      <c r="BQ147" s="92">
        <f t="shared" si="193"/>
        <v>7.7813889058634842E-3</v>
      </c>
      <c r="BR147" s="156">
        <f t="shared" si="194"/>
        <v>7.7213064177655112E-3</v>
      </c>
      <c r="BW147" s="5"/>
      <c r="BX147" s="86">
        <f t="shared" si="156"/>
        <v>488.09270308426721</v>
      </c>
      <c r="BY147" s="86">
        <f t="shared" si="195"/>
        <v>2.2927152842672172</v>
      </c>
      <c r="BZ147" s="92">
        <f t="shared" si="196"/>
        <v>4.6972947347491672E-3</v>
      </c>
      <c r="CA147" s="156">
        <f t="shared" si="197"/>
        <v>4.7194634455427565E-3</v>
      </c>
      <c r="CC147" s="5"/>
      <c r="CD147" s="86">
        <f t="shared" si="157"/>
        <v>486.71094132856445</v>
      </c>
      <c r="CE147" s="86">
        <f t="shared" si="198"/>
        <v>0.91095352856444833</v>
      </c>
      <c r="CF147" s="92">
        <f t="shared" si="199"/>
        <v>1.8716520448006325E-3</v>
      </c>
      <c r="CG147" s="156">
        <f t="shared" si="200"/>
        <v>1.8751616950214512E-3</v>
      </c>
      <c r="CI147" s="5"/>
      <c r="CJ147" s="86">
        <f t="shared" si="158"/>
        <v>486.1026714582124</v>
      </c>
      <c r="CK147" s="86">
        <f t="shared" si="201"/>
        <v>0.30268365821240195</v>
      </c>
      <c r="CL147" s="92">
        <f t="shared" si="202"/>
        <v>6.2267433607062991E-4</v>
      </c>
      <c r="CM147" s="156">
        <f t="shared" si="203"/>
        <v>6.230623009752203E-4</v>
      </c>
      <c r="CO147" s="5"/>
      <c r="CP147" s="86">
        <f t="shared" si="159"/>
        <v>485.6978059602481</v>
      </c>
      <c r="CQ147" s="86">
        <f t="shared" si="204"/>
        <v>0.10218183975189277</v>
      </c>
      <c r="CR147" s="92">
        <f t="shared" si="205"/>
        <v>2.1038151397425879E-4</v>
      </c>
      <c r="CS147" s="156">
        <f t="shared" si="206"/>
        <v>2.1033726290244417E-4</v>
      </c>
      <c r="CU147" s="5"/>
      <c r="CV147" s="6">
        <f t="shared" si="160"/>
        <v>486.71094132856445</v>
      </c>
      <c r="CW147" s="5"/>
      <c r="CX147" s="86">
        <f t="shared" si="207"/>
        <v>-1.3411217040646153</v>
      </c>
      <c r="CY147" s="86">
        <f t="shared" si="161"/>
        <v>485.36981962449983</v>
      </c>
      <c r="CZ147" s="86">
        <f t="shared" si="208"/>
        <v>0.43016817550017095</v>
      </c>
      <c r="DA147" s="92">
        <f t="shared" si="209"/>
        <v>8.8626889869865635E-4</v>
      </c>
      <c r="DB147" s="156">
        <f t="shared" si="210"/>
        <v>8.8548412166133646E-4</v>
      </c>
      <c r="DD147" s="5"/>
      <c r="DE147" s="86">
        <f t="shared" si="211"/>
        <v>-1.0278920556296283</v>
      </c>
      <c r="DF147" s="86">
        <f t="shared" si="162"/>
        <v>485.6830492729348</v>
      </c>
      <c r="DG147" s="86">
        <f t="shared" si="212"/>
        <v>0.11693852706520147</v>
      </c>
      <c r="DH147" s="92">
        <f t="shared" si="213"/>
        <v>2.4077127509444254E-4</v>
      </c>
      <c r="DI147" s="156">
        <f t="shared" si="214"/>
        <v>2.4071331824187722E-4</v>
      </c>
      <c r="DK147" s="5"/>
      <c r="DL147" s="86">
        <f t="shared" si="215"/>
        <v>-1.2545566076009824</v>
      </c>
      <c r="DM147" s="86">
        <f t="shared" si="163"/>
        <v>485.45638472096346</v>
      </c>
      <c r="DN147" s="86">
        <f t="shared" si="216"/>
        <v>0.34360307903654075</v>
      </c>
      <c r="DO147" s="92">
        <f t="shared" si="217"/>
        <v>7.0779392310195096E-4</v>
      </c>
      <c r="DP147" s="156">
        <f t="shared" si="218"/>
        <v>7.0729330519868068E-4</v>
      </c>
      <c r="DR147" s="5"/>
      <c r="DS147" s="86">
        <f t="shared" si="164"/>
        <v>-1.5197030524744042</v>
      </c>
      <c r="DT147" s="86">
        <f t="shared" si="148"/>
        <v>485.19123827609002</v>
      </c>
      <c r="DU147" s="86">
        <f t="shared" si="219"/>
        <v>0.60874952390997805</v>
      </c>
      <c r="DV147" s="92">
        <f t="shared" si="220"/>
        <v>1.2546589383454184E-3</v>
      </c>
      <c r="DW147" s="156">
        <f t="shared" si="221"/>
        <v>1.2530867418642164E-3</v>
      </c>
    </row>
    <row r="148" spans="1:127" x14ac:dyDescent="0.7">
      <c r="A148" s="25">
        <v>44043</v>
      </c>
      <c r="B148">
        <v>158.2339935</v>
      </c>
      <c r="C148" s="85">
        <v>44043</v>
      </c>
      <c r="D148">
        <v>488.88000490000002</v>
      </c>
      <c r="E148" s="17">
        <v>147</v>
      </c>
      <c r="R148" s="5"/>
      <c r="S148" s="86">
        <f t="shared" si="165"/>
        <v>151.94529267584824</v>
      </c>
      <c r="T148" s="86">
        <f t="shared" si="166"/>
        <v>6.2887008241517606</v>
      </c>
      <c r="U148" s="92">
        <f t="shared" si="167"/>
        <v>4.1387927940405043E-2</v>
      </c>
      <c r="V148" s="156">
        <f t="shared" si="168"/>
        <v>3.9743045631669284E-2</v>
      </c>
      <c r="W148" s="102"/>
      <c r="X148" s="5"/>
      <c r="Y148" s="86">
        <f t="shared" si="169"/>
        <v>151.9789336052882</v>
      </c>
      <c r="Z148" s="86">
        <f t="shared" si="170"/>
        <v>6.2550598947117919</v>
      </c>
      <c r="AA148" s="92">
        <f t="shared" si="171"/>
        <v>4.1157414033165335E-2</v>
      </c>
      <c r="AB148" s="156">
        <f t="shared" si="172"/>
        <v>3.9530443214856936E-2</v>
      </c>
      <c r="AC148" s="102"/>
      <c r="AD148" s="5"/>
      <c r="AE148" s="86">
        <f t="shared" si="149"/>
        <v>152.1716103207396</v>
      </c>
      <c r="AF148" s="86">
        <f t="shared" si="173"/>
        <v>6.0623831792603937</v>
      </c>
      <c r="AG148" s="92">
        <f t="shared" si="174"/>
        <v>3.9839120887808242E-2</v>
      </c>
      <c r="AH148" s="156">
        <f t="shared" si="175"/>
        <v>3.8312773666174291E-2</v>
      </c>
      <c r="AI148" s="102"/>
      <c r="AJ148" s="5"/>
      <c r="AK148" s="86">
        <f t="shared" si="150"/>
        <v>152.29511318655523</v>
      </c>
      <c r="AL148" s="86">
        <f t="shared" si="176"/>
        <v>5.9388803134447699</v>
      </c>
      <c r="AM148" s="92">
        <f t="shared" si="177"/>
        <v>3.8995869198835596E-2</v>
      </c>
      <c r="AN148" s="156">
        <f t="shared" si="178"/>
        <v>3.7532265868299469E-2</v>
      </c>
      <c r="AO148" s="102"/>
      <c r="AP148" s="5"/>
      <c r="AQ148" s="6">
        <f t="shared" si="151"/>
        <v>151.9789336052882</v>
      </c>
      <c r="AR148" s="5"/>
      <c r="AS148" s="86">
        <f t="shared" si="179"/>
        <v>3.2651490338782618E-2</v>
      </c>
      <c r="AT148" s="86">
        <f t="shared" si="152"/>
        <v>152.011585095627</v>
      </c>
      <c r="AU148" s="86">
        <f t="shared" si="180"/>
        <v>6.2224084043729988</v>
      </c>
      <c r="AV148" s="92">
        <f t="shared" si="181"/>
        <v>4.0933777517408454E-2</v>
      </c>
      <c r="AW148" s="156">
        <f t="shared" si="182"/>
        <v>3.932409381030378E-2</v>
      </c>
      <c r="AY148" s="5"/>
      <c r="AZ148" s="86">
        <f t="shared" si="183"/>
        <v>0.22827099052430311</v>
      </c>
      <c r="BA148" s="86">
        <f t="shared" si="153"/>
        <v>152.2072045958125</v>
      </c>
      <c r="BB148" s="86">
        <f t="shared" si="184"/>
        <v>6.026788904187498</v>
      </c>
      <c r="BC148" s="92">
        <f t="shared" si="185"/>
        <v>3.9595950271813257E-2</v>
      </c>
      <c r="BD148" s="156">
        <f t="shared" si="186"/>
        <v>3.8087826584415299E-2</v>
      </c>
      <c r="BF148" s="5"/>
      <c r="BG148">
        <f t="shared" si="187"/>
        <v>0.39739572561845277</v>
      </c>
      <c r="BH148" s="86">
        <f t="shared" si="154"/>
        <v>152.37632933090666</v>
      </c>
      <c r="BI148" s="86">
        <f t="shared" si="188"/>
        <v>5.85766416909334</v>
      </c>
      <c r="BJ148" s="92">
        <f t="shared" si="189"/>
        <v>3.8442087395166198E-2</v>
      </c>
      <c r="BK148" s="156">
        <f t="shared" si="190"/>
        <v>3.7018999770699335E-2</v>
      </c>
      <c r="BM148" s="5"/>
      <c r="BN148" s="86">
        <f t="shared" si="191"/>
        <v>0.47426937190051655</v>
      </c>
      <c r="BO148" s="86">
        <f t="shared" si="155"/>
        <v>152.45320297718871</v>
      </c>
      <c r="BP148" s="86">
        <f t="shared" si="192"/>
        <v>5.7807905228112872</v>
      </c>
      <c r="BQ148" s="92">
        <f t="shared" si="193"/>
        <v>3.7918458975743898E-2</v>
      </c>
      <c r="BR148" s="156">
        <f t="shared" si="194"/>
        <v>3.6533177195020916E-2</v>
      </c>
      <c r="BW148" s="5"/>
      <c r="BX148" s="86">
        <f t="shared" si="156"/>
        <v>487.33610704045896</v>
      </c>
      <c r="BY148" s="86">
        <f t="shared" si="195"/>
        <v>1.5438978595410617</v>
      </c>
      <c r="BZ148" s="92">
        <f t="shared" si="196"/>
        <v>3.1680350321608456E-3</v>
      </c>
      <c r="CA148" s="156">
        <f t="shared" si="197"/>
        <v>3.1580302815961245E-3</v>
      </c>
      <c r="CC148" s="5"/>
      <c r="CD148" s="86">
        <f t="shared" si="157"/>
        <v>486.25546456428219</v>
      </c>
      <c r="CE148" s="86">
        <f t="shared" si="198"/>
        <v>2.6245403357178247</v>
      </c>
      <c r="CF148" s="92">
        <f t="shared" si="199"/>
        <v>5.3974516010212668E-3</v>
      </c>
      <c r="CG148" s="156">
        <f t="shared" si="200"/>
        <v>5.3684755142617713E-3</v>
      </c>
      <c r="CI148" s="5"/>
      <c r="CJ148" s="86">
        <f t="shared" si="158"/>
        <v>485.90290024379215</v>
      </c>
      <c r="CK148" s="86">
        <f t="shared" si="201"/>
        <v>2.9771046562078709</v>
      </c>
      <c r="CL148" s="92">
        <f t="shared" si="202"/>
        <v>6.126953872294583E-3</v>
      </c>
      <c r="CM148" s="156">
        <f t="shared" si="203"/>
        <v>6.0896429110796528E-3</v>
      </c>
      <c r="CO148" s="5"/>
      <c r="CP148" s="86">
        <f t="shared" si="159"/>
        <v>485.77444234006202</v>
      </c>
      <c r="CQ148" s="86">
        <f t="shared" si="204"/>
        <v>3.1055625599379937</v>
      </c>
      <c r="CR148" s="92">
        <f t="shared" si="205"/>
        <v>6.3930134837434953E-3</v>
      </c>
      <c r="CS148" s="156">
        <f t="shared" si="206"/>
        <v>6.3524024889772979E-3</v>
      </c>
      <c r="CU148" s="5"/>
      <c r="CV148" s="6">
        <f t="shared" si="160"/>
        <v>486.25546456428219</v>
      </c>
      <c r="CW148" s="5"/>
      <c r="CX148" s="86">
        <f t="shared" si="207"/>
        <v>-1.0488588739364355</v>
      </c>
      <c r="CY148" s="86">
        <f t="shared" si="161"/>
        <v>485.20660569034578</v>
      </c>
      <c r="CZ148" s="86">
        <f t="shared" si="208"/>
        <v>3.6733992096542352</v>
      </c>
      <c r="DA148" s="92">
        <f t="shared" si="209"/>
        <v>7.5707938980504388E-3</v>
      </c>
      <c r="DB148" s="156">
        <f t="shared" si="210"/>
        <v>7.5139076518493039E-3</v>
      </c>
      <c r="DD148" s="5"/>
      <c r="DE148" s="86">
        <f t="shared" si="211"/>
        <v>-0.74168440995594043</v>
      </c>
      <c r="DF148" s="86">
        <f t="shared" si="162"/>
        <v>485.51378015432624</v>
      </c>
      <c r="DG148" s="86">
        <f t="shared" si="212"/>
        <v>3.3662247456737759</v>
      </c>
      <c r="DH148" s="92">
        <f t="shared" si="213"/>
        <v>6.9333248267511209E-3</v>
      </c>
      <c r="DI148" s="156">
        <f t="shared" si="214"/>
        <v>6.885584830499121E-3</v>
      </c>
      <c r="DK148" s="5"/>
      <c r="DL148" s="86">
        <f t="shared" si="215"/>
        <v>-0.72716391101062072</v>
      </c>
      <c r="DM148" s="86">
        <f t="shared" si="163"/>
        <v>485.52830065327157</v>
      </c>
      <c r="DN148" s="86">
        <f t="shared" si="216"/>
        <v>3.3517042467284455</v>
      </c>
      <c r="DO148" s="92">
        <f t="shared" si="217"/>
        <v>6.9032108781687373E-3</v>
      </c>
      <c r="DP148" s="156">
        <f t="shared" si="218"/>
        <v>6.8558832701984479E-3</v>
      </c>
      <c r="DR148" s="5"/>
      <c r="DS148" s="86">
        <f t="shared" si="164"/>
        <v>-0.72153333633029049</v>
      </c>
      <c r="DT148" s="86">
        <f t="shared" si="148"/>
        <v>485.53393122795188</v>
      </c>
      <c r="DU148" s="86">
        <f t="shared" si="219"/>
        <v>3.346073672048135</v>
      </c>
      <c r="DV148" s="92">
        <f t="shared" si="220"/>
        <v>6.8915341582526735E-3</v>
      </c>
      <c r="DW148" s="156">
        <f t="shared" si="221"/>
        <v>6.8443659763351775E-3</v>
      </c>
    </row>
    <row r="149" spans="1:127" x14ac:dyDescent="0.7">
      <c r="A149" s="25">
        <v>44046</v>
      </c>
      <c r="B149">
        <v>155.59449770000001</v>
      </c>
      <c r="C149" s="85">
        <v>44046</v>
      </c>
      <c r="D149">
        <v>498.61999509999998</v>
      </c>
      <c r="E149" s="17">
        <v>148</v>
      </c>
      <c r="R149" s="5"/>
      <c r="S149" s="86">
        <f t="shared" si="165"/>
        <v>154.02056394781829</v>
      </c>
      <c r="T149" s="86">
        <f t="shared" si="166"/>
        <v>1.5739337521817163</v>
      </c>
      <c r="U149" s="92">
        <f t="shared" si="167"/>
        <v>1.0218984477390697E-2</v>
      </c>
      <c r="V149" s="156">
        <f t="shared" si="168"/>
        <v>1.0115613183291353E-2</v>
      </c>
      <c r="W149" s="102"/>
      <c r="X149" s="5"/>
      <c r="Y149" s="86">
        <f t="shared" si="169"/>
        <v>155.1064635526441</v>
      </c>
      <c r="Z149" s="86">
        <f t="shared" si="170"/>
        <v>0.48803414735590422</v>
      </c>
      <c r="AA149" s="92">
        <f t="shared" si="171"/>
        <v>3.1464462291106417E-3</v>
      </c>
      <c r="AB149" s="156">
        <f t="shared" si="172"/>
        <v>3.1365771577403548E-3</v>
      </c>
      <c r="AC149" s="102"/>
      <c r="AD149" s="5"/>
      <c r="AE149" s="86">
        <f t="shared" si="149"/>
        <v>156.17278321905147</v>
      </c>
      <c r="AF149" s="86">
        <f t="shared" si="173"/>
        <v>0.57828551905146242</v>
      </c>
      <c r="AG149" s="92">
        <f t="shared" si="174"/>
        <v>3.7028572273079497E-3</v>
      </c>
      <c r="AH149" s="156">
        <f t="shared" si="175"/>
        <v>3.7166193380851306E-3</v>
      </c>
      <c r="AI149" s="102"/>
      <c r="AJ149" s="5"/>
      <c r="AK149" s="86">
        <f t="shared" si="150"/>
        <v>156.7492734216388</v>
      </c>
      <c r="AL149" s="86">
        <f t="shared" si="176"/>
        <v>1.1547757216387993</v>
      </c>
      <c r="AM149" s="92">
        <f t="shared" si="177"/>
        <v>7.3670243978265588E-3</v>
      </c>
      <c r="AN149" s="156">
        <f t="shared" si="178"/>
        <v>7.4217002446018967E-3</v>
      </c>
      <c r="AO149" s="102"/>
      <c r="AP149" s="5"/>
      <c r="AQ149" s="6">
        <f t="shared" si="151"/>
        <v>155.1064635526441</v>
      </c>
      <c r="AR149" s="5"/>
      <c r="AS149" s="86">
        <f t="shared" si="179"/>
        <v>1.0539613811544302</v>
      </c>
      <c r="AT149" s="86">
        <f t="shared" si="152"/>
        <v>156.16042493379854</v>
      </c>
      <c r="AU149" s="86">
        <f t="shared" si="180"/>
        <v>0.56592723379853282</v>
      </c>
      <c r="AV149" s="92">
        <f t="shared" si="181"/>
        <v>3.6240118713716852E-3</v>
      </c>
      <c r="AW149" s="156">
        <f t="shared" si="182"/>
        <v>3.6371931023530843E-3</v>
      </c>
      <c r="AY149" s="5"/>
      <c r="AZ149" s="86">
        <f t="shared" si="183"/>
        <v>1.6779004689400996</v>
      </c>
      <c r="BA149" s="86">
        <f t="shared" si="153"/>
        <v>156.7843640215842</v>
      </c>
      <c r="BB149" s="86">
        <f t="shared" si="184"/>
        <v>1.1898663215841907</v>
      </c>
      <c r="BC149" s="92">
        <f t="shared" si="185"/>
        <v>7.589189961700416E-3</v>
      </c>
      <c r="BD149" s="156">
        <f t="shared" si="186"/>
        <v>7.6472262141194644E-3</v>
      </c>
      <c r="BF149" s="5"/>
      <c r="BG149">
        <f t="shared" si="187"/>
        <v>2.1992843119651657</v>
      </c>
      <c r="BH149" s="86">
        <f t="shared" si="154"/>
        <v>157.30574786460926</v>
      </c>
      <c r="BI149" s="86">
        <f t="shared" si="188"/>
        <v>1.7112501646092539</v>
      </c>
      <c r="BJ149" s="92">
        <f t="shared" si="189"/>
        <v>1.0878497371132946E-2</v>
      </c>
      <c r="BK149" s="156">
        <f t="shared" si="190"/>
        <v>1.099814061489948E-2</v>
      </c>
      <c r="BM149" s="5"/>
      <c r="BN149" s="86">
        <f t="shared" si="191"/>
        <v>2.4642148034920512</v>
      </c>
      <c r="BO149" s="86">
        <f t="shared" si="155"/>
        <v>157.57067835613614</v>
      </c>
      <c r="BP149" s="86">
        <f t="shared" si="192"/>
        <v>1.9761806561361368</v>
      </c>
      <c r="BQ149" s="92">
        <f t="shared" si="193"/>
        <v>1.2541550729823206E-2</v>
      </c>
      <c r="BR149" s="156">
        <f t="shared" si="194"/>
        <v>1.2700838945772931E-2</v>
      </c>
      <c r="BW149" s="5"/>
      <c r="BX149" s="86">
        <f t="shared" si="156"/>
        <v>487.84559333410749</v>
      </c>
      <c r="BY149" s="86">
        <f t="shared" si="195"/>
        <v>10.774401765892492</v>
      </c>
      <c r="BZ149" s="92">
        <f t="shared" si="196"/>
        <v>2.2085680209298315E-2</v>
      </c>
      <c r="CA149" s="156">
        <f t="shared" si="197"/>
        <v>2.1608443046355667E-2</v>
      </c>
      <c r="CC149" s="5"/>
      <c r="CD149" s="86">
        <f t="shared" si="157"/>
        <v>487.5677347321411</v>
      </c>
      <c r="CE149" s="86">
        <f t="shared" si="198"/>
        <v>11.052260367858878</v>
      </c>
      <c r="CF149" s="92">
        <f t="shared" si="199"/>
        <v>2.2668153736486982E-2</v>
      </c>
      <c r="CG149" s="156">
        <f t="shared" si="200"/>
        <v>2.2165698280194938E-2</v>
      </c>
      <c r="CI149" s="5"/>
      <c r="CJ149" s="86">
        <f t="shared" si="158"/>
        <v>487.86778931688934</v>
      </c>
      <c r="CK149" s="86">
        <f t="shared" si="201"/>
        <v>10.752205783110639</v>
      </c>
      <c r="CL149" s="92">
        <f t="shared" si="202"/>
        <v>2.2039179504278892E-2</v>
      </c>
      <c r="CM149" s="156">
        <f t="shared" si="203"/>
        <v>2.1563928219433412E-2</v>
      </c>
      <c r="CO149" s="5"/>
      <c r="CP149" s="86">
        <f t="shared" si="159"/>
        <v>488.10361426001549</v>
      </c>
      <c r="CQ149" s="86">
        <f t="shared" si="204"/>
        <v>10.516380839984492</v>
      </c>
      <c r="CR149" s="92">
        <f t="shared" si="205"/>
        <v>2.1545386128573835E-2</v>
      </c>
      <c r="CS149" s="156">
        <f t="shared" si="206"/>
        <v>2.1090972972063415E-2</v>
      </c>
      <c r="CU149" s="5"/>
      <c r="CV149" s="6">
        <f t="shared" si="160"/>
        <v>487.5677347321411</v>
      </c>
      <c r="CW149" s="5"/>
      <c r="CX149" s="86">
        <f t="shared" si="207"/>
        <v>-0.26968629014397066</v>
      </c>
      <c r="CY149" s="86">
        <f t="shared" si="161"/>
        <v>487.29804844199714</v>
      </c>
      <c r="CZ149" s="86">
        <f t="shared" si="208"/>
        <v>11.321946658002844</v>
      </c>
      <c r="DA149" s="92">
        <f t="shared" si="209"/>
        <v>2.3234130927061346E-2</v>
      </c>
      <c r="DB149" s="156">
        <f t="shared" si="210"/>
        <v>2.2706563654215646E-2</v>
      </c>
      <c r="DD149" s="5"/>
      <c r="DE149" s="86">
        <f t="shared" si="211"/>
        <v>0.28529287895148597</v>
      </c>
      <c r="DF149" s="86">
        <f t="shared" si="162"/>
        <v>487.85302761109261</v>
      </c>
      <c r="DG149" s="86">
        <f t="shared" si="212"/>
        <v>10.766967488907369</v>
      </c>
      <c r="DH149" s="92">
        <f t="shared" si="213"/>
        <v>2.2070104887184579E-2</v>
      </c>
      <c r="DI149" s="156">
        <f t="shared" si="214"/>
        <v>2.1593533341453777E-2</v>
      </c>
      <c r="DK149" s="5"/>
      <c r="DL149" s="86">
        <f t="shared" si="215"/>
        <v>0.61886258104327108</v>
      </c>
      <c r="DM149" s="86">
        <f t="shared" si="163"/>
        <v>488.18659731318439</v>
      </c>
      <c r="DN149" s="86">
        <f t="shared" si="216"/>
        <v>10.43339778681559</v>
      </c>
      <c r="DO149" s="92">
        <f t="shared" si="217"/>
        <v>2.1371741551770407E-2</v>
      </c>
      <c r="DP149" s="156">
        <f t="shared" si="218"/>
        <v>2.0924547529874198E-2</v>
      </c>
      <c r="DR149" s="5"/>
      <c r="DS149" s="86">
        <f t="shared" si="164"/>
        <v>0.8038192918116116</v>
      </c>
      <c r="DT149" s="86">
        <f t="shared" si="148"/>
        <v>488.37155402395274</v>
      </c>
      <c r="DU149" s="86">
        <f t="shared" si="219"/>
        <v>10.248441076047243</v>
      </c>
      <c r="DV149" s="92">
        <f t="shared" si="220"/>
        <v>2.0984926316049514E-2</v>
      </c>
      <c r="DW149" s="156">
        <f t="shared" si="221"/>
        <v>2.0553610317997541E-2</v>
      </c>
    </row>
    <row r="150" spans="1:127" x14ac:dyDescent="0.7">
      <c r="A150" s="25">
        <v>44047</v>
      </c>
      <c r="B150">
        <v>156.94149780000001</v>
      </c>
      <c r="C150" s="85">
        <v>44047</v>
      </c>
      <c r="D150">
        <v>509.64001459999997</v>
      </c>
      <c r="E150" s="17">
        <v>149</v>
      </c>
      <c r="R150" s="5"/>
      <c r="S150" s="86">
        <f t="shared" si="165"/>
        <v>154.53996208603826</v>
      </c>
      <c r="T150" s="86">
        <f t="shared" si="166"/>
        <v>2.4015357139617493</v>
      </c>
      <c r="U150" s="92">
        <f t="shared" si="167"/>
        <v>1.5539901016830348E-2</v>
      </c>
      <c r="V150" s="156">
        <f t="shared" si="168"/>
        <v>1.5302107776632606E-2</v>
      </c>
      <c r="W150" s="102"/>
      <c r="X150" s="5"/>
      <c r="Y150" s="86">
        <f t="shared" si="169"/>
        <v>155.35048062632205</v>
      </c>
      <c r="Z150" s="86">
        <f t="shared" si="170"/>
        <v>1.5910171736779546</v>
      </c>
      <c r="AA150" s="92">
        <f t="shared" si="171"/>
        <v>1.0241469271697754E-2</v>
      </c>
      <c r="AB150" s="156">
        <f t="shared" si="172"/>
        <v>1.0137644893038318E-2</v>
      </c>
      <c r="AC150" s="102"/>
      <c r="AD150" s="5"/>
      <c r="AE150" s="86">
        <f t="shared" si="149"/>
        <v>155.79111477647751</v>
      </c>
      <c r="AF150" s="86">
        <f t="shared" si="173"/>
        <v>1.1503830235224939</v>
      </c>
      <c r="AG150" s="92">
        <f t="shared" si="174"/>
        <v>7.3841375689044572E-3</v>
      </c>
      <c r="AH150" s="156">
        <f t="shared" si="175"/>
        <v>7.3300117537332043E-3</v>
      </c>
      <c r="AI150" s="102"/>
      <c r="AJ150" s="5"/>
      <c r="AK150" s="86">
        <f t="shared" si="150"/>
        <v>155.8831916304097</v>
      </c>
      <c r="AL150" s="86">
        <f t="shared" si="176"/>
        <v>1.0583061695903098</v>
      </c>
      <c r="AM150" s="92">
        <f t="shared" si="177"/>
        <v>6.7890973909457428E-3</v>
      </c>
      <c r="AN150" s="156">
        <f t="shared" si="178"/>
        <v>6.7433163594435236E-3</v>
      </c>
      <c r="AO150" s="102"/>
      <c r="AP150" s="5"/>
      <c r="AQ150" s="6">
        <f t="shared" si="151"/>
        <v>155.35048062632205</v>
      </c>
      <c r="AR150" s="5"/>
      <c r="AS150" s="86">
        <f t="shared" si="179"/>
        <v>0.78667975968719228</v>
      </c>
      <c r="AT150" s="86">
        <f t="shared" si="152"/>
        <v>156.13716038600924</v>
      </c>
      <c r="AU150" s="86">
        <f t="shared" si="180"/>
        <v>0.80433741399076553</v>
      </c>
      <c r="AV150" s="92">
        <f t="shared" si="181"/>
        <v>5.1514797118267473E-3</v>
      </c>
      <c r="AW150" s="156">
        <f t="shared" si="182"/>
        <v>5.1250779766087171E-3</v>
      </c>
      <c r="AY150" s="5"/>
      <c r="AZ150" s="86">
        <f t="shared" si="183"/>
        <v>0.96095877130902585</v>
      </c>
      <c r="BA150" s="86">
        <f t="shared" si="153"/>
        <v>156.31143939763109</v>
      </c>
      <c r="BB150" s="86">
        <f t="shared" si="184"/>
        <v>0.63005840236891686</v>
      </c>
      <c r="BC150" s="92">
        <f t="shared" si="185"/>
        <v>4.0307888200437451E-3</v>
      </c>
      <c r="BD150" s="156">
        <f t="shared" si="186"/>
        <v>4.0146067878862619E-3</v>
      </c>
      <c r="BF150" s="5"/>
      <c r="BG150">
        <f t="shared" si="187"/>
        <v>0.90880793469560461</v>
      </c>
      <c r="BH150" s="86">
        <f t="shared" si="154"/>
        <v>156.25928856101766</v>
      </c>
      <c r="BI150" s="86">
        <f t="shared" si="188"/>
        <v>0.68220923898235242</v>
      </c>
      <c r="BJ150" s="92">
        <f t="shared" si="189"/>
        <v>4.3658795919575477E-3</v>
      </c>
      <c r="BK150" s="156">
        <f t="shared" si="190"/>
        <v>4.3469015432217465E-3</v>
      </c>
      <c r="BM150" s="5"/>
      <c r="BN150" s="86">
        <f t="shared" si="191"/>
        <v>0.79906650613147689</v>
      </c>
      <c r="BO150" s="86">
        <f t="shared" si="155"/>
        <v>156.14954713245353</v>
      </c>
      <c r="BP150" s="86">
        <f t="shared" si="192"/>
        <v>0.79195066754647314</v>
      </c>
      <c r="BQ150" s="92">
        <f t="shared" si="193"/>
        <v>5.0717448887296649E-3</v>
      </c>
      <c r="BR150" s="156">
        <f t="shared" si="194"/>
        <v>5.0461520926460349E-3</v>
      </c>
      <c r="BW150" s="5"/>
      <c r="BX150" s="86">
        <f t="shared" si="156"/>
        <v>491.40114591685199</v>
      </c>
      <c r="BY150" s="86">
        <f t="shared" si="195"/>
        <v>18.238868683147984</v>
      </c>
      <c r="BZ150" s="92">
        <f t="shared" si="196"/>
        <v>3.711604833382727E-2</v>
      </c>
      <c r="CA150" s="156">
        <f t="shared" si="197"/>
        <v>3.5787748529642213E-2</v>
      </c>
      <c r="CC150" s="5"/>
      <c r="CD150" s="86">
        <f t="shared" si="157"/>
        <v>493.09386491607052</v>
      </c>
      <c r="CE150" s="86">
        <f t="shared" si="198"/>
        <v>16.546149683929457</v>
      </c>
      <c r="CF150" s="92">
        <f t="shared" si="199"/>
        <v>3.3555780879053879E-2</v>
      </c>
      <c r="CG150" s="156">
        <f t="shared" si="200"/>
        <v>3.2466347244958768E-2</v>
      </c>
      <c r="CI150" s="5"/>
      <c r="CJ150" s="86">
        <f t="shared" si="158"/>
        <v>494.96424513374234</v>
      </c>
      <c r="CK150" s="86">
        <f t="shared" si="201"/>
        <v>14.675769466257634</v>
      </c>
      <c r="CL150" s="92">
        <f t="shared" si="202"/>
        <v>2.9650160815741653E-2</v>
      </c>
      <c r="CM150" s="156">
        <f t="shared" si="203"/>
        <v>2.8796344568383574E-2</v>
      </c>
      <c r="CO150" s="5"/>
      <c r="CP150" s="86">
        <f t="shared" si="159"/>
        <v>495.9908998900039</v>
      </c>
      <c r="CQ150" s="86">
        <f t="shared" si="204"/>
        <v>13.64911470999607</v>
      </c>
      <c r="CR150" s="92">
        <f t="shared" si="205"/>
        <v>2.7518881320248094E-2</v>
      </c>
      <c r="CS150" s="156">
        <f t="shared" si="206"/>
        <v>2.6781874105212912E-2</v>
      </c>
      <c r="CU150" s="5"/>
      <c r="CV150" s="6">
        <f t="shared" si="160"/>
        <v>493.09386491607052</v>
      </c>
      <c r="CW150" s="5"/>
      <c r="CX150" s="86">
        <f t="shared" si="207"/>
        <v>1.6429331463002452</v>
      </c>
      <c r="CY150" s="86">
        <f t="shared" si="161"/>
        <v>494.73679806237078</v>
      </c>
      <c r="CZ150" s="86">
        <f t="shared" si="208"/>
        <v>14.903216537629191</v>
      </c>
      <c r="DA150" s="92">
        <f t="shared" si="209"/>
        <v>3.0123525470507579E-2</v>
      </c>
      <c r="DB150" s="156">
        <f t="shared" si="210"/>
        <v>2.9242634233354391E-2</v>
      </c>
      <c r="DD150" s="5"/>
      <c r="DE150" s="86">
        <f t="shared" si="211"/>
        <v>2.9057115314404482</v>
      </c>
      <c r="DF150" s="86">
        <f t="shared" si="162"/>
        <v>495.99957644751095</v>
      </c>
      <c r="DG150" s="86">
        <f t="shared" si="212"/>
        <v>13.640438152489025</v>
      </c>
      <c r="DH150" s="92">
        <f t="shared" si="213"/>
        <v>2.7500906855981E-2</v>
      </c>
      <c r="DI150" s="156">
        <f t="shared" si="214"/>
        <v>2.6764849230284569E-2</v>
      </c>
      <c r="DK150" s="5"/>
      <c r="DL150" s="86">
        <f t="shared" si="215"/>
        <v>3.8576591989481233</v>
      </c>
      <c r="DM150" s="86">
        <f t="shared" si="163"/>
        <v>496.95152411501863</v>
      </c>
      <c r="DN150" s="86">
        <f t="shared" si="216"/>
        <v>12.688490484981344</v>
      </c>
      <c r="DO150" s="92">
        <f t="shared" si="217"/>
        <v>2.5532652319715219E-2</v>
      </c>
      <c r="DP150" s="156">
        <f t="shared" si="218"/>
        <v>2.4896966724522466E-2</v>
      </c>
      <c r="DR150" s="5"/>
      <c r="DS150" s="86">
        <f t="shared" si="164"/>
        <v>4.3455524608999605</v>
      </c>
      <c r="DT150" s="86">
        <f t="shared" si="148"/>
        <v>497.43941737697048</v>
      </c>
      <c r="DU150" s="86">
        <f t="shared" si="219"/>
        <v>12.20059722302949</v>
      </c>
      <c r="DV150" s="92">
        <f t="shared" si="220"/>
        <v>2.4526800243060774E-2</v>
      </c>
      <c r="DW150" s="156">
        <f t="shared" si="221"/>
        <v>2.3939637535340206E-2</v>
      </c>
    </row>
    <row r="151" spans="1:127" x14ac:dyDescent="0.7">
      <c r="A151" s="25">
        <v>44048</v>
      </c>
      <c r="B151">
        <v>160.25149540000001</v>
      </c>
      <c r="C151" s="85">
        <v>44048</v>
      </c>
      <c r="D151">
        <v>502.10998540000003</v>
      </c>
      <c r="E151" s="17">
        <v>150</v>
      </c>
      <c r="R151" s="5"/>
      <c r="S151" s="86">
        <f t="shared" si="165"/>
        <v>155.33246887164563</v>
      </c>
      <c r="T151" s="86">
        <f t="shared" si="166"/>
        <v>4.9190265283543795</v>
      </c>
      <c r="U151" s="92">
        <f t="shared" si="167"/>
        <v>3.1667728995018234E-2</v>
      </c>
      <c r="V151" s="156">
        <f t="shared" si="168"/>
        <v>3.0695666933254585E-2</v>
      </c>
      <c r="W151" s="102"/>
      <c r="X151" s="5"/>
      <c r="Y151" s="86">
        <f t="shared" si="169"/>
        <v>156.14598921316104</v>
      </c>
      <c r="Z151" s="86">
        <f t="shared" si="170"/>
        <v>4.1055061868389657</v>
      </c>
      <c r="AA151" s="92">
        <f t="shared" si="171"/>
        <v>2.6292741859890986E-2</v>
      </c>
      <c r="AB151" s="156">
        <f t="shared" si="172"/>
        <v>2.5619144311828778E-2</v>
      </c>
      <c r="AC151" s="102"/>
      <c r="AD151" s="5"/>
      <c r="AE151" s="86">
        <f t="shared" si="149"/>
        <v>156.55036757200236</v>
      </c>
      <c r="AF151" s="86">
        <f t="shared" si="173"/>
        <v>3.7011278279976523</v>
      </c>
      <c r="AG151" s="92">
        <f t="shared" si="174"/>
        <v>2.364177028390169E-2</v>
      </c>
      <c r="AH151" s="156">
        <f t="shared" si="175"/>
        <v>2.3095745963301956E-2</v>
      </c>
      <c r="AI151" s="102"/>
      <c r="AJ151" s="5"/>
      <c r="AK151" s="86">
        <f t="shared" si="150"/>
        <v>156.67692125760243</v>
      </c>
      <c r="AL151" s="86">
        <f t="shared" si="176"/>
        <v>3.5745741423975801</v>
      </c>
      <c r="AM151" s="92">
        <f t="shared" si="177"/>
        <v>2.2814937348177761E-2</v>
      </c>
      <c r="AN151" s="156">
        <f t="shared" si="178"/>
        <v>2.2306026745492574E-2</v>
      </c>
      <c r="AO151" s="102"/>
      <c r="AP151" s="5"/>
      <c r="AQ151" s="6">
        <f t="shared" si="151"/>
        <v>156.14598921316104</v>
      </c>
      <c r="AR151" s="5"/>
      <c r="AS151" s="86">
        <f t="shared" si="179"/>
        <v>0.78959327264728596</v>
      </c>
      <c r="AT151" s="86">
        <f t="shared" si="152"/>
        <v>156.93558248580834</v>
      </c>
      <c r="AU151" s="86">
        <f t="shared" si="180"/>
        <v>3.3159129141916708</v>
      </c>
      <c r="AV151" s="92">
        <f t="shared" si="181"/>
        <v>2.1129133760927215E-2</v>
      </c>
      <c r="AW151" s="156">
        <f t="shared" si="182"/>
        <v>2.0691931179268548E-2</v>
      </c>
      <c r="AY151" s="5"/>
      <c r="AZ151" s="86">
        <f t="shared" si="183"/>
        <v>0.87823367907400862</v>
      </c>
      <c r="BA151" s="86">
        <f t="shared" si="153"/>
        <v>157.02422289223506</v>
      </c>
      <c r="BB151" s="86">
        <f t="shared" si="184"/>
        <v>3.2272725077649511</v>
      </c>
      <c r="BC151" s="92">
        <f t="shared" si="185"/>
        <v>2.0552704852294108E-2</v>
      </c>
      <c r="BD151" s="156">
        <f t="shared" si="186"/>
        <v>2.0138798079290504E-2</v>
      </c>
      <c r="BF151" s="5"/>
      <c r="BG151">
        <f t="shared" si="187"/>
        <v>0.83403036511023987</v>
      </c>
      <c r="BH151" s="86">
        <f t="shared" si="154"/>
        <v>156.98001957827128</v>
      </c>
      <c r="BI151" s="86">
        <f t="shared" si="188"/>
        <v>3.2714758217287283</v>
      </c>
      <c r="BJ151" s="92">
        <f t="shared" si="189"/>
        <v>2.0840077804281001E-2</v>
      </c>
      <c r="BK151" s="156">
        <f t="shared" si="190"/>
        <v>2.0414635217992031E-2</v>
      </c>
      <c r="BM151" s="5"/>
      <c r="BN151" s="86">
        <f t="shared" si="191"/>
        <v>0.79639806666211288</v>
      </c>
      <c r="BO151" s="86">
        <f t="shared" si="155"/>
        <v>156.94238727982315</v>
      </c>
      <c r="BP151" s="86">
        <f t="shared" si="192"/>
        <v>3.3091081201768588</v>
      </c>
      <c r="BQ151" s="92">
        <f t="shared" si="193"/>
        <v>2.1084859084479372E-2</v>
      </c>
      <c r="BR151" s="156">
        <f t="shared" si="194"/>
        <v>2.0649467962324291E-2</v>
      </c>
      <c r="BW151" s="5"/>
      <c r="BX151" s="86">
        <f t="shared" si="156"/>
        <v>497.41997258229082</v>
      </c>
      <c r="BY151" s="86">
        <f t="shared" si="195"/>
        <v>4.6900128177092029</v>
      </c>
      <c r="BZ151" s="92">
        <f t="shared" si="196"/>
        <v>9.4286781316029866E-3</v>
      </c>
      <c r="CA151" s="156">
        <f t="shared" si="197"/>
        <v>9.3406085401248479E-3</v>
      </c>
      <c r="CC151" s="5"/>
      <c r="CD151" s="86">
        <f t="shared" si="157"/>
        <v>501.36693975803524</v>
      </c>
      <c r="CE151" s="86">
        <f t="shared" si="198"/>
        <v>0.74304564196478395</v>
      </c>
      <c r="CF151" s="92">
        <f t="shared" si="199"/>
        <v>1.4820395663172072E-3</v>
      </c>
      <c r="CG151" s="156">
        <f t="shared" si="200"/>
        <v>1.4798463754367389E-3</v>
      </c>
      <c r="CI151" s="5"/>
      <c r="CJ151" s="86">
        <f t="shared" si="158"/>
        <v>504.65025298147236</v>
      </c>
      <c r="CK151" s="86">
        <f t="shared" si="201"/>
        <v>2.5402675814723352</v>
      </c>
      <c r="CL151" s="92">
        <f t="shared" si="202"/>
        <v>5.0337190290987493E-3</v>
      </c>
      <c r="CM151" s="156">
        <f t="shared" si="203"/>
        <v>5.0591855476617553E-3</v>
      </c>
      <c r="CO151" s="5"/>
      <c r="CP151" s="86">
        <f t="shared" si="159"/>
        <v>506.22773592250093</v>
      </c>
      <c r="CQ151" s="86">
        <f t="shared" si="204"/>
        <v>4.1177505225008986</v>
      </c>
      <c r="CR151" s="92">
        <f t="shared" si="205"/>
        <v>8.134185921277317E-3</v>
      </c>
      <c r="CS151" s="156">
        <f t="shared" si="206"/>
        <v>8.2008935138394839E-3</v>
      </c>
      <c r="CU151" s="5"/>
      <c r="CV151" s="6">
        <f t="shared" si="160"/>
        <v>501.36693975803524</v>
      </c>
      <c r="CW151" s="5"/>
      <c r="CX151" s="86">
        <f t="shared" si="207"/>
        <v>3.8308799058695246</v>
      </c>
      <c r="CY151" s="86">
        <f t="shared" si="161"/>
        <v>505.1978196639048</v>
      </c>
      <c r="CZ151" s="86">
        <f t="shared" si="208"/>
        <v>3.0878342639047673</v>
      </c>
      <c r="DA151" s="92">
        <f t="shared" si="209"/>
        <v>6.1121290387971677E-3</v>
      </c>
      <c r="DB151" s="156">
        <f t="shared" si="210"/>
        <v>6.1497169020545972E-3</v>
      </c>
      <c r="DD151" s="5"/>
      <c r="DE151" s="86">
        <f t="shared" si="211"/>
        <v>5.5893931867025888</v>
      </c>
      <c r="DF151" s="86">
        <f t="shared" si="162"/>
        <v>506.95633294473782</v>
      </c>
      <c r="DG151" s="86">
        <f t="shared" si="212"/>
        <v>4.8463475447377959</v>
      </c>
      <c r="DH151" s="92">
        <f t="shared" si="213"/>
        <v>9.5596942572686739E-3</v>
      </c>
      <c r="DI151" s="156">
        <f t="shared" si="214"/>
        <v>9.651964082883175E-3</v>
      </c>
      <c r="DK151" s="5"/>
      <c r="DL151" s="86">
        <f t="shared" si="215"/>
        <v>6.7718335233390823</v>
      </c>
      <c r="DM151" s="86">
        <f t="shared" si="163"/>
        <v>508.13877328137431</v>
      </c>
      <c r="DN151" s="86">
        <f t="shared" si="216"/>
        <v>6.028787881374285</v>
      </c>
      <c r="DO151" s="92">
        <f t="shared" si="217"/>
        <v>1.1864451599397894E-2</v>
      </c>
      <c r="DP151" s="156">
        <f t="shared" si="218"/>
        <v>1.2006906965953927E-2</v>
      </c>
      <c r="DR151" s="5"/>
      <c r="DS151" s="86">
        <f t="shared" si="164"/>
        <v>7.2911942466985362</v>
      </c>
      <c r="DT151" s="86">
        <f t="shared" si="148"/>
        <v>508.65813400473377</v>
      </c>
      <c r="DU151" s="86">
        <f t="shared" si="219"/>
        <v>6.5481486047337398</v>
      </c>
      <c r="DV151" s="92">
        <f t="shared" si="220"/>
        <v>1.2873378339945705E-2</v>
      </c>
      <c r="DW151" s="156">
        <f t="shared" si="221"/>
        <v>1.3041263458477597E-2</v>
      </c>
    </row>
    <row r="152" spans="1:127" x14ac:dyDescent="0.7">
      <c r="A152" s="25">
        <v>44049</v>
      </c>
      <c r="B152">
        <v>161.25</v>
      </c>
      <c r="C152" s="85">
        <v>44049</v>
      </c>
      <c r="D152">
        <v>509.07998659999998</v>
      </c>
      <c r="E152" s="17">
        <v>151</v>
      </c>
      <c r="R152" s="5"/>
      <c r="S152" s="86">
        <f t="shared" si="165"/>
        <v>156.95574762600256</v>
      </c>
      <c r="T152" s="86">
        <f t="shared" si="166"/>
        <v>4.2942523739974376</v>
      </c>
      <c r="U152" s="92">
        <f t="shared" si="167"/>
        <v>2.7359637598171123E-2</v>
      </c>
      <c r="V152" s="156">
        <f t="shared" si="168"/>
        <v>2.6631022474402716E-2</v>
      </c>
      <c r="W152" s="102"/>
      <c r="X152" s="5"/>
      <c r="Y152" s="86">
        <f t="shared" si="169"/>
        <v>158.19874230658053</v>
      </c>
      <c r="Z152" s="86">
        <f t="shared" si="170"/>
        <v>3.0512576934194726</v>
      </c>
      <c r="AA152" s="92">
        <f t="shared" si="171"/>
        <v>1.9287496530827671E-2</v>
      </c>
      <c r="AB152" s="156">
        <f t="shared" si="172"/>
        <v>1.892252833128355E-2</v>
      </c>
      <c r="AC152" s="102"/>
      <c r="AD152" s="5"/>
      <c r="AE152" s="86">
        <f t="shared" si="149"/>
        <v>158.99311193848081</v>
      </c>
      <c r="AF152" s="86">
        <f t="shared" si="173"/>
        <v>2.2568880615191915</v>
      </c>
      <c r="AG152" s="92">
        <f t="shared" si="174"/>
        <v>1.4194879476240763E-2</v>
      </c>
      <c r="AH152" s="156">
        <f t="shared" si="175"/>
        <v>1.3996205032677157E-2</v>
      </c>
      <c r="AI152" s="102"/>
      <c r="AJ152" s="5"/>
      <c r="AK152" s="86">
        <f t="shared" si="150"/>
        <v>159.35785186440063</v>
      </c>
      <c r="AL152" s="86">
        <f t="shared" si="176"/>
        <v>1.8921481355993706</v>
      </c>
      <c r="AM152" s="92">
        <f t="shared" si="177"/>
        <v>1.187357957867944E-2</v>
      </c>
      <c r="AN152" s="156">
        <f t="shared" si="178"/>
        <v>1.1734252003717027E-2</v>
      </c>
      <c r="AO152" s="102"/>
      <c r="AP152" s="5"/>
      <c r="AQ152" s="6">
        <f t="shared" si="151"/>
        <v>158.19874230658053</v>
      </c>
      <c r="AR152" s="5"/>
      <c r="AS152" s="86">
        <f t="shared" si="179"/>
        <v>1.206436013502111</v>
      </c>
      <c r="AT152" s="86">
        <f t="shared" si="152"/>
        <v>159.40517832008263</v>
      </c>
      <c r="AU152" s="86">
        <f t="shared" si="180"/>
        <v>1.8448216799173736</v>
      </c>
      <c r="AV152" s="92">
        <f t="shared" si="181"/>
        <v>1.1573160291022705E-2</v>
      </c>
      <c r="AW152" s="156">
        <f t="shared" si="182"/>
        <v>1.144075460413875E-2</v>
      </c>
      <c r="AY152" s="5"/>
      <c r="AZ152" s="86">
        <f t="shared" si="183"/>
        <v>1.4654933862467456</v>
      </c>
      <c r="BA152" s="86">
        <f t="shared" si="153"/>
        <v>159.66423569282728</v>
      </c>
      <c r="BB152" s="86">
        <f t="shared" si="184"/>
        <v>1.5857643071727239</v>
      </c>
      <c r="BC152" s="92">
        <f t="shared" si="185"/>
        <v>9.9318692147408842E-3</v>
      </c>
      <c r="BD152" s="156">
        <f t="shared" si="186"/>
        <v>9.8341972537843349E-3</v>
      </c>
      <c r="BF152" s="5"/>
      <c r="BG152">
        <f t="shared" si="187"/>
        <v>1.6383873657943404</v>
      </c>
      <c r="BH152" s="86">
        <f t="shared" si="154"/>
        <v>159.83712967237486</v>
      </c>
      <c r="BI152" s="86">
        <f t="shared" si="188"/>
        <v>1.4128703276251429</v>
      </c>
      <c r="BJ152" s="92">
        <f t="shared" si="189"/>
        <v>8.839437560729255E-3</v>
      </c>
      <c r="BK152" s="156">
        <f t="shared" si="190"/>
        <v>8.7619865279078626E-3</v>
      </c>
      <c r="BM152" s="5"/>
      <c r="BN152" s="86">
        <f t="shared" si="191"/>
        <v>1.7386643367301404</v>
      </c>
      <c r="BO152" s="86">
        <f t="shared" si="155"/>
        <v>159.93740664331068</v>
      </c>
      <c r="BP152" s="86">
        <f t="shared" si="192"/>
        <v>1.3125933566893195</v>
      </c>
      <c r="BQ152" s="92">
        <f t="shared" si="193"/>
        <v>8.2069190956474605E-3</v>
      </c>
      <c r="BR152" s="156">
        <f t="shared" si="194"/>
        <v>8.1401138399337641E-3</v>
      </c>
      <c r="BW152" s="5"/>
      <c r="BX152" s="86">
        <f t="shared" si="156"/>
        <v>498.96767681213487</v>
      </c>
      <c r="BY152" s="86">
        <f t="shared" si="195"/>
        <v>10.112309787865115</v>
      </c>
      <c r="BZ152" s="92">
        <f t="shared" si="196"/>
        <v>2.0266462654398507E-2</v>
      </c>
      <c r="CA152" s="156">
        <f t="shared" si="197"/>
        <v>1.9863891832406038E-2</v>
      </c>
      <c r="CC152" s="5"/>
      <c r="CD152" s="86">
        <f t="shared" si="157"/>
        <v>501.73846257901766</v>
      </c>
      <c r="CE152" s="86">
        <f t="shared" si="198"/>
        <v>7.3415240209823196</v>
      </c>
      <c r="CF152" s="92">
        <f t="shared" si="199"/>
        <v>1.4632173071296321E-2</v>
      </c>
      <c r="CG152" s="156">
        <f t="shared" si="200"/>
        <v>1.4421160159947093E-2</v>
      </c>
      <c r="CI152" s="5"/>
      <c r="CJ152" s="86">
        <f t="shared" si="158"/>
        <v>502.97367637770066</v>
      </c>
      <c r="CK152" s="86">
        <f t="shared" si="201"/>
        <v>6.106310222299328</v>
      </c>
      <c r="CL152" s="92">
        <f t="shared" si="202"/>
        <v>1.2140417101498338E-2</v>
      </c>
      <c r="CM152" s="156">
        <f t="shared" si="203"/>
        <v>1.199479528370705E-2</v>
      </c>
      <c r="CO152" s="5"/>
      <c r="CP152" s="86">
        <f t="shared" si="159"/>
        <v>503.13942303062527</v>
      </c>
      <c r="CQ152" s="86">
        <f t="shared" si="204"/>
        <v>5.9405635693747172</v>
      </c>
      <c r="CR152" s="92">
        <f t="shared" si="205"/>
        <v>1.1806992848209243E-2</v>
      </c>
      <c r="CS152" s="156">
        <f t="shared" si="206"/>
        <v>1.1669214515876073E-2</v>
      </c>
      <c r="CU152" s="5"/>
      <c r="CV152" s="6">
        <f t="shared" si="160"/>
        <v>501.73846257901766</v>
      </c>
      <c r="CW152" s="5"/>
      <c r="CX152" s="86">
        <f t="shared" si="207"/>
        <v>2.6892920678567802</v>
      </c>
      <c r="CY152" s="86">
        <f t="shared" si="161"/>
        <v>504.42775464687446</v>
      </c>
      <c r="CZ152" s="86">
        <f t="shared" si="208"/>
        <v>4.6522319531255221</v>
      </c>
      <c r="DA152" s="92">
        <f t="shared" si="209"/>
        <v>9.2227913913704562E-3</v>
      </c>
      <c r="DB152" s="156">
        <f t="shared" si="210"/>
        <v>9.138508830795828E-3</v>
      </c>
      <c r="DD152" s="5"/>
      <c r="DE152" s="86">
        <f t="shared" si="211"/>
        <v>2.9804580038425046</v>
      </c>
      <c r="DF152" s="86">
        <f t="shared" si="162"/>
        <v>504.71892058286016</v>
      </c>
      <c r="DG152" s="86">
        <f t="shared" si="212"/>
        <v>4.3610660171398195</v>
      </c>
      <c r="DH152" s="92">
        <f t="shared" si="213"/>
        <v>8.6405835788830095E-3</v>
      </c>
      <c r="DI152" s="156">
        <f t="shared" si="214"/>
        <v>8.5665634712260748E-3</v>
      </c>
      <c r="DK152" s="5"/>
      <c r="DL152" s="86">
        <f t="shared" si="215"/>
        <v>2.5476284597836854</v>
      </c>
      <c r="DM152" s="86">
        <f t="shared" si="163"/>
        <v>504.28609103880137</v>
      </c>
      <c r="DN152" s="86">
        <f t="shared" si="216"/>
        <v>4.7938955611986103</v>
      </c>
      <c r="DO152" s="92">
        <f t="shared" si="217"/>
        <v>9.506301376116584E-3</v>
      </c>
      <c r="DP152" s="156">
        <f t="shared" si="218"/>
        <v>9.4167826027019268E-3</v>
      </c>
      <c r="DR152" s="5"/>
      <c r="DS152" s="86">
        <f t="shared" si="164"/>
        <v>2.1014406774114494</v>
      </c>
      <c r="DT152" s="86">
        <f t="shared" si="148"/>
        <v>503.83990325642912</v>
      </c>
      <c r="DU152" s="86">
        <f t="shared" si="219"/>
        <v>5.2400833435708591</v>
      </c>
      <c r="DV152" s="92">
        <f t="shared" si="220"/>
        <v>1.0400294438179742E-2</v>
      </c>
      <c r="DW152" s="156">
        <f t="shared" si="221"/>
        <v>1.0293241693840454E-2</v>
      </c>
    </row>
    <row r="153" spans="1:127" x14ac:dyDescent="0.7">
      <c r="A153" s="25">
        <v>44050</v>
      </c>
      <c r="B153">
        <v>158.37300110000001</v>
      </c>
      <c r="C153" s="85">
        <v>44050</v>
      </c>
      <c r="D153">
        <v>494.73001099999999</v>
      </c>
      <c r="E153" s="17">
        <v>152</v>
      </c>
      <c r="R153" s="5"/>
      <c r="S153" s="86">
        <f t="shared" si="165"/>
        <v>158.37285090942171</v>
      </c>
      <c r="T153" s="86">
        <f t="shared" si="166"/>
        <v>1.5019057829590565E-4</v>
      </c>
      <c r="U153" s="92">
        <f t="shared" si="167"/>
        <v>9.4833538345410126E-7</v>
      </c>
      <c r="V153" s="156">
        <f t="shared" si="168"/>
        <v>9.4833448411495458E-7</v>
      </c>
      <c r="W153" s="102"/>
      <c r="X153" s="5"/>
      <c r="Y153" s="86">
        <f t="shared" si="169"/>
        <v>159.72437115329026</v>
      </c>
      <c r="Z153" s="86">
        <f t="shared" si="170"/>
        <v>1.3513700532902533</v>
      </c>
      <c r="AA153" s="92">
        <f t="shared" si="171"/>
        <v>8.4606378070715329E-3</v>
      </c>
      <c r="AB153" s="156">
        <f t="shared" si="172"/>
        <v>8.5328309996283401E-3</v>
      </c>
      <c r="AC153" s="102"/>
      <c r="AD153" s="5"/>
      <c r="AE153" s="86">
        <f t="shared" si="149"/>
        <v>160.48265805908349</v>
      </c>
      <c r="AF153" s="86">
        <f t="shared" si="173"/>
        <v>2.1096569590834804</v>
      </c>
      <c r="AG153" s="92">
        <f t="shared" si="174"/>
        <v>1.3145700504952918E-2</v>
      </c>
      <c r="AH153" s="156">
        <f t="shared" si="175"/>
        <v>1.3320811908788664E-2</v>
      </c>
      <c r="AI153" s="102"/>
      <c r="AJ153" s="5"/>
      <c r="AK153" s="86">
        <f t="shared" si="150"/>
        <v>160.77696296610014</v>
      </c>
      <c r="AL153" s="86">
        <f t="shared" si="176"/>
        <v>2.4039618661001327</v>
      </c>
      <c r="AM153" s="92">
        <f t="shared" si="177"/>
        <v>1.495215372744047E-2</v>
      </c>
      <c r="AN153" s="156">
        <f t="shared" si="178"/>
        <v>1.5179114176047098E-2</v>
      </c>
      <c r="AO153" s="102"/>
      <c r="AP153" s="5"/>
      <c r="AQ153" s="6">
        <f t="shared" si="151"/>
        <v>159.72437115329026</v>
      </c>
      <c r="AR153" s="5"/>
      <c r="AS153" s="86">
        <f t="shared" si="179"/>
        <v>1.3117696484606274</v>
      </c>
      <c r="AT153" s="86">
        <f t="shared" si="152"/>
        <v>161.03614080175089</v>
      </c>
      <c r="AU153" s="86">
        <f t="shared" si="180"/>
        <v>2.6631397017508789</v>
      </c>
      <c r="AV153" s="92">
        <f t="shared" si="181"/>
        <v>1.6537528088365141E-2</v>
      </c>
      <c r="AW153" s="156">
        <f t="shared" si="182"/>
        <v>1.68156168239138E-2</v>
      </c>
      <c r="AY153" s="5"/>
      <c r="AZ153" s="86">
        <f t="shared" si="183"/>
        <v>1.495561116478241</v>
      </c>
      <c r="BA153" s="86">
        <f t="shared" si="153"/>
        <v>161.21993226976849</v>
      </c>
      <c r="BB153" s="86">
        <f t="shared" si="184"/>
        <v>2.8469311697684816</v>
      </c>
      <c r="BC153" s="92">
        <f t="shared" si="185"/>
        <v>1.7658679852344351E-2</v>
      </c>
      <c r="BD153" s="156">
        <f t="shared" si="186"/>
        <v>1.7976114299752835E-2</v>
      </c>
      <c r="BF153" s="5"/>
      <c r="BG153">
        <f t="shared" si="187"/>
        <v>1.5639667431985016</v>
      </c>
      <c r="BH153" s="86">
        <f t="shared" si="154"/>
        <v>161.28833789648877</v>
      </c>
      <c r="BI153" s="86">
        <f t="shared" si="188"/>
        <v>2.9153367964887593</v>
      </c>
      <c r="BJ153" s="92">
        <f t="shared" si="189"/>
        <v>1.8075310555681696E-2</v>
      </c>
      <c r="BK153" s="156">
        <f t="shared" si="190"/>
        <v>1.8408041624771353E-2</v>
      </c>
      <c r="BM153" s="5"/>
      <c r="BN153" s="86">
        <f t="shared" si="191"/>
        <v>1.5788877192148374</v>
      </c>
      <c r="BO153" s="86">
        <f t="shared" si="155"/>
        <v>161.3032588725051</v>
      </c>
      <c r="BP153" s="86">
        <f t="shared" si="192"/>
        <v>2.9302577725050867</v>
      </c>
      <c r="BQ153" s="92">
        <f t="shared" si="193"/>
        <v>1.8166141174005525E-2</v>
      </c>
      <c r="BR153" s="156">
        <f t="shared" si="194"/>
        <v>1.8502255764256566E-2</v>
      </c>
      <c r="BW153" s="5"/>
      <c r="BX153" s="86">
        <f t="shared" si="156"/>
        <v>502.30473904213034</v>
      </c>
      <c r="BY153" s="86">
        <f t="shared" si="195"/>
        <v>7.5747280421303458</v>
      </c>
      <c r="BZ153" s="92">
        <f t="shared" si="196"/>
        <v>1.5079945406398053E-2</v>
      </c>
      <c r="CA153" s="156">
        <f t="shared" si="197"/>
        <v>1.531083191581508E-2</v>
      </c>
      <c r="CC153" s="5"/>
      <c r="CD153" s="86">
        <f t="shared" si="157"/>
        <v>505.40922458950882</v>
      </c>
      <c r="CE153" s="86">
        <f t="shared" si="198"/>
        <v>10.679213589508834</v>
      </c>
      <c r="CF153" s="92">
        <f t="shared" si="199"/>
        <v>2.1129835131486658E-2</v>
      </c>
      <c r="CG153" s="156">
        <f t="shared" si="200"/>
        <v>2.1585942538482537E-2</v>
      </c>
      <c r="CI153" s="5"/>
      <c r="CJ153" s="86">
        <f t="shared" si="158"/>
        <v>507.00384112441822</v>
      </c>
      <c r="CK153" s="86">
        <f t="shared" si="201"/>
        <v>12.273830124418225</v>
      </c>
      <c r="CL153" s="92">
        <f t="shared" si="202"/>
        <v>2.4208554509562857E-2</v>
      </c>
      <c r="CM153" s="156">
        <f t="shared" si="203"/>
        <v>2.4809148124264945E-2</v>
      </c>
      <c r="CO153" s="5"/>
      <c r="CP153" s="86">
        <f t="shared" si="159"/>
        <v>507.5948457076563</v>
      </c>
      <c r="CQ153" s="86">
        <f t="shared" si="204"/>
        <v>12.864834707656314</v>
      </c>
      <c r="CR153" s="92">
        <f t="shared" si="205"/>
        <v>2.5344691374320365E-2</v>
      </c>
      <c r="CS153" s="156">
        <f t="shared" si="206"/>
        <v>2.6003748350848104E-2</v>
      </c>
      <c r="CU153" s="5"/>
      <c r="CV153" s="6">
        <f t="shared" si="160"/>
        <v>505.40922458950882</v>
      </c>
      <c r="CW153" s="5"/>
      <c r="CX153" s="86">
        <f t="shared" si="207"/>
        <v>3.0131771489261254</v>
      </c>
      <c r="CY153" s="86">
        <f t="shared" si="161"/>
        <v>508.42240173843493</v>
      </c>
      <c r="CZ153" s="86">
        <f t="shared" si="208"/>
        <v>13.692390738434938</v>
      </c>
      <c r="DA153" s="92">
        <f t="shared" si="209"/>
        <v>2.6931131853389852E-2</v>
      </c>
      <c r="DB153" s="156">
        <f t="shared" si="210"/>
        <v>2.7676491084012565E-2</v>
      </c>
      <c r="DD153" s="5"/>
      <c r="DE153" s="86">
        <f t="shared" si="211"/>
        <v>3.3256100071668322</v>
      </c>
      <c r="DF153" s="86">
        <f t="shared" si="162"/>
        <v>508.73483459667568</v>
      </c>
      <c r="DG153" s="86">
        <f t="shared" si="212"/>
        <v>14.004823596675692</v>
      </c>
      <c r="DH153" s="92">
        <f t="shared" si="213"/>
        <v>2.7528729397464393E-2</v>
      </c>
      <c r="DI153" s="156">
        <f t="shared" si="214"/>
        <v>2.8308013027889049E-2</v>
      </c>
      <c r="DK153" s="5"/>
      <c r="DL153" s="86">
        <f t="shared" si="215"/>
        <v>3.2888966032506186</v>
      </c>
      <c r="DM153" s="86">
        <f t="shared" si="163"/>
        <v>508.69812119275946</v>
      </c>
      <c r="DN153" s="86">
        <f t="shared" si="216"/>
        <v>13.968110192759468</v>
      </c>
      <c r="DO153" s="92">
        <f t="shared" si="217"/>
        <v>2.7458544883177529E-2</v>
      </c>
      <c r="DP153" s="156">
        <f t="shared" si="218"/>
        <v>2.823380405915878E-2</v>
      </c>
      <c r="DR153" s="5"/>
      <c r="DS153" s="86">
        <f t="shared" si="164"/>
        <v>3.2784316772212323</v>
      </c>
      <c r="DT153" s="86">
        <f t="shared" si="148"/>
        <v>508.68765626673007</v>
      </c>
      <c r="DU153" s="86">
        <f t="shared" si="219"/>
        <v>13.957645266730083</v>
      </c>
      <c r="DV153" s="92">
        <f t="shared" si="220"/>
        <v>2.7438537371174975E-2</v>
      </c>
      <c r="DW153" s="156">
        <f t="shared" si="221"/>
        <v>2.8212651257030943E-2</v>
      </c>
    </row>
    <row r="154" spans="1:127" x14ac:dyDescent="0.7">
      <c r="A154" s="25">
        <v>44053</v>
      </c>
      <c r="B154">
        <v>157.40800479999999</v>
      </c>
      <c r="C154" s="85">
        <v>44053</v>
      </c>
      <c r="D154">
        <v>483.38000490000002</v>
      </c>
      <c r="E154" s="17">
        <v>153</v>
      </c>
      <c r="R154" s="5"/>
      <c r="S154" s="86">
        <f t="shared" si="165"/>
        <v>158.37290047231255</v>
      </c>
      <c r="T154" s="86">
        <f t="shared" si="166"/>
        <v>0.96489567231256501</v>
      </c>
      <c r="U154" s="92">
        <f t="shared" si="167"/>
        <v>6.0925554146888427E-3</v>
      </c>
      <c r="V154" s="156">
        <f t="shared" si="168"/>
        <v>6.1299021834279998E-3</v>
      </c>
      <c r="W154" s="102"/>
      <c r="X154" s="5"/>
      <c r="Y154" s="86">
        <f t="shared" si="169"/>
        <v>159.04868612664512</v>
      </c>
      <c r="Z154" s="86">
        <f t="shared" si="170"/>
        <v>1.6406813266451366</v>
      </c>
      <c r="AA154" s="92">
        <f t="shared" si="171"/>
        <v>1.0315591826635507E-2</v>
      </c>
      <c r="AB154" s="156">
        <f t="shared" si="172"/>
        <v>1.04231123997141E-2</v>
      </c>
      <c r="AC154" s="102"/>
      <c r="AD154" s="5"/>
      <c r="AE154" s="86">
        <f t="shared" si="149"/>
        <v>159.09028446608841</v>
      </c>
      <c r="AF154" s="86">
        <f t="shared" si="173"/>
        <v>1.6822796660884194</v>
      </c>
      <c r="AG154" s="92">
        <f t="shared" si="174"/>
        <v>1.05743708469326E-2</v>
      </c>
      <c r="AH154" s="156">
        <f t="shared" si="175"/>
        <v>1.0687383200275591E-2</v>
      </c>
      <c r="AI154" s="102"/>
      <c r="AJ154" s="5"/>
      <c r="AK154" s="86">
        <f t="shared" si="150"/>
        <v>158.97399156652506</v>
      </c>
      <c r="AL154" s="86">
        <f t="shared" si="176"/>
        <v>1.5659867665250715</v>
      </c>
      <c r="AM154" s="92">
        <f t="shared" si="177"/>
        <v>9.850584684286302E-3</v>
      </c>
      <c r="AN154" s="156">
        <f t="shared" si="178"/>
        <v>9.9485840539989597E-3</v>
      </c>
      <c r="AO154" s="102"/>
      <c r="AP154" s="5"/>
      <c r="AQ154" s="6">
        <f t="shared" si="151"/>
        <v>159.04868612664512</v>
      </c>
      <c r="AR154" s="5"/>
      <c r="AS154" s="86">
        <f t="shared" si="179"/>
        <v>0.65590960567572376</v>
      </c>
      <c r="AT154" s="86">
        <f t="shared" si="152"/>
        <v>159.70459573232085</v>
      </c>
      <c r="AU154" s="86">
        <f t="shared" si="180"/>
        <v>2.2965909323208678</v>
      </c>
      <c r="AV154" s="92">
        <f t="shared" si="181"/>
        <v>1.4380243234641531E-2</v>
      </c>
      <c r="AW154" s="156">
        <f t="shared" si="182"/>
        <v>1.4590051727285905E-2</v>
      </c>
      <c r="AY154" s="5"/>
      <c r="AZ154" s="86">
        <f t="shared" si="183"/>
        <v>0.40993804491655006</v>
      </c>
      <c r="BA154" s="86">
        <f t="shared" si="153"/>
        <v>159.45862417156167</v>
      </c>
      <c r="BB154" s="86">
        <f t="shared" si="184"/>
        <v>2.0506193715616803</v>
      </c>
      <c r="BC154" s="92">
        <f t="shared" si="185"/>
        <v>1.2859883761165638E-2</v>
      </c>
      <c r="BD154" s="156">
        <f t="shared" si="186"/>
        <v>1.3027414801217788E-2</v>
      </c>
      <c r="BF154" s="5"/>
      <c r="BG154">
        <f t="shared" si="187"/>
        <v>8.579657510169747E-2</v>
      </c>
      <c r="BH154" s="86">
        <f t="shared" si="154"/>
        <v>159.13448270174683</v>
      </c>
      <c r="BI154" s="86">
        <f t="shared" si="188"/>
        <v>1.726477901746847</v>
      </c>
      <c r="BJ154" s="92">
        <f t="shared" si="189"/>
        <v>1.0849175316594632E-2</v>
      </c>
      <c r="BK154" s="156">
        <f t="shared" si="190"/>
        <v>1.096817092587179E-2</v>
      </c>
      <c r="BM154" s="5"/>
      <c r="BN154" s="86">
        <f t="shared" si="191"/>
        <v>-0.11204184018014629</v>
      </c>
      <c r="BO154" s="86">
        <f t="shared" si="155"/>
        <v>158.93664428646497</v>
      </c>
      <c r="BP154" s="86">
        <f t="shared" si="192"/>
        <v>1.5286394864649822</v>
      </c>
      <c r="BQ154" s="92">
        <f t="shared" si="193"/>
        <v>9.6179172105193434E-3</v>
      </c>
      <c r="BR154" s="156">
        <f t="shared" si="194"/>
        <v>9.7113198811410277E-3</v>
      </c>
      <c r="BW154" s="5"/>
      <c r="BX154" s="86">
        <f t="shared" si="156"/>
        <v>499.80507878822732</v>
      </c>
      <c r="BY154" s="86">
        <f t="shared" si="195"/>
        <v>16.425073888227303</v>
      </c>
      <c r="BZ154" s="92">
        <f t="shared" si="196"/>
        <v>3.2862959152095333E-2</v>
      </c>
      <c r="CA154" s="156">
        <f t="shared" si="197"/>
        <v>3.3979630356504434E-2</v>
      </c>
      <c r="CC154" s="5"/>
      <c r="CD154" s="86">
        <f t="shared" si="157"/>
        <v>500.06961779475444</v>
      </c>
      <c r="CE154" s="86">
        <f t="shared" si="198"/>
        <v>16.689612894754418</v>
      </c>
      <c r="CF154" s="92">
        <f t="shared" si="199"/>
        <v>3.3374578860346608E-2</v>
      </c>
      <c r="CG154" s="156">
        <f t="shared" si="200"/>
        <v>3.4526899593637736E-2</v>
      </c>
      <c r="CI154" s="5"/>
      <c r="CJ154" s="86">
        <f t="shared" si="158"/>
        <v>498.9031132423022</v>
      </c>
      <c r="CK154" s="86">
        <f t="shared" si="201"/>
        <v>15.52310834230218</v>
      </c>
      <c r="CL154" s="92">
        <f t="shared" si="202"/>
        <v>3.1114474795355857E-2</v>
      </c>
      <c r="CM154" s="156">
        <f t="shared" si="203"/>
        <v>3.2113674924376626E-2</v>
      </c>
      <c r="CO154" s="5"/>
      <c r="CP154" s="86">
        <f t="shared" si="159"/>
        <v>497.94621967691404</v>
      </c>
      <c r="CQ154" s="86">
        <f t="shared" si="204"/>
        <v>14.566214776914023</v>
      </c>
      <c r="CR154" s="92">
        <f t="shared" si="205"/>
        <v>2.9252586326220378E-2</v>
      </c>
      <c r="CS154" s="156">
        <f t="shared" si="206"/>
        <v>3.0134086286683355E-2</v>
      </c>
      <c r="CU154" s="5"/>
      <c r="CV154" s="6">
        <f t="shared" si="160"/>
        <v>500.06961779475444</v>
      </c>
      <c r="CW154" s="5"/>
      <c r="CX154" s="86">
        <f t="shared" si="207"/>
        <v>0.25675844751155563</v>
      </c>
      <c r="CY154" s="86">
        <f t="shared" si="161"/>
        <v>500.32637624226601</v>
      </c>
      <c r="CZ154" s="86">
        <f t="shared" si="208"/>
        <v>16.946371342265991</v>
      </c>
      <c r="DA154" s="92">
        <f t="shared" si="209"/>
        <v>3.3870633544333242E-2</v>
      </c>
      <c r="DB154" s="156">
        <f t="shared" si="210"/>
        <v>3.5058072676737627E-2</v>
      </c>
      <c r="DD154" s="5"/>
      <c r="DE154" s="86">
        <f t="shared" si="211"/>
        <v>-1.0069983937937781</v>
      </c>
      <c r="DF154" s="86">
        <f t="shared" si="162"/>
        <v>499.06261940096067</v>
      </c>
      <c r="DG154" s="86">
        <f t="shared" si="212"/>
        <v>15.682614500960653</v>
      </c>
      <c r="DH154" s="92">
        <f t="shared" si="213"/>
        <v>3.1424141763582596E-2</v>
      </c>
      <c r="DI154" s="156">
        <f t="shared" si="214"/>
        <v>3.2443655802860565E-2</v>
      </c>
      <c r="DK154" s="5"/>
      <c r="DL154" s="86">
        <f t="shared" si="215"/>
        <v>-2.4059156394326866</v>
      </c>
      <c r="DM154" s="86">
        <f t="shared" si="163"/>
        <v>497.66370215532174</v>
      </c>
      <c r="DN154" s="86">
        <f t="shared" si="216"/>
        <v>14.283697255321727</v>
      </c>
      <c r="DO154" s="92">
        <f t="shared" si="217"/>
        <v>2.8701505039368452E-2</v>
      </c>
      <c r="DP154" s="156">
        <f t="shared" si="218"/>
        <v>2.9549623713286791E-2</v>
      </c>
      <c r="DR154" s="5"/>
      <c r="DS154" s="86">
        <f t="shared" si="164"/>
        <v>-3.1850971767604834</v>
      </c>
      <c r="DT154" s="86">
        <f t="shared" si="148"/>
        <v>496.88452061799393</v>
      </c>
      <c r="DU154" s="86">
        <f t="shared" si="219"/>
        <v>13.504515717993911</v>
      </c>
      <c r="DV154" s="92">
        <f t="shared" si="220"/>
        <v>2.7178378793522966E-2</v>
      </c>
      <c r="DW154" s="156">
        <f t="shared" si="221"/>
        <v>2.7937679633206338E-2</v>
      </c>
    </row>
    <row r="155" spans="1:127" x14ac:dyDescent="0.7">
      <c r="A155" s="25">
        <v>44054</v>
      </c>
      <c r="B155">
        <v>154.03349299999999</v>
      </c>
      <c r="C155" s="85">
        <v>44054</v>
      </c>
      <c r="D155">
        <v>466.92999270000001</v>
      </c>
      <c r="E155" s="17">
        <v>154</v>
      </c>
      <c r="R155" s="5"/>
      <c r="S155" s="86">
        <f t="shared" si="165"/>
        <v>158.05448490044938</v>
      </c>
      <c r="T155" s="86">
        <f t="shared" si="166"/>
        <v>4.0209919004493884</v>
      </c>
      <c r="U155" s="92">
        <f t="shared" si="167"/>
        <v>2.5440542879767127E-2</v>
      </c>
      <c r="V155" s="156">
        <f t="shared" si="168"/>
        <v>2.6104659591465528E-2</v>
      </c>
      <c r="W155" s="102"/>
      <c r="X155" s="5"/>
      <c r="Y155" s="86">
        <f t="shared" si="169"/>
        <v>158.22834546332257</v>
      </c>
      <c r="Z155" s="86">
        <f t="shared" si="170"/>
        <v>4.1948524633225759</v>
      </c>
      <c r="AA155" s="92">
        <f t="shared" si="171"/>
        <v>2.651138423421703E-2</v>
      </c>
      <c r="AB155" s="156">
        <f t="shared" si="172"/>
        <v>2.7233378803677301E-2</v>
      </c>
      <c r="AC155" s="102"/>
      <c r="AD155" s="5"/>
      <c r="AE155" s="86">
        <f t="shared" si="149"/>
        <v>157.97997988647006</v>
      </c>
      <c r="AF155" s="86">
        <f t="shared" si="173"/>
        <v>3.9464868864700691</v>
      </c>
      <c r="AG155" s="92">
        <f t="shared" si="174"/>
        <v>2.498093042742601E-2</v>
      </c>
      <c r="AH155" s="156">
        <f t="shared" si="175"/>
        <v>2.5620965996467206E-2</v>
      </c>
      <c r="AI155" s="102"/>
      <c r="AJ155" s="5"/>
      <c r="AK155" s="86">
        <f t="shared" si="150"/>
        <v>157.79950149163125</v>
      </c>
      <c r="AL155" s="86">
        <f t="shared" si="176"/>
        <v>3.7660084916312542</v>
      </c>
      <c r="AM155" s="92">
        <f t="shared" si="177"/>
        <v>2.3865781932340142E-2</v>
      </c>
      <c r="AN155" s="156">
        <f t="shared" si="178"/>
        <v>2.4449283193436731E-2</v>
      </c>
      <c r="AO155" s="102"/>
      <c r="AP155" s="5"/>
      <c r="AQ155" s="6">
        <f t="shared" si="151"/>
        <v>158.22834546332257</v>
      </c>
      <c r="AR155" s="5"/>
      <c r="AS155" s="86">
        <f t="shared" si="179"/>
        <v>0.16874701690629201</v>
      </c>
      <c r="AT155" s="86">
        <f t="shared" si="152"/>
        <v>158.39709248022885</v>
      </c>
      <c r="AU155" s="86">
        <f t="shared" si="180"/>
        <v>4.3635994802288565</v>
      </c>
      <c r="AV155" s="92">
        <f t="shared" si="181"/>
        <v>2.7548482184251721E-2</v>
      </c>
      <c r="AW155" s="156">
        <f t="shared" si="182"/>
        <v>2.8328900392000179E-2</v>
      </c>
      <c r="AY155" s="5"/>
      <c r="AZ155" s="86">
        <f t="shared" si="183"/>
        <v>-0.205201309203002</v>
      </c>
      <c r="BA155" s="86">
        <f t="shared" si="153"/>
        <v>158.02314415411956</v>
      </c>
      <c r="BB155" s="86">
        <f t="shared" si="184"/>
        <v>3.9896511541195707</v>
      </c>
      <c r="BC155" s="92">
        <f t="shared" si="185"/>
        <v>2.5247258403037938E-2</v>
      </c>
      <c r="BD155" s="156">
        <f t="shared" si="186"/>
        <v>2.5901192503110806E-2</v>
      </c>
      <c r="BF155" s="5"/>
      <c r="BG155">
        <f t="shared" si="187"/>
        <v>-0.51225400225830864</v>
      </c>
      <c r="BH155" s="86">
        <f t="shared" si="154"/>
        <v>157.71609146106425</v>
      </c>
      <c r="BI155" s="86">
        <f t="shared" si="188"/>
        <v>3.6825984610642593</v>
      </c>
      <c r="BJ155" s="92">
        <f t="shared" si="189"/>
        <v>2.3349541742691431E-2</v>
      </c>
      <c r="BK155" s="156">
        <f t="shared" si="190"/>
        <v>2.3907777388806339E-2</v>
      </c>
      <c r="BM155" s="5"/>
      <c r="BN155" s="86">
        <f t="shared" si="191"/>
        <v>-0.64326595753695215</v>
      </c>
      <c r="BO155" s="86">
        <f t="shared" si="155"/>
        <v>157.58507950578561</v>
      </c>
      <c r="BP155" s="86">
        <f t="shared" si="192"/>
        <v>3.5515865057856217</v>
      </c>
      <c r="BQ155" s="92">
        <f t="shared" si="193"/>
        <v>2.2537581076355822E-2</v>
      </c>
      <c r="BR155" s="156">
        <f t="shared" si="194"/>
        <v>2.3057235388316631E-2</v>
      </c>
      <c r="BW155" s="5"/>
      <c r="BX155" s="86">
        <f t="shared" si="156"/>
        <v>494.38480440511228</v>
      </c>
      <c r="BY155" s="86">
        <f t="shared" si="195"/>
        <v>27.454811705112263</v>
      </c>
      <c r="BZ155" s="92">
        <f t="shared" si="196"/>
        <v>5.5533283912616069E-2</v>
      </c>
      <c r="CA155" s="156">
        <f t="shared" si="197"/>
        <v>5.8798561099826008E-2</v>
      </c>
      <c r="CC155" s="5"/>
      <c r="CD155" s="86">
        <f t="shared" si="157"/>
        <v>491.72481134737723</v>
      </c>
      <c r="CE155" s="86">
        <f t="shared" si="198"/>
        <v>24.794818647377213</v>
      </c>
      <c r="CF155" s="92">
        <f t="shared" si="199"/>
        <v>5.0424176440145102E-2</v>
      </c>
      <c r="CG155" s="156">
        <f t="shared" si="200"/>
        <v>5.3101790493265119E-2</v>
      </c>
      <c r="CI155" s="5"/>
      <c r="CJ155" s="86">
        <f t="shared" si="158"/>
        <v>488.65786173638276</v>
      </c>
      <c r="CK155" s="86">
        <f t="shared" si="201"/>
        <v>21.727869036382742</v>
      </c>
      <c r="CL155" s="92">
        <f t="shared" si="202"/>
        <v>4.4464380372753153E-2</v>
      </c>
      <c r="CM155" s="156">
        <f t="shared" si="203"/>
        <v>4.6533461923793748E-2</v>
      </c>
      <c r="CO155" s="5"/>
      <c r="CP155" s="86">
        <f t="shared" si="159"/>
        <v>487.02155859422851</v>
      </c>
      <c r="CQ155" s="86">
        <f t="shared" si="204"/>
        <v>20.091565894228495</v>
      </c>
      <c r="CR155" s="92">
        <f t="shared" si="205"/>
        <v>4.1253955886926506E-2</v>
      </c>
      <c r="CS155" s="156">
        <f t="shared" si="206"/>
        <v>4.3029075468144572E-2</v>
      </c>
      <c r="CU155" s="5"/>
      <c r="CV155" s="6">
        <f t="shared" si="160"/>
        <v>491.72481134737723</v>
      </c>
      <c r="CW155" s="5"/>
      <c r="CX155" s="86">
        <f t="shared" si="207"/>
        <v>-2.5817579678017371</v>
      </c>
      <c r="CY155" s="86">
        <f t="shared" si="161"/>
        <v>489.14305337957546</v>
      </c>
      <c r="CZ155" s="86">
        <f t="shared" si="208"/>
        <v>22.213060679575449</v>
      </c>
      <c r="DA155" s="92">
        <f t="shared" si="209"/>
        <v>4.541219695567892E-2</v>
      </c>
      <c r="DB155" s="156">
        <f t="shared" si="210"/>
        <v>4.7572571963367581E-2</v>
      </c>
      <c r="DD155" s="5"/>
      <c r="DE155" s="86">
        <f t="shared" si="211"/>
        <v>-4.6759024205854933</v>
      </c>
      <c r="DF155" s="86">
        <f t="shared" si="162"/>
        <v>487.04890892679174</v>
      </c>
      <c r="DG155" s="86">
        <f t="shared" si="212"/>
        <v>20.118916226791725</v>
      </c>
      <c r="DH155" s="92">
        <f t="shared" si="213"/>
        <v>4.1307794470012447E-2</v>
      </c>
      <c r="DI155" s="156">
        <f t="shared" si="214"/>
        <v>4.3087650271628662E-2</v>
      </c>
      <c r="DK155" s="5"/>
      <c r="DL155" s="86">
        <f t="shared" si="215"/>
        <v>-6.3255835726760719</v>
      </c>
      <c r="DM155" s="86">
        <f t="shared" si="163"/>
        <v>485.39922777470116</v>
      </c>
      <c r="DN155" s="86">
        <f t="shared" si="216"/>
        <v>18.469235074701146</v>
      </c>
      <c r="DO155" s="92">
        <f t="shared" si="217"/>
        <v>3.8049576550364173E-2</v>
      </c>
      <c r="DP155" s="156">
        <f t="shared" si="218"/>
        <v>3.9554612818730468E-2</v>
      </c>
      <c r="DR155" s="5"/>
      <c r="DS155" s="86">
        <f t="shared" si="164"/>
        <v>-7.0548791297230276</v>
      </c>
      <c r="DT155" s="86">
        <f t="shared" si="148"/>
        <v>484.66993221765421</v>
      </c>
      <c r="DU155" s="86">
        <f t="shared" si="219"/>
        <v>17.739939517654193</v>
      </c>
      <c r="DV155" s="92">
        <f t="shared" si="220"/>
        <v>3.6602104521902941E-2</v>
      </c>
      <c r="DW155" s="156">
        <f t="shared" si="221"/>
        <v>3.7992717955584419E-2</v>
      </c>
    </row>
    <row r="156" spans="1:127" x14ac:dyDescent="0.7">
      <c r="A156" s="25">
        <v>44055</v>
      </c>
      <c r="B156">
        <v>158.1119995</v>
      </c>
      <c r="C156" s="85">
        <v>44055</v>
      </c>
      <c r="D156">
        <v>475.47000120000001</v>
      </c>
      <c r="E156" s="17">
        <v>155</v>
      </c>
      <c r="R156" s="5"/>
      <c r="S156" s="86">
        <f t="shared" si="165"/>
        <v>156.72755757330108</v>
      </c>
      <c r="T156" s="86">
        <f t="shared" si="166"/>
        <v>1.3844419266989121</v>
      </c>
      <c r="U156" s="92">
        <f t="shared" si="167"/>
        <v>8.8334301135995948E-3</v>
      </c>
      <c r="V156" s="156">
        <f t="shared" si="168"/>
        <v>8.7560838587643821E-3</v>
      </c>
      <c r="W156" s="102"/>
      <c r="X156" s="5"/>
      <c r="Y156" s="86">
        <f t="shared" si="169"/>
        <v>156.13091923166127</v>
      </c>
      <c r="Z156" s="86">
        <f t="shared" si="170"/>
        <v>1.9810802683387294</v>
      </c>
      <c r="AA156" s="92">
        <f t="shared" si="171"/>
        <v>1.2688583901816885E-2</v>
      </c>
      <c r="AB156" s="156">
        <f t="shared" si="172"/>
        <v>1.252960100816845E-2</v>
      </c>
      <c r="AC156" s="102"/>
      <c r="AD156" s="5"/>
      <c r="AE156" s="86">
        <f t="shared" si="149"/>
        <v>155.37529854139981</v>
      </c>
      <c r="AF156" s="86">
        <f t="shared" si="173"/>
        <v>2.7367009586001814</v>
      </c>
      <c r="AG156" s="92">
        <f t="shared" si="174"/>
        <v>1.7613488014447717E-2</v>
      </c>
      <c r="AH156" s="156">
        <f t="shared" si="175"/>
        <v>1.7308622794313479E-2</v>
      </c>
      <c r="AI156" s="102"/>
      <c r="AJ156" s="5"/>
      <c r="AK156" s="86">
        <f t="shared" si="150"/>
        <v>154.97499512290779</v>
      </c>
      <c r="AL156" s="86">
        <f t="shared" si="176"/>
        <v>3.1370043770922109</v>
      </c>
      <c r="AM156" s="92">
        <f t="shared" si="177"/>
        <v>2.0242003392897744E-2</v>
      </c>
      <c r="AN156" s="156">
        <f t="shared" si="178"/>
        <v>1.9840394068839862E-2</v>
      </c>
      <c r="AO156" s="102"/>
      <c r="AP156" s="5"/>
      <c r="AQ156" s="6">
        <f t="shared" si="151"/>
        <v>156.13091923166127</v>
      </c>
      <c r="AR156" s="5"/>
      <c r="AS156" s="86">
        <f t="shared" si="179"/>
        <v>-0.57909015512101403</v>
      </c>
      <c r="AT156" s="86">
        <f t="shared" si="152"/>
        <v>155.55182907654026</v>
      </c>
      <c r="AU156" s="86">
        <f t="shared" si="180"/>
        <v>2.5601704234597378</v>
      </c>
      <c r="AV156" s="92">
        <f t="shared" si="181"/>
        <v>1.6458632718487611E-2</v>
      </c>
      <c r="AW156" s="156">
        <f t="shared" si="182"/>
        <v>1.6192132359060692E-2</v>
      </c>
      <c r="AY156" s="5"/>
      <c r="AZ156" s="86">
        <f t="shared" si="183"/>
        <v>-1.1513137704321521</v>
      </c>
      <c r="BA156" s="86">
        <f t="shared" si="153"/>
        <v>154.97960546122911</v>
      </c>
      <c r="BB156" s="86">
        <f t="shared" si="184"/>
        <v>3.1323940387708831</v>
      </c>
      <c r="BC156" s="92">
        <f t="shared" si="185"/>
        <v>2.0211653200746513E-2</v>
      </c>
      <c r="BD156" s="156">
        <f t="shared" si="186"/>
        <v>1.9811235381732576E-2</v>
      </c>
      <c r="BF156" s="5"/>
      <c r="BG156">
        <f t="shared" si="187"/>
        <v>-1.5584676736642844</v>
      </c>
      <c r="BH156" s="86">
        <f t="shared" si="154"/>
        <v>154.57245155799697</v>
      </c>
      <c r="BI156" s="86">
        <f t="shared" si="188"/>
        <v>3.5395479420030256</v>
      </c>
      <c r="BJ156" s="92">
        <f t="shared" si="189"/>
        <v>2.2898957131924347E-2</v>
      </c>
      <c r="BK156" s="156">
        <f t="shared" si="190"/>
        <v>2.2386333442092898E-2</v>
      </c>
      <c r="BM156" s="5"/>
      <c r="BN156" s="86">
        <f t="shared" si="191"/>
        <v>-1.7338861631302147</v>
      </c>
      <c r="BO156" s="86">
        <f t="shared" si="155"/>
        <v>154.39703306853104</v>
      </c>
      <c r="BP156" s="86">
        <f t="shared" si="192"/>
        <v>3.7149664314689517</v>
      </c>
      <c r="BQ156" s="92">
        <f t="shared" si="193"/>
        <v>2.4061125771892376E-2</v>
      </c>
      <c r="BR156" s="156">
        <f t="shared" si="194"/>
        <v>2.3495790599175566E-2</v>
      </c>
      <c r="BW156" s="5"/>
      <c r="BX156" s="86">
        <f t="shared" si="156"/>
        <v>485.32471654242522</v>
      </c>
      <c r="BY156" s="86">
        <f t="shared" si="195"/>
        <v>9.8547153424252087</v>
      </c>
      <c r="BZ156" s="92">
        <f t="shared" si="196"/>
        <v>2.0305405858231717E-2</v>
      </c>
      <c r="CA156" s="156">
        <f t="shared" si="197"/>
        <v>2.0726260999755389E-2</v>
      </c>
      <c r="CC156" s="5"/>
      <c r="CD156" s="86">
        <f t="shared" si="157"/>
        <v>479.32740202368859</v>
      </c>
      <c r="CE156" s="86">
        <f t="shared" si="198"/>
        <v>3.8574008236885788</v>
      </c>
      <c r="CF156" s="92">
        <f t="shared" si="199"/>
        <v>8.047528281093232E-3</v>
      </c>
      <c r="CG156" s="156">
        <f t="shared" si="200"/>
        <v>8.1128164005156989E-3</v>
      </c>
      <c r="CI156" s="5"/>
      <c r="CJ156" s="86">
        <f t="shared" si="158"/>
        <v>474.31746817237018</v>
      </c>
      <c r="CK156" s="86">
        <f t="shared" si="201"/>
        <v>1.1525330276298291</v>
      </c>
      <c r="CL156" s="92">
        <f t="shared" si="202"/>
        <v>2.4298768334861131E-3</v>
      </c>
      <c r="CM156" s="156">
        <f t="shared" si="203"/>
        <v>2.4239868440091802E-3</v>
      </c>
      <c r="CO156" s="5"/>
      <c r="CP156" s="86">
        <f t="shared" si="159"/>
        <v>471.95288417355715</v>
      </c>
      <c r="CQ156" s="86">
        <f t="shared" si="204"/>
        <v>3.5171170264428611</v>
      </c>
      <c r="CR156" s="92">
        <f t="shared" si="205"/>
        <v>7.4522630211312944E-3</v>
      </c>
      <c r="CS156" s="156">
        <f t="shared" si="206"/>
        <v>7.3971376060872314E-3</v>
      </c>
      <c r="CU156" s="5"/>
      <c r="CV156" s="6">
        <f t="shared" si="160"/>
        <v>479.32740202368859</v>
      </c>
      <c r="CW156" s="5"/>
      <c r="CX156" s="86">
        <f t="shared" si="207"/>
        <v>-5.8209229152444131</v>
      </c>
      <c r="CY156" s="86">
        <f t="shared" si="161"/>
        <v>473.50647910844418</v>
      </c>
      <c r="CZ156" s="86">
        <f t="shared" si="208"/>
        <v>1.9635220915558307</v>
      </c>
      <c r="DA156" s="92">
        <f t="shared" si="209"/>
        <v>4.1467692168709221E-3</v>
      </c>
      <c r="DB156" s="156">
        <f t="shared" si="210"/>
        <v>4.1296445340405436E-3</v>
      </c>
      <c r="DD156" s="5"/>
      <c r="DE156" s="86">
        <f t="shared" si="211"/>
        <v>-8.5366558721370644</v>
      </c>
      <c r="DF156" s="86">
        <f t="shared" si="162"/>
        <v>470.7907461515515</v>
      </c>
      <c r="DG156" s="86">
        <f t="shared" si="212"/>
        <v>4.6792550484485105</v>
      </c>
      <c r="DH156" s="92">
        <f t="shared" si="213"/>
        <v>9.9391398125362029E-3</v>
      </c>
      <c r="DI156" s="156">
        <f t="shared" si="214"/>
        <v>9.8413255024269036E-3</v>
      </c>
      <c r="DK156" s="5"/>
      <c r="DL156" s="86">
        <f t="shared" si="215"/>
        <v>-10.332988568344364</v>
      </c>
      <c r="DM156" s="86">
        <f t="shared" si="163"/>
        <v>468.99441345534422</v>
      </c>
      <c r="DN156" s="86">
        <f t="shared" si="216"/>
        <v>6.4755877446557975</v>
      </c>
      <c r="DO156" s="92">
        <f t="shared" si="217"/>
        <v>1.3807387804358947E-2</v>
      </c>
      <c r="DP156" s="156">
        <f t="shared" si="218"/>
        <v>1.36193402913172E-2</v>
      </c>
      <c r="DR156" s="5"/>
      <c r="DS156" s="86">
        <f t="shared" si="164"/>
        <v>-11.061776775197233</v>
      </c>
      <c r="DT156" s="86">
        <f t="shared" si="148"/>
        <v>468.26562524849135</v>
      </c>
      <c r="DU156" s="86">
        <f t="shared" si="219"/>
        <v>7.2043759515086663</v>
      </c>
      <c r="DV156" s="92">
        <f t="shared" si="220"/>
        <v>1.5385233429606474E-2</v>
      </c>
      <c r="DW156" s="156">
        <f t="shared" si="221"/>
        <v>1.5152114609388876E-2</v>
      </c>
    </row>
    <row r="157" spans="1:127" x14ac:dyDescent="0.7">
      <c r="A157" s="25">
        <v>44056</v>
      </c>
      <c r="B157">
        <v>158.05099490000001</v>
      </c>
      <c r="C157" s="85">
        <v>44056</v>
      </c>
      <c r="D157">
        <v>481.32998659999998</v>
      </c>
      <c r="E157" s="17">
        <v>156</v>
      </c>
      <c r="R157" s="5"/>
      <c r="S157" s="86">
        <f t="shared" si="165"/>
        <v>157.1844234091117</v>
      </c>
      <c r="T157" s="86">
        <f t="shared" si="166"/>
        <v>0.86657149088830465</v>
      </c>
      <c r="U157" s="92">
        <f t="shared" si="167"/>
        <v>5.5130875699612803E-3</v>
      </c>
      <c r="V157" s="156">
        <f t="shared" si="168"/>
        <v>5.4828600821942982E-3</v>
      </c>
      <c r="W157" s="102"/>
      <c r="X157" s="5"/>
      <c r="Y157" s="86">
        <f t="shared" si="169"/>
        <v>157.12145936583062</v>
      </c>
      <c r="Z157" s="86">
        <f t="shared" si="170"/>
        <v>0.92953553416938917</v>
      </c>
      <c r="AA157" s="92">
        <f t="shared" si="171"/>
        <v>5.9160316987963025E-3</v>
      </c>
      <c r="AB157" s="156">
        <f t="shared" si="172"/>
        <v>5.8812381077228458E-3</v>
      </c>
      <c r="AC157" s="102"/>
      <c r="AD157" s="5"/>
      <c r="AE157" s="86">
        <f t="shared" si="149"/>
        <v>157.18152117407593</v>
      </c>
      <c r="AF157" s="86">
        <f t="shared" si="173"/>
        <v>0.86947372592408101</v>
      </c>
      <c r="AG157" s="92">
        <f t="shared" si="174"/>
        <v>5.5316535902534833E-3</v>
      </c>
      <c r="AH157" s="156">
        <f t="shared" si="175"/>
        <v>5.5012227317784573E-3</v>
      </c>
      <c r="AI157" s="102"/>
      <c r="AJ157" s="5"/>
      <c r="AK157" s="86">
        <f t="shared" si="150"/>
        <v>157.32774840572694</v>
      </c>
      <c r="AL157" s="86">
        <f t="shared" si="176"/>
        <v>0.72324649427307008</v>
      </c>
      <c r="AM157" s="92">
        <f t="shared" si="177"/>
        <v>4.597068868029023E-3</v>
      </c>
      <c r="AN157" s="156">
        <f t="shared" si="178"/>
        <v>4.5760325313401115E-3</v>
      </c>
      <c r="AO157" s="102"/>
      <c r="AP157" s="5"/>
      <c r="AQ157" s="6">
        <f t="shared" si="151"/>
        <v>157.12145936583062</v>
      </c>
      <c r="AR157" s="5"/>
      <c r="AS157" s="86">
        <f t="shared" si="179"/>
        <v>-6.1112159655193676E-2</v>
      </c>
      <c r="AT157" s="86">
        <f t="shared" si="152"/>
        <v>157.06034720617544</v>
      </c>
      <c r="AU157" s="86">
        <f t="shared" si="180"/>
        <v>0.9906476938245703</v>
      </c>
      <c r="AV157" s="92">
        <f t="shared" si="181"/>
        <v>6.3074334893971195E-3</v>
      </c>
      <c r="AW157" s="156">
        <f t="shared" si="182"/>
        <v>6.267899132500622E-3</v>
      </c>
      <c r="AY157" s="5"/>
      <c r="AZ157" s="86">
        <f t="shared" si="183"/>
        <v>-8.0386818131400806E-2</v>
      </c>
      <c r="BA157" s="86">
        <f t="shared" si="153"/>
        <v>157.04107254769923</v>
      </c>
      <c r="BB157" s="86">
        <f t="shared" si="184"/>
        <v>1.0099223523007765</v>
      </c>
      <c r="BC157" s="92">
        <f t="shared" si="185"/>
        <v>6.4309440576064934E-3</v>
      </c>
      <c r="BD157" s="156">
        <f t="shared" si="186"/>
        <v>6.3898512814788769E-3</v>
      </c>
      <c r="BF157" s="5"/>
      <c r="BG157">
        <f t="shared" si="187"/>
        <v>0.12387747950591477</v>
      </c>
      <c r="BH157" s="86">
        <f t="shared" si="154"/>
        <v>157.24533684533654</v>
      </c>
      <c r="BI157" s="86">
        <f t="shared" si="188"/>
        <v>0.80565805466346774</v>
      </c>
      <c r="BJ157" s="92">
        <f t="shared" si="189"/>
        <v>5.1235735877872002E-3</v>
      </c>
      <c r="BK157" s="156">
        <f t="shared" si="190"/>
        <v>5.0974563948377122E-3</v>
      </c>
      <c r="BM157" s="5"/>
      <c r="BN157" s="86">
        <f t="shared" si="191"/>
        <v>0.30943355984445919</v>
      </c>
      <c r="BO157" s="86">
        <f t="shared" si="155"/>
        <v>157.43089292567507</v>
      </c>
      <c r="BP157" s="86">
        <f t="shared" si="192"/>
        <v>0.62010197432493896</v>
      </c>
      <c r="BQ157" s="92">
        <f t="shared" si="193"/>
        <v>3.9388836765201878E-3</v>
      </c>
      <c r="BR157" s="156">
        <f t="shared" si="194"/>
        <v>3.9234297431489243E-3</v>
      </c>
      <c r="BW157" s="5"/>
      <c r="BX157" s="86">
        <f t="shared" si="156"/>
        <v>482.07266047942488</v>
      </c>
      <c r="BY157" s="86">
        <f t="shared" si="195"/>
        <v>0.74267387942489904</v>
      </c>
      <c r="BZ157" s="92">
        <f t="shared" si="196"/>
        <v>1.5405849373127784E-3</v>
      </c>
      <c r="CA157" s="156">
        <f t="shared" si="197"/>
        <v>1.5429620013308746E-3</v>
      </c>
      <c r="CC157" s="5"/>
      <c r="CD157" s="86">
        <f t="shared" si="157"/>
        <v>477.39870161184433</v>
      </c>
      <c r="CE157" s="86">
        <f t="shared" si="198"/>
        <v>3.9312849881556531</v>
      </c>
      <c r="CF157" s="92">
        <f t="shared" si="199"/>
        <v>8.2348045247765227E-3</v>
      </c>
      <c r="CG157" s="156">
        <f t="shared" si="200"/>
        <v>8.1675463769155764E-3</v>
      </c>
      <c r="CI157" s="5"/>
      <c r="CJ157" s="86">
        <f t="shared" si="158"/>
        <v>475.07813997060589</v>
      </c>
      <c r="CK157" s="86">
        <f t="shared" si="201"/>
        <v>6.2518466293940946</v>
      </c>
      <c r="CL157" s="92">
        <f t="shared" si="202"/>
        <v>1.3159617552137655E-2</v>
      </c>
      <c r="CM157" s="156">
        <f t="shared" si="203"/>
        <v>1.2988691341579704E-2</v>
      </c>
      <c r="CO157" s="5"/>
      <c r="CP157" s="86">
        <f t="shared" si="159"/>
        <v>474.59072194338927</v>
      </c>
      <c r="CQ157" s="86">
        <f t="shared" si="204"/>
        <v>6.7392646566107146</v>
      </c>
      <c r="CR157" s="92">
        <f t="shared" si="205"/>
        <v>1.420016099137858E-2</v>
      </c>
      <c r="CS157" s="156">
        <f t="shared" si="206"/>
        <v>1.4001339713353971E-2</v>
      </c>
      <c r="CU157" s="5"/>
      <c r="CV157" s="6">
        <f t="shared" si="160"/>
        <v>477.39870161184433</v>
      </c>
      <c r="CW157" s="5"/>
      <c r="CX157" s="86">
        <f t="shared" si="207"/>
        <v>-4.5364894891223626</v>
      </c>
      <c r="CY157" s="86">
        <f t="shared" si="161"/>
        <v>472.86221212272198</v>
      </c>
      <c r="CZ157" s="86">
        <f t="shared" si="208"/>
        <v>8.4677744772779988</v>
      </c>
      <c r="DA157" s="92">
        <f t="shared" si="209"/>
        <v>1.7907488186178759E-2</v>
      </c>
      <c r="DB157" s="156">
        <f t="shared" si="210"/>
        <v>1.7592451567566638E-2</v>
      </c>
      <c r="DD157" s="5"/>
      <c r="DE157" s="86">
        <f t="shared" si="211"/>
        <v>-5.2326781419906627</v>
      </c>
      <c r="DF157" s="86">
        <f t="shared" si="162"/>
        <v>472.16602346985366</v>
      </c>
      <c r="DG157" s="86">
        <f t="shared" si="212"/>
        <v>9.1639631301463282</v>
      </c>
      <c r="DH157" s="92">
        <f t="shared" si="213"/>
        <v>1.9408349340348966E-2</v>
      </c>
      <c r="DI157" s="156">
        <f t="shared" si="214"/>
        <v>1.903883694194574E-2</v>
      </c>
      <c r="DK157" s="5"/>
      <c r="DL157" s="86">
        <f t="shared" si="215"/>
        <v>-4.7861583850542964</v>
      </c>
      <c r="DM157" s="86">
        <f t="shared" si="163"/>
        <v>472.61254322679002</v>
      </c>
      <c r="DN157" s="86">
        <f t="shared" si="216"/>
        <v>8.7174433732099601</v>
      </c>
      <c r="DO157" s="92">
        <f t="shared" si="217"/>
        <v>1.8445222197640165E-2</v>
      </c>
      <c r="DP157" s="156">
        <f t="shared" si="218"/>
        <v>1.8111157866535384E-2</v>
      </c>
      <c r="DR157" s="5"/>
      <c r="DS157" s="86">
        <f t="shared" si="164"/>
        <v>-4.2119695026825035</v>
      </c>
      <c r="DT157" s="86">
        <f t="shared" si="148"/>
        <v>473.18673210916182</v>
      </c>
      <c r="DU157" s="86">
        <f t="shared" si="219"/>
        <v>8.1432544908381601</v>
      </c>
      <c r="DV157" s="92">
        <f t="shared" si="220"/>
        <v>1.7209388890810133E-2</v>
      </c>
      <c r="DW157" s="156">
        <f t="shared" si="221"/>
        <v>1.6918236381572992E-2</v>
      </c>
    </row>
    <row r="158" spans="1:127" x14ac:dyDescent="0.7">
      <c r="A158" s="25">
        <v>44057</v>
      </c>
      <c r="B158">
        <v>157.40100100000001</v>
      </c>
      <c r="C158" s="85">
        <v>44057</v>
      </c>
      <c r="D158">
        <v>482.67999270000001</v>
      </c>
      <c r="E158" s="17">
        <v>157</v>
      </c>
      <c r="R158" s="5"/>
      <c r="S158" s="86">
        <f t="shared" si="165"/>
        <v>157.47039200110484</v>
      </c>
      <c r="T158" s="86">
        <f t="shared" si="166"/>
        <v>6.9391001104833094E-2</v>
      </c>
      <c r="U158" s="92">
        <f t="shared" si="167"/>
        <v>4.4066062339100695E-4</v>
      </c>
      <c r="V158" s="156">
        <f t="shared" si="168"/>
        <v>4.4085489078200395E-4</v>
      </c>
      <c r="W158" s="102"/>
      <c r="X158" s="5"/>
      <c r="Y158" s="86">
        <f t="shared" si="169"/>
        <v>157.58622713291533</v>
      </c>
      <c r="Z158" s="86">
        <f t="shared" si="170"/>
        <v>0.18522613291531798</v>
      </c>
      <c r="AA158" s="92">
        <f t="shared" si="171"/>
        <v>1.1753954408660974E-3</v>
      </c>
      <c r="AB158" s="156">
        <f t="shared" si="172"/>
        <v>1.176778621092238E-3</v>
      </c>
      <c r="AC158" s="102"/>
      <c r="AD158" s="5"/>
      <c r="AE158" s="86">
        <f t="shared" si="149"/>
        <v>157.75537383318581</v>
      </c>
      <c r="AF158" s="86">
        <f t="shared" si="173"/>
        <v>0.35437283318580626</v>
      </c>
      <c r="AG158" s="92">
        <f t="shared" si="174"/>
        <v>2.2463439727925102E-3</v>
      </c>
      <c r="AH158" s="156">
        <f t="shared" si="175"/>
        <v>2.2514013947459344E-3</v>
      </c>
      <c r="AI158" s="102"/>
      <c r="AJ158" s="5"/>
      <c r="AK158" s="86">
        <f t="shared" si="150"/>
        <v>157.87018327643176</v>
      </c>
      <c r="AL158" s="86">
        <f t="shared" si="176"/>
        <v>0.46918227643175214</v>
      </c>
      <c r="AM158" s="92">
        <f t="shared" si="177"/>
        <v>2.9719499065267493E-3</v>
      </c>
      <c r="AN158" s="156">
        <f t="shared" si="178"/>
        <v>2.9808087207256842E-3</v>
      </c>
      <c r="AO158" s="102"/>
      <c r="AP158" s="5"/>
      <c r="AQ158" s="6">
        <f t="shared" si="151"/>
        <v>157.58622713291533</v>
      </c>
      <c r="AR158" s="5"/>
      <c r="AS158" s="86">
        <f t="shared" si="179"/>
        <v>0.11242821616897415</v>
      </c>
      <c r="AT158" s="86">
        <f t="shared" si="152"/>
        <v>157.69865534908431</v>
      </c>
      <c r="AU158" s="86">
        <f t="shared" si="180"/>
        <v>0.29765434908429711</v>
      </c>
      <c r="AV158" s="92">
        <f t="shared" si="181"/>
        <v>1.8874881870451247E-3</v>
      </c>
      <c r="AW158" s="156">
        <f t="shared" si="182"/>
        <v>1.8910575358049794E-3</v>
      </c>
      <c r="AY158" s="5"/>
      <c r="AZ158" s="86">
        <f t="shared" si="183"/>
        <v>0.19219047447665399</v>
      </c>
      <c r="BA158" s="86">
        <f t="shared" si="153"/>
        <v>157.77841760739199</v>
      </c>
      <c r="BB158" s="86">
        <f t="shared" si="184"/>
        <v>0.37741660739197869</v>
      </c>
      <c r="BC158" s="92">
        <f t="shared" si="185"/>
        <v>2.3920673886533932E-3</v>
      </c>
      <c r="BD158" s="156">
        <f t="shared" si="186"/>
        <v>2.3978030952419337E-3</v>
      </c>
      <c r="BF158" s="5"/>
      <c r="BG158">
        <f t="shared" si="187"/>
        <v>0.34886506930791883</v>
      </c>
      <c r="BH158" s="86">
        <f t="shared" si="154"/>
        <v>157.93509220222325</v>
      </c>
      <c r="BI158" s="86">
        <f t="shared" si="188"/>
        <v>0.53409120222323736</v>
      </c>
      <c r="BJ158" s="92">
        <f t="shared" si="189"/>
        <v>3.381713302445642E-3</v>
      </c>
      <c r="BK158" s="156">
        <f t="shared" si="190"/>
        <v>3.393188091753224E-3</v>
      </c>
      <c r="BM158" s="5"/>
      <c r="BN158" s="86">
        <f t="shared" si="191"/>
        <v>0.42593421527464637</v>
      </c>
      <c r="BO158" s="86">
        <f t="shared" si="155"/>
        <v>158.01216134818998</v>
      </c>
      <c r="BP158" s="86">
        <f t="shared" si="192"/>
        <v>0.61116034818996923</v>
      </c>
      <c r="BQ158" s="92">
        <f t="shared" si="193"/>
        <v>3.8678057623883649E-3</v>
      </c>
      <c r="BR158" s="156">
        <f t="shared" si="194"/>
        <v>3.8828237705424073E-3</v>
      </c>
      <c r="BW158" s="5"/>
      <c r="BX158" s="86">
        <f t="shared" si="156"/>
        <v>481.82757809921463</v>
      </c>
      <c r="BY158" s="86">
        <f t="shared" si="195"/>
        <v>0.85241460078538012</v>
      </c>
      <c r="BZ158" s="92">
        <f t="shared" si="196"/>
        <v>1.7691278779602292E-3</v>
      </c>
      <c r="CA158" s="156">
        <f t="shared" si="197"/>
        <v>1.7660035917734448E-3</v>
      </c>
      <c r="CC158" s="5"/>
      <c r="CD158" s="86">
        <f t="shared" si="157"/>
        <v>479.36434410592216</v>
      </c>
      <c r="CE158" s="86">
        <f t="shared" si="198"/>
        <v>3.3156485940778566</v>
      </c>
      <c r="CF158" s="92">
        <f t="shared" si="199"/>
        <v>6.9167609874321787E-3</v>
      </c>
      <c r="CG158" s="156">
        <f t="shared" si="200"/>
        <v>6.8692480405721538E-3</v>
      </c>
      <c r="CI158" s="5"/>
      <c r="CJ158" s="86">
        <f t="shared" si="158"/>
        <v>479.20435874600599</v>
      </c>
      <c r="CK158" s="86">
        <f t="shared" si="201"/>
        <v>3.47563395399402</v>
      </c>
      <c r="CL158" s="92">
        <f t="shared" si="202"/>
        <v>7.2529264197202757E-3</v>
      </c>
      <c r="CM158" s="156">
        <f t="shared" si="203"/>
        <v>7.2007002704879671E-3</v>
      </c>
      <c r="CO158" s="5"/>
      <c r="CP158" s="86">
        <f t="shared" si="159"/>
        <v>479.64517043584732</v>
      </c>
      <c r="CQ158" s="86">
        <f t="shared" si="204"/>
        <v>3.0348222641526945</v>
      </c>
      <c r="CR158" s="92">
        <f t="shared" si="205"/>
        <v>6.3272236461695032E-3</v>
      </c>
      <c r="CS158" s="156">
        <f t="shared" si="206"/>
        <v>6.2874415970229098E-3</v>
      </c>
      <c r="CU158" s="5"/>
      <c r="CV158" s="6">
        <f t="shared" si="160"/>
        <v>479.36434410592216</v>
      </c>
      <c r="CW158" s="5"/>
      <c r="CX158" s="86">
        <f t="shared" si="207"/>
        <v>-2.3907859346663001</v>
      </c>
      <c r="CY158" s="86">
        <f t="shared" si="161"/>
        <v>476.97355817125583</v>
      </c>
      <c r="CZ158" s="86">
        <f t="shared" si="208"/>
        <v>5.7064345287441824</v>
      </c>
      <c r="DA158" s="92">
        <f t="shared" si="209"/>
        <v>1.1963838311337387E-2</v>
      </c>
      <c r="DB158" s="156">
        <f t="shared" si="210"/>
        <v>1.1822397064406399E-2</v>
      </c>
      <c r="DD158" s="5"/>
      <c r="DE158" s="86">
        <f t="shared" si="211"/>
        <v>-1.6335178239564181</v>
      </c>
      <c r="DF158" s="86">
        <f t="shared" si="162"/>
        <v>477.73082628196573</v>
      </c>
      <c r="DG158" s="86">
        <f t="shared" si="212"/>
        <v>4.9491664180342809</v>
      </c>
      <c r="DH158" s="92">
        <f t="shared" si="213"/>
        <v>1.0359738467270667E-2</v>
      </c>
      <c r="DI158" s="156">
        <f t="shared" si="214"/>
        <v>1.0253514736232988E-2</v>
      </c>
      <c r="DK158" s="5"/>
      <c r="DL158" s="86">
        <f t="shared" si="215"/>
        <v>-0.32996980482709515</v>
      </c>
      <c r="DM158" s="86">
        <f t="shared" si="163"/>
        <v>479.03437430109506</v>
      </c>
      <c r="DN158" s="86">
        <f t="shared" si="216"/>
        <v>3.6456183989049578</v>
      </c>
      <c r="DO158" s="92">
        <f t="shared" si="217"/>
        <v>7.6103482223459805E-3</v>
      </c>
      <c r="DP158" s="156">
        <f t="shared" si="218"/>
        <v>7.5528682647735476E-3</v>
      </c>
      <c r="DR158" s="5"/>
      <c r="DS158" s="86">
        <f t="shared" si="164"/>
        <v>0.42123949488774404</v>
      </c>
      <c r="DT158" s="86">
        <f t="shared" si="148"/>
        <v>479.7855836008099</v>
      </c>
      <c r="DU158" s="86">
        <f t="shared" si="219"/>
        <v>2.8944090991901135</v>
      </c>
      <c r="DV158" s="92">
        <f t="shared" si="220"/>
        <v>6.0327137749064032E-3</v>
      </c>
      <c r="DW158" s="156">
        <f t="shared" si="221"/>
        <v>5.9965383752482873E-3</v>
      </c>
    </row>
    <row r="159" spans="1:127" x14ac:dyDescent="0.7">
      <c r="A159" s="25">
        <v>44060</v>
      </c>
      <c r="B159">
        <v>159.12049870000001</v>
      </c>
      <c r="C159" s="85">
        <v>44060</v>
      </c>
      <c r="D159">
        <v>482.35000609999997</v>
      </c>
      <c r="E159" s="17">
        <v>158</v>
      </c>
      <c r="R159" s="5"/>
      <c r="S159" s="86">
        <f t="shared" si="165"/>
        <v>157.44749297074026</v>
      </c>
      <c r="T159" s="86">
        <f t="shared" si="166"/>
        <v>1.6730057292597564</v>
      </c>
      <c r="U159" s="92">
        <f t="shared" si="167"/>
        <v>1.0625801006375279E-2</v>
      </c>
      <c r="V159" s="156">
        <f t="shared" si="168"/>
        <v>1.051408047943578E-2</v>
      </c>
      <c r="W159" s="102"/>
      <c r="X159" s="5"/>
      <c r="Y159" s="86">
        <f t="shared" si="169"/>
        <v>157.49361406645767</v>
      </c>
      <c r="Z159" s="86">
        <f t="shared" si="170"/>
        <v>1.6268846335423461</v>
      </c>
      <c r="AA159" s="92">
        <f t="shared" si="171"/>
        <v>1.032984507458092E-2</v>
      </c>
      <c r="AB159" s="156">
        <f t="shared" si="172"/>
        <v>1.0224230358965976E-2</v>
      </c>
      <c r="AC159" s="102"/>
      <c r="AD159" s="5"/>
      <c r="AE159" s="86">
        <f t="shared" si="149"/>
        <v>157.52148776328318</v>
      </c>
      <c r="AF159" s="86">
        <f t="shared" si="173"/>
        <v>1.5990109367168373</v>
      </c>
      <c r="AG159" s="92">
        <f t="shared" si="174"/>
        <v>1.0151065479522168E-2</v>
      </c>
      <c r="AH159" s="156">
        <f t="shared" si="175"/>
        <v>1.0049056845476296E-2</v>
      </c>
      <c r="AI159" s="102"/>
      <c r="AJ159" s="5"/>
      <c r="AK159" s="86">
        <f t="shared" si="150"/>
        <v>157.51829656910795</v>
      </c>
      <c r="AL159" s="86">
        <f t="shared" si="176"/>
        <v>1.6022021308920671</v>
      </c>
      <c r="AM159" s="92">
        <f t="shared" si="177"/>
        <v>1.0171530328790304E-2</v>
      </c>
      <c r="AN159" s="156">
        <f t="shared" si="178"/>
        <v>1.0069112050187829E-2</v>
      </c>
      <c r="AO159" s="102"/>
      <c r="AP159" s="5"/>
      <c r="AQ159" s="6">
        <f t="shared" si="151"/>
        <v>157.49361406645767</v>
      </c>
      <c r="AR159" s="5"/>
      <c r="AS159" s="86">
        <f t="shared" si="179"/>
        <v>4.4764592902185207E-2</v>
      </c>
      <c r="AT159" s="86">
        <f t="shared" si="152"/>
        <v>157.53837865935986</v>
      </c>
      <c r="AU159" s="86">
        <f t="shared" si="180"/>
        <v>1.5821200406401488</v>
      </c>
      <c r="AV159" s="92">
        <f t="shared" si="181"/>
        <v>1.0042759447595405E-2</v>
      </c>
      <c r="AW159" s="156">
        <f t="shared" si="182"/>
        <v>9.9429052420393696E-3</v>
      </c>
      <c r="AY159" s="5"/>
      <c r="AZ159" s="86">
        <f t="shared" si="183"/>
        <v>4.9788704009497503E-2</v>
      </c>
      <c r="BA159" s="86">
        <f t="shared" si="153"/>
        <v>157.54340277046717</v>
      </c>
      <c r="BB159" s="86">
        <f t="shared" si="184"/>
        <v>1.5770959295328453</v>
      </c>
      <c r="BC159" s="92">
        <f t="shared" si="185"/>
        <v>1.0010548850659237E-2</v>
      </c>
      <c r="BD159" s="156">
        <f t="shared" si="186"/>
        <v>9.9113309876324891E-3</v>
      </c>
      <c r="BF159" s="5"/>
      <c r="BG159">
        <f t="shared" si="187"/>
        <v>5.7489499702637455E-2</v>
      </c>
      <c r="BH159" s="86">
        <f t="shared" si="154"/>
        <v>157.55110356616029</v>
      </c>
      <c r="BI159" s="86">
        <f t="shared" si="188"/>
        <v>1.5693951338397198</v>
      </c>
      <c r="BJ159" s="92">
        <f t="shared" si="189"/>
        <v>9.9611814726558567E-3</v>
      </c>
      <c r="BK159" s="156">
        <f t="shared" si="190"/>
        <v>9.8629349873934225E-3</v>
      </c>
      <c r="BM159" s="5"/>
      <c r="BN159" s="86">
        <f t="shared" si="191"/>
        <v>3.7023753975417351E-2</v>
      </c>
      <c r="BO159" s="86">
        <f t="shared" si="155"/>
        <v>157.53063782043307</v>
      </c>
      <c r="BP159" s="86">
        <f t="shared" si="192"/>
        <v>1.5898608795669418</v>
      </c>
      <c r="BQ159" s="92">
        <f t="shared" si="193"/>
        <v>1.009239155991485E-2</v>
      </c>
      <c r="BR159" s="156">
        <f t="shared" si="194"/>
        <v>9.9915528957988473E-3</v>
      </c>
      <c r="BW159" s="5"/>
      <c r="BX159" s="86">
        <f t="shared" si="156"/>
        <v>482.10887491747377</v>
      </c>
      <c r="BY159" s="86">
        <f t="shared" si="195"/>
        <v>0.24113118252620325</v>
      </c>
      <c r="BZ159" s="92">
        <f t="shared" si="196"/>
        <v>5.0015918617444968E-4</v>
      </c>
      <c r="CA159" s="156">
        <f t="shared" si="197"/>
        <v>4.9990915201981426E-4</v>
      </c>
      <c r="CC159" s="5"/>
      <c r="CD159" s="86">
        <f t="shared" si="157"/>
        <v>481.02216840296109</v>
      </c>
      <c r="CE159" s="86">
        <f t="shared" si="198"/>
        <v>1.3278376970388877</v>
      </c>
      <c r="CF159" s="92">
        <f t="shared" si="199"/>
        <v>2.7604501086663717E-3</v>
      </c>
      <c r="CG159" s="156">
        <f t="shared" si="200"/>
        <v>2.7528510008220102E-3</v>
      </c>
      <c r="CI159" s="5"/>
      <c r="CJ159" s="86">
        <f t="shared" si="158"/>
        <v>481.49827715564209</v>
      </c>
      <c r="CK159" s="86">
        <f t="shared" si="201"/>
        <v>0.85172894435788749</v>
      </c>
      <c r="CL159" s="92">
        <f t="shared" si="202"/>
        <v>1.7689137942285306E-3</v>
      </c>
      <c r="CM159" s="156">
        <f t="shared" si="203"/>
        <v>1.7657902634737575E-3</v>
      </c>
      <c r="CO159" s="5"/>
      <c r="CP159" s="86">
        <f t="shared" si="159"/>
        <v>481.92128713396187</v>
      </c>
      <c r="CQ159" s="86">
        <f t="shared" si="204"/>
        <v>0.42871896603810455</v>
      </c>
      <c r="CR159" s="92">
        <f t="shared" si="205"/>
        <v>8.8960371223222512E-4</v>
      </c>
      <c r="CS159" s="156">
        <f t="shared" si="206"/>
        <v>8.8881302086937937E-4</v>
      </c>
      <c r="CU159" s="5"/>
      <c r="CV159" s="6">
        <f t="shared" si="160"/>
        <v>481.02216840296109</v>
      </c>
      <c r="CW159" s="5"/>
      <c r="CX159" s="86">
        <f t="shared" si="207"/>
        <v>-1.0547445582035744</v>
      </c>
      <c r="CY159" s="86">
        <f t="shared" si="161"/>
        <v>479.96742384475749</v>
      </c>
      <c r="CZ159" s="86">
        <f t="shared" si="208"/>
        <v>2.3825822552424825</v>
      </c>
      <c r="DA159" s="92">
        <f t="shared" si="209"/>
        <v>4.964049926882359E-3</v>
      </c>
      <c r="DB159" s="156">
        <f t="shared" si="210"/>
        <v>4.9395298540714219E-3</v>
      </c>
      <c r="DD159" s="5"/>
      <c r="DE159" s="86">
        <f t="shared" si="211"/>
        <v>1.2153236541255108E-2</v>
      </c>
      <c r="DF159" s="86">
        <f t="shared" si="162"/>
        <v>481.03432163950237</v>
      </c>
      <c r="DG159" s="86">
        <f t="shared" si="212"/>
        <v>1.3156844604976072</v>
      </c>
      <c r="DH159" s="92">
        <f t="shared" si="213"/>
        <v>2.7351155651708569E-3</v>
      </c>
      <c r="DI159" s="156">
        <f t="shared" si="214"/>
        <v>2.7276551132142867E-3</v>
      </c>
      <c r="DK159" s="5"/>
      <c r="DL159" s="86">
        <f t="shared" si="215"/>
        <v>0.98197430240448047</v>
      </c>
      <c r="DM159" s="86">
        <f t="shared" si="163"/>
        <v>482.00414270536555</v>
      </c>
      <c r="DN159" s="86">
        <f t="shared" si="216"/>
        <v>0.34586339463442073</v>
      </c>
      <c r="DO159" s="92">
        <f t="shared" si="217"/>
        <v>7.1755274279008941E-4</v>
      </c>
      <c r="DP159" s="156">
        <f t="shared" si="218"/>
        <v>7.1703823004143786E-4</v>
      </c>
      <c r="DR159" s="5"/>
      <c r="DS159" s="86">
        <f t="shared" si="164"/>
        <v>1.3486780965011322</v>
      </c>
      <c r="DT159" s="86">
        <f t="shared" si="148"/>
        <v>482.37084649946223</v>
      </c>
      <c r="DU159" s="86">
        <f t="shared" si="219"/>
        <v>2.0840399462258574E-2</v>
      </c>
      <c r="DV159" s="92">
        <f t="shared" si="220"/>
        <v>4.320410243176213E-5</v>
      </c>
      <c r="DW159" s="156">
        <f t="shared" si="221"/>
        <v>4.3205969106877087E-5</v>
      </c>
    </row>
    <row r="160" spans="1:127" x14ac:dyDescent="0.7">
      <c r="A160" s="25">
        <v>44061</v>
      </c>
      <c r="B160">
        <v>165.62449649999999</v>
      </c>
      <c r="C160" s="85">
        <v>44061</v>
      </c>
      <c r="D160">
        <v>491.86999509999998</v>
      </c>
      <c r="E160" s="17">
        <v>159</v>
      </c>
      <c r="R160" s="5"/>
      <c r="S160" s="86">
        <f t="shared" si="165"/>
        <v>157.99958486139596</v>
      </c>
      <c r="T160" s="86">
        <f t="shared" si="166"/>
        <v>7.6249116386040328</v>
      </c>
      <c r="U160" s="92">
        <f t="shared" si="167"/>
        <v>4.8259061220274305E-2</v>
      </c>
      <c r="V160" s="156">
        <f t="shared" si="168"/>
        <v>4.6037342299809096E-2</v>
      </c>
      <c r="W160" s="102"/>
      <c r="X160" s="5"/>
      <c r="Y160" s="86">
        <f t="shared" si="169"/>
        <v>158.30705638322883</v>
      </c>
      <c r="Z160" s="86">
        <f t="shared" si="170"/>
        <v>7.3174401167711665</v>
      </c>
      <c r="AA160" s="92">
        <f t="shared" si="171"/>
        <v>4.6223082432012057E-2</v>
      </c>
      <c r="AB160" s="156">
        <f t="shared" si="172"/>
        <v>4.4180904826304886E-2</v>
      </c>
      <c r="AC160" s="102"/>
      <c r="AD160" s="5"/>
      <c r="AE160" s="86">
        <f t="shared" si="149"/>
        <v>158.5768349815163</v>
      </c>
      <c r="AF160" s="86">
        <f t="shared" si="173"/>
        <v>7.047661518483693</v>
      </c>
      <c r="AG160" s="92">
        <f t="shared" si="174"/>
        <v>4.4443197011121885E-2</v>
      </c>
      <c r="AH160" s="156">
        <f t="shared" si="175"/>
        <v>4.2552047960391498E-2</v>
      </c>
      <c r="AI160" s="102"/>
      <c r="AJ160" s="5"/>
      <c r="AK160" s="86">
        <f t="shared" si="150"/>
        <v>158.71994816727701</v>
      </c>
      <c r="AL160" s="86">
        <f t="shared" si="176"/>
        <v>6.9045483327229817</v>
      </c>
      <c r="AM160" s="92">
        <f t="shared" si="177"/>
        <v>4.3501452794365764E-2</v>
      </c>
      <c r="AN160" s="156">
        <f t="shared" si="178"/>
        <v>4.1687965721441345E-2</v>
      </c>
      <c r="AO160" s="102"/>
      <c r="AP160" s="5"/>
      <c r="AQ160" s="6">
        <f t="shared" si="151"/>
        <v>158.30705638322883</v>
      </c>
      <c r="AR160" s="5"/>
      <c r="AS160" s="86">
        <f t="shared" si="179"/>
        <v>0.2984282417789465</v>
      </c>
      <c r="AT160" s="86">
        <f t="shared" si="152"/>
        <v>158.60548462500776</v>
      </c>
      <c r="AU160" s="86">
        <f t="shared" si="180"/>
        <v>7.0190118749922306</v>
      </c>
      <c r="AV160" s="92">
        <f t="shared" si="181"/>
        <v>4.4254534397642917E-2</v>
      </c>
      <c r="AW160" s="156">
        <f t="shared" si="182"/>
        <v>4.2379068454962705E-2</v>
      </c>
      <c r="AY160" s="5"/>
      <c r="AZ160" s="86">
        <f t="shared" si="183"/>
        <v>0.43161551039032819</v>
      </c>
      <c r="BA160" s="86">
        <f t="shared" si="153"/>
        <v>158.73867189361914</v>
      </c>
      <c r="BB160" s="86">
        <f t="shared" si="184"/>
        <v>6.8858246063808508</v>
      </c>
      <c r="BC160" s="92">
        <f t="shared" si="185"/>
        <v>4.3378368511206133E-2</v>
      </c>
      <c r="BD160" s="156">
        <f t="shared" si="186"/>
        <v>4.1574916464007794E-2</v>
      </c>
      <c r="BF160" s="5"/>
      <c r="BG160">
        <f t="shared" si="187"/>
        <v>0.55641835896786163</v>
      </c>
      <c r="BH160" s="86">
        <f t="shared" si="154"/>
        <v>158.8634747421967</v>
      </c>
      <c r="BI160" s="86">
        <f t="shared" si="188"/>
        <v>6.7610217578032916</v>
      </c>
      <c r="BJ160" s="92">
        <f t="shared" si="189"/>
        <v>4.2558692416712292E-2</v>
      </c>
      <c r="BK160" s="156">
        <f t="shared" si="190"/>
        <v>4.0821387540358751E-2</v>
      </c>
      <c r="BM160" s="5"/>
      <c r="BN160" s="86">
        <f t="shared" si="191"/>
        <v>0.61933767607222345</v>
      </c>
      <c r="BO160" s="86">
        <f t="shared" si="155"/>
        <v>158.92639405930106</v>
      </c>
      <c r="BP160" s="86">
        <f t="shared" si="192"/>
        <v>6.698102440698932</v>
      </c>
      <c r="BQ160" s="92">
        <f t="shared" si="193"/>
        <v>4.2145941083893419E-2</v>
      </c>
      <c r="BR160" s="156">
        <f t="shared" si="194"/>
        <v>4.0441496169009834E-2</v>
      </c>
      <c r="BW160" s="5"/>
      <c r="BX160" s="86">
        <f t="shared" si="156"/>
        <v>482.18844820770744</v>
      </c>
      <c r="BY160" s="86">
        <f t="shared" si="195"/>
        <v>9.6815468922925447</v>
      </c>
      <c r="BZ160" s="92">
        <f t="shared" si="196"/>
        <v>2.0078346812908557E-2</v>
      </c>
      <c r="CA160" s="156">
        <f t="shared" si="197"/>
        <v>1.9683141864191636E-2</v>
      </c>
      <c r="CC160" s="5"/>
      <c r="CD160" s="86">
        <f t="shared" si="157"/>
        <v>481.68608725148056</v>
      </c>
      <c r="CE160" s="86">
        <f t="shared" si="198"/>
        <v>10.183907848519425</v>
      </c>
      <c r="CF160" s="92">
        <f t="shared" si="199"/>
        <v>2.1142208832788171E-2</v>
      </c>
      <c r="CG160" s="156">
        <f t="shared" si="200"/>
        <v>2.0704470591764758E-2</v>
      </c>
      <c r="CI160" s="5"/>
      <c r="CJ160" s="86">
        <f t="shared" si="158"/>
        <v>482.06041825891828</v>
      </c>
      <c r="CK160" s="86">
        <f t="shared" si="201"/>
        <v>9.8095768410817072</v>
      </c>
      <c r="CL160" s="92">
        <f t="shared" si="202"/>
        <v>2.0349268410195232E-2</v>
      </c>
      <c r="CM160" s="156">
        <f t="shared" si="203"/>
        <v>1.994343411634077E-2</v>
      </c>
      <c r="CO160" s="5"/>
      <c r="CP160" s="86">
        <f t="shared" si="159"/>
        <v>482.24282635849045</v>
      </c>
      <c r="CQ160" s="86">
        <f t="shared" si="204"/>
        <v>9.6271687415095357</v>
      </c>
      <c r="CR160" s="92">
        <f t="shared" si="205"/>
        <v>1.9963321827317086E-2</v>
      </c>
      <c r="CS160" s="156">
        <f t="shared" si="206"/>
        <v>1.9572587954978383E-2</v>
      </c>
      <c r="CU160" s="5"/>
      <c r="CV160" s="6">
        <f t="shared" si="160"/>
        <v>481.68608725148056</v>
      </c>
      <c r="CW160" s="5"/>
      <c r="CX160" s="86">
        <f t="shared" si="207"/>
        <v>-0.4875856339849689</v>
      </c>
      <c r="CY160" s="86">
        <f t="shared" si="161"/>
        <v>481.19850161749559</v>
      </c>
      <c r="CZ160" s="86">
        <f t="shared" si="208"/>
        <v>10.671493482504388</v>
      </c>
      <c r="DA160" s="92">
        <f t="shared" si="209"/>
        <v>2.2176905054012725E-2</v>
      </c>
      <c r="DB160" s="156">
        <f t="shared" si="210"/>
        <v>2.1695760239115243E-2</v>
      </c>
      <c r="DD160" s="5"/>
      <c r="DE160" s="86">
        <f t="shared" si="211"/>
        <v>0.33803604253036368</v>
      </c>
      <c r="DF160" s="86">
        <f t="shared" si="162"/>
        <v>482.02412329401091</v>
      </c>
      <c r="DG160" s="86">
        <f t="shared" si="212"/>
        <v>9.8458718059890771</v>
      </c>
      <c r="DH160" s="92">
        <f t="shared" si="213"/>
        <v>2.0426097637407208E-2</v>
      </c>
      <c r="DI160" s="156">
        <f t="shared" si="214"/>
        <v>2.0017223868244605E-2</v>
      </c>
      <c r="DK160" s="5"/>
      <c r="DL160" s="86">
        <f t="shared" si="215"/>
        <v>0.772057702840375</v>
      </c>
      <c r="DM160" s="86">
        <f t="shared" si="163"/>
        <v>482.45814495432091</v>
      </c>
      <c r="DN160" s="86">
        <f t="shared" si="216"/>
        <v>9.4118501456790682</v>
      </c>
      <c r="DO160" s="92">
        <f t="shared" si="217"/>
        <v>1.9508117427616815E-2</v>
      </c>
      <c r="DP160" s="156">
        <f t="shared" si="218"/>
        <v>1.9134832861202655E-2</v>
      </c>
      <c r="DR160" s="5"/>
      <c r="DS160" s="86">
        <f t="shared" si="164"/>
        <v>0.83510866051488719</v>
      </c>
      <c r="DT160" s="86">
        <f t="shared" si="148"/>
        <v>482.52119591199545</v>
      </c>
      <c r="DU160" s="86">
        <f t="shared" si="219"/>
        <v>9.3487991880045342</v>
      </c>
      <c r="DV160" s="92">
        <f t="shared" si="220"/>
        <v>1.9374898485722922E-2</v>
      </c>
      <c r="DW160" s="156">
        <f t="shared" si="221"/>
        <v>1.9006646636585078E-2</v>
      </c>
    </row>
    <row r="161" spans="1:127" x14ac:dyDescent="0.7">
      <c r="A161" s="25">
        <v>44062</v>
      </c>
      <c r="B161">
        <v>163.02400209999999</v>
      </c>
      <c r="C161" s="85">
        <v>44062</v>
      </c>
      <c r="D161">
        <v>484.52999879999999</v>
      </c>
      <c r="E161" s="17">
        <v>160</v>
      </c>
      <c r="R161" s="5"/>
      <c r="S161" s="86">
        <f t="shared" si="165"/>
        <v>160.51580570213528</v>
      </c>
      <c r="T161" s="86">
        <f t="shared" si="166"/>
        <v>2.5081963978647082</v>
      </c>
      <c r="U161" s="92">
        <f t="shared" si="167"/>
        <v>1.5625853085889239E-2</v>
      </c>
      <c r="V161" s="156">
        <f t="shared" si="168"/>
        <v>1.5385442422927172E-2</v>
      </c>
      <c r="W161" s="102"/>
      <c r="X161" s="5"/>
      <c r="Y161" s="86">
        <f t="shared" si="169"/>
        <v>161.96577644161442</v>
      </c>
      <c r="Z161" s="86">
        <f t="shared" si="170"/>
        <v>1.0582256583855667</v>
      </c>
      <c r="AA161" s="92">
        <f t="shared" si="171"/>
        <v>6.5336374241198843E-3</v>
      </c>
      <c r="AB161" s="156">
        <f t="shared" si="172"/>
        <v>6.491226106303317E-3</v>
      </c>
      <c r="AC161" s="102"/>
      <c r="AD161" s="5"/>
      <c r="AE161" s="86">
        <f t="shared" si="149"/>
        <v>163.22829158371553</v>
      </c>
      <c r="AF161" s="86">
        <f t="shared" si="173"/>
        <v>0.20428948371554156</v>
      </c>
      <c r="AG161" s="92">
        <f t="shared" si="174"/>
        <v>1.2515568332758468E-3</v>
      </c>
      <c r="AH161" s="156">
        <f t="shared" si="175"/>
        <v>1.2531251906711814E-3</v>
      </c>
      <c r="AI161" s="102"/>
      <c r="AJ161" s="5"/>
      <c r="AK161" s="86">
        <f t="shared" si="150"/>
        <v>163.89835941681926</v>
      </c>
      <c r="AL161" s="86">
        <f t="shared" si="176"/>
        <v>0.87435731681927109</v>
      </c>
      <c r="AM161" s="92">
        <f t="shared" si="177"/>
        <v>5.3347533186445337E-3</v>
      </c>
      <c r="AN161" s="156">
        <f t="shared" si="178"/>
        <v>5.3633655508158523E-3</v>
      </c>
      <c r="AO161" s="102"/>
      <c r="AP161" s="5"/>
      <c r="AQ161" s="6">
        <f t="shared" si="151"/>
        <v>161.96577644161442</v>
      </c>
      <c r="AR161" s="5"/>
      <c r="AS161" s="86">
        <f t="shared" si="179"/>
        <v>1.4073245412591413</v>
      </c>
      <c r="AT161" s="86">
        <f t="shared" si="152"/>
        <v>163.37310098287355</v>
      </c>
      <c r="AU161" s="86">
        <f t="shared" si="180"/>
        <v>0.34909888287356239</v>
      </c>
      <c r="AV161" s="92">
        <f t="shared" si="181"/>
        <v>2.1368198361501295E-3</v>
      </c>
      <c r="AW161" s="156">
        <f t="shared" si="182"/>
        <v>2.1413956127725466E-3</v>
      </c>
      <c r="AY161" s="5"/>
      <c r="AZ161" s="86">
        <f t="shared" si="183"/>
        <v>2.0451677843879628</v>
      </c>
      <c r="BA161" s="86">
        <f t="shared" si="153"/>
        <v>164.01094422600238</v>
      </c>
      <c r="BB161" s="86">
        <f t="shared" si="184"/>
        <v>0.98694212600238984</v>
      </c>
      <c r="BC161" s="92">
        <f t="shared" si="185"/>
        <v>6.0175382238054301E-3</v>
      </c>
      <c r="BD161" s="156">
        <f t="shared" si="186"/>
        <v>6.0539682089082386E-3</v>
      </c>
      <c r="BF161" s="5"/>
      <c r="BG161">
        <f t="shared" si="187"/>
        <v>2.6039374805835673</v>
      </c>
      <c r="BH161" s="86">
        <f t="shared" si="154"/>
        <v>164.56971392219799</v>
      </c>
      <c r="BI161" s="86">
        <f t="shared" si="188"/>
        <v>1.5457118221980011</v>
      </c>
      <c r="BJ161" s="92">
        <f t="shared" si="189"/>
        <v>9.3924440005331237E-3</v>
      </c>
      <c r="BK161" s="156">
        <f t="shared" si="190"/>
        <v>9.4814984437067828E-3</v>
      </c>
      <c r="BM161" s="5"/>
      <c r="BN161" s="86">
        <f t="shared" si="191"/>
        <v>2.898874462807254</v>
      </c>
      <c r="BO161" s="86">
        <f t="shared" si="155"/>
        <v>164.86465090442167</v>
      </c>
      <c r="BP161" s="86">
        <f t="shared" si="192"/>
        <v>1.8406488044216758</v>
      </c>
      <c r="BQ161" s="92">
        <f t="shared" si="193"/>
        <v>1.1164605598132557E-2</v>
      </c>
      <c r="BR161" s="156">
        <f t="shared" si="194"/>
        <v>1.1290661379375349E-2</v>
      </c>
      <c r="BW161" s="5"/>
      <c r="BX161" s="86">
        <f t="shared" si="156"/>
        <v>485.38335868216393</v>
      </c>
      <c r="BY161" s="86">
        <f t="shared" si="195"/>
        <v>0.85335988216394298</v>
      </c>
      <c r="BZ161" s="92">
        <f t="shared" si="196"/>
        <v>1.7581152441666947E-3</v>
      </c>
      <c r="CA161" s="156">
        <f t="shared" si="197"/>
        <v>1.7612116572294739E-3</v>
      </c>
      <c r="CC161" s="5"/>
      <c r="CD161" s="86">
        <f t="shared" si="157"/>
        <v>486.77804117574027</v>
      </c>
      <c r="CE161" s="86">
        <f t="shared" si="198"/>
        <v>2.2480423757402832</v>
      </c>
      <c r="CF161" s="92">
        <f t="shared" si="199"/>
        <v>4.618208270673981E-3</v>
      </c>
      <c r="CG161" s="156">
        <f t="shared" si="200"/>
        <v>4.6396350717351773E-3</v>
      </c>
      <c r="CI161" s="5"/>
      <c r="CJ161" s="86">
        <f t="shared" si="158"/>
        <v>488.53473897403217</v>
      </c>
      <c r="CK161" s="86">
        <f t="shared" si="201"/>
        <v>4.0047401740321789</v>
      </c>
      <c r="CL161" s="92">
        <f t="shared" si="202"/>
        <v>8.1974522066588368E-3</v>
      </c>
      <c r="CM161" s="156">
        <f t="shared" si="203"/>
        <v>8.2652058364815918E-3</v>
      </c>
      <c r="CO161" s="5"/>
      <c r="CP161" s="86">
        <f t="shared" si="159"/>
        <v>489.46320291462263</v>
      </c>
      <c r="CQ161" s="86">
        <f t="shared" si="204"/>
        <v>4.9332041146226402</v>
      </c>
      <c r="CR161" s="92">
        <f t="shared" si="205"/>
        <v>1.0078804872862205E-2</v>
      </c>
      <c r="CS161" s="156">
        <f t="shared" si="206"/>
        <v>1.0181421432811892E-2</v>
      </c>
      <c r="CU161" s="5"/>
      <c r="CV161" s="6">
        <f t="shared" si="160"/>
        <v>486.77804117574027</v>
      </c>
      <c r="CW161" s="5"/>
      <c r="CX161" s="86">
        <f t="shared" si="207"/>
        <v>1.3536624202357759</v>
      </c>
      <c r="CY161" s="86">
        <f t="shared" si="161"/>
        <v>488.13170359597603</v>
      </c>
      <c r="CZ161" s="86">
        <f t="shared" si="208"/>
        <v>3.6017047959760475</v>
      </c>
      <c r="DA161" s="92">
        <f t="shared" si="209"/>
        <v>7.3785512586930007E-3</v>
      </c>
      <c r="DB161" s="156">
        <f t="shared" si="210"/>
        <v>7.4333989740493394E-3</v>
      </c>
      <c r="DD161" s="5"/>
      <c r="DE161" s="86">
        <f t="shared" si="211"/>
        <v>2.7149949833950382</v>
      </c>
      <c r="DF161" s="86">
        <f t="shared" si="162"/>
        <v>489.49303615913533</v>
      </c>
      <c r="DG161" s="86">
        <f t="shared" si="212"/>
        <v>4.9630373591353418</v>
      </c>
      <c r="DH161" s="92">
        <f t="shared" si="213"/>
        <v>1.0139137827329267E-2</v>
      </c>
      <c r="DI161" s="156">
        <f t="shared" si="214"/>
        <v>1.0242992944558507E-2</v>
      </c>
      <c r="DK161" s="5"/>
      <c r="DL161" s="86">
        <f t="shared" si="215"/>
        <v>3.6231892089771378</v>
      </c>
      <c r="DM161" s="86">
        <f t="shared" si="163"/>
        <v>490.40123038471739</v>
      </c>
      <c r="DN161" s="86">
        <f t="shared" si="216"/>
        <v>5.8712315847174068</v>
      </c>
      <c r="DO161" s="92">
        <f t="shared" si="217"/>
        <v>1.1972301904934974E-2</v>
      </c>
      <c r="DP161" s="156">
        <f t="shared" si="218"/>
        <v>1.2117374774024843E-2</v>
      </c>
      <c r="DR161" s="5"/>
      <c r="DS161" s="86">
        <f t="shared" si="164"/>
        <v>4.0277426083235062</v>
      </c>
      <c r="DT161" s="86">
        <f t="shared" si="148"/>
        <v>490.80578378406375</v>
      </c>
      <c r="DU161" s="86">
        <f t="shared" si="219"/>
        <v>6.2757849840637618</v>
      </c>
      <c r="DV161" s="92">
        <f t="shared" si="220"/>
        <v>1.2786697287220383E-2</v>
      </c>
      <c r="DW161" s="156">
        <f t="shared" si="221"/>
        <v>1.2952314613350132E-2</v>
      </c>
    </row>
    <row r="162" spans="1:127" x14ac:dyDescent="0.7">
      <c r="A162" s="25">
        <v>44063</v>
      </c>
      <c r="B162">
        <v>164.8684998</v>
      </c>
      <c r="C162" s="85">
        <v>44063</v>
      </c>
      <c r="D162">
        <v>497.89999390000003</v>
      </c>
      <c r="E162" s="17">
        <v>161</v>
      </c>
      <c r="R162" s="5"/>
      <c r="S162" s="86">
        <f t="shared" si="165"/>
        <v>161.34351051343063</v>
      </c>
      <c r="T162" s="86">
        <f t="shared" si="166"/>
        <v>3.5249892865693653</v>
      </c>
      <c r="U162" s="92">
        <f t="shared" si="167"/>
        <v>2.1847728956386731E-2</v>
      </c>
      <c r="V162" s="156">
        <f t="shared" si="168"/>
        <v>2.1380611158865932E-2</v>
      </c>
      <c r="W162" s="102"/>
      <c r="X162" s="5"/>
      <c r="Y162" s="86">
        <f t="shared" si="169"/>
        <v>162.49488927080722</v>
      </c>
      <c r="Z162" s="86">
        <f t="shared" si="170"/>
        <v>2.3736105291927743</v>
      </c>
      <c r="AA162" s="92">
        <f t="shared" si="171"/>
        <v>1.4607293434546201E-2</v>
      </c>
      <c r="AB162" s="156">
        <f t="shared" si="172"/>
        <v>1.439699234281972E-2</v>
      </c>
      <c r="AC162" s="102"/>
      <c r="AD162" s="5"/>
      <c r="AE162" s="86">
        <f t="shared" si="149"/>
        <v>163.0934605244633</v>
      </c>
      <c r="AF162" s="86">
        <f t="shared" si="173"/>
        <v>1.7750392755366988</v>
      </c>
      <c r="AG162" s="92">
        <f t="shared" si="174"/>
        <v>1.0883571112101401E-2</v>
      </c>
      <c r="AH162" s="156">
        <f t="shared" si="175"/>
        <v>1.0766394294179771E-2</v>
      </c>
      <c r="AI162" s="102"/>
      <c r="AJ162" s="5"/>
      <c r="AK162" s="86">
        <f t="shared" si="150"/>
        <v>163.24259142920482</v>
      </c>
      <c r="AL162" s="86">
        <f t="shared" si="176"/>
        <v>1.6259083707951731</v>
      </c>
      <c r="AM162" s="92">
        <f t="shared" si="177"/>
        <v>9.9600744913455903E-3</v>
      </c>
      <c r="AN162" s="156">
        <f t="shared" si="178"/>
        <v>9.8618497333786814E-3</v>
      </c>
      <c r="AO162" s="102"/>
      <c r="AP162" s="5"/>
      <c r="AQ162" s="6">
        <f t="shared" si="151"/>
        <v>162.49488927080722</v>
      </c>
      <c r="AR162" s="5"/>
      <c r="AS162" s="86">
        <f t="shared" si="179"/>
        <v>1.1175146762772479</v>
      </c>
      <c r="AT162" s="86">
        <f t="shared" si="152"/>
        <v>163.61240394708446</v>
      </c>
      <c r="AU162" s="86">
        <f t="shared" si="180"/>
        <v>1.2560958529155357</v>
      </c>
      <c r="AV162" s="92">
        <f t="shared" si="181"/>
        <v>7.6772654310597521E-3</v>
      </c>
      <c r="AW162" s="156">
        <f t="shared" si="182"/>
        <v>7.6187740801868797E-3</v>
      </c>
      <c r="AY162" s="5"/>
      <c r="AZ162" s="86">
        <f t="shared" si="183"/>
        <v>1.2871403067903802</v>
      </c>
      <c r="BA162" s="86">
        <f t="shared" si="153"/>
        <v>163.7820295775976</v>
      </c>
      <c r="BB162" s="86">
        <f t="shared" si="184"/>
        <v>1.0864702224023972</v>
      </c>
      <c r="BC162" s="92">
        <f t="shared" si="185"/>
        <v>6.6336351137207218E-3</v>
      </c>
      <c r="BD162" s="156">
        <f t="shared" si="186"/>
        <v>6.5899199890845205E-3</v>
      </c>
      <c r="BF162" s="5"/>
      <c r="BG162">
        <f t="shared" si="187"/>
        <v>1.2345532106656592</v>
      </c>
      <c r="BH162" s="86">
        <f t="shared" si="154"/>
        <v>163.72944248147289</v>
      </c>
      <c r="BI162" s="86">
        <f t="shared" si="188"/>
        <v>1.139057318527108</v>
      </c>
      <c r="BJ162" s="92">
        <f t="shared" si="189"/>
        <v>6.956948617570723E-3</v>
      </c>
      <c r="BK162" s="156">
        <f t="shared" si="190"/>
        <v>6.9088838674997641E-3</v>
      </c>
      <c r="BM162" s="5"/>
      <c r="BN162" s="86">
        <f t="shared" si="191"/>
        <v>1.1215532375964117</v>
      </c>
      <c r="BO162" s="86">
        <f t="shared" si="155"/>
        <v>163.61644250840362</v>
      </c>
      <c r="BP162" s="86">
        <f t="shared" si="192"/>
        <v>1.2520572915963726</v>
      </c>
      <c r="BQ162" s="92">
        <f t="shared" si="193"/>
        <v>7.6523928304581294E-3</v>
      </c>
      <c r="BR162" s="156">
        <f t="shared" si="194"/>
        <v>7.5942784286581631E-3</v>
      </c>
      <c r="BW162" s="5"/>
      <c r="BX162" s="86">
        <f t="shared" si="156"/>
        <v>485.10174992104976</v>
      </c>
      <c r="BY162" s="86">
        <f t="shared" si="195"/>
        <v>12.798243978950268</v>
      </c>
      <c r="BZ162" s="92">
        <f t="shared" si="196"/>
        <v>2.6382597013993828E-2</v>
      </c>
      <c r="CA162" s="156">
        <f t="shared" si="197"/>
        <v>2.5704446948679238E-2</v>
      </c>
      <c r="CC162" s="5"/>
      <c r="CD162" s="86">
        <f t="shared" si="157"/>
        <v>485.65401998787013</v>
      </c>
      <c r="CE162" s="86">
        <f t="shared" si="198"/>
        <v>12.245973912129898</v>
      </c>
      <c r="CF162" s="92">
        <f t="shared" si="199"/>
        <v>2.5215427872780211E-2</v>
      </c>
      <c r="CG162" s="156">
        <f t="shared" si="200"/>
        <v>2.4595248166621633E-2</v>
      </c>
      <c r="CI162" s="5"/>
      <c r="CJ162" s="86">
        <f t="shared" si="158"/>
        <v>485.89161045917092</v>
      </c>
      <c r="CK162" s="86">
        <f t="shared" si="201"/>
        <v>12.008383440829107</v>
      </c>
      <c r="CL162" s="92">
        <f t="shared" si="202"/>
        <v>2.4714119738517611E-2</v>
      </c>
      <c r="CM162" s="156">
        <f t="shared" si="203"/>
        <v>2.4118063040669394E-2</v>
      </c>
      <c r="CO162" s="5"/>
      <c r="CP162" s="86">
        <f t="shared" si="159"/>
        <v>485.76329982865565</v>
      </c>
      <c r="CQ162" s="86">
        <f t="shared" si="204"/>
        <v>12.13669407134438</v>
      </c>
      <c r="CR162" s="92">
        <f t="shared" si="205"/>
        <v>2.4984790072912842E-2</v>
      </c>
      <c r="CS162" s="156">
        <f t="shared" si="206"/>
        <v>2.43757666600453E-2</v>
      </c>
      <c r="CU162" s="5"/>
      <c r="CV162" s="6">
        <f t="shared" si="160"/>
        <v>485.65401998787013</v>
      </c>
      <c r="CW162" s="5"/>
      <c r="CX162" s="86">
        <f t="shared" si="207"/>
        <v>0.53602682956082304</v>
      </c>
      <c r="CY162" s="86">
        <f t="shared" si="161"/>
        <v>486.19004681743093</v>
      </c>
      <c r="CZ162" s="86">
        <f t="shared" si="208"/>
        <v>11.709947082569101</v>
      </c>
      <c r="DA162" s="92">
        <f t="shared" si="209"/>
        <v>2.4085123007395296E-2</v>
      </c>
      <c r="DB162" s="156">
        <f t="shared" si="210"/>
        <v>2.3518672878154259E-2</v>
      </c>
      <c r="DD162" s="5"/>
      <c r="DE162" s="86">
        <f t="shared" si="211"/>
        <v>0.7954868977624483</v>
      </c>
      <c r="DF162" s="86">
        <f t="shared" si="162"/>
        <v>486.44950688563256</v>
      </c>
      <c r="DG162" s="86">
        <f t="shared" si="212"/>
        <v>11.450487014367468</v>
      </c>
      <c r="DH162" s="92">
        <f t="shared" si="213"/>
        <v>2.353890147340524E-2</v>
      </c>
      <c r="DI162" s="156">
        <f t="shared" si="214"/>
        <v>2.2997564078434642E-2</v>
      </c>
      <c r="DK162" s="5"/>
      <c r="DL162" s="86">
        <f t="shared" si="215"/>
        <v>0.49003034705793325</v>
      </c>
      <c r="DM162" s="86">
        <f t="shared" si="163"/>
        <v>486.14405033492807</v>
      </c>
      <c r="DN162" s="86">
        <f t="shared" si="216"/>
        <v>11.755943565071959</v>
      </c>
      <c r="DO162" s="92">
        <f t="shared" si="217"/>
        <v>2.4182016743746475E-2</v>
      </c>
      <c r="DP162" s="156">
        <f t="shared" si="218"/>
        <v>2.3611053844345024E-2</v>
      </c>
      <c r="DR162" s="5"/>
      <c r="DS162" s="86">
        <f t="shared" si="164"/>
        <v>0.16391976117827034</v>
      </c>
      <c r="DT162" s="86">
        <f t="shared" si="148"/>
        <v>485.81793974904838</v>
      </c>
      <c r="DU162" s="86">
        <f t="shared" si="219"/>
        <v>12.082054150951649</v>
      </c>
      <c r="DV162" s="92">
        <f t="shared" si="220"/>
        <v>2.4869510082712657E-2</v>
      </c>
      <c r="DW162" s="156">
        <f t="shared" si="221"/>
        <v>2.4266025906757194E-2</v>
      </c>
    </row>
    <row r="163" spans="1:127" x14ac:dyDescent="0.7">
      <c r="A163" s="25">
        <v>44064</v>
      </c>
      <c r="B163">
        <v>164.23599239999999</v>
      </c>
      <c r="C163" s="85">
        <v>44064</v>
      </c>
      <c r="D163">
        <v>492.30999759999997</v>
      </c>
      <c r="E163" s="17">
        <v>162</v>
      </c>
      <c r="R163" s="5"/>
      <c r="S163" s="86">
        <f t="shared" si="165"/>
        <v>162.50675697799852</v>
      </c>
      <c r="T163" s="86">
        <f t="shared" si="166"/>
        <v>1.7292354220014658</v>
      </c>
      <c r="U163" s="92">
        <f t="shared" si="167"/>
        <v>1.0641006282806958E-2</v>
      </c>
      <c r="V163" s="156">
        <f t="shared" si="168"/>
        <v>1.0528967473767133E-2</v>
      </c>
      <c r="W163" s="102"/>
      <c r="X163" s="5"/>
      <c r="Y163" s="86">
        <f t="shared" si="169"/>
        <v>163.68169453540361</v>
      </c>
      <c r="Z163" s="86">
        <f t="shared" si="170"/>
        <v>0.55429786459637853</v>
      </c>
      <c r="AA163" s="92">
        <f t="shared" si="171"/>
        <v>3.3864377209052317E-3</v>
      </c>
      <c r="AB163" s="156">
        <f t="shared" si="172"/>
        <v>3.3750084649312143E-3</v>
      </c>
      <c r="AC163" s="102"/>
      <c r="AD163" s="5"/>
      <c r="AE163" s="86">
        <f t="shared" si="149"/>
        <v>164.26498644631752</v>
      </c>
      <c r="AF163" s="86">
        <f t="shared" si="173"/>
        <v>2.8994046317535549E-2</v>
      </c>
      <c r="AG163" s="92">
        <f t="shared" si="174"/>
        <v>1.7650776921356227E-4</v>
      </c>
      <c r="AH163" s="156">
        <f t="shared" si="175"/>
        <v>1.7653892970622407E-4</v>
      </c>
      <c r="AI163" s="102"/>
      <c r="AJ163" s="5"/>
      <c r="AK163" s="86">
        <f t="shared" si="150"/>
        <v>164.4620227073012</v>
      </c>
      <c r="AL163" s="86">
        <f t="shared" si="176"/>
        <v>0.22603030730121532</v>
      </c>
      <c r="AM163" s="92">
        <f t="shared" si="177"/>
        <v>1.3743617133025862E-3</v>
      </c>
      <c r="AN163" s="156">
        <f t="shared" si="178"/>
        <v>1.3762531829850917E-3</v>
      </c>
      <c r="AO163" s="102"/>
      <c r="AP163" s="5"/>
      <c r="AQ163" s="6">
        <f t="shared" si="151"/>
        <v>163.68169453540361</v>
      </c>
      <c r="AR163" s="5"/>
      <c r="AS163" s="86">
        <f t="shared" si="179"/>
        <v>1.1403805704225638</v>
      </c>
      <c r="AT163" s="86">
        <f t="shared" si="152"/>
        <v>164.82207510582617</v>
      </c>
      <c r="AU163" s="86">
        <f t="shared" si="180"/>
        <v>0.58608270582618616</v>
      </c>
      <c r="AV163" s="92">
        <f t="shared" si="181"/>
        <v>3.5558507891002107E-3</v>
      </c>
      <c r="AW163" s="156">
        <f t="shared" si="182"/>
        <v>3.5685399848211724E-3</v>
      </c>
      <c r="AY163" s="5"/>
      <c r="AZ163" s="86">
        <f t="shared" si="183"/>
        <v>1.2369727856933836</v>
      </c>
      <c r="BA163" s="86">
        <f t="shared" si="153"/>
        <v>164.91866732109699</v>
      </c>
      <c r="BB163" s="86">
        <f t="shared" si="184"/>
        <v>0.68267492109700356</v>
      </c>
      <c r="BC163" s="92">
        <f t="shared" si="185"/>
        <v>4.1394642109727582E-3</v>
      </c>
      <c r="BD163" s="156">
        <f t="shared" si="186"/>
        <v>4.1566706001589186E-3</v>
      </c>
      <c r="BF163" s="5"/>
      <c r="BG163">
        <f t="shared" si="187"/>
        <v>1.2030395662599398</v>
      </c>
      <c r="BH163" s="86">
        <f t="shared" si="154"/>
        <v>164.88473410166355</v>
      </c>
      <c r="BI163" s="86">
        <f t="shared" si="188"/>
        <v>0.64874170166356748</v>
      </c>
      <c r="BJ163" s="92">
        <f t="shared" si="189"/>
        <v>3.9345164681138436E-3</v>
      </c>
      <c r="BK163" s="156">
        <f t="shared" si="190"/>
        <v>3.9500580365084918E-3</v>
      </c>
      <c r="BM163" s="5"/>
      <c r="BN163" s="86">
        <f t="shared" si="191"/>
        <v>1.1704922578463932</v>
      </c>
      <c r="BO163" s="86">
        <f t="shared" si="155"/>
        <v>164.85218679325001</v>
      </c>
      <c r="BP163" s="86">
        <f t="shared" si="192"/>
        <v>0.61619439325002645</v>
      </c>
      <c r="BQ163" s="92">
        <f t="shared" si="193"/>
        <v>3.7378599898273048E-3</v>
      </c>
      <c r="BR163" s="156">
        <f t="shared" si="194"/>
        <v>3.7518840069433314E-3</v>
      </c>
      <c r="BW163" s="5"/>
      <c r="BX163" s="86">
        <f t="shared" si="156"/>
        <v>489.32517043410337</v>
      </c>
      <c r="BY163" s="86">
        <f t="shared" si="195"/>
        <v>2.9848271658966041</v>
      </c>
      <c r="BZ163" s="92">
        <f t="shared" si="196"/>
        <v>6.0998847928640651E-3</v>
      </c>
      <c r="CA163" s="156">
        <f t="shared" si="197"/>
        <v>6.062901790431981E-3</v>
      </c>
      <c r="CC163" s="5"/>
      <c r="CD163" s="86">
        <f t="shared" si="157"/>
        <v>491.77700694393508</v>
      </c>
      <c r="CE163" s="86">
        <f t="shared" si="198"/>
        <v>0.53299065606489648</v>
      </c>
      <c r="CF163" s="92">
        <f t="shared" si="199"/>
        <v>1.083805563373279E-3</v>
      </c>
      <c r="CG163" s="156">
        <f t="shared" si="200"/>
        <v>1.0826322005712129E-3</v>
      </c>
      <c r="CI163" s="5"/>
      <c r="CJ163" s="86">
        <f t="shared" si="158"/>
        <v>493.81714353011813</v>
      </c>
      <c r="CK163" s="86">
        <f t="shared" si="201"/>
        <v>1.5071459301181562</v>
      </c>
      <c r="CL163" s="92">
        <f t="shared" si="202"/>
        <v>3.0520324169876351E-3</v>
      </c>
      <c r="CM163" s="156">
        <f t="shared" si="203"/>
        <v>3.0613758352774842E-3</v>
      </c>
      <c r="CO163" s="5"/>
      <c r="CP163" s="86">
        <f t="shared" si="159"/>
        <v>494.86582038216392</v>
      </c>
      <c r="CQ163" s="86">
        <f t="shared" si="204"/>
        <v>2.5558227821639434</v>
      </c>
      <c r="CR163" s="92">
        <f t="shared" si="205"/>
        <v>5.1646783368271216E-3</v>
      </c>
      <c r="CS163" s="156">
        <f t="shared" si="206"/>
        <v>5.1914907164662943E-3</v>
      </c>
      <c r="CU163" s="5"/>
      <c r="CV163" s="6">
        <f t="shared" si="160"/>
        <v>491.77700694393508</v>
      </c>
      <c r="CW163" s="5"/>
      <c r="CX163" s="86">
        <f t="shared" si="207"/>
        <v>2.3797236713071848</v>
      </c>
      <c r="CY163" s="86">
        <f t="shared" si="161"/>
        <v>494.15673061524228</v>
      </c>
      <c r="CZ163" s="86">
        <f t="shared" si="208"/>
        <v>1.8467330152423074</v>
      </c>
      <c r="DA163" s="92">
        <f t="shared" si="209"/>
        <v>3.7371402650795845E-3</v>
      </c>
      <c r="DB163" s="156">
        <f t="shared" si="210"/>
        <v>3.7511588719406244E-3</v>
      </c>
      <c r="DD163" s="5"/>
      <c r="DE163" s="86">
        <f t="shared" si="211"/>
        <v>3.4592369269136984</v>
      </c>
      <c r="DF163" s="86">
        <f t="shared" si="162"/>
        <v>495.2362438708488</v>
      </c>
      <c r="DG163" s="86">
        <f t="shared" si="212"/>
        <v>2.9262462708488215</v>
      </c>
      <c r="DH163" s="92">
        <f t="shared" si="213"/>
        <v>5.9087885974919655E-3</v>
      </c>
      <c r="DI163" s="156">
        <f t="shared" si="214"/>
        <v>5.9439099045605522E-3</v>
      </c>
      <c r="DK163" s="5"/>
      <c r="DL163" s="86">
        <f t="shared" si="215"/>
        <v>4.207781709002564</v>
      </c>
      <c r="DM163" s="86">
        <f t="shared" si="163"/>
        <v>495.98478865293765</v>
      </c>
      <c r="DN163" s="86">
        <f t="shared" si="216"/>
        <v>3.6747910529376782</v>
      </c>
      <c r="DO163" s="92">
        <f t="shared" si="217"/>
        <v>7.4090801512646607E-3</v>
      </c>
      <c r="DP163" s="156">
        <f t="shared" si="218"/>
        <v>7.4643843733667829E-3</v>
      </c>
      <c r="DR163" s="5"/>
      <c r="DS163" s="86">
        <f t="shared" si="164"/>
        <v>4.6332201573432794</v>
      </c>
      <c r="DT163" s="86">
        <f t="shared" si="148"/>
        <v>496.41022710127834</v>
      </c>
      <c r="DU163" s="86">
        <f t="shared" si="219"/>
        <v>4.1002295012783634</v>
      </c>
      <c r="DV163" s="92">
        <f t="shared" si="220"/>
        <v>8.2597603301227483E-3</v>
      </c>
      <c r="DW163" s="156">
        <f t="shared" si="221"/>
        <v>8.3285521749850485E-3</v>
      </c>
    </row>
    <row r="164" spans="1:127" x14ac:dyDescent="0.7">
      <c r="A164" s="25">
        <v>44067</v>
      </c>
      <c r="B164">
        <v>165.37300110000001</v>
      </c>
      <c r="C164" s="85">
        <v>44067</v>
      </c>
      <c r="D164">
        <v>488.80999759999997</v>
      </c>
      <c r="E164" s="17">
        <v>163</v>
      </c>
      <c r="R164" s="5"/>
      <c r="S164" s="86">
        <f t="shared" si="165"/>
        <v>163.077404667259</v>
      </c>
      <c r="T164" s="86">
        <f t="shared" si="166"/>
        <v>2.2955964327410072</v>
      </c>
      <c r="U164" s="92">
        <f t="shared" si="167"/>
        <v>1.4076729007460672E-2</v>
      </c>
      <c r="V164" s="156">
        <f t="shared" si="168"/>
        <v>1.3881325352213173E-2</v>
      </c>
      <c r="W164" s="102"/>
      <c r="X164" s="5"/>
      <c r="Y164" s="86">
        <f t="shared" si="169"/>
        <v>163.9588434677018</v>
      </c>
      <c r="Z164" s="86">
        <f t="shared" si="170"/>
        <v>1.4141576322982132</v>
      </c>
      <c r="AA164" s="92">
        <f t="shared" si="171"/>
        <v>8.6250768936217085E-3</v>
      </c>
      <c r="AB164" s="156">
        <f t="shared" si="172"/>
        <v>8.5513210916640554E-3</v>
      </c>
      <c r="AC164" s="102"/>
      <c r="AD164" s="5"/>
      <c r="AE164" s="86">
        <f t="shared" si="149"/>
        <v>164.24585037574795</v>
      </c>
      <c r="AF164" s="86">
        <f t="shared" si="173"/>
        <v>1.1271507242520613</v>
      </c>
      <c r="AG164" s="92">
        <f t="shared" si="174"/>
        <v>6.8625826568735832E-3</v>
      </c>
      <c r="AH164" s="156">
        <f t="shared" si="175"/>
        <v>6.8158086069350608E-3</v>
      </c>
      <c r="AI164" s="102"/>
      <c r="AJ164" s="5"/>
      <c r="AK164" s="86">
        <f t="shared" si="150"/>
        <v>164.2924999768253</v>
      </c>
      <c r="AL164" s="86">
        <f t="shared" si="176"/>
        <v>1.080501123174713</v>
      </c>
      <c r="AM164" s="92">
        <f t="shared" si="177"/>
        <v>6.5766917134204295E-3</v>
      </c>
      <c r="AN164" s="156">
        <f t="shared" si="178"/>
        <v>6.5337214417566314E-3</v>
      </c>
      <c r="AO164" s="102"/>
      <c r="AP164" s="5"/>
      <c r="AQ164" s="6">
        <f t="shared" si="151"/>
        <v>163.9588434677018</v>
      </c>
      <c r="AR164" s="5"/>
      <c r="AS164" s="86">
        <f t="shared" si="179"/>
        <v>0.85551412984152009</v>
      </c>
      <c r="AT164" s="86">
        <f t="shared" si="152"/>
        <v>164.81435759754331</v>
      </c>
      <c r="AU164" s="86">
        <f t="shared" si="180"/>
        <v>0.5586435024567038</v>
      </c>
      <c r="AV164" s="92">
        <f t="shared" si="181"/>
        <v>3.3895317774489254E-3</v>
      </c>
      <c r="AW164" s="156">
        <f t="shared" si="182"/>
        <v>3.3780816623077163E-3</v>
      </c>
      <c r="AY164" s="5"/>
      <c r="AZ164" s="86">
        <f t="shared" si="183"/>
        <v>0.75706085899578646</v>
      </c>
      <c r="BA164" s="86">
        <f t="shared" si="153"/>
        <v>164.7159043266976</v>
      </c>
      <c r="BB164" s="86">
        <f t="shared" si="184"/>
        <v>0.65709677330241334</v>
      </c>
      <c r="BC164" s="92">
        <f t="shared" si="185"/>
        <v>3.9892733855203645E-3</v>
      </c>
      <c r="BD164" s="156">
        <f t="shared" si="186"/>
        <v>3.9734223176192528E-3</v>
      </c>
      <c r="BF164" s="5"/>
      <c r="BG164">
        <f t="shared" si="187"/>
        <v>0.59195174784518434</v>
      </c>
      <c r="BH164" s="86">
        <f t="shared" si="154"/>
        <v>164.55079521554697</v>
      </c>
      <c r="BI164" s="86">
        <f t="shared" si="188"/>
        <v>0.82220588445304088</v>
      </c>
      <c r="BJ164" s="92">
        <f t="shared" si="189"/>
        <v>4.996669164533808E-3</v>
      </c>
      <c r="BK164" s="156">
        <f t="shared" si="190"/>
        <v>4.9718265919105999E-3</v>
      </c>
      <c r="BM164" s="5"/>
      <c r="BN164" s="86">
        <f t="shared" si="191"/>
        <v>0.50048476368524031</v>
      </c>
      <c r="BO164" s="86">
        <f t="shared" si="155"/>
        <v>164.45932823138705</v>
      </c>
      <c r="BP164" s="86">
        <f t="shared" si="192"/>
        <v>0.91367286861296293</v>
      </c>
      <c r="BQ164" s="92">
        <f t="shared" si="193"/>
        <v>5.5556159595122837E-3</v>
      </c>
      <c r="BR164" s="156">
        <f t="shared" si="194"/>
        <v>5.524921616802919E-3</v>
      </c>
      <c r="BW164" s="5"/>
      <c r="BX164" s="86">
        <f t="shared" si="156"/>
        <v>490.31016339884923</v>
      </c>
      <c r="BY164" s="86">
        <f t="shared" si="195"/>
        <v>1.5001657988492525</v>
      </c>
      <c r="BZ164" s="92">
        <f t="shared" si="196"/>
        <v>3.0596261526582369E-3</v>
      </c>
      <c r="CA164" s="156">
        <f t="shared" si="197"/>
        <v>3.0690161948709956E-3</v>
      </c>
      <c r="CC164" s="5"/>
      <c r="CD164" s="86">
        <f t="shared" si="157"/>
        <v>492.04350227196755</v>
      </c>
      <c r="CE164" s="86">
        <f t="shared" si="198"/>
        <v>3.2335046719675802</v>
      </c>
      <c r="CF164" s="92">
        <f t="shared" si="199"/>
        <v>6.57158291296838E-3</v>
      </c>
      <c r="CG164" s="156">
        <f t="shared" si="200"/>
        <v>6.6150542907135916E-3</v>
      </c>
      <c r="CI164" s="5"/>
      <c r="CJ164" s="86">
        <f t="shared" si="158"/>
        <v>492.82242721624016</v>
      </c>
      <c r="CK164" s="86">
        <f t="shared" si="201"/>
        <v>4.0124296162401833</v>
      </c>
      <c r="CL164" s="92">
        <f t="shared" si="202"/>
        <v>8.1417350239209249E-3</v>
      </c>
      <c r="CM164" s="156">
        <f t="shared" si="203"/>
        <v>8.2085670013721992E-3</v>
      </c>
      <c r="CO164" s="5"/>
      <c r="CP164" s="86">
        <f t="shared" si="159"/>
        <v>492.948953295541</v>
      </c>
      <c r="CQ164" s="86">
        <f t="shared" si="204"/>
        <v>4.1389556955410285</v>
      </c>
      <c r="CR164" s="92">
        <f t="shared" si="205"/>
        <v>8.3963170382462954E-3</v>
      </c>
      <c r="CS164" s="156">
        <f t="shared" si="206"/>
        <v>8.4674121148561148E-3</v>
      </c>
      <c r="CU164" s="5"/>
      <c r="CV164" s="6">
        <f t="shared" si="160"/>
        <v>492.04350227196755</v>
      </c>
      <c r="CW164" s="5"/>
      <c r="CX164" s="86">
        <f t="shared" si="207"/>
        <v>1.6823583180265309</v>
      </c>
      <c r="CY164" s="86">
        <f t="shared" si="161"/>
        <v>493.72586058999411</v>
      </c>
      <c r="CZ164" s="86">
        <f t="shared" si="208"/>
        <v>4.9158629899941388</v>
      </c>
      <c r="DA164" s="92">
        <f t="shared" si="209"/>
        <v>9.9566649883799183E-3</v>
      </c>
      <c r="DB164" s="156">
        <f t="shared" si="210"/>
        <v>1.0056797148443061E-2</v>
      </c>
      <c r="DD164" s="5"/>
      <c r="DE164" s="86">
        <f t="shared" si="211"/>
        <v>1.8628661274730876</v>
      </c>
      <c r="DF164" s="86">
        <f t="shared" si="162"/>
        <v>493.90636839944062</v>
      </c>
      <c r="DG164" s="86">
        <f t="shared" si="212"/>
        <v>5.0963707994406491</v>
      </c>
      <c r="DH164" s="92">
        <f t="shared" si="213"/>
        <v>1.0318495823319741E-2</v>
      </c>
      <c r="DI164" s="156">
        <f t="shared" si="214"/>
        <v>1.0426077257959606E-2</v>
      </c>
      <c r="DK164" s="5"/>
      <c r="DL164" s="86">
        <f t="shared" si="215"/>
        <v>1.6065326975623062</v>
      </c>
      <c r="DM164" s="86">
        <f t="shared" si="163"/>
        <v>493.65003496952988</v>
      </c>
      <c r="DN164" s="86">
        <f t="shared" si="216"/>
        <v>4.8400373695299095</v>
      </c>
      <c r="DO164" s="92">
        <f t="shared" si="217"/>
        <v>9.80459237651762E-3</v>
      </c>
      <c r="DP164" s="156">
        <f t="shared" si="218"/>
        <v>9.9016742564471422E-3</v>
      </c>
      <c r="DR164" s="5"/>
      <c r="DS164" s="86">
        <f t="shared" si="164"/>
        <v>1.3581765353601774</v>
      </c>
      <c r="DT164" s="86">
        <f t="shared" si="148"/>
        <v>493.40167880732776</v>
      </c>
      <c r="DU164" s="86">
        <f t="shared" si="219"/>
        <v>4.5916812073277811</v>
      </c>
      <c r="DV164" s="92">
        <f t="shared" si="220"/>
        <v>9.3061726470550221E-3</v>
      </c>
      <c r="DW164" s="156">
        <f t="shared" si="221"/>
        <v>9.3935910269274357E-3</v>
      </c>
    </row>
    <row r="165" spans="1:127" x14ac:dyDescent="0.7">
      <c r="A165" s="25">
        <v>44068</v>
      </c>
      <c r="B165">
        <v>167.32449339999999</v>
      </c>
      <c r="C165" s="85">
        <v>44068</v>
      </c>
      <c r="D165">
        <v>490.57998659999998</v>
      </c>
      <c r="E165" s="17">
        <v>164</v>
      </c>
      <c r="R165" s="5"/>
      <c r="S165" s="86">
        <f t="shared" si="165"/>
        <v>163.83495149006353</v>
      </c>
      <c r="T165" s="86">
        <f t="shared" si="166"/>
        <v>3.4895419099364631</v>
      </c>
      <c r="U165" s="92">
        <f t="shared" si="167"/>
        <v>2.1299129875520493E-2</v>
      </c>
      <c r="V165" s="156">
        <f t="shared" si="168"/>
        <v>2.0854937845796957E-2</v>
      </c>
      <c r="W165" s="102"/>
      <c r="X165" s="5"/>
      <c r="Y165" s="86">
        <f t="shared" si="169"/>
        <v>164.6659222838509</v>
      </c>
      <c r="Z165" s="86">
        <f t="shared" si="170"/>
        <v>2.6585711161490906</v>
      </c>
      <c r="AA165" s="92">
        <f t="shared" si="171"/>
        <v>1.6145241706819271E-2</v>
      </c>
      <c r="AB165" s="156">
        <f t="shared" si="172"/>
        <v>1.588871456968111E-2</v>
      </c>
      <c r="AC165" s="102"/>
      <c r="AD165" s="5"/>
      <c r="AE165" s="86">
        <f t="shared" si="149"/>
        <v>164.9897698537543</v>
      </c>
      <c r="AF165" s="86">
        <f t="shared" si="173"/>
        <v>2.3347235462456979</v>
      </c>
      <c r="AG165" s="92">
        <f t="shared" si="174"/>
        <v>1.4150717031214599E-2</v>
      </c>
      <c r="AH165" s="156">
        <f t="shared" si="175"/>
        <v>1.395326828012197E-2</v>
      </c>
      <c r="AI165" s="102"/>
      <c r="AJ165" s="5"/>
      <c r="AK165" s="86">
        <f t="shared" si="150"/>
        <v>165.10287581920633</v>
      </c>
      <c r="AL165" s="86">
        <f t="shared" si="176"/>
        <v>2.2216175807936622</v>
      </c>
      <c r="AM165" s="92">
        <f t="shared" si="177"/>
        <v>1.3455959320941293E-2</v>
      </c>
      <c r="AN165" s="156">
        <f t="shared" si="178"/>
        <v>1.3277300505448071E-2</v>
      </c>
      <c r="AO165" s="102"/>
      <c r="AP165" s="5"/>
      <c r="AQ165" s="6">
        <f t="shared" si="151"/>
        <v>164.6659222838509</v>
      </c>
      <c r="AR165" s="5"/>
      <c r="AS165" s="86">
        <f t="shared" si="179"/>
        <v>0.80653047632302355</v>
      </c>
      <c r="AT165" s="86">
        <f t="shared" si="152"/>
        <v>165.47245276017392</v>
      </c>
      <c r="AU165" s="86">
        <f t="shared" si="180"/>
        <v>1.8520406398260718</v>
      </c>
      <c r="AV165" s="92">
        <f t="shared" si="181"/>
        <v>1.1192440850020583E-2</v>
      </c>
      <c r="AW165" s="156">
        <f t="shared" si="182"/>
        <v>1.1068556684039372E-2</v>
      </c>
      <c r="AY165" s="5"/>
      <c r="AZ165" s="86">
        <f t="shared" si="183"/>
        <v>0.73206983757244659</v>
      </c>
      <c r="BA165" s="86">
        <f t="shared" si="153"/>
        <v>165.39799212142336</v>
      </c>
      <c r="BB165" s="86">
        <f t="shared" si="184"/>
        <v>1.9265012785766373</v>
      </c>
      <c r="BC165" s="92">
        <f t="shared" si="185"/>
        <v>1.1647670288296717E-2</v>
      </c>
      <c r="BD165" s="156">
        <f t="shared" si="186"/>
        <v>1.1513564089933993E-2</v>
      </c>
      <c r="BF165" s="5"/>
      <c r="BG165">
        <f t="shared" si="187"/>
        <v>0.66793561292577308</v>
      </c>
      <c r="BH165" s="86">
        <f t="shared" si="154"/>
        <v>165.33385789677666</v>
      </c>
      <c r="BI165" s="86">
        <f t="shared" si="188"/>
        <v>1.9906355032233307</v>
      </c>
      <c r="BJ165" s="92">
        <f t="shared" si="189"/>
        <v>1.2040095891708701E-2</v>
      </c>
      <c r="BK165" s="156">
        <f t="shared" si="190"/>
        <v>1.1896856597465311E-2</v>
      </c>
      <c r="BM165" s="5"/>
      <c r="BN165" s="86">
        <f t="shared" si="191"/>
        <v>0.65543030303314009</v>
      </c>
      <c r="BO165" s="86">
        <f t="shared" si="155"/>
        <v>165.32135258688405</v>
      </c>
      <c r="BP165" s="86">
        <f t="shared" si="192"/>
        <v>2.003140813115948</v>
      </c>
      <c r="BQ165" s="92">
        <f t="shared" si="193"/>
        <v>1.211664907025972E-2</v>
      </c>
      <c r="BR165" s="156">
        <f t="shared" si="194"/>
        <v>1.197159347333155E-2</v>
      </c>
      <c r="BW165" s="5"/>
      <c r="BX165" s="86">
        <f t="shared" si="156"/>
        <v>489.81510868522889</v>
      </c>
      <c r="BY165" s="86">
        <f t="shared" si="195"/>
        <v>0.76487791477109113</v>
      </c>
      <c r="BZ165" s="92">
        <f t="shared" si="196"/>
        <v>1.5615645601953583E-3</v>
      </c>
      <c r="CA165" s="156">
        <f t="shared" si="197"/>
        <v>1.5591298782327684E-3</v>
      </c>
      <c r="CC165" s="5"/>
      <c r="CD165" s="86">
        <f t="shared" si="157"/>
        <v>490.42674993598376</v>
      </c>
      <c r="CE165" s="86">
        <f t="shared" si="198"/>
        <v>0.15323666401621949</v>
      </c>
      <c r="CF165" s="92">
        <f t="shared" si="199"/>
        <v>3.1245576232581467E-4</v>
      </c>
      <c r="CG165" s="156">
        <f t="shared" si="200"/>
        <v>3.1235816421749539E-4</v>
      </c>
      <c r="CI165" s="5"/>
      <c r="CJ165" s="86">
        <f t="shared" si="158"/>
        <v>490.17422366952161</v>
      </c>
      <c r="CK165" s="86">
        <f t="shared" si="201"/>
        <v>0.40576293047837453</v>
      </c>
      <c r="CL165" s="92">
        <f t="shared" si="202"/>
        <v>8.2779328427506687E-4</v>
      </c>
      <c r="CM165" s="156">
        <f t="shared" si="203"/>
        <v>8.2710860932290334E-4</v>
      </c>
      <c r="CO165" s="5"/>
      <c r="CP165" s="86">
        <f t="shared" si="159"/>
        <v>489.84473652388527</v>
      </c>
      <c r="CQ165" s="86">
        <f t="shared" si="204"/>
        <v>0.73525007611470983</v>
      </c>
      <c r="CR165" s="92">
        <f t="shared" si="205"/>
        <v>1.5009859681912869E-3</v>
      </c>
      <c r="CS165" s="156">
        <f t="shared" si="206"/>
        <v>1.4987363859060244E-3</v>
      </c>
      <c r="CU165" s="5"/>
      <c r="CV165" s="6">
        <f t="shared" si="160"/>
        <v>490.42674993598376</v>
      </c>
      <c r="CW165" s="5"/>
      <c r="CX165" s="86">
        <f t="shared" si="207"/>
        <v>0.59365180220312497</v>
      </c>
      <c r="CY165" s="86">
        <f t="shared" si="161"/>
        <v>491.02040173818688</v>
      </c>
      <c r="CZ165" s="86">
        <f t="shared" si="208"/>
        <v>0.44041513818689282</v>
      </c>
      <c r="DA165" s="92">
        <f t="shared" si="209"/>
        <v>8.9693857246632923E-4</v>
      </c>
      <c r="DB165" s="156">
        <f t="shared" si="210"/>
        <v>8.977437935029142E-4</v>
      </c>
      <c r="DD165" s="5"/>
      <c r="DE165" s="86">
        <f t="shared" si="211"/>
        <v>0.12305689574464873</v>
      </c>
      <c r="DF165" s="86">
        <f t="shared" si="162"/>
        <v>490.5498068317284</v>
      </c>
      <c r="DG165" s="86">
        <f t="shared" si="212"/>
        <v>3.0179768271580087E-2</v>
      </c>
      <c r="DH165" s="92">
        <f t="shared" si="213"/>
        <v>6.152233239372684E-5</v>
      </c>
      <c r="DI165" s="156">
        <f t="shared" si="214"/>
        <v>6.1518547629191211E-5</v>
      </c>
      <c r="DK165" s="5"/>
      <c r="DL165" s="86">
        <f t="shared" si="215"/>
        <v>-0.52083542457811738</v>
      </c>
      <c r="DM165" s="86">
        <f t="shared" si="163"/>
        <v>489.90591451140563</v>
      </c>
      <c r="DN165" s="86">
        <f t="shared" si="216"/>
        <v>0.67407208859435741</v>
      </c>
      <c r="DO165" s="92">
        <f t="shared" si="217"/>
        <v>1.3759215160050169E-3</v>
      </c>
      <c r="DP165" s="156">
        <f t="shared" si="218"/>
        <v>1.3740309572472834E-3</v>
      </c>
      <c r="DR165" s="5"/>
      <c r="DS165" s="86">
        <f t="shared" si="164"/>
        <v>-0.87302011814779823</v>
      </c>
      <c r="DT165" s="86">
        <f t="shared" si="148"/>
        <v>489.55372981783597</v>
      </c>
      <c r="DU165" s="86">
        <f t="shared" si="219"/>
        <v>1.0262567821640118</v>
      </c>
      <c r="DV165" s="92">
        <f t="shared" si="220"/>
        <v>2.096310822809754E-3</v>
      </c>
      <c r="DW165" s="156">
        <f t="shared" si="221"/>
        <v>2.0919254967504048E-3</v>
      </c>
    </row>
    <row r="166" spans="1:127" x14ac:dyDescent="0.7">
      <c r="A166" s="25">
        <v>44069</v>
      </c>
      <c r="B166">
        <v>172.09249879999999</v>
      </c>
      <c r="C166" s="85">
        <v>44069</v>
      </c>
      <c r="D166">
        <v>547.53002930000002</v>
      </c>
      <c r="E166" s="17">
        <v>165</v>
      </c>
      <c r="R166" s="5"/>
      <c r="S166" s="86">
        <f t="shared" si="165"/>
        <v>164.98650032034254</v>
      </c>
      <c r="T166" s="86">
        <f t="shared" si="166"/>
        <v>7.105998479657444</v>
      </c>
      <c r="U166" s="92">
        <f t="shared" si="167"/>
        <v>4.3070181292773846E-2</v>
      </c>
      <c r="V166" s="156">
        <f t="shared" si="168"/>
        <v>4.1291738624330117E-2</v>
      </c>
      <c r="W166" s="102"/>
      <c r="X166" s="5"/>
      <c r="Y166" s="86">
        <f t="shared" si="169"/>
        <v>165.99520784192543</v>
      </c>
      <c r="Z166" s="86">
        <f t="shared" si="170"/>
        <v>6.0972909580745522</v>
      </c>
      <c r="AA166" s="92">
        <f t="shared" si="171"/>
        <v>3.6731728809188902E-2</v>
      </c>
      <c r="AB166" s="156">
        <f t="shared" si="172"/>
        <v>3.5430312190193804E-2</v>
      </c>
      <c r="AC166" s="102"/>
      <c r="AD166" s="5"/>
      <c r="AE166" s="86">
        <f t="shared" si="149"/>
        <v>166.53068739427647</v>
      </c>
      <c r="AF166" s="86">
        <f t="shared" si="173"/>
        <v>5.5618114057235175</v>
      </c>
      <c r="AG166" s="92">
        <f t="shared" si="174"/>
        <v>3.3398117144352056E-2</v>
      </c>
      <c r="AH166" s="156">
        <f t="shared" si="175"/>
        <v>3.231873233584262E-2</v>
      </c>
      <c r="AI166" s="102"/>
      <c r="AJ166" s="5"/>
      <c r="AK166" s="86">
        <f t="shared" si="150"/>
        <v>166.76908900480157</v>
      </c>
      <c r="AL166" s="86">
        <f t="shared" si="176"/>
        <v>5.3234097951984154</v>
      </c>
      <c r="AM166" s="92">
        <f t="shared" si="177"/>
        <v>3.1920842327352074E-2</v>
      </c>
      <c r="AN166" s="156">
        <f t="shared" si="178"/>
        <v>3.0933421458335032E-2</v>
      </c>
      <c r="AO166" s="102"/>
      <c r="AP166" s="5"/>
      <c r="AQ166" s="6">
        <f t="shared" si="151"/>
        <v>165.99520784192543</v>
      </c>
      <c r="AR166" s="5"/>
      <c r="AS166" s="86">
        <f t="shared" si="179"/>
        <v>0.97903965330102105</v>
      </c>
      <c r="AT166" s="86">
        <f t="shared" si="152"/>
        <v>166.97424749522645</v>
      </c>
      <c r="AU166" s="86">
        <f t="shared" si="180"/>
        <v>5.118251304773537</v>
      </c>
      <c r="AV166" s="92">
        <f t="shared" si="181"/>
        <v>3.0652938291695912E-2</v>
      </c>
      <c r="AW166" s="156">
        <f t="shared" si="182"/>
        <v>2.9741280651179303E-2</v>
      </c>
      <c r="AY166" s="5"/>
      <c r="AZ166" s="86">
        <f t="shared" si="183"/>
        <v>1.0306776978234888</v>
      </c>
      <c r="BA166" s="86">
        <f t="shared" si="153"/>
        <v>167.02588553974891</v>
      </c>
      <c r="BB166" s="86">
        <f t="shared" si="184"/>
        <v>5.0666132602510743</v>
      </c>
      <c r="BC166" s="92">
        <f t="shared" si="185"/>
        <v>3.0334299643903512E-2</v>
      </c>
      <c r="BD166" s="156">
        <f t="shared" si="186"/>
        <v>2.9441220829382685E-2</v>
      </c>
      <c r="BF166" s="5"/>
      <c r="BG166">
        <f t="shared" si="187"/>
        <v>1.1044265767239534</v>
      </c>
      <c r="BH166" s="86">
        <f t="shared" si="154"/>
        <v>167.0996344186494</v>
      </c>
      <c r="BI166" s="86">
        <f t="shared" si="188"/>
        <v>4.9928643813505857</v>
      </c>
      <c r="BJ166" s="92">
        <f t="shared" si="189"/>
        <v>2.9879564959678629E-2</v>
      </c>
      <c r="BK166" s="156">
        <f t="shared" si="190"/>
        <v>2.9012678740594742E-2</v>
      </c>
      <c r="BM166" s="5"/>
      <c r="BN166" s="86">
        <f t="shared" si="191"/>
        <v>1.1608217443141833</v>
      </c>
      <c r="BO166" s="86">
        <f t="shared" si="155"/>
        <v>167.15602958623961</v>
      </c>
      <c r="BP166" s="86">
        <f t="shared" si="192"/>
        <v>4.9364692137603754</v>
      </c>
      <c r="BQ166" s="92">
        <f t="shared" si="193"/>
        <v>2.9532103783390825E-2</v>
      </c>
      <c r="BR166" s="156">
        <f t="shared" si="194"/>
        <v>2.868497609240581E-2</v>
      </c>
      <c r="BW166" s="5"/>
      <c r="BX166" s="86">
        <f t="shared" si="156"/>
        <v>490.06751839710336</v>
      </c>
      <c r="BY166" s="86">
        <f t="shared" si="195"/>
        <v>57.462510902896668</v>
      </c>
      <c r="BZ166" s="92">
        <f t="shared" si="196"/>
        <v>0.11725427363732073</v>
      </c>
      <c r="CA166" s="156">
        <f t="shared" si="197"/>
        <v>0.10494860158877621</v>
      </c>
      <c r="CC166" s="5"/>
      <c r="CD166" s="86">
        <f t="shared" si="157"/>
        <v>490.50336826799185</v>
      </c>
      <c r="CE166" s="86">
        <f t="shared" si="198"/>
        <v>57.026661032008178</v>
      </c>
      <c r="CF166" s="92">
        <f t="shared" si="199"/>
        <v>0.11626150750681705</v>
      </c>
      <c r="CG166" s="156">
        <f t="shared" si="200"/>
        <v>0.1041525724258722</v>
      </c>
      <c r="CI166" s="5"/>
      <c r="CJ166" s="86">
        <f t="shared" si="158"/>
        <v>490.44202720363739</v>
      </c>
      <c r="CK166" s="86">
        <f t="shared" si="201"/>
        <v>57.088002096362629</v>
      </c>
      <c r="CL166" s="92">
        <f t="shared" si="202"/>
        <v>0.11640112170211507</v>
      </c>
      <c r="CM166" s="156">
        <f t="shared" si="203"/>
        <v>0.10426460475482568</v>
      </c>
      <c r="CO166" s="5"/>
      <c r="CP166" s="86">
        <f t="shared" si="159"/>
        <v>490.39617408097132</v>
      </c>
      <c r="CQ166" s="86">
        <f t="shared" si="204"/>
        <v>57.133855219028703</v>
      </c>
      <c r="CR166" s="92">
        <f t="shared" si="205"/>
        <v>0.11650550766653228</v>
      </c>
      <c r="CS166" s="156">
        <f t="shared" si="206"/>
        <v>0.10434835015729191</v>
      </c>
      <c r="CU166" s="5"/>
      <c r="CV166" s="6">
        <f t="shared" si="160"/>
        <v>490.50336826799185</v>
      </c>
      <c r="CW166" s="5"/>
      <c r="CX166" s="86">
        <f t="shared" si="207"/>
        <v>0.42303075703876053</v>
      </c>
      <c r="CY166" s="86">
        <f t="shared" si="161"/>
        <v>490.92639902503061</v>
      </c>
      <c r="CZ166" s="86">
        <f t="shared" si="208"/>
        <v>56.603630274969419</v>
      </c>
      <c r="DA166" s="92">
        <f t="shared" si="209"/>
        <v>0.11529962615044338</v>
      </c>
      <c r="DB166" s="156">
        <f t="shared" si="210"/>
        <v>0.10337995588540666</v>
      </c>
      <c r="DD166" s="5"/>
      <c r="DE166" s="86">
        <f t="shared" si="211"/>
        <v>9.9837613876365028E-2</v>
      </c>
      <c r="DF166" s="86">
        <f t="shared" si="162"/>
        <v>490.60320588186823</v>
      </c>
      <c r="DG166" s="86">
        <f t="shared" si="212"/>
        <v>56.926823418131789</v>
      </c>
      <c r="DH166" s="92">
        <f t="shared" si="213"/>
        <v>0.11603434860521301</v>
      </c>
      <c r="DI166" s="156">
        <f t="shared" si="214"/>
        <v>0.10397023062079526</v>
      </c>
      <c r="DK166" s="5"/>
      <c r="DL166" s="86">
        <f t="shared" si="215"/>
        <v>-0.12651594523122622</v>
      </c>
      <c r="DM166" s="86">
        <f t="shared" si="163"/>
        <v>490.37685232276061</v>
      </c>
      <c r="DN166" s="86">
        <f t="shared" si="216"/>
        <v>57.153176977239411</v>
      </c>
      <c r="DO166" s="92">
        <f t="shared" si="217"/>
        <v>0.11654950005597292</v>
      </c>
      <c r="DP166" s="156">
        <f t="shared" si="218"/>
        <v>0.10438363910433909</v>
      </c>
      <c r="DR166" s="5"/>
      <c r="DS166" s="86">
        <f t="shared" si="164"/>
        <v>-0.16079128053088856</v>
      </c>
      <c r="DT166" s="86">
        <f t="shared" si="148"/>
        <v>490.34257698746097</v>
      </c>
      <c r="DU166" s="86">
        <f t="shared" si="219"/>
        <v>57.187452312539051</v>
      </c>
      <c r="DV166" s="92">
        <f t="shared" si="220"/>
        <v>0.11662754775219417</v>
      </c>
      <c r="DW166" s="156">
        <f t="shared" si="221"/>
        <v>0.10444623902300193</v>
      </c>
    </row>
    <row r="167" spans="1:127" x14ac:dyDescent="0.7">
      <c r="A167" s="25">
        <v>44070</v>
      </c>
      <c r="B167">
        <v>170</v>
      </c>
      <c r="C167" s="85">
        <v>44070</v>
      </c>
      <c r="D167">
        <v>526.27001949999999</v>
      </c>
      <c r="E167" s="17">
        <v>166</v>
      </c>
      <c r="R167" s="5"/>
      <c r="S167" s="86">
        <f t="shared" si="165"/>
        <v>167.33147981862948</v>
      </c>
      <c r="T167" s="86">
        <f t="shared" si="166"/>
        <v>2.6685201813705248</v>
      </c>
      <c r="U167" s="92">
        <f t="shared" si="167"/>
        <v>1.5947508408238144E-2</v>
      </c>
      <c r="V167" s="156">
        <f t="shared" si="168"/>
        <v>1.5697177537473676E-2</v>
      </c>
      <c r="W167" s="102"/>
      <c r="X167" s="5"/>
      <c r="Y167" s="86">
        <f t="shared" si="169"/>
        <v>169.04385332096271</v>
      </c>
      <c r="Z167" s="86">
        <f t="shared" si="170"/>
        <v>0.956146679037289</v>
      </c>
      <c r="AA167" s="92">
        <f t="shared" si="171"/>
        <v>5.6562049447716868E-3</v>
      </c>
      <c r="AB167" s="156">
        <f t="shared" si="172"/>
        <v>5.6243922296311116E-3</v>
      </c>
      <c r="AC167" s="102"/>
      <c r="AD167" s="5"/>
      <c r="AE167" s="86">
        <f t="shared" si="149"/>
        <v>170.201482922054</v>
      </c>
      <c r="AF167" s="86">
        <f t="shared" si="173"/>
        <v>0.20148292205399798</v>
      </c>
      <c r="AG167" s="92">
        <f t="shared" si="174"/>
        <v>1.1837906379832761E-3</v>
      </c>
      <c r="AH167" s="156">
        <f t="shared" si="175"/>
        <v>1.1851936591411646E-3</v>
      </c>
      <c r="AI167" s="102"/>
      <c r="AJ167" s="5"/>
      <c r="AK167" s="86">
        <f t="shared" si="150"/>
        <v>170.7616463512004</v>
      </c>
      <c r="AL167" s="86">
        <f t="shared" si="176"/>
        <v>0.76164635120039748</v>
      </c>
      <c r="AM167" s="92">
        <f t="shared" si="177"/>
        <v>4.4602893417526679E-3</v>
      </c>
      <c r="AN167" s="156">
        <f t="shared" si="178"/>
        <v>4.4802726541199852E-3</v>
      </c>
      <c r="AO167" s="102"/>
      <c r="AP167" s="5"/>
      <c r="AQ167" s="6">
        <f t="shared" si="151"/>
        <v>169.04385332096271</v>
      </c>
      <c r="AR167" s="5"/>
      <c r="AS167" s="86">
        <f t="shared" si="179"/>
        <v>1.6620095757939852</v>
      </c>
      <c r="AT167" s="86">
        <f t="shared" si="152"/>
        <v>170.70586289675668</v>
      </c>
      <c r="AU167" s="86">
        <f t="shared" si="180"/>
        <v>0.70586289675668468</v>
      </c>
      <c r="AV167" s="92">
        <f t="shared" si="181"/>
        <v>4.1349657520760854E-3</v>
      </c>
      <c r="AW167" s="156">
        <f t="shared" si="182"/>
        <v>4.1521346868040277E-3</v>
      </c>
      <c r="AY167" s="5"/>
      <c r="AZ167" s="86">
        <f t="shared" si="183"/>
        <v>2.0396615884303824</v>
      </c>
      <c r="BA167" s="86">
        <f t="shared" si="153"/>
        <v>171.0835149093931</v>
      </c>
      <c r="BB167" s="86">
        <f t="shared" si="184"/>
        <v>1.0835149093931022</v>
      </c>
      <c r="BC167" s="92">
        <f t="shared" si="185"/>
        <v>6.3332513946006922E-3</v>
      </c>
      <c r="BD167" s="156">
        <f t="shared" si="186"/>
        <v>6.3736171140770723E-3</v>
      </c>
      <c r="BF167" s="5"/>
      <c r="BG167">
        <f t="shared" si="187"/>
        <v>2.3876110522507465</v>
      </c>
      <c r="BH167" s="86">
        <f t="shared" si="154"/>
        <v>171.43146437321346</v>
      </c>
      <c r="BI167" s="86">
        <f t="shared" si="188"/>
        <v>1.4314643732134584</v>
      </c>
      <c r="BJ167" s="92">
        <f t="shared" si="189"/>
        <v>8.3500679320868462E-3</v>
      </c>
      <c r="BK167" s="156">
        <f t="shared" si="190"/>
        <v>8.4203786659615195E-3</v>
      </c>
      <c r="BM167" s="5"/>
      <c r="BN167" s="86">
        <f t="shared" si="191"/>
        <v>2.5766895453565031</v>
      </c>
      <c r="BO167" s="86">
        <f t="shared" si="155"/>
        <v>171.62054286631923</v>
      </c>
      <c r="BP167" s="86">
        <f t="shared" si="192"/>
        <v>1.6205428663192265</v>
      </c>
      <c r="BQ167" s="92">
        <f t="shared" si="193"/>
        <v>9.4425925897549425E-3</v>
      </c>
      <c r="BR167" s="156">
        <f t="shared" si="194"/>
        <v>9.5326050959954507E-3</v>
      </c>
      <c r="BW167" s="5"/>
      <c r="BX167" s="86">
        <f t="shared" si="156"/>
        <v>509.03014699505923</v>
      </c>
      <c r="BY167" s="86">
        <f t="shared" si="195"/>
        <v>17.239872504940763</v>
      </c>
      <c r="BZ167" s="92">
        <f t="shared" si="196"/>
        <v>3.3868077572050161E-2</v>
      </c>
      <c r="CA167" s="156">
        <f t="shared" si="197"/>
        <v>3.2758606544450446E-2</v>
      </c>
      <c r="CC167" s="5"/>
      <c r="CD167" s="86">
        <f t="shared" si="157"/>
        <v>519.01669878399593</v>
      </c>
      <c r="CE167" s="86">
        <f t="shared" si="198"/>
        <v>7.2533207160040547</v>
      </c>
      <c r="CF167" s="92">
        <f t="shared" si="199"/>
        <v>1.3975120131968504E-2</v>
      </c>
      <c r="CG167" s="156">
        <f t="shared" si="200"/>
        <v>1.3782507927955517E-2</v>
      </c>
      <c r="CI167" s="5"/>
      <c r="CJ167" s="86">
        <f t="shared" si="158"/>
        <v>528.1201085872367</v>
      </c>
      <c r="CK167" s="86">
        <f t="shared" si="201"/>
        <v>1.8500890872367108</v>
      </c>
      <c r="CL167" s="92">
        <f t="shared" si="202"/>
        <v>3.5031597115017005E-3</v>
      </c>
      <c r="CM167" s="156">
        <f t="shared" si="203"/>
        <v>3.5154749818248213E-3</v>
      </c>
      <c r="CO167" s="5"/>
      <c r="CP167" s="86">
        <f t="shared" si="159"/>
        <v>533.24656549524286</v>
      </c>
      <c r="CQ167" s="86">
        <f t="shared" si="204"/>
        <v>6.9765459952428728</v>
      </c>
      <c r="CR167" s="92">
        <f t="shared" si="205"/>
        <v>1.3083152235145733E-2</v>
      </c>
      <c r="CS167" s="156">
        <f t="shared" si="206"/>
        <v>1.3256590223154206E-2</v>
      </c>
      <c r="CU167" s="5"/>
      <c r="CV167" s="6">
        <f t="shared" si="160"/>
        <v>519.01669878399593</v>
      </c>
      <c r="CW167" s="5"/>
      <c r="CX167" s="86">
        <f t="shared" si="207"/>
        <v>9.6928296774973184</v>
      </c>
      <c r="CY167" s="86">
        <f t="shared" si="161"/>
        <v>528.70952846149328</v>
      </c>
      <c r="CZ167" s="86">
        <f t="shared" si="208"/>
        <v>2.4395089614932886</v>
      </c>
      <c r="DA167" s="92">
        <f t="shared" si="209"/>
        <v>4.6140817030328246E-3</v>
      </c>
      <c r="DB167" s="156">
        <f t="shared" si="210"/>
        <v>4.6354701409953465E-3</v>
      </c>
      <c r="DD167" s="5"/>
      <c r="DE167" s="86">
        <f t="shared" si="211"/>
        <v>14.306584064940226</v>
      </c>
      <c r="DF167" s="86">
        <f t="shared" si="162"/>
        <v>533.32328284893617</v>
      </c>
      <c r="DG167" s="86">
        <f t="shared" si="212"/>
        <v>7.0532633489361842</v>
      </c>
      <c r="DH167" s="92">
        <f t="shared" si="213"/>
        <v>1.3225118002084341E-2</v>
      </c>
      <c r="DI167" s="156">
        <f t="shared" si="214"/>
        <v>1.340236587225198E-2</v>
      </c>
      <c r="DK167" s="5"/>
      <c r="DL167" s="86">
        <f t="shared" si="215"/>
        <v>18.775782719184082</v>
      </c>
      <c r="DM167" s="86">
        <f t="shared" si="163"/>
        <v>537.79248150318006</v>
      </c>
      <c r="DN167" s="86">
        <f t="shared" si="216"/>
        <v>11.522462003180067</v>
      </c>
      <c r="DO167" s="92">
        <f t="shared" si="217"/>
        <v>2.1425479900674164E-2</v>
      </c>
      <c r="DP167" s="156">
        <f t="shared" si="218"/>
        <v>2.1894581823466513E-2</v>
      </c>
      <c r="DR167" s="5"/>
      <c r="DS167" s="86">
        <f t="shared" si="164"/>
        <v>21.344800066870345</v>
      </c>
      <c r="DT167" s="86">
        <f t="shared" si="148"/>
        <v>540.36149885086627</v>
      </c>
      <c r="DU167" s="86">
        <f t="shared" si="219"/>
        <v>14.09147935086628</v>
      </c>
      <c r="DV167" s="92">
        <f t="shared" si="220"/>
        <v>2.6077874498522276E-2</v>
      </c>
      <c r="DW167" s="156">
        <f t="shared" si="221"/>
        <v>2.6776139298708958E-2</v>
      </c>
    </row>
    <row r="168" spans="1:127" x14ac:dyDescent="0.7">
      <c r="A168" s="25">
        <v>44071</v>
      </c>
      <c r="B168">
        <v>170.0899963</v>
      </c>
      <c r="C168" s="85">
        <v>44071</v>
      </c>
      <c r="D168">
        <v>523.89001459999997</v>
      </c>
      <c r="E168" s="17">
        <v>167</v>
      </c>
      <c r="R168" s="5"/>
      <c r="S168" s="86">
        <f t="shared" si="165"/>
        <v>168.21209147848174</v>
      </c>
      <c r="T168" s="86">
        <f t="shared" si="166"/>
        <v>1.877904821518257</v>
      </c>
      <c r="U168" s="92">
        <f t="shared" si="167"/>
        <v>1.1163911018599308E-2</v>
      </c>
      <c r="V168" s="156">
        <f t="shared" si="168"/>
        <v>1.1040654138213165E-2</v>
      </c>
      <c r="W168" s="102"/>
      <c r="X168" s="5"/>
      <c r="Y168" s="86">
        <f t="shared" si="169"/>
        <v>169.52192666048137</v>
      </c>
      <c r="Z168" s="86">
        <f t="shared" si="170"/>
        <v>0.56806963951862599</v>
      </c>
      <c r="AA168" s="92">
        <f t="shared" si="171"/>
        <v>3.3510098115883042E-3</v>
      </c>
      <c r="AB168" s="156">
        <f t="shared" si="172"/>
        <v>3.3398180485387312E-3</v>
      </c>
      <c r="AC168" s="102"/>
      <c r="AD168" s="5"/>
      <c r="AE168" s="86">
        <f t="shared" si="149"/>
        <v>170.06850419349837</v>
      </c>
      <c r="AF168" s="86">
        <f t="shared" si="173"/>
        <v>2.1492106501625585E-2</v>
      </c>
      <c r="AG168" s="92">
        <f t="shared" si="174"/>
        <v>1.2637323179589191E-4</v>
      </c>
      <c r="AH168" s="156">
        <f t="shared" si="175"/>
        <v>1.2635726362012734E-4</v>
      </c>
      <c r="AI168" s="102"/>
      <c r="AJ168" s="5"/>
      <c r="AK168" s="86">
        <f t="shared" si="150"/>
        <v>170.1904115878001</v>
      </c>
      <c r="AL168" s="86">
        <f t="shared" si="176"/>
        <v>0.10041528780010367</v>
      </c>
      <c r="AM168" s="92">
        <f t="shared" si="177"/>
        <v>5.9001730393195564E-4</v>
      </c>
      <c r="AN168" s="156">
        <f t="shared" si="178"/>
        <v>5.9036562986922517E-4</v>
      </c>
      <c r="AO168" s="102"/>
      <c r="AP168" s="5"/>
      <c r="AQ168" s="6">
        <f t="shared" si="151"/>
        <v>169.52192666048137</v>
      </c>
      <c r="AR168" s="5"/>
      <c r="AS168" s="86">
        <f t="shared" si="179"/>
        <v>1.2713106178231273</v>
      </c>
      <c r="AT168" s="86">
        <f t="shared" si="152"/>
        <v>170.7932372783045</v>
      </c>
      <c r="AU168" s="86">
        <f t="shared" si="180"/>
        <v>0.70324097830450683</v>
      </c>
      <c r="AV168" s="92">
        <f t="shared" si="181"/>
        <v>4.1174989684081478E-3</v>
      </c>
      <c r="AW168" s="156">
        <f t="shared" si="182"/>
        <v>4.1345228620274059E-3</v>
      </c>
      <c r="AY168" s="5"/>
      <c r="AZ168" s="86">
        <f t="shared" si="183"/>
        <v>1.2588674639745205</v>
      </c>
      <c r="BA168" s="86">
        <f t="shared" si="153"/>
        <v>170.78079412445589</v>
      </c>
      <c r="BB168" s="86">
        <f t="shared" si="184"/>
        <v>0.69079782445589899</v>
      </c>
      <c r="BC168" s="92">
        <f t="shared" si="185"/>
        <v>4.0449385892448921E-3</v>
      </c>
      <c r="BD168" s="156">
        <f t="shared" si="186"/>
        <v>4.0613665675992431E-3</v>
      </c>
      <c r="BF168" s="5"/>
      <c r="BG168">
        <f t="shared" si="187"/>
        <v>1.1273161618475687</v>
      </c>
      <c r="BH168" s="86">
        <f t="shared" si="154"/>
        <v>170.64924282232894</v>
      </c>
      <c r="BI168" s="86">
        <f t="shared" si="188"/>
        <v>0.559246522328948</v>
      </c>
      <c r="BJ168" s="92">
        <f t="shared" si="189"/>
        <v>3.2771696673228501E-3</v>
      </c>
      <c r="BK168" s="156">
        <f t="shared" si="190"/>
        <v>3.2879448203559517E-3</v>
      </c>
      <c r="BM168" s="5"/>
      <c r="BN168" s="86">
        <f t="shared" si="191"/>
        <v>1.0027273909781198</v>
      </c>
      <c r="BO168" s="86">
        <f t="shared" si="155"/>
        <v>170.52465405145949</v>
      </c>
      <c r="BP168" s="86">
        <f t="shared" si="192"/>
        <v>0.43465775145949692</v>
      </c>
      <c r="BQ168" s="92">
        <f t="shared" si="193"/>
        <v>2.5489437517247776E-3</v>
      </c>
      <c r="BR168" s="156">
        <f t="shared" si="194"/>
        <v>2.5554574690733706E-3</v>
      </c>
      <c r="BW168" s="5"/>
      <c r="BX168" s="86">
        <f t="shared" si="156"/>
        <v>514.71930492168963</v>
      </c>
      <c r="BY168" s="86">
        <f t="shared" si="195"/>
        <v>9.1707096783103452</v>
      </c>
      <c r="BZ168" s="92">
        <f t="shared" si="196"/>
        <v>1.7816914171706839E-2</v>
      </c>
      <c r="CA168" s="156">
        <f t="shared" si="197"/>
        <v>1.7505028579925037E-2</v>
      </c>
      <c r="CC168" s="5"/>
      <c r="CD168" s="86">
        <f t="shared" si="157"/>
        <v>522.64335914199796</v>
      </c>
      <c r="CE168" s="86">
        <f t="shared" si="198"/>
        <v>1.2466554580020102</v>
      </c>
      <c r="CF168" s="92">
        <f t="shared" si="199"/>
        <v>2.3852890048169616E-3</v>
      </c>
      <c r="CG168" s="156">
        <f t="shared" si="200"/>
        <v>2.3796129402348992E-3</v>
      </c>
      <c r="CI168" s="5"/>
      <c r="CJ168" s="86">
        <f t="shared" si="158"/>
        <v>526.89904978966047</v>
      </c>
      <c r="CK168" s="86">
        <f t="shared" si="201"/>
        <v>3.0090351896604943</v>
      </c>
      <c r="CL168" s="92">
        <f t="shared" si="202"/>
        <v>5.7108381403642864E-3</v>
      </c>
      <c r="CM168" s="156">
        <f t="shared" si="203"/>
        <v>5.7436391337940471E-3</v>
      </c>
      <c r="CO168" s="5"/>
      <c r="CP168" s="86">
        <f t="shared" si="159"/>
        <v>528.01415599881068</v>
      </c>
      <c r="CQ168" s="86">
        <f t="shared" si="204"/>
        <v>4.124141398810707</v>
      </c>
      <c r="CR168" s="92">
        <f t="shared" si="205"/>
        <v>7.8106644527537938E-3</v>
      </c>
      <c r="CS168" s="156">
        <f t="shared" si="206"/>
        <v>7.8721511841747319E-3</v>
      </c>
      <c r="CU168" s="5"/>
      <c r="CV168" s="6">
        <f t="shared" si="160"/>
        <v>522.64335914199796</v>
      </c>
      <c r="CW168" s="5"/>
      <c r="CX168" s="86">
        <f t="shared" si="207"/>
        <v>7.690993802063872</v>
      </c>
      <c r="CY168" s="86">
        <f t="shared" si="161"/>
        <v>530.33435294406183</v>
      </c>
      <c r="CZ168" s="86">
        <f t="shared" si="208"/>
        <v>6.4443383440618618</v>
      </c>
      <c r="DA168" s="92">
        <f t="shared" si="209"/>
        <v>1.2151463144499696E-2</v>
      </c>
      <c r="DB168" s="156">
        <f t="shared" si="210"/>
        <v>1.2300937533581809E-2</v>
      </c>
      <c r="DD168" s="5"/>
      <c r="DE168" s="86">
        <f t="shared" si="211"/>
        <v>8.966622211471126</v>
      </c>
      <c r="DF168" s="86">
        <f t="shared" si="162"/>
        <v>531.60998135346904</v>
      </c>
      <c r="DG168" s="86">
        <f t="shared" si="212"/>
        <v>7.7199667534690661</v>
      </c>
      <c r="DH168" s="92">
        <f t="shared" si="213"/>
        <v>1.4521861936854865E-2</v>
      </c>
      <c r="DI168" s="156">
        <f t="shared" si="214"/>
        <v>1.4735853973783807E-2</v>
      </c>
      <c r="DK168" s="5"/>
      <c r="DL168" s="86">
        <f t="shared" si="215"/>
        <v>8.7773619608039262</v>
      </c>
      <c r="DM168" s="86">
        <f t="shared" si="163"/>
        <v>531.42072110280185</v>
      </c>
      <c r="DN168" s="86">
        <f t="shared" si="216"/>
        <v>7.5307065028018769</v>
      </c>
      <c r="DO168" s="92">
        <f t="shared" si="217"/>
        <v>1.4170893613583958E-2</v>
      </c>
      <c r="DP168" s="156">
        <f t="shared" si="218"/>
        <v>1.4374594462449748E-2</v>
      </c>
      <c r="DR168" s="5"/>
      <c r="DS168" s="86">
        <f t="shared" si="164"/>
        <v>8.0561952852191077</v>
      </c>
      <c r="DT168" s="86">
        <f t="shared" si="148"/>
        <v>530.69955442721709</v>
      </c>
      <c r="DU168" s="86">
        <f t="shared" si="219"/>
        <v>6.8095398272171224</v>
      </c>
      <c r="DV168" s="92">
        <f t="shared" si="220"/>
        <v>1.2831252203644007E-2</v>
      </c>
      <c r="DW168" s="156">
        <f t="shared" si="221"/>
        <v>1.2998033246379655E-2</v>
      </c>
    </row>
    <row r="169" spans="1:127" x14ac:dyDescent="0.7">
      <c r="A169" s="25">
        <v>44074</v>
      </c>
      <c r="B169">
        <v>172.54800420000001</v>
      </c>
      <c r="C169" s="85">
        <v>44074</v>
      </c>
      <c r="D169">
        <v>529.55999759999997</v>
      </c>
      <c r="E169" s="17">
        <v>168</v>
      </c>
      <c r="R169" s="5"/>
      <c r="S169" s="86">
        <f t="shared" si="165"/>
        <v>168.83180006958275</v>
      </c>
      <c r="T169" s="86">
        <f t="shared" si="166"/>
        <v>3.7162041304172533</v>
      </c>
      <c r="U169" s="92">
        <f t="shared" si="167"/>
        <v>2.2011280628919716E-2</v>
      </c>
      <c r="V169" s="156">
        <f t="shared" si="168"/>
        <v>2.1537218860612314E-2</v>
      </c>
      <c r="W169" s="102"/>
      <c r="X169" s="5"/>
      <c r="Y169" s="86">
        <f t="shared" si="169"/>
        <v>169.80596148024068</v>
      </c>
      <c r="Z169" s="86">
        <f t="shared" si="170"/>
        <v>2.7420427197593256</v>
      </c>
      <c r="AA169" s="92">
        <f t="shared" si="171"/>
        <v>1.6148094541889219E-2</v>
      </c>
      <c r="AB169" s="156">
        <f t="shared" si="172"/>
        <v>1.5891477461431717E-2</v>
      </c>
      <c r="AC169" s="102"/>
      <c r="AD169" s="5"/>
      <c r="AE169" s="86">
        <f t="shared" si="149"/>
        <v>170.08268898378944</v>
      </c>
      <c r="AF169" s="86">
        <f t="shared" si="173"/>
        <v>2.4653152162105698</v>
      </c>
      <c r="AG169" s="92">
        <f t="shared" si="174"/>
        <v>1.4494803856526156E-2</v>
      </c>
      <c r="AH169" s="156">
        <f t="shared" si="175"/>
        <v>1.4287706355345776E-2</v>
      </c>
      <c r="AI169" s="102"/>
      <c r="AJ169" s="5"/>
      <c r="AK169" s="86">
        <f t="shared" si="150"/>
        <v>170.11510012195004</v>
      </c>
      <c r="AL169" s="86">
        <f t="shared" si="176"/>
        <v>2.4329040780499724</v>
      </c>
      <c r="AM169" s="92">
        <f t="shared" si="177"/>
        <v>1.4301517480258378E-2</v>
      </c>
      <c r="AN169" s="156">
        <f t="shared" si="178"/>
        <v>1.4099867971987661E-2</v>
      </c>
      <c r="AO169" s="102"/>
      <c r="AP169" s="5"/>
      <c r="AQ169" s="6">
        <f t="shared" si="151"/>
        <v>169.80596148024068</v>
      </c>
      <c r="AR169" s="5"/>
      <c r="AS169" s="86">
        <f t="shared" si="179"/>
        <v>0.94550960446206844</v>
      </c>
      <c r="AT169" s="86">
        <f t="shared" si="152"/>
        <v>170.75147108470276</v>
      </c>
      <c r="AU169" s="86">
        <f t="shared" si="180"/>
        <v>1.796533115297251</v>
      </c>
      <c r="AV169" s="92">
        <f t="shared" si="181"/>
        <v>1.0521333162664613E-2</v>
      </c>
      <c r="AW169" s="156">
        <f t="shared" si="182"/>
        <v>1.0411787279874263E-2</v>
      </c>
      <c r="AY169" s="5"/>
      <c r="AZ169" s="86">
        <f t="shared" si="183"/>
        <v>0.77145114186691677</v>
      </c>
      <c r="BA169" s="86">
        <f t="shared" si="153"/>
        <v>170.5774126221076</v>
      </c>
      <c r="BB169" s="86">
        <f t="shared" si="184"/>
        <v>1.9705915778924066</v>
      </c>
      <c r="BC169" s="92">
        <f t="shared" si="185"/>
        <v>1.1552476659134229E-2</v>
      </c>
      <c r="BD169" s="156">
        <f t="shared" si="186"/>
        <v>1.1420541124360374E-2</v>
      </c>
      <c r="BF169" s="5"/>
      <c r="BG169">
        <f t="shared" si="187"/>
        <v>0.57075047606931995</v>
      </c>
      <c r="BH169" s="86">
        <f t="shared" si="154"/>
        <v>170.37671195631</v>
      </c>
      <c r="BI169" s="86">
        <f t="shared" si="188"/>
        <v>2.1712922436900044</v>
      </c>
      <c r="BJ169" s="92">
        <f t="shared" si="189"/>
        <v>1.2744067066200883E-2</v>
      </c>
      <c r="BK169" s="156">
        <f t="shared" si="190"/>
        <v>1.2583699555129391E-2</v>
      </c>
      <c r="BM169" s="5"/>
      <c r="BN169" s="86">
        <f t="shared" si="191"/>
        <v>0.4637079625640147</v>
      </c>
      <c r="BO169" s="86">
        <f t="shared" si="155"/>
        <v>170.26966944280468</v>
      </c>
      <c r="BP169" s="86">
        <f t="shared" si="192"/>
        <v>2.2783347571953243</v>
      </c>
      <c r="BQ169" s="92">
        <f t="shared" si="193"/>
        <v>1.3380743409269612E-2</v>
      </c>
      <c r="BR169" s="156">
        <f t="shared" si="194"/>
        <v>1.3204063227265797E-2</v>
      </c>
      <c r="BW169" s="5"/>
      <c r="BX169" s="86">
        <f t="shared" si="156"/>
        <v>517.74563911553196</v>
      </c>
      <c r="BY169" s="86">
        <f t="shared" si="195"/>
        <v>11.814358484468016</v>
      </c>
      <c r="BZ169" s="92">
        <f t="shared" si="196"/>
        <v>2.2818846923849629E-2</v>
      </c>
      <c r="CA169" s="156">
        <f t="shared" si="197"/>
        <v>2.2309763837924788E-2</v>
      </c>
      <c r="CC169" s="5"/>
      <c r="CD169" s="86">
        <f t="shared" si="157"/>
        <v>523.26668687099891</v>
      </c>
      <c r="CE169" s="86">
        <f t="shared" si="198"/>
        <v>6.2933107290010639</v>
      </c>
      <c r="CF169" s="92">
        <f t="shared" si="199"/>
        <v>1.2026966147288019E-2</v>
      </c>
      <c r="CG169" s="156">
        <f t="shared" si="200"/>
        <v>1.1884037233784187E-2</v>
      </c>
      <c r="CI169" s="5"/>
      <c r="CJ169" s="86">
        <f t="shared" si="158"/>
        <v>524.9130865644845</v>
      </c>
      <c r="CK169" s="86">
        <f t="shared" si="201"/>
        <v>4.6469110355154726</v>
      </c>
      <c r="CL169" s="92">
        <f t="shared" si="202"/>
        <v>8.8527246785351562E-3</v>
      </c>
      <c r="CM169" s="156">
        <f t="shared" si="203"/>
        <v>8.7750416507583143E-3</v>
      </c>
      <c r="CO169" s="5"/>
      <c r="CP169" s="86">
        <f t="shared" si="159"/>
        <v>524.92104994970259</v>
      </c>
      <c r="CQ169" s="86">
        <f t="shared" si="204"/>
        <v>4.6389476502973821</v>
      </c>
      <c r="CR169" s="92">
        <f t="shared" si="205"/>
        <v>8.8374197429153985E-3</v>
      </c>
      <c r="CS169" s="156">
        <f t="shared" si="206"/>
        <v>8.7600039114007697E-3</v>
      </c>
      <c r="CU169" s="5"/>
      <c r="CV169" s="6">
        <f t="shared" si="160"/>
        <v>523.26668687099891</v>
      </c>
      <c r="CW169" s="5"/>
      <c r="CX169" s="86">
        <f t="shared" si="207"/>
        <v>5.3586639979531059</v>
      </c>
      <c r="CY169" s="86">
        <f t="shared" si="161"/>
        <v>528.62535086895207</v>
      </c>
      <c r="CZ169" s="86">
        <f t="shared" si="208"/>
        <v>0.93464673104790563</v>
      </c>
      <c r="DA169" s="92">
        <f t="shared" si="209"/>
        <v>1.7680702022926775E-3</v>
      </c>
      <c r="DB169" s="156">
        <f t="shared" si="210"/>
        <v>1.7649496474125403E-3</v>
      </c>
      <c r="DD169" s="5"/>
      <c r="DE169" s="86">
        <f t="shared" si="211"/>
        <v>4.7949749702360371</v>
      </c>
      <c r="DF169" s="86">
        <f t="shared" si="162"/>
        <v>528.06166184123492</v>
      </c>
      <c r="DG169" s="86">
        <f t="shared" si="212"/>
        <v>1.4983357587650517</v>
      </c>
      <c r="DH169" s="92">
        <f t="shared" si="213"/>
        <v>2.8374257535392442E-3</v>
      </c>
      <c r="DI169" s="156">
        <f t="shared" si="214"/>
        <v>2.8293975480693516E-3</v>
      </c>
      <c r="DK169" s="5"/>
      <c r="DL169" s="86">
        <f t="shared" si="215"/>
        <v>3.3956993678139602</v>
      </c>
      <c r="DM169" s="86">
        <f t="shared" si="163"/>
        <v>526.66238623881281</v>
      </c>
      <c r="DN169" s="86">
        <f t="shared" si="216"/>
        <v>2.8976113611871597</v>
      </c>
      <c r="DO169" s="92">
        <f t="shared" si="217"/>
        <v>5.5018384393854362E-3</v>
      </c>
      <c r="DP169" s="156">
        <f t="shared" si="218"/>
        <v>5.4717338437935666E-3</v>
      </c>
      <c r="DR169" s="5"/>
      <c r="DS169" s="86">
        <f t="shared" si="164"/>
        <v>2.4815446180554881</v>
      </c>
      <c r="DT169" s="86">
        <f t="shared" si="148"/>
        <v>525.74823148905443</v>
      </c>
      <c r="DU169" s="86">
        <f t="shared" si="219"/>
        <v>3.8117661109455412</v>
      </c>
      <c r="DV169" s="92">
        <f t="shared" si="220"/>
        <v>7.2501739095719589E-3</v>
      </c>
      <c r="DW169" s="156">
        <f t="shared" si="221"/>
        <v>7.1979872502090621E-3</v>
      </c>
    </row>
    <row r="170" spans="1:127" x14ac:dyDescent="0.7">
      <c r="A170" s="25">
        <v>44075</v>
      </c>
      <c r="B170">
        <v>174.95599369999999</v>
      </c>
      <c r="C170" s="85">
        <v>44075</v>
      </c>
      <c r="D170">
        <v>556.54998780000005</v>
      </c>
      <c r="E170" s="17">
        <v>169</v>
      </c>
      <c r="R170" s="5"/>
      <c r="S170" s="86">
        <f t="shared" si="165"/>
        <v>170.05814743262044</v>
      </c>
      <c r="T170" s="86">
        <f t="shared" si="166"/>
        <v>4.8978462673795491</v>
      </c>
      <c r="U170" s="92">
        <f t="shared" si="167"/>
        <v>2.880100919198916E-2</v>
      </c>
      <c r="V170" s="156">
        <f t="shared" si="168"/>
        <v>2.7994732639900117E-2</v>
      </c>
      <c r="W170" s="102"/>
      <c r="X170" s="5"/>
      <c r="Y170" s="86">
        <f t="shared" si="169"/>
        <v>171.17698284012033</v>
      </c>
      <c r="Z170" s="86">
        <f t="shared" si="170"/>
        <v>3.7790108598796621</v>
      </c>
      <c r="AA170" s="92">
        <f t="shared" si="171"/>
        <v>2.2076629679875046E-2</v>
      </c>
      <c r="AB170" s="156">
        <f t="shared" si="172"/>
        <v>2.1599779349998127E-2</v>
      </c>
      <c r="AC170" s="102"/>
      <c r="AD170" s="5"/>
      <c r="AE170" s="86">
        <f t="shared" si="149"/>
        <v>171.70979702648842</v>
      </c>
      <c r="AF170" s="86">
        <f t="shared" si="173"/>
        <v>3.2461966735115766</v>
      </c>
      <c r="AG170" s="92">
        <f t="shared" si="174"/>
        <v>1.8905133718204847E-2</v>
      </c>
      <c r="AH170" s="156">
        <f t="shared" si="175"/>
        <v>1.8554361041656482E-2</v>
      </c>
      <c r="AI170" s="102"/>
      <c r="AJ170" s="5"/>
      <c r="AK170" s="86">
        <f t="shared" si="150"/>
        <v>171.93977818048751</v>
      </c>
      <c r="AL170" s="86">
        <f t="shared" si="176"/>
        <v>3.0162155195124853</v>
      </c>
      <c r="AM170" s="92">
        <f t="shared" si="177"/>
        <v>1.7542278764291083E-2</v>
      </c>
      <c r="AN170" s="156">
        <f t="shared" si="178"/>
        <v>1.7239852466469033E-2</v>
      </c>
      <c r="AO170" s="102"/>
      <c r="AP170" s="5"/>
      <c r="AQ170" s="6">
        <f t="shared" si="151"/>
        <v>171.17698284012033</v>
      </c>
      <c r="AR170" s="5"/>
      <c r="AS170" s="86">
        <f t="shared" si="179"/>
        <v>1.0859284837498699</v>
      </c>
      <c r="AT170" s="86">
        <f t="shared" si="152"/>
        <v>172.26291132387021</v>
      </c>
      <c r="AU170" s="86">
        <f t="shared" si="180"/>
        <v>2.6930823761297802</v>
      </c>
      <c r="AV170" s="92">
        <f t="shared" si="181"/>
        <v>1.563355893287172E-2</v>
      </c>
      <c r="AW170" s="156">
        <f t="shared" si="182"/>
        <v>1.5392912921563889E-2</v>
      </c>
      <c r="AY170" s="5"/>
      <c r="AZ170" s="86">
        <f t="shared" si="183"/>
        <v>1.0712362508732827</v>
      </c>
      <c r="BA170" s="86">
        <f t="shared" si="153"/>
        <v>172.24821909099362</v>
      </c>
      <c r="BB170" s="86">
        <f t="shared" si="184"/>
        <v>2.7077746090063783</v>
      </c>
      <c r="BC170" s="92">
        <f t="shared" si="185"/>
        <v>1.5720189290177457E-2</v>
      </c>
      <c r="BD170" s="156">
        <f t="shared" si="186"/>
        <v>1.547688965517492E-2</v>
      </c>
      <c r="BF170" s="5"/>
      <c r="BG170">
        <f t="shared" si="187"/>
        <v>1.0989292593841369</v>
      </c>
      <c r="BH170" s="86">
        <f t="shared" si="154"/>
        <v>172.27591209950447</v>
      </c>
      <c r="BI170" s="86">
        <f t="shared" si="188"/>
        <v>2.6800816004955266</v>
      </c>
      <c r="BJ170" s="92">
        <f t="shared" si="189"/>
        <v>1.5556914300053418E-2</v>
      </c>
      <c r="BK170" s="156">
        <f t="shared" si="190"/>
        <v>1.5318604089043716E-2</v>
      </c>
      <c r="BM170" s="5"/>
      <c r="BN170" s="86">
        <f t="shared" si="191"/>
        <v>1.1441930105507401</v>
      </c>
      <c r="BO170" s="86">
        <f t="shared" si="155"/>
        <v>172.32117585067107</v>
      </c>
      <c r="BP170" s="86">
        <f t="shared" si="192"/>
        <v>2.6348178493289254</v>
      </c>
      <c r="BQ170" s="92">
        <f t="shared" si="193"/>
        <v>1.5290157093706163E-2</v>
      </c>
      <c r="BR170" s="156">
        <f t="shared" si="194"/>
        <v>1.5059889024704648E-2</v>
      </c>
      <c r="BW170" s="5"/>
      <c r="BX170" s="86">
        <f t="shared" si="156"/>
        <v>521.64437741540632</v>
      </c>
      <c r="BY170" s="86">
        <f t="shared" si="195"/>
        <v>34.905610384593729</v>
      </c>
      <c r="BZ170" s="92">
        <f t="shared" si="196"/>
        <v>6.6914572256180943E-2</v>
      </c>
      <c r="CA170" s="156">
        <f t="shared" si="197"/>
        <v>6.271783514464345E-2</v>
      </c>
      <c r="CC170" s="5"/>
      <c r="CD170" s="86">
        <f t="shared" si="157"/>
        <v>526.41334223549939</v>
      </c>
      <c r="CE170" s="86">
        <f t="shared" si="198"/>
        <v>30.136645564500668</v>
      </c>
      <c r="CF170" s="92">
        <f t="shared" si="199"/>
        <v>5.7249015453370786E-2</v>
      </c>
      <c r="CG170" s="156">
        <f t="shared" si="200"/>
        <v>5.4149036430004328E-2</v>
      </c>
      <c r="CI170" s="5"/>
      <c r="CJ170" s="86">
        <f t="shared" si="158"/>
        <v>527.98004784792477</v>
      </c>
      <c r="CK170" s="86">
        <f t="shared" si="201"/>
        <v>28.569939952075288</v>
      </c>
      <c r="CL170" s="92">
        <f t="shared" si="202"/>
        <v>5.4111779542670047E-2</v>
      </c>
      <c r="CM170" s="156">
        <f t="shared" si="203"/>
        <v>5.1334005171772792E-2</v>
      </c>
      <c r="CO170" s="5"/>
      <c r="CP170" s="86">
        <f t="shared" si="159"/>
        <v>528.40026068742566</v>
      </c>
      <c r="CQ170" s="86">
        <f t="shared" si="204"/>
        <v>28.149727112574396</v>
      </c>
      <c r="CR170" s="92">
        <f t="shared" si="205"/>
        <v>5.3273492098495238E-2</v>
      </c>
      <c r="CS170" s="156">
        <f t="shared" si="206"/>
        <v>5.0578973550692428E-2</v>
      </c>
      <c r="CU170" s="5"/>
      <c r="CV170" s="6">
        <f t="shared" si="160"/>
        <v>526.41334223549939</v>
      </c>
      <c r="CW170" s="5"/>
      <c r="CX170" s="86">
        <f t="shared" si="207"/>
        <v>4.6287011489137377</v>
      </c>
      <c r="CY170" s="86">
        <f t="shared" si="161"/>
        <v>531.04204338441309</v>
      </c>
      <c r="CZ170" s="86">
        <f t="shared" si="208"/>
        <v>25.507944415586962</v>
      </c>
      <c r="DA170" s="92">
        <f t="shared" si="209"/>
        <v>4.8033756899963864E-2</v>
      </c>
      <c r="DB170" s="156">
        <f t="shared" si="210"/>
        <v>4.5832261206972501E-2</v>
      </c>
      <c r="DD170" s="5"/>
      <c r="DE170" s="86">
        <f t="shared" si="211"/>
        <v>3.9708151673682561</v>
      </c>
      <c r="DF170" s="86">
        <f t="shared" si="162"/>
        <v>530.38415740286769</v>
      </c>
      <c r="DG170" s="86">
        <f t="shared" si="212"/>
        <v>26.165830397132368</v>
      </c>
      <c r="DH170" s="92">
        <f t="shared" si="213"/>
        <v>4.9333732978108925E-2</v>
      </c>
      <c r="DI170" s="156">
        <f t="shared" si="214"/>
        <v>4.7014340078532592E-2</v>
      </c>
      <c r="DK170" s="5"/>
      <c r="DL170" s="86">
        <f t="shared" si="215"/>
        <v>3.2313303256270602</v>
      </c>
      <c r="DM170" s="86">
        <f t="shared" si="163"/>
        <v>529.64467256112641</v>
      </c>
      <c r="DN170" s="86">
        <f t="shared" si="216"/>
        <v>26.905315238873641</v>
      </c>
      <c r="DO170" s="92">
        <f t="shared" si="217"/>
        <v>5.0798802730841197E-2</v>
      </c>
      <c r="DP170" s="156">
        <f t="shared" si="218"/>
        <v>4.8343034459902359E-2</v>
      </c>
      <c r="DR170" s="5"/>
      <c r="DS170" s="86">
        <f t="shared" si="164"/>
        <v>2.9803776778892281</v>
      </c>
      <c r="DT170" s="86">
        <f t="shared" si="148"/>
        <v>529.39371991338862</v>
      </c>
      <c r="DU170" s="86">
        <f t="shared" si="219"/>
        <v>27.156267886611431</v>
      </c>
      <c r="DV170" s="92">
        <f t="shared" si="220"/>
        <v>5.1296921110160369E-2</v>
      </c>
      <c r="DW170" s="156">
        <f t="shared" si="221"/>
        <v>4.8793942111036784E-2</v>
      </c>
    </row>
    <row r="171" spans="1:127" x14ac:dyDescent="0.7">
      <c r="A171" s="25">
        <v>44076</v>
      </c>
      <c r="B171">
        <v>176.5724945</v>
      </c>
      <c r="C171" s="85">
        <v>44076</v>
      </c>
      <c r="D171">
        <v>552.8400269</v>
      </c>
      <c r="E171" s="17">
        <v>170</v>
      </c>
      <c r="R171" s="5"/>
      <c r="S171" s="86">
        <f t="shared" si="165"/>
        <v>171.67443670085567</v>
      </c>
      <c r="T171" s="86">
        <f t="shared" si="166"/>
        <v>4.8980577991443397</v>
      </c>
      <c r="U171" s="92">
        <f t="shared" si="167"/>
        <v>2.8531084145505321E-2</v>
      </c>
      <c r="V171" s="156">
        <f t="shared" si="168"/>
        <v>2.7739642083067131E-2</v>
      </c>
      <c r="W171" s="102"/>
      <c r="X171" s="5"/>
      <c r="Y171" s="86">
        <f t="shared" si="169"/>
        <v>173.06648827006018</v>
      </c>
      <c r="Z171" s="86">
        <f t="shared" si="170"/>
        <v>3.5060062299398282</v>
      </c>
      <c r="AA171" s="92">
        <f t="shared" si="171"/>
        <v>2.0258146247636975E-2</v>
      </c>
      <c r="AB171" s="156">
        <f t="shared" si="172"/>
        <v>1.9855902471490702E-2</v>
      </c>
      <c r="AC171" s="102"/>
      <c r="AD171" s="5"/>
      <c r="AE171" s="86">
        <f t="shared" si="149"/>
        <v>173.85228683100604</v>
      </c>
      <c r="AF171" s="86">
        <f t="shared" si="173"/>
        <v>2.7202076689939645</v>
      </c>
      <c r="AG171" s="92">
        <f t="shared" si="174"/>
        <v>1.5646660268772625E-2</v>
      </c>
      <c r="AH171" s="156">
        <f t="shared" si="175"/>
        <v>1.5405613862435207E-2</v>
      </c>
      <c r="AI171" s="102"/>
      <c r="AJ171" s="5"/>
      <c r="AK171" s="86">
        <f t="shared" si="150"/>
        <v>174.20193982012188</v>
      </c>
      <c r="AL171" s="86">
        <f t="shared" si="176"/>
        <v>2.3705546798781256</v>
      </c>
      <c r="AM171" s="92">
        <f t="shared" si="177"/>
        <v>1.360808428612174E-2</v>
      </c>
      <c r="AN171" s="156">
        <f t="shared" si="178"/>
        <v>1.3425390441420793E-2</v>
      </c>
      <c r="AO171" s="102"/>
      <c r="AP171" s="5"/>
      <c r="AQ171" s="6">
        <f t="shared" si="151"/>
        <v>173.06648827006018</v>
      </c>
      <c r="AR171" s="5"/>
      <c r="AS171" s="86">
        <f t="shared" si="179"/>
        <v>1.3511088759925618</v>
      </c>
      <c r="AT171" s="86">
        <f t="shared" si="152"/>
        <v>174.41759714605274</v>
      </c>
      <c r="AU171" s="86">
        <f t="shared" si="180"/>
        <v>2.1548973539472627</v>
      </c>
      <c r="AV171" s="92">
        <f t="shared" si="181"/>
        <v>1.2354816195196221E-2</v>
      </c>
      <c r="AW171" s="156">
        <f t="shared" si="182"/>
        <v>1.2204037554372675E-2</v>
      </c>
      <c r="AY171" s="5"/>
      <c r="AZ171" s="86">
        <f t="shared" si="183"/>
        <v>1.4803708404065641</v>
      </c>
      <c r="BA171" s="86">
        <f t="shared" si="153"/>
        <v>174.54685911046673</v>
      </c>
      <c r="BB171" s="86">
        <f t="shared" si="184"/>
        <v>2.0256353895332779</v>
      </c>
      <c r="BC171" s="92">
        <f t="shared" si="185"/>
        <v>1.1605109366369631E-2</v>
      </c>
      <c r="BD171" s="156">
        <f t="shared" si="186"/>
        <v>1.1471975832188732E-2</v>
      </c>
      <c r="BF171" s="5"/>
      <c r="BG171">
        <f t="shared" si="187"/>
        <v>1.6207095319509044</v>
      </c>
      <c r="BH171" s="86">
        <f t="shared" si="154"/>
        <v>174.68719780201107</v>
      </c>
      <c r="BI171" s="86">
        <f t="shared" si="188"/>
        <v>1.8852966979889345</v>
      </c>
      <c r="BJ171" s="92">
        <f t="shared" si="189"/>
        <v>1.0792414794618855E-2</v>
      </c>
      <c r="BK171" s="156">
        <f t="shared" si="190"/>
        <v>1.0677182215313464E-2</v>
      </c>
      <c r="BM171" s="5"/>
      <c r="BN171" s="86">
        <f t="shared" si="191"/>
        <v>1.703177325092569</v>
      </c>
      <c r="BO171" s="86">
        <f t="shared" si="155"/>
        <v>174.76966559515276</v>
      </c>
      <c r="BP171" s="86">
        <f t="shared" si="192"/>
        <v>1.8028289048472459</v>
      </c>
      <c r="BQ171" s="92">
        <f t="shared" si="193"/>
        <v>1.0315456625198506E-2</v>
      </c>
      <c r="BR171" s="156">
        <f t="shared" si="194"/>
        <v>1.0210134426385678E-2</v>
      </c>
      <c r="BW171" s="5"/>
      <c r="BX171" s="86">
        <f t="shared" si="156"/>
        <v>533.16322884232227</v>
      </c>
      <c r="BY171" s="86">
        <f t="shared" si="195"/>
        <v>19.676798057677729</v>
      </c>
      <c r="BZ171" s="92">
        <f t="shared" si="196"/>
        <v>3.6905767302075038E-2</v>
      </c>
      <c r="CA171" s="156">
        <f t="shared" si="197"/>
        <v>3.5592209500483495E-2</v>
      </c>
      <c r="CC171" s="5"/>
      <c r="CD171" s="86">
        <f t="shared" si="157"/>
        <v>541.48166501774972</v>
      </c>
      <c r="CE171" s="86">
        <f t="shared" si="198"/>
        <v>11.358361882250279</v>
      </c>
      <c r="CF171" s="92">
        <f t="shared" si="199"/>
        <v>2.0976447802490139E-2</v>
      </c>
      <c r="CG171" s="156">
        <f t="shared" si="200"/>
        <v>2.0545476683266325E-2</v>
      </c>
      <c r="CI171" s="5"/>
      <c r="CJ171" s="86">
        <f t="shared" si="158"/>
        <v>546.83620821629438</v>
      </c>
      <c r="CK171" s="86">
        <f t="shared" si="201"/>
        <v>6.0038186837056173</v>
      </c>
      <c r="CL171" s="92">
        <f t="shared" si="202"/>
        <v>1.0979190100248226E-2</v>
      </c>
      <c r="CM171" s="156">
        <f t="shared" si="203"/>
        <v>1.0859956572557675E-2</v>
      </c>
      <c r="CO171" s="5"/>
      <c r="CP171" s="86">
        <f t="shared" si="159"/>
        <v>549.51255602185643</v>
      </c>
      <c r="CQ171" s="86">
        <f t="shared" si="204"/>
        <v>3.327470878143572</v>
      </c>
      <c r="CR171" s="92">
        <f t="shared" si="205"/>
        <v>6.0553136442094771E-3</v>
      </c>
      <c r="CS171" s="156">
        <f t="shared" si="206"/>
        <v>6.0188675136314956E-3</v>
      </c>
      <c r="CU171" s="5"/>
      <c r="CV171" s="6">
        <f t="shared" si="160"/>
        <v>541.48166501774972</v>
      </c>
      <c r="CW171" s="5"/>
      <c r="CX171" s="86">
        <f t="shared" si="207"/>
        <v>8.0737762879148143</v>
      </c>
      <c r="CY171" s="86">
        <f t="shared" si="161"/>
        <v>549.55544130566454</v>
      </c>
      <c r="CZ171" s="86">
        <f t="shared" si="208"/>
        <v>3.2845855943354536</v>
      </c>
      <c r="DA171" s="92">
        <f t="shared" si="209"/>
        <v>5.9768047906718046E-3</v>
      </c>
      <c r="DB171" s="156">
        <f t="shared" si="210"/>
        <v>5.9412948312615272E-3</v>
      </c>
      <c r="DD171" s="5"/>
      <c r="DE171" s="86">
        <f t="shared" si="211"/>
        <v>9.519568974809296</v>
      </c>
      <c r="DF171" s="86">
        <f t="shared" si="162"/>
        <v>551.00123399255904</v>
      </c>
      <c r="DG171" s="86">
        <f t="shared" si="212"/>
        <v>1.8387929074409612</v>
      </c>
      <c r="DH171" s="92">
        <f t="shared" si="213"/>
        <v>3.3371847357165684E-3</v>
      </c>
      <c r="DI171" s="156">
        <f t="shared" si="214"/>
        <v>3.3260849757059466E-3</v>
      </c>
      <c r="DK171" s="5"/>
      <c r="DL171" s="86">
        <f t="shared" si="215"/>
        <v>11.043745346998421</v>
      </c>
      <c r="DM171" s="86">
        <f t="shared" si="163"/>
        <v>552.52541036474815</v>
      </c>
      <c r="DN171" s="86">
        <f t="shared" si="216"/>
        <v>0.31461653525184374</v>
      </c>
      <c r="DO171" s="92">
        <f t="shared" si="217"/>
        <v>5.6941550442748056E-4</v>
      </c>
      <c r="DP171" s="156">
        <f t="shared" si="218"/>
        <v>5.6909145492960644E-4</v>
      </c>
      <c r="DR171" s="5"/>
      <c r="DS171" s="86">
        <f t="shared" si="164"/>
        <v>12.046336506160058</v>
      </c>
      <c r="DT171" s="86">
        <f t="shared" si="148"/>
        <v>553.52800152390978</v>
      </c>
      <c r="DU171" s="86">
        <f t="shared" si="219"/>
        <v>0.68797462390978126</v>
      </c>
      <c r="DV171" s="92">
        <f t="shared" si="220"/>
        <v>1.2428903723311711E-3</v>
      </c>
      <c r="DW171" s="156">
        <f t="shared" si="221"/>
        <v>1.2444370711859202E-3</v>
      </c>
    </row>
    <row r="172" spans="1:127" x14ac:dyDescent="0.7">
      <c r="A172" s="25">
        <v>44077</v>
      </c>
      <c r="B172">
        <v>168.3999939</v>
      </c>
      <c r="C172" s="85">
        <v>44077</v>
      </c>
      <c r="D172">
        <v>525.75</v>
      </c>
      <c r="E172" s="17">
        <v>171</v>
      </c>
      <c r="R172" s="5"/>
      <c r="S172" s="86">
        <f t="shared" si="165"/>
        <v>173.29079577457327</v>
      </c>
      <c r="T172" s="86">
        <f t="shared" si="166"/>
        <v>4.8908018745732704</v>
      </c>
      <c r="U172" s="92">
        <f t="shared" si="167"/>
        <v>2.8223090861302924E-2</v>
      </c>
      <c r="V172" s="156">
        <f t="shared" si="168"/>
        <v>2.9042767528112544E-2</v>
      </c>
      <c r="W172" s="102"/>
      <c r="X172" s="5"/>
      <c r="Y172" s="86">
        <f t="shared" si="169"/>
        <v>174.81949138503009</v>
      </c>
      <c r="Z172" s="86">
        <f t="shared" si="170"/>
        <v>6.4194974850300923</v>
      </c>
      <c r="AA172" s="92">
        <f t="shared" si="171"/>
        <v>3.6720719378433096E-2</v>
      </c>
      <c r="AB172" s="156">
        <f t="shared" si="172"/>
        <v>3.8120532764639802E-2</v>
      </c>
      <c r="AC172" s="102"/>
      <c r="AD172" s="5"/>
      <c r="AE172" s="86">
        <f t="shared" si="149"/>
        <v>175.64762389254207</v>
      </c>
      <c r="AF172" s="86">
        <f t="shared" si="173"/>
        <v>7.2476299925420733</v>
      </c>
      <c r="AG172" s="92">
        <f t="shared" si="174"/>
        <v>4.1262328700649192E-2</v>
      </c>
      <c r="AH172" s="156">
        <f t="shared" si="175"/>
        <v>4.3038184412559369E-2</v>
      </c>
      <c r="AI172" s="102"/>
      <c r="AJ172" s="5"/>
      <c r="AK172" s="86">
        <f t="shared" si="150"/>
        <v>175.97985583003049</v>
      </c>
      <c r="AL172" s="86">
        <f t="shared" si="176"/>
        <v>7.5798619300304892</v>
      </c>
      <c r="AM172" s="92">
        <f t="shared" si="177"/>
        <v>4.3072327194945949E-2</v>
      </c>
      <c r="AN172" s="156">
        <f t="shared" si="178"/>
        <v>4.5011058222078057E-2</v>
      </c>
      <c r="AO172" s="102"/>
      <c r="AP172" s="5"/>
      <c r="AQ172" s="6">
        <f t="shared" si="151"/>
        <v>174.81949138503009</v>
      </c>
      <c r="AR172" s="5"/>
      <c r="AS172" s="86">
        <f t="shared" si="179"/>
        <v>1.483733974855088</v>
      </c>
      <c r="AT172" s="86">
        <f t="shared" si="152"/>
        <v>176.30322535988518</v>
      </c>
      <c r="AU172" s="86">
        <f t="shared" si="180"/>
        <v>7.9032314598851769</v>
      </c>
      <c r="AV172" s="92">
        <f t="shared" si="181"/>
        <v>4.4827492201305039E-2</v>
      </c>
      <c r="AW172" s="156">
        <f t="shared" si="182"/>
        <v>4.6931304905974684E-2</v>
      </c>
      <c r="AY172" s="5"/>
      <c r="AZ172" s="86">
        <f t="shared" si="183"/>
        <v>1.6166869776882391</v>
      </c>
      <c r="BA172" s="86">
        <f t="shared" si="153"/>
        <v>176.43617836271832</v>
      </c>
      <c r="BB172" s="86">
        <f t="shared" si="184"/>
        <v>8.0361844627183245</v>
      </c>
      <c r="BC172" s="92">
        <f t="shared" si="185"/>
        <v>4.5547259849380205E-2</v>
      </c>
      <c r="BD172" s="156">
        <f t="shared" si="186"/>
        <v>4.7720812077287879E-2</v>
      </c>
      <c r="BF172" s="5"/>
      <c r="BG172">
        <f t="shared" si="187"/>
        <v>1.7080232967434508</v>
      </c>
      <c r="BH172" s="86">
        <f t="shared" si="154"/>
        <v>176.52751468177354</v>
      </c>
      <c r="BI172" s="86">
        <f t="shared" si="188"/>
        <v>8.1275207817735406</v>
      </c>
      <c r="BJ172" s="92">
        <f t="shared" si="189"/>
        <v>4.6041099011817146E-2</v>
      </c>
      <c r="BK172" s="156">
        <f t="shared" si="190"/>
        <v>4.8263189288473847E-2</v>
      </c>
      <c r="BM172" s="5"/>
      <c r="BN172" s="86">
        <f t="shared" si="191"/>
        <v>1.7405466675005778</v>
      </c>
      <c r="BO172" s="86">
        <f t="shared" si="155"/>
        <v>176.56003805253067</v>
      </c>
      <c r="BP172" s="86">
        <f t="shared" si="192"/>
        <v>8.1600441525306735</v>
      </c>
      <c r="BQ172" s="92">
        <f t="shared" si="193"/>
        <v>4.6216823707881577E-2</v>
      </c>
      <c r="BR172" s="156">
        <f t="shared" si="194"/>
        <v>4.8456320950797098E-2</v>
      </c>
      <c r="BW172" s="5"/>
      <c r="BX172" s="86">
        <f t="shared" si="156"/>
        <v>539.65657220135586</v>
      </c>
      <c r="BY172" s="86">
        <f t="shared" si="195"/>
        <v>13.906572201355857</v>
      </c>
      <c r="BZ172" s="92">
        <f t="shared" si="196"/>
        <v>2.576930017664467E-2</v>
      </c>
      <c r="CA172" s="156">
        <f t="shared" si="197"/>
        <v>2.6450921923644045E-2</v>
      </c>
      <c r="CC172" s="5"/>
      <c r="CD172" s="86">
        <f t="shared" si="157"/>
        <v>547.16084595887492</v>
      </c>
      <c r="CE172" s="86">
        <f t="shared" si="198"/>
        <v>21.410845958874916</v>
      </c>
      <c r="CF172" s="92">
        <f t="shared" si="199"/>
        <v>3.9130807909607213E-2</v>
      </c>
      <c r="CG172" s="156">
        <f t="shared" si="200"/>
        <v>4.0724386036851953E-2</v>
      </c>
      <c r="CI172" s="5"/>
      <c r="CJ172" s="86">
        <f t="shared" si="158"/>
        <v>550.79872854754012</v>
      </c>
      <c r="CK172" s="86">
        <f t="shared" si="201"/>
        <v>25.048728547540122</v>
      </c>
      <c r="CL172" s="92">
        <f t="shared" si="202"/>
        <v>4.5477099436292787E-2</v>
      </c>
      <c r="CM172" s="156">
        <f t="shared" si="203"/>
        <v>4.7643801326752493E-2</v>
      </c>
      <c r="CO172" s="5"/>
      <c r="CP172" s="86">
        <f t="shared" si="159"/>
        <v>552.00815918046419</v>
      </c>
      <c r="CQ172" s="86">
        <f t="shared" si="204"/>
        <v>26.25815918046419</v>
      </c>
      <c r="CR172" s="92">
        <f t="shared" si="205"/>
        <v>4.7568425835314135E-2</v>
      </c>
      <c r="CS172" s="156">
        <f t="shared" si="206"/>
        <v>4.9944192449765459E-2</v>
      </c>
      <c r="CU172" s="5"/>
      <c r="CV172" s="6">
        <f t="shared" si="160"/>
        <v>547.16084595887492</v>
      </c>
      <c r="CW172" s="5"/>
      <c r="CX172" s="86">
        <f t="shared" si="207"/>
        <v>7.2835598234742394</v>
      </c>
      <c r="CY172" s="86">
        <f t="shared" si="161"/>
        <v>554.44440578234912</v>
      </c>
      <c r="CZ172" s="86">
        <f t="shared" si="208"/>
        <v>28.694405782349122</v>
      </c>
      <c r="DA172" s="92">
        <f t="shared" si="209"/>
        <v>5.1753440891625306E-2</v>
      </c>
      <c r="DB172" s="156">
        <f t="shared" si="210"/>
        <v>5.457804238202401E-2</v>
      </c>
      <c r="DD172" s="5"/>
      <c r="DE172" s="86">
        <f t="shared" si="211"/>
        <v>7.599374957967246</v>
      </c>
      <c r="DF172" s="86">
        <f t="shared" si="162"/>
        <v>554.76022091684217</v>
      </c>
      <c r="DG172" s="86">
        <f t="shared" si="212"/>
        <v>29.010220916842172</v>
      </c>
      <c r="DH172" s="92">
        <f t="shared" si="213"/>
        <v>5.2293260805357504E-2</v>
      </c>
      <c r="DI172" s="156">
        <f t="shared" si="214"/>
        <v>5.5178736884150592E-2</v>
      </c>
      <c r="DK172" s="5"/>
      <c r="DL172" s="86">
        <f t="shared" si="215"/>
        <v>7.5031328391220917</v>
      </c>
      <c r="DM172" s="86">
        <f t="shared" si="163"/>
        <v>554.66397879799706</v>
      </c>
      <c r="DN172" s="86">
        <f t="shared" si="216"/>
        <v>28.913978797997061</v>
      </c>
      <c r="DO172" s="92">
        <f t="shared" si="217"/>
        <v>5.2128820156405423E-2</v>
      </c>
      <c r="DP172" s="156">
        <f t="shared" si="218"/>
        <v>5.499568007227211E-2</v>
      </c>
      <c r="DR172" s="5"/>
      <c r="DS172" s="86">
        <f t="shared" si="164"/>
        <v>7.270969832383912</v>
      </c>
      <c r="DT172" s="86">
        <f t="shared" si="148"/>
        <v>554.43181579125883</v>
      </c>
      <c r="DU172" s="86">
        <f t="shared" si="219"/>
        <v>28.681815791258828</v>
      </c>
      <c r="DV172" s="92">
        <f t="shared" si="220"/>
        <v>5.1731908188431611E-2</v>
      </c>
      <c r="DW172" s="156">
        <f t="shared" si="221"/>
        <v>5.4554095656222212E-2</v>
      </c>
    </row>
    <row r="173" spans="1:127" x14ac:dyDescent="0.7">
      <c r="A173" s="25">
        <v>44078</v>
      </c>
      <c r="B173">
        <v>164.7310028</v>
      </c>
      <c r="C173" s="85">
        <v>44078</v>
      </c>
      <c r="D173">
        <v>516.04998780000005</v>
      </c>
      <c r="E173" s="17">
        <v>172</v>
      </c>
      <c r="R173" s="5"/>
      <c r="S173" s="86">
        <f t="shared" si="165"/>
        <v>171.67683115596407</v>
      </c>
      <c r="T173" s="86">
        <f t="shared" si="166"/>
        <v>6.9458283559640677</v>
      </c>
      <c r="U173" s="92">
        <f t="shared" si="167"/>
        <v>4.0458740467162732E-2</v>
      </c>
      <c r="V173" s="156">
        <f t="shared" si="168"/>
        <v>4.2164669903679286E-2</v>
      </c>
      <c r="W173" s="102"/>
      <c r="X173" s="5"/>
      <c r="Y173" s="86">
        <f t="shared" si="169"/>
        <v>171.60974264251504</v>
      </c>
      <c r="Z173" s="86">
        <f t="shared" si="170"/>
        <v>6.8787398425150457</v>
      </c>
      <c r="AA173" s="92">
        <f t="shared" si="171"/>
        <v>4.0083620758317534E-2</v>
      </c>
      <c r="AB173" s="156">
        <f t="shared" si="172"/>
        <v>4.1757408900536634E-2</v>
      </c>
      <c r="AC173" s="102"/>
      <c r="AD173" s="5"/>
      <c r="AE173" s="86">
        <f t="shared" si="149"/>
        <v>170.86418809746431</v>
      </c>
      <c r="AF173" s="86">
        <f t="shared" si="173"/>
        <v>6.1331852974643084</v>
      </c>
      <c r="AG173" s="92">
        <f t="shared" si="174"/>
        <v>3.5895089344092503E-2</v>
      </c>
      <c r="AH173" s="156">
        <f t="shared" si="175"/>
        <v>3.7231518009458196E-2</v>
      </c>
      <c r="AI173" s="102"/>
      <c r="AJ173" s="5"/>
      <c r="AK173" s="86">
        <f t="shared" si="150"/>
        <v>170.29495938250761</v>
      </c>
      <c r="AL173" s="86">
        <f t="shared" si="176"/>
        <v>5.5639565825076147</v>
      </c>
      <c r="AM173" s="92">
        <f t="shared" si="177"/>
        <v>3.2672467832768594E-2</v>
      </c>
      <c r="AN173" s="156">
        <f t="shared" si="178"/>
        <v>3.3776013548966359E-2</v>
      </c>
      <c r="AO173" s="102"/>
      <c r="AP173" s="5"/>
      <c r="AQ173" s="6">
        <f t="shared" si="151"/>
        <v>171.60974264251504</v>
      </c>
      <c r="AR173" s="5"/>
      <c r="AS173" s="86">
        <f t="shared" si="179"/>
        <v>-6.5115321877056487E-2</v>
      </c>
      <c r="AT173" s="86">
        <f t="shared" si="152"/>
        <v>171.544627320638</v>
      </c>
      <c r="AU173" s="86">
        <f t="shared" si="180"/>
        <v>6.8136245206380011</v>
      </c>
      <c r="AV173" s="92">
        <f t="shared" si="181"/>
        <v>3.9719253392311138E-2</v>
      </c>
      <c r="AW173" s="156">
        <f t="shared" si="182"/>
        <v>4.1362126162191988E-2</v>
      </c>
      <c r="AY173" s="5"/>
      <c r="AZ173" s="86">
        <f t="shared" si="183"/>
        <v>-0.79653088241340353</v>
      </c>
      <c r="BA173" s="86">
        <f t="shared" si="153"/>
        <v>170.81321176010164</v>
      </c>
      <c r="BB173" s="86">
        <f t="shared" si="184"/>
        <v>6.0822089601016387</v>
      </c>
      <c r="BC173" s="92">
        <f t="shared" si="185"/>
        <v>3.5607368408035016E-2</v>
      </c>
      <c r="BD173" s="156">
        <f t="shared" si="186"/>
        <v>3.6922066015017539E-2</v>
      </c>
      <c r="BF173" s="5"/>
      <c r="BG173">
        <f t="shared" si="187"/>
        <v>-1.5377062491671576</v>
      </c>
      <c r="BH173" s="86">
        <f t="shared" si="154"/>
        <v>170.0720363933479</v>
      </c>
      <c r="BI173" s="86">
        <f t="shared" si="188"/>
        <v>5.3410335933479018</v>
      </c>
      <c r="BJ173" s="92">
        <f t="shared" si="189"/>
        <v>3.1404537198549166E-2</v>
      </c>
      <c r="BK173" s="156">
        <f t="shared" si="190"/>
        <v>3.2422758937687361E-2</v>
      </c>
      <c r="BM173" s="5"/>
      <c r="BN173" s="86">
        <f t="shared" si="191"/>
        <v>-1.9721748900111402</v>
      </c>
      <c r="BO173" s="86">
        <f t="shared" si="155"/>
        <v>169.63756775250391</v>
      </c>
      <c r="BP173" s="86">
        <f t="shared" si="192"/>
        <v>4.9065649525039134</v>
      </c>
      <c r="BQ173" s="92">
        <f t="shared" si="193"/>
        <v>2.8923811025529697E-2</v>
      </c>
      <c r="BR173" s="156">
        <f t="shared" si="194"/>
        <v>2.9785315873181301E-2</v>
      </c>
      <c r="BW173" s="5"/>
      <c r="BX173" s="86">
        <f t="shared" si="156"/>
        <v>535.06740337490839</v>
      </c>
      <c r="BY173" s="86">
        <f t="shared" si="195"/>
        <v>19.017415574908341</v>
      </c>
      <c r="BZ173" s="92">
        <f t="shared" si="196"/>
        <v>3.5542093304426751E-2</v>
      </c>
      <c r="CA173" s="156">
        <f t="shared" si="197"/>
        <v>3.6851886492590552E-2</v>
      </c>
      <c r="CC173" s="5"/>
      <c r="CD173" s="86">
        <f t="shared" si="157"/>
        <v>536.45542297943746</v>
      </c>
      <c r="CE173" s="86">
        <f t="shared" si="198"/>
        <v>20.405435179437404</v>
      </c>
      <c r="CF173" s="92">
        <f t="shared" si="199"/>
        <v>3.8037522420981386E-2</v>
      </c>
      <c r="CG173" s="156">
        <f t="shared" si="200"/>
        <v>3.9541586400241753E-2</v>
      </c>
      <c r="CI173" s="5"/>
      <c r="CJ173" s="86">
        <f t="shared" si="158"/>
        <v>534.26656770616364</v>
      </c>
      <c r="CK173" s="86">
        <f t="shared" si="201"/>
        <v>18.216579906163588</v>
      </c>
      <c r="CL173" s="92">
        <f t="shared" si="202"/>
        <v>3.4096424907093116E-2</v>
      </c>
      <c r="CM173" s="156">
        <f t="shared" si="203"/>
        <v>3.530002971964722E-2</v>
      </c>
      <c r="CO173" s="5"/>
      <c r="CP173" s="86">
        <f t="shared" si="159"/>
        <v>532.31453979511605</v>
      </c>
      <c r="CQ173" s="86">
        <f t="shared" si="204"/>
        <v>16.264551995115994</v>
      </c>
      <c r="CR173" s="92">
        <f t="shared" si="205"/>
        <v>3.0554401165476527E-2</v>
      </c>
      <c r="CS173" s="156">
        <f t="shared" si="206"/>
        <v>3.1517396336843771E-2</v>
      </c>
      <c r="CU173" s="5"/>
      <c r="CV173" s="6">
        <f t="shared" si="160"/>
        <v>536.45542297943746</v>
      </c>
      <c r="CW173" s="5"/>
      <c r="CX173" s="86">
        <f t="shared" si="207"/>
        <v>1.3471954985133783</v>
      </c>
      <c r="CY173" s="86">
        <f t="shared" si="161"/>
        <v>537.80261847795089</v>
      </c>
      <c r="CZ173" s="86">
        <f t="shared" si="208"/>
        <v>21.752630677950833</v>
      </c>
      <c r="DA173" s="92">
        <f t="shared" si="209"/>
        <v>4.0447238318611231E-2</v>
      </c>
      <c r="DB173" s="156">
        <f t="shared" si="210"/>
        <v>4.2152177487079542E-2</v>
      </c>
      <c r="DD173" s="5"/>
      <c r="DE173" s="86">
        <f t="shared" si="211"/>
        <v>-1.5530240107351059</v>
      </c>
      <c r="DF173" s="86">
        <f t="shared" si="162"/>
        <v>534.9023989687023</v>
      </c>
      <c r="DG173" s="86">
        <f t="shared" si="212"/>
        <v>18.852411168702247</v>
      </c>
      <c r="DH173" s="92">
        <f t="shared" si="213"/>
        <v>3.5244581450840196E-2</v>
      </c>
      <c r="DI173" s="156">
        <f t="shared" si="214"/>
        <v>3.6532141487054297E-2</v>
      </c>
      <c r="DK173" s="5"/>
      <c r="DL173" s="86">
        <f t="shared" si="215"/>
        <v>-4.5145140011272122</v>
      </c>
      <c r="DM173" s="86">
        <f t="shared" si="163"/>
        <v>531.94090897831029</v>
      </c>
      <c r="DN173" s="86">
        <f t="shared" si="216"/>
        <v>15.890921178310236</v>
      </c>
      <c r="DO173" s="92">
        <f t="shared" si="217"/>
        <v>2.9873470737250975E-2</v>
      </c>
      <c r="DP173" s="156">
        <f t="shared" si="218"/>
        <v>3.0793375746515684E-2</v>
      </c>
      <c r="DR173" s="5"/>
      <c r="DS173" s="86">
        <f t="shared" si="164"/>
        <v>-6.2113247764821153</v>
      </c>
      <c r="DT173" s="86">
        <f t="shared" si="148"/>
        <v>530.24409820295534</v>
      </c>
      <c r="DU173" s="86">
        <f t="shared" si="219"/>
        <v>14.194110402955289</v>
      </c>
      <c r="DV173" s="92">
        <f t="shared" si="220"/>
        <v>2.6769011576103154E-2</v>
      </c>
      <c r="DW173" s="156">
        <f t="shared" si="221"/>
        <v>2.750530130514478E-2</v>
      </c>
    </row>
    <row r="174" spans="1:127" x14ac:dyDescent="0.7">
      <c r="A174" s="25">
        <v>44082</v>
      </c>
      <c r="B174">
        <v>157.49200440000001</v>
      </c>
      <c r="C174" s="85">
        <v>44082</v>
      </c>
      <c r="D174">
        <v>507.01998900000001</v>
      </c>
      <c r="E174" s="17">
        <v>173</v>
      </c>
      <c r="R174" s="5"/>
      <c r="S174" s="86">
        <f t="shared" si="165"/>
        <v>169.38470779849592</v>
      </c>
      <c r="T174" s="86">
        <f t="shared" si="166"/>
        <v>11.892703398495911</v>
      </c>
      <c r="U174" s="92">
        <f t="shared" si="167"/>
        <v>7.0211198832917987E-2</v>
      </c>
      <c r="V174" s="156">
        <f t="shared" si="168"/>
        <v>7.5513061401458109E-2</v>
      </c>
      <c r="W174" s="102"/>
      <c r="X174" s="5"/>
      <c r="Y174" s="86">
        <f t="shared" si="169"/>
        <v>168.17037272125754</v>
      </c>
      <c r="Z174" s="86">
        <f t="shared" si="170"/>
        <v>10.678368321257523</v>
      </c>
      <c r="AA174" s="92">
        <f t="shared" si="171"/>
        <v>6.349732208155906E-2</v>
      </c>
      <c r="AB174" s="156">
        <f t="shared" si="172"/>
        <v>6.7802605992215825E-2</v>
      </c>
      <c r="AC174" s="102"/>
      <c r="AD174" s="5"/>
      <c r="AE174" s="86">
        <f t="shared" si="149"/>
        <v>166.81628580113787</v>
      </c>
      <c r="AF174" s="86">
        <f t="shared" si="173"/>
        <v>9.3242814011378528</v>
      </c>
      <c r="AG174" s="92">
        <f t="shared" si="174"/>
        <v>5.5895510179703636E-2</v>
      </c>
      <c r="AH174" s="156">
        <f t="shared" si="175"/>
        <v>5.9204792247458705E-2</v>
      </c>
      <c r="AI174" s="102"/>
      <c r="AJ174" s="5"/>
      <c r="AK174" s="86">
        <f t="shared" si="150"/>
        <v>166.12199194562692</v>
      </c>
      <c r="AL174" s="86">
        <f t="shared" si="176"/>
        <v>8.6299875456269035</v>
      </c>
      <c r="AM174" s="92">
        <f t="shared" si="177"/>
        <v>5.1949699401940524E-2</v>
      </c>
      <c r="AN174" s="156">
        <f t="shared" si="178"/>
        <v>5.479635349429144E-2</v>
      </c>
      <c r="AO174" s="102"/>
      <c r="AP174" s="5"/>
      <c r="AQ174" s="6">
        <f t="shared" si="151"/>
        <v>168.17037272125754</v>
      </c>
      <c r="AR174" s="5"/>
      <c r="AS174" s="86">
        <f t="shared" si="179"/>
        <v>-1.1786193396726057</v>
      </c>
      <c r="AT174" s="86">
        <f t="shared" si="152"/>
        <v>166.99175338158494</v>
      </c>
      <c r="AU174" s="86">
        <f t="shared" si="180"/>
        <v>9.4997489815849292</v>
      </c>
      <c r="AV174" s="92">
        <f t="shared" si="181"/>
        <v>5.6887533601000663E-2</v>
      </c>
      <c r="AW174" s="156">
        <f t="shared" si="182"/>
        <v>6.0318928683245128E-2</v>
      </c>
      <c r="AY174" s="5"/>
      <c r="AZ174" s="86">
        <f t="shared" si="183"/>
        <v>-2.117950401835456</v>
      </c>
      <c r="BA174" s="86">
        <f t="shared" si="153"/>
        <v>166.05242231942208</v>
      </c>
      <c r="BB174" s="86">
        <f t="shared" si="184"/>
        <v>8.5604179194220649</v>
      </c>
      <c r="BC174" s="92">
        <f t="shared" si="185"/>
        <v>5.1552502516073254E-2</v>
      </c>
      <c r="BD174" s="156">
        <f t="shared" si="186"/>
        <v>5.4354619156920601E-2</v>
      </c>
      <c r="BF174" s="5"/>
      <c r="BG174">
        <f t="shared" si="187"/>
        <v>-2.7928042727467894</v>
      </c>
      <c r="BH174" s="86">
        <f t="shared" si="154"/>
        <v>165.37756844851074</v>
      </c>
      <c r="BI174" s="86">
        <f t="shared" si="188"/>
        <v>7.8855640485107301</v>
      </c>
      <c r="BJ174" s="92">
        <f t="shared" si="189"/>
        <v>4.7682186420378109E-2</v>
      </c>
      <c r="BK174" s="156">
        <f t="shared" si="190"/>
        <v>5.0069615143654427E-2</v>
      </c>
      <c r="BM174" s="5"/>
      <c r="BN174" s="86">
        <f t="shared" si="191"/>
        <v>-3.0725711634459163</v>
      </c>
      <c r="BO174" s="86">
        <f t="shared" si="155"/>
        <v>165.09780155781161</v>
      </c>
      <c r="BP174" s="86">
        <f t="shared" si="192"/>
        <v>7.6057971578115939</v>
      </c>
      <c r="BQ174" s="92">
        <f t="shared" si="193"/>
        <v>4.6068433898244873E-2</v>
      </c>
      <c r="BR174" s="156">
        <f t="shared" si="194"/>
        <v>4.8293227245329244E-2</v>
      </c>
      <c r="BW174" s="5"/>
      <c r="BX174" s="86">
        <f t="shared" si="156"/>
        <v>528.79165623518861</v>
      </c>
      <c r="BY174" s="86">
        <f t="shared" si="195"/>
        <v>21.771667235188602</v>
      </c>
      <c r="BZ174" s="92">
        <f t="shared" si="196"/>
        <v>4.1172486325134643E-2</v>
      </c>
      <c r="CA174" s="156">
        <f t="shared" si="197"/>
        <v>4.2940451476339334E-2</v>
      </c>
      <c r="CC174" s="5"/>
      <c r="CD174" s="86">
        <f t="shared" si="157"/>
        <v>526.25270538971881</v>
      </c>
      <c r="CE174" s="86">
        <f t="shared" si="198"/>
        <v>19.232716389718803</v>
      </c>
      <c r="CF174" s="92">
        <f t="shared" si="199"/>
        <v>3.6546541600153727E-2</v>
      </c>
      <c r="CG174" s="156">
        <f t="shared" si="200"/>
        <v>3.79328563113491E-2</v>
      </c>
      <c r="CI174" s="5"/>
      <c r="CJ174" s="86">
        <f t="shared" si="158"/>
        <v>522.24362496809567</v>
      </c>
      <c r="CK174" s="86">
        <f t="shared" si="201"/>
        <v>15.223635968095664</v>
      </c>
      <c r="CL174" s="92">
        <f t="shared" si="202"/>
        <v>2.9150448641715232E-2</v>
      </c>
      <c r="CM174" s="156">
        <f t="shared" si="203"/>
        <v>3.0025711605811391E-2</v>
      </c>
      <c r="CO174" s="5"/>
      <c r="CP174" s="86">
        <f t="shared" si="159"/>
        <v>520.11612579877908</v>
      </c>
      <c r="CQ174" s="86">
        <f t="shared" si="204"/>
        <v>13.096136798779071</v>
      </c>
      <c r="CR174" s="92">
        <f t="shared" si="205"/>
        <v>2.5179255456973977E-2</v>
      </c>
      <c r="CS174" s="156">
        <f t="shared" si="206"/>
        <v>2.5829626213768608E-2</v>
      </c>
      <c r="CU174" s="5"/>
      <c r="CV174" s="6">
        <f t="shared" si="160"/>
        <v>526.25270538971881</v>
      </c>
      <c r="CW174" s="5"/>
      <c r="CX174" s="86">
        <f t="shared" si="207"/>
        <v>-2.4642758206031896</v>
      </c>
      <c r="CY174" s="86">
        <f t="shared" si="161"/>
        <v>523.78842956911558</v>
      </c>
      <c r="CZ174" s="86">
        <f t="shared" si="208"/>
        <v>16.768440569115569</v>
      </c>
      <c r="DA174" s="92">
        <f t="shared" si="209"/>
        <v>3.2013766670848001E-2</v>
      </c>
      <c r="DB174" s="156">
        <f t="shared" si="210"/>
        <v>3.3072543357093497E-2</v>
      </c>
      <c r="DD174" s="5"/>
      <c r="DE174" s="86">
        <f t="shared" si="211"/>
        <v>-5.8778708002268756</v>
      </c>
      <c r="DF174" s="86">
        <f t="shared" si="162"/>
        <v>520.37483458949191</v>
      </c>
      <c r="DG174" s="86">
        <f t="shared" si="212"/>
        <v>13.354845589491902</v>
      </c>
      <c r="DH174" s="92">
        <f t="shared" si="213"/>
        <v>2.5663895910775811E-2</v>
      </c>
      <c r="DI174" s="156">
        <f t="shared" si="214"/>
        <v>2.6339879845431305E-2</v>
      </c>
      <c r="DK174" s="5"/>
      <c r="DL174" s="86">
        <f t="shared" si="215"/>
        <v>-8.2687283695975573</v>
      </c>
      <c r="DM174" s="86">
        <f t="shared" si="163"/>
        <v>517.9839770201213</v>
      </c>
      <c r="DN174" s="86">
        <f t="shared" si="216"/>
        <v>10.963988020121292</v>
      </c>
      <c r="DO174" s="92">
        <f t="shared" si="217"/>
        <v>2.1166654774140613E-2</v>
      </c>
      <c r="DP174" s="156">
        <f t="shared" si="218"/>
        <v>2.1624370356177994E-2</v>
      </c>
      <c r="DR174" s="5"/>
      <c r="DS174" s="86">
        <f t="shared" si="164"/>
        <v>-9.2048693864095128</v>
      </c>
      <c r="DT174" s="86">
        <f t="shared" si="148"/>
        <v>517.04783600330927</v>
      </c>
      <c r="DU174" s="86">
        <f t="shared" si="219"/>
        <v>10.027847003309262</v>
      </c>
      <c r="DV174" s="92">
        <f t="shared" si="220"/>
        <v>1.939442795239758E-2</v>
      </c>
      <c r="DW174" s="156">
        <f t="shared" si="221"/>
        <v>1.977801116497847E-2</v>
      </c>
    </row>
    <row r="175" spans="1:127" x14ac:dyDescent="0.7">
      <c r="A175" s="25">
        <v>44083</v>
      </c>
      <c r="B175">
        <v>163.43049619999999</v>
      </c>
      <c r="C175" s="85">
        <v>44083</v>
      </c>
      <c r="D175">
        <v>500.19000240000003</v>
      </c>
      <c r="E175" s="17">
        <v>174</v>
      </c>
      <c r="R175" s="5"/>
      <c r="S175" s="86">
        <f t="shared" si="165"/>
        <v>165.46011567699227</v>
      </c>
      <c r="T175" s="86">
        <f t="shared" si="166"/>
        <v>2.0296194769922806</v>
      </c>
      <c r="U175" s="92">
        <f t="shared" si="167"/>
        <v>1.2266517938102139E-2</v>
      </c>
      <c r="V175" s="156">
        <f t="shared" si="168"/>
        <v>1.2418854033879392E-2</v>
      </c>
      <c r="W175" s="102"/>
      <c r="X175" s="5"/>
      <c r="Y175" s="86">
        <f t="shared" si="169"/>
        <v>162.83118856062879</v>
      </c>
      <c r="Z175" s="86">
        <f t="shared" si="170"/>
        <v>0.59930763937120446</v>
      </c>
      <c r="AA175" s="92">
        <f t="shared" si="171"/>
        <v>3.6805457521306333E-3</v>
      </c>
      <c r="AB175" s="156">
        <f t="shared" si="172"/>
        <v>3.6670490104722848E-3</v>
      </c>
      <c r="AC175" s="102"/>
      <c r="AD175" s="5"/>
      <c r="AE175" s="86">
        <f t="shared" si="149"/>
        <v>160.66226007638687</v>
      </c>
      <c r="AF175" s="86">
        <f t="shared" si="173"/>
        <v>2.7682361236131214</v>
      </c>
      <c r="AG175" s="92">
        <f t="shared" si="174"/>
        <v>1.7230157986679408E-2</v>
      </c>
      <c r="AH175" s="156">
        <f t="shared" si="175"/>
        <v>1.6938308259343837E-2</v>
      </c>
      <c r="AI175" s="102"/>
      <c r="AJ175" s="5"/>
      <c r="AK175" s="86">
        <f t="shared" si="150"/>
        <v>159.64950128640675</v>
      </c>
      <c r="AL175" s="86">
        <f t="shared" si="176"/>
        <v>3.780994913593247</v>
      </c>
      <c r="AM175" s="92">
        <f t="shared" si="177"/>
        <v>2.3683098807870673E-2</v>
      </c>
      <c r="AN175" s="156">
        <f t="shared" si="178"/>
        <v>2.313518591393255E-2</v>
      </c>
      <c r="AO175" s="102"/>
      <c r="AP175" s="5"/>
      <c r="AQ175" s="6">
        <f t="shared" si="151"/>
        <v>162.83118856062879</v>
      </c>
      <c r="AR175" s="5"/>
      <c r="AS175" s="86">
        <f t="shared" si="179"/>
        <v>-2.5516057305881326</v>
      </c>
      <c r="AT175" s="86">
        <f t="shared" si="152"/>
        <v>160.27958283004065</v>
      </c>
      <c r="AU175" s="86">
        <f t="shared" si="180"/>
        <v>3.1509133699593406</v>
      </c>
      <c r="AV175" s="92">
        <f t="shared" si="181"/>
        <v>1.9658856819589725E-2</v>
      </c>
      <c r="AW175" s="156">
        <f t="shared" si="182"/>
        <v>1.9279837259402147E-2</v>
      </c>
      <c r="AY175" s="5"/>
      <c r="AZ175" s="86">
        <f t="shared" si="183"/>
        <v>-3.7285672812321016</v>
      </c>
      <c r="BA175" s="86">
        <f t="shared" si="153"/>
        <v>159.10262127939669</v>
      </c>
      <c r="BB175" s="86">
        <f t="shared" si="184"/>
        <v>4.3278749206033069</v>
      </c>
      <c r="BC175" s="92">
        <f t="shared" si="185"/>
        <v>2.7201782634386766E-2</v>
      </c>
      <c r="BD175" s="156">
        <f t="shared" si="186"/>
        <v>2.6481440252785007E-2</v>
      </c>
      <c r="BF175" s="5"/>
      <c r="BG175">
        <f t="shared" si="187"/>
        <v>-4.4734149987488818</v>
      </c>
      <c r="BH175" s="86">
        <f t="shared" si="154"/>
        <v>158.3577735618799</v>
      </c>
      <c r="BI175" s="86">
        <f t="shared" si="188"/>
        <v>5.0727226381200978</v>
      </c>
      <c r="BJ175" s="92">
        <f t="shared" si="189"/>
        <v>3.2033303601214626E-2</v>
      </c>
      <c r="BK175" s="156">
        <f t="shared" si="190"/>
        <v>3.1039021211269491E-2</v>
      </c>
      <c r="BM175" s="5"/>
      <c r="BN175" s="86">
        <f t="shared" si="191"/>
        <v>-4.772530911333039</v>
      </c>
      <c r="BO175" s="86">
        <f t="shared" si="155"/>
        <v>158.05865764929575</v>
      </c>
      <c r="BP175" s="86">
        <f t="shared" si="192"/>
        <v>5.3718385507042399</v>
      </c>
      <c r="BQ175" s="92">
        <f t="shared" si="193"/>
        <v>3.3986360700490076E-2</v>
      </c>
      <c r="BR175" s="156">
        <f t="shared" si="194"/>
        <v>3.2869254365662508E-2</v>
      </c>
      <c r="BW175" s="5"/>
      <c r="BX175" s="86">
        <f t="shared" si="156"/>
        <v>521.60700604757631</v>
      </c>
      <c r="BY175" s="86">
        <f t="shared" si="195"/>
        <v>21.41700364757628</v>
      </c>
      <c r="BZ175" s="92">
        <f t="shared" si="196"/>
        <v>4.1059654872854241E-2</v>
      </c>
      <c r="CA175" s="156">
        <f t="shared" si="197"/>
        <v>4.2817736349814492E-2</v>
      </c>
      <c r="CC175" s="5"/>
      <c r="CD175" s="86">
        <f t="shared" si="157"/>
        <v>516.63634719485935</v>
      </c>
      <c r="CE175" s="86">
        <f t="shared" si="198"/>
        <v>16.446344794859328</v>
      </c>
      <c r="CF175" s="92">
        <f t="shared" si="199"/>
        <v>3.183350316747318E-2</v>
      </c>
      <c r="CG175" s="156">
        <f t="shared" si="200"/>
        <v>3.288019495780975E-2</v>
      </c>
      <c r="CI175" s="5"/>
      <c r="CJ175" s="86">
        <f t="shared" si="158"/>
        <v>512.19602522915261</v>
      </c>
      <c r="CK175" s="86">
        <f t="shared" si="201"/>
        <v>12.006022829152585</v>
      </c>
      <c r="CL175" s="92">
        <f t="shared" si="202"/>
        <v>2.344028894753953E-2</v>
      </c>
      <c r="CM175" s="156">
        <f t="shared" si="203"/>
        <v>2.4002924431807043E-2</v>
      </c>
      <c r="CO175" s="5"/>
      <c r="CP175" s="86">
        <f t="shared" si="159"/>
        <v>510.29402319969483</v>
      </c>
      <c r="CQ175" s="86">
        <f t="shared" si="204"/>
        <v>10.104020799694808</v>
      </c>
      <c r="CR175" s="92">
        <f t="shared" si="205"/>
        <v>1.9800390246273319E-2</v>
      </c>
      <c r="CS175" s="156">
        <f t="shared" si="206"/>
        <v>2.0200365363589698E-2</v>
      </c>
      <c r="CU175" s="5"/>
      <c r="CV175" s="6">
        <f t="shared" si="160"/>
        <v>516.63634719485935</v>
      </c>
      <c r="CW175" s="5"/>
      <c r="CX175" s="86">
        <f t="shared" si="207"/>
        <v>-4.8244630041077583</v>
      </c>
      <c r="CY175" s="86">
        <f t="shared" si="161"/>
        <v>511.81188419075158</v>
      </c>
      <c r="CZ175" s="86">
        <f t="shared" si="208"/>
        <v>11.621881790751559</v>
      </c>
      <c r="DA175" s="92">
        <f t="shared" si="209"/>
        <v>2.2707330856780377E-2</v>
      </c>
      <c r="DB175" s="156">
        <f t="shared" si="210"/>
        <v>2.3234934194981339E-2</v>
      </c>
      <c r="DD175" s="5"/>
      <c r="DE175" s="86">
        <f t="shared" si="211"/>
        <v>-7.7471144975431674</v>
      </c>
      <c r="DF175" s="86">
        <f t="shared" si="162"/>
        <v>508.88923269731617</v>
      </c>
      <c r="DG175" s="86">
        <f t="shared" si="212"/>
        <v>8.6992302973161486</v>
      </c>
      <c r="DH175" s="92">
        <f t="shared" si="213"/>
        <v>1.7094545803625582E-2</v>
      </c>
      <c r="DI175" s="156">
        <f t="shared" si="214"/>
        <v>1.7391851607540542E-2</v>
      </c>
      <c r="DK175" s="5"/>
      <c r="DL175" s="86">
        <f t="shared" si="215"/>
        <v>-9.1581640542704115</v>
      </c>
      <c r="DM175" s="86">
        <f t="shared" si="163"/>
        <v>507.47818314058895</v>
      </c>
      <c r="DN175" s="86">
        <f t="shared" si="216"/>
        <v>7.2881807405889276</v>
      </c>
      <c r="DO175" s="92">
        <f t="shared" si="217"/>
        <v>1.4361564659755728E-2</v>
      </c>
      <c r="DP175" s="156">
        <f t="shared" si="218"/>
        <v>1.4570824497928684E-2</v>
      </c>
      <c r="DR175" s="5"/>
      <c r="DS175" s="86">
        <f t="shared" si="164"/>
        <v>-9.5134859927469719</v>
      </c>
      <c r="DT175" s="86">
        <f t="shared" si="148"/>
        <v>507.1228612021124</v>
      </c>
      <c r="DU175" s="86">
        <f t="shared" si="219"/>
        <v>6.9328588021123778</v>
      </c>
      <c r="DV175" s="92">
        <f t="shared" si="220"/>
        <v>1.3670964834198839E-2</v>
      </c>
      <c r="DW175" s="156">
        <f t="shared" si="221"/>
        <v>1.386045056647933E-2</v>
      </c>
    </row>
    <row r="176" spans="1:127" x14ac:dyDescent="0.7">
      <c r="A176" s="25">
        <v>44084</v>
      </c>
      <c r="B176">
        <v>158.75549319999999</v>
      </c>
      <c r="C176" s="85">
        <v>44084</v>
      </c>
      <c r="D176">
        <v>480.67001340000002</v>
      </c>
      <c r="E176" s="17">
        <v>175</v>
      </c>
      <c r="R176" s="5"/>
      <c r="S176" s="86">
        <f t="shared" si="165"/>
        <v>164.7903412495848</v>
      </c>
      <c r="T176" s="86">
        <f t="shared" si="166"/>
        <v>6.0348480495848094</v>
      </c>
      <c r="U176" s="92">
        <f t="shared" si="167"/>
        <v>3.6621369940879438E-2</v>
      </c>
      <c r="V176" s="156">
        <f t="shared" si="168"/>
        <v>3.8013475489519687E-2</v>
      </c>
      <c r="W176" s="102"/>
      <c r="X176" s="5"/>
      <c r="Y176" s="86">
        <f t="shared" si="169"/>
        <v>163.13084238031439</v>
      </c>
      <c r="Z176" s="86">
        <f t="shared" si="170"/>
        <v>4.3753491803144016</v>
      </c>
      <c r="AA176" s="92">
        <f t="shared" si="171"/>
        <v>2.6821103333200168E-2</v>
      </c>
      <c r="AB176" s="156">
        <f t="shared" si="172"/>
        <v>2.7560301014607044E-2</v>
      </c>
      <c r="AC176" s="102"/>
      <c r="AD176" s="5"/>
      <c r="AE176" s="86">
        <f t="shared" si="149"/>
        <v>162.48929591797153</v>
      </c>
      <c r="AF176" s="86">
        <f t="shared" si="173"/>
        <v>3.7338027179715425</v>
      </c>
      <c r="AG176" s="92">
        <f t="shared" si="174"/>
        <v>2.2978761135480918E-2</v>
      </c>
      <c r="AH176" s="156">
        <f t="shared" si="175"/>
        <v>2.3519203289978145E-2</v>
      </c>
      <c r="AI176" s="102"/>
      <c r="AJ176" s="5"/>
      <c r="AK176" s="86">
        <f t="shared" si="150"/>
        <v>162.48524747160167</v>
      </c>
      <c r="AL176" s="86">
        <f t="shared" si="176"/>
        <v>3.7297542716016778</v>
      </c>
      <c r="AM176" s="92">
        <f t="shared" si="177"/>
        <v>2.295441789109836E-2</v>
      </c>
      <c r="AN176" s="156">
        <f t="shared" si="178"/>
        <v>2.3493702148012843E-2</v>
      </c>
      <c r="AO176" s="102"/>
      <c r="AP176" s="5"/>
      <c r="AQ176" s="6">
        <f t="shared" si="151"/>
        <v>163.13084238031439</v>
      </c>
      <c r="AR176" s="5"/>
      <c r="AS176" s="86">
        <f t="shared" si="179"/>
        <v>-1.6106900789977998</v>
      </c>
      <c r="AT176" s="86">
        <f t="shared" si="152"/>
        <v>161.52015230131659</v>
      </c>
      <c r="AU176" s="86">
        <f t="shared" si="180"/>
        <v>2.764659101316596</v>
      </c>
      <c r="AV176" s="92">
        <f t="shared" si="181"/>
        <v>1.7116496374762646E-2</v>
      </c>
      <c r="AW176" s="156">
        <f t="shared" si="182"/>
        <v>1.7414572847779707E-2</v>
      </c>
      <c r="AY176" s="5"/>
      <c r="AZ176" s="86">
        <f t="shared" si="183"/>
        <v>-1.7144567307732497</v>
      </c>
      <c r="BA176" s="86">
        <f t="shared" si="153"/>
        <v>161.41638564954116</v>
      </c>
      <c r="BB176" s="86">
        <f t="shared" si="184"/>
        <v>2.6608924495411657</v>
      </c>
      <c r="BC176" s="92">
        <f t="shared" si="185"/>
        <v>1.648464893346303E-2</v>
      </c>
      <c r="BD176" s="156">
        <f t="shared" si="186"/>
        <v>1.6760947264917482E-2</v>
      </c>
      <c r="BF176" s="5"/>
      <c r="BG176">
        <f t="shared" si="187"/>
        <v>-1.3231895785821222</v>
      </c>
      <c r="BH176" s="86">
        <f t="shared" si="154"/>
        <v>161.80765280173227</v>
      </c>
      <c r="BI176" s="86">
        <f t="shared" si="188"/>
        <v>3.052159601732285</v>
      </c>
      <c r="BJ176" s="92">
        <f t="shared" si="189"/>
        <v>1.8862887810826765E-2</v>
      </c>
      <c r="BK176" s="156">
        <f t="shared" si="190"/>
        <v>1.9225536957560126E-2</v>
      </c>
      <c r="BM176" s="5"/>
      <c r="BN176" s="86">
        <f t="shared" si="191"/>
        <v>-0.96839236306905807</v>
      </c>
      <c r="BO176" s="86">
        <f t="shared" si="155"/>
        <v>162.16245001724533</v>
      </c>
      <c r="BP176" s="86">
        <f t="shared" si="192"/>
        <v>3.4069568172453444</v>
      </c>
      <c r="BQ176" s="92">
        <f t="shared" si="193"/>
        <v>2.1009529745530039E-2</v>
      </c>
      <c r="BR176" s="156">
        <f t="shared" si="194"/>
        <v>2.1460402714715918E-2</v>
      </c>
      <c r="BW176" s="5"/>
      <c r="BX176" s="86">
        <f t="shared" si="156"/>
        <v>514.53939484387615</v>
      </c>
      <c r="BY176" s="86">
        <f t="shared" si="195"/>
        <v>33.869381443876136</v>
      </c>
      <c r="BZ176" s="92">
        <f t="shared" si="196"/>
        <v>6.5824661402559728E-2</v>
      </c>
      <c r="CA176" s="156">
        <f t="shared" si="197"/>
        <v>7.0462854972588015E-2</v>
      </c>
      <c r="CC176" s="5"/>
      <c r="CD176" s="86">
        <f t="shared" si="157"/>
        <v>508.41317479742969</v>
      </c>
      <c r="CE176" s="86">
        <f t="shared" si="198"/>
        <v>27.743161397429674</v>
      </c>
      <c r="CF176" s="92">
        <f t="shared" si="199"/>
        <v>5.4568140191259912E-2</v>
      </c>
      <c r="CG176" s="156">
        <f t="shared" si="200"/>
        <v>5.7717687028549042E-2</v>
      </c>
      <c r="CI176" s="5"/>
      <c r="CJ176" s="86">
        <f t="shared" si="158"/>
        <v>504.27205016191192</v>
      </c>
      <c r="CK176" s="86">
        <f t="shared" si="201"/>
        <v>23.602036761911904</v>
      </c>
      <c r="CL176" s="92">
        <f t="shared" si="202"/>
        <v>4.6804173965885577E-2</v>
      </c>
      <c r="CM176" s="156">
        <f t="shared" si="203"/>
        <v>4.9102369825327452E-2</v>
      </c>
      <c r="CO176" s="5"/>
      <c r="CP176" s="86">
        <f t="shared" si="159"/>
        <v>502.71600759992373</v>
      </c>
      <c r="CQ176" s="86">
        <f t="shared" si="204"/>
        <v>22.045994199923712</v>
      </c>
      <c r="CR176" s="92">
        <f t="shared" si="205"/>
        <v>4.3853774032730955E-2</v>
      </c>
      <c r="CS176" s="156">
        <f t="shared" si="206"/>
        <v>4.5865133220985135E-2</v>
      </c>
      <c r="CU176" s="5"/>
      <c r="CV176" s="6">
        <f t="shared" si="160"/>
        <v>508.41317479742969</v>
      </c>
      <c r="CW176" s="5"/>
      <c r="CX176" s="86">
        <f t="shared" si="207"/>
        <v>-5.9460371039039872</v>
      </c>
      <c r="CY176" s="86">
        <f t="shared" si="161"/>
        <v>502.46713769352573</v>
      </c>
      <c r="CZ176" s="86">
        <f t="shared" si="208"/>
        <v>21.797124293525712</v>
      </c>
      <c r="DA176" s="92">
        <f t="shared" si="209"/>
        <v>4.3380198740122639E-2</v>
      </c>
      <c r="DB176" s="156">
        <f t="shared" si="210"/>
        <v>4.5347376965217012E-2</v>
      </c>
      <c r="DD176" s="5"/>
      <c r="DE176" s="86">
        <f t="shared" si="211"/>
        <v>-7.9851434474864158</v>
      </c>
      <c r="DF176" s="86">
        <f t="shared" si="162"/>
        <v>500.4280313499433</v>
      </c>
      <c r="DG176" s="86">
        <f t="shared" si="212"/>
        <v>19.75801794994328</v>
      </c>
      <c r="DH176" s="92">
        <f t="shared" si="213"/>
        <v>3.9482236629799695E-2</v>
      </c>
      <c r="DI176" s="156">
        <f t="shared" si="214"/>
        <v>4.1105160295283938E-2</v>
      </c>
      <c r="DK176" s="5"/>
      <c r="DL176" s="86">
        <f t="shared" si="215"/>
        <v>-8.5410695607555187</v>
      </c>
      <c r="DM176" s="86">
        <f t="shared" si="163"/>
        <v>499.87210523667414</v>
      </c>
      <c r="DN176" s="86">
        <f t="shared" si="216"/>
        <v>19.202091836674128</v>
      </c>
      <c r="DO176" s="92">
        <f t="shared" si="217"/>
        <v>3.8414009574674154E-2</v>
      </c>
      <c r="DP176" s="156">
        <f t="shared" si="218"/>
        <v>3.994859529690422E-2</v>
      </c>
      <c r="DR176" s="5"/>
      <c r="DS176" s="86">
        <f t="shared" si="164"/>
        <v>-8.5457507962589911</v>
      </c>
      <c r="DT176" s="86">
        <f t="shared" si="148"/>
        <v>499.86742400117072</v>
      </c>
      <c r="DU176" s="86">
        <f t="shared" si="219"/>
        <v>19.197410601170702</v>
      </c>
      <c r="DV176" s="92">
        <f t="shared" si="220"/>
        <v>3.840500436596913E-2</v>
      </c>
      <c r="DW176" s="156">
        <f t="shared" si="221"/>
        <v>3.9938856317203127E-2</v>
      </c>
    </row>
    <row r="177" spans="1:127" x14ac:dyDescent="0.7">
      <c r="A177" s="25">
        <v>44085</v>
      </c>
      <c r="B177">
        <v>155.81100459999999</v>
      </c>
      <c r="C177" s="85">
        <v>44085</v>
      </c>
      <c r="D177">
        <v>482.02999879999999</v>
      </c>
      <c r="E177" s="17">
        <v>176</v>
      </c>
      <c r="R177" s="5"/>
      <c r="S177" s="86">
        <f t="shared" si="165"/>
        <v>162.79884139322181</v>
      </c>
      <c r="T177" s="86">
        <f t="shared" si="166"/>
        <v>6.9878367932218168</v>
      </c>
      <c r="U177" s="92">
        <f t="shared" si="167"/>
        <v>4.2923135898390724E-2</v>
      </c>
      <c r="V177" s="156">
        <f t="shared" si="168"/>
        <v>4.4848159545348425E-2</v>
      </c>
      <c r="W177" s="102"/>
      <c r="X177" s="5"/>
      <c r="Y177" s="86">
        <f t="shared" si="169"/>
        <v>160.94316779015719</v>
      </c>
      <c r="Z177" s="86">
        <f t="shared" si="170"/>
        <v>5.1321631901572005</v>
      </c>
      <c r="AA177" s="92">
        <f t="shared" si="171"/>
        <v>3.1888046324828632E-2</v>
      </c>
      <c r="AB177" s="156">
        <f t="shared" si="172"/>
        <v>3.293838713980797E-2</v>
      </c>
      <c r="AC177" s="102"/>
      <c r="AD177" s="5"/>
      <c r="AE177" s="86">
        <f t="shared" si="149"/>
        <v>160.02498612411031</v>
      </c>
      <c r="AF177" s="86">
        <f t="shared" si="173"/>
        <v>4.2139815241103236</v>
      </c>
      <c r="AG177" s="92">
        <f t="shared" si="174"/>
        <v>2.6333272235637584E-2</v>
      </c>
      <c r="AH177" s="156">
        <f t="shared" si="175"/>
        <v>2.7045467904712579E-2</v>
      </c>
      <c r="AI177" s="102"/>
      <c r="AJ177" s="5"/>
      <c r="AK177" s="86">
        <f t="shared" si="150"/>
        <v>159.68793176790041</v>
      </c>
      <c r="AL177" s="86">
        <f t="shared" si="176"/>
        <v>3.8769271679004191</v>
      </c>
      <c r="AM177" s="92">
        <f t="shared" si="177"/>
        <v>2.4278147540512749E-2</v>
      </c>
      <c r="AN177" s="156">
        <f t="shared" si="178"/>
        <v>2.4882242289967365E-2</v>
      </c>
      <c r="AO177" s="102"/>
      <c r="AP177" s="5"/>
      <c r="AQ177" s="6">
        <f t="shared" si="151"/>
        <v>160.94316779015719</v>
      </c>
      <c r="AR177" s="5"/>
      <c r="AS177" s="86">
        <f t="shared" si="179"/>
        <v>-1.801094967680402</v>
      </c>
      <c r="AT177" s="86">
        <f t="shared" si="152"/>
        <v>159.14207282247679</v>
      </c>
      <c r="AU177" s="86">
        <f t="shared" si="180"/>
        <v>3.3310682224768016</v>
      </c>
      <c r="AV177" s="92">
        <f t="shared" si="181"/>
        <v>2.0931411558228308E-2</v>
      </c>
      <c r="AW177" s="156">
        <f t="shared" si="182"/>
        <v>2.1378902157959654E-2</v>
      </c>
      <c r="AY177" s="5"/>
      <c r="AZ177" s="86">
        <f t="shared" si="183"/>
        <v>-1.9510656604652252</v>
      </c>
      <c r="BA177" s="86">
        <f t="shared" si="153"/>
        <v>158.99210212969197</v>
      </c>
      <c r="BB177" s="86">
        <f t="shared" si="184"/>
        <v>3.1810975296919821</v>
      </c>
      <c r="BC177" s="92">
        <f t="shared" si="185"/>
        <v>2.0007896537509257E-2</v>
      </c>
      <c r="BD177" s="156">
        <f t="shared" si="186"/>
        <v>2.0416385465574376E-2</v>
      </c>
      <c r="BF177" s="5"/>
      <c r="BG177">
        <f t="shared" si="187"/>
        <v>-1.8937496862216741</v>
      </c>
      <c r="BH177" s="86">
        <f t="shared" si="154"/>
        <v>159.04941810393552</v>
      </c>
      <c r="BI177" s="86">
        <f t="shared" si="188"/>
        <v>3.2384135039355328</v>
      </c>
      <c r="BJ177" s="92">
        <f t="shared" si="189"/>
        <v>2.0361052197118357E-2</v>
      </c>
      <c r="BK177" s="156">
        <f t="shared" si="190"/>
        <v>2.0784241217423824E-2</v>
      </c>
      <c r="BM177" s="5"/>
      <c r="BN177" s="86">
        <f t="shared" si="191"/>
        <v>-1.8828540333851651</v>
      </c>
      <c r="BO177" s="86">
        <f t="shared" si="155"/>
        <v>159.06031375677202</v>
      </c>
      <c r="BP177" s="86">
        <f t="shared" si="192"/>
        <v>3.2493091567720285</v>
      </c>
      <c r="BQ177" s="92">
        <f t="shared" si="193"/>
        <v>2.0428157596499703E-2</v>
      </c>
      <c r="BR177" s="156">
        <f t="shared" si="194"/>
        <v>2.0854169865047061E-2</v>
      </c>
      <c r="BW177" s="5"/>
      <c r="BX177" s="86">
        <f t="shared" si="156"/>
        <v>503.36249896739696</v>
      </c>
      <c r="BY177" s="86">
        <f t="shared" si="195"/>
        <v>21.332500167396972</v>
      </c>
      <c r="BZ177" s="92">
        <f t="shared" si="196"/>
        <v>4.2379994956236677E-2</v>
      </c>
      <c r="CA177" s="156">
        <f t="shared" si="197"/>
        <v>4.4255544718178594E-2</v>
      </c>
      <c r="CC177" s="5"/>
      <c r="CD177" s="86">
        <f t="shared" si="157"/>
        <v>494.54159409871488</v>
      </c>
      <c r="CE177" s="86">
        <f t="shared" si="198"/>
        <v>12.511595298714894</v>
      </c>
      <c r="CF177" s="92">
        <f t="shared" si="199"/>
        <v>2.5299379158424173E-2</v>
      </c>
      <c r="CG177" s="156">
        <f t="shared" si="200"/>
        <v>2.5956051137610014E-2</v>
      </c>
      <c r="CI177" s="5"/>
      <c r="CJ177" s="86">
        <f t="shared" si="158"/>
        <v>488.69470589905006</v>
      </c>
      <c r="CK177" s="86">
        <f t="shared" si="201"/>
        <v>6.6647070990500765</v>
      </c>
      <c r="CL177" s="92">
        <f t="shared" si="202"/>
        <v>1.3637772250446292E-2</v>
      </c>
      <c r="CM177" s="156">
        <f t="shared" si="203"/>
        <v>1.3826332625856639E-2</v>
      </c>
      <c r="CO177" s="5"/>
      <c r="CP177" s="86">
        <f t="shared" si="159"/>
        <v>486.18151194998097</v>
      </c>
      <c r="CQ177" s="86">
        <f t="shared" si="204"/>
        <v>4.1515131499809854</v>
      </c>
      <c r="CR177" s="92">
        <f t="shared" si="205"/>
        <v>8.5390189629590413E-3</v>
      </c>
      <c r="CS177" s="156">
        <f t="shared" si="206"/>
        <v>8.6125617914155957E-3</v>
      </c>
      <c r="CU177" s="5"/>
      <c r="CV177" s="6">
        <f t="shared" si="160"/>
        <v>494.54159409871488</v>
      </c>
      <c r="CW177" s="5"/>
      <c r="CX177" s="86">
        <f t="shared" si="207"/>
        <v>-8.5614664901915578</v>
      </c>
      <c r="CY177" s="86">
        <f t="shared" si="161"/>
        <v>485.98012760852333</v>
      </c>
      <c r="CZ177" s="86">
        <f t="shared" si="208"/>
        <v>3.9501288085233455</v>
      </c>
      <c r="DA177" s="92">
        <f t="shared" si="209"/>
        <v>8.1281694129380824E-3</v>
      </c>
      <c r="DB177" s="156">
        <f t="shared" si="210"/>
        <v>8.1947779564696781E-3</v>
      </c>
      <c r="DD177" s="5"/>
      <c r="DE177" s="86">
        <f t="shared" si="211"/>
        <v>-10.928362073100612</v>
      </c>
      <c r="DF177" s="86">
        <f t="shared" si="162"/>
        <v>483.61323202561425</v>
      </c>
      <c r="DG177" s="86">
        <f t="shared" si="212"/>
        <v>1.5832332256142649</v>
      </c>
      <c r="DH177" s="92">
        <f t="shared" si="213"/>
        <v>3.2737591132130355E-3</v>
      </c>
      <c r="DI177" s="156">
        <f t="shared" si="214"/>
        <v>3.2845118136955774E-3</v>
      </c>
      <c r="DK177" s="5"/>
      <c r="DL177" s="86">
        <f t="shared" si="215"/>
        <v>-12.059206911808651</v>
      </c>
      <c r="DM177" s="86">
        <f t="shared" si="163"/>
        <v>482.48238718690624</v>
      </c>
      <c r="DN177" s="86">
        <f t="shared" si="216"/>
        <v>0.45238838690625016</v>
      </c>
      <c r="DO177" s="92">
        <f t="shared" si="217"/>
        <v>9.3762673813625015E-4</v>
      </c>
      <c r="DP177" s="156">
        <f t="shared" si="218"/>
        <v>9.3850670711876488E-4</v>
      </c>
      <c r="DR177" s="5"/>
      <c r="DS177" s="86">
        <f t="shared" si="164"/>
        <v>-12.540123223100855</v>
      </c>
      <c r="DT177" s="86">
        <f t="shared" si="148"/>
        <v>482.00147087561402</v>
      </c>
      <c r="DU177" s="86">
        <f t="shared" si="219"/>
        <v>2.8527924385969072E-2</v>
      </c>
      <c r="DV177" s="92">
        <f t="shared" si="220"/>
        <v>5.9186384502405445E-5</v>
      </c>
      <c r="DW177" s="156">
        <f t="shared" si="221"/>
        <v>5.9182881681614277E-5</v>
      </c>
    </row>
    <row r="178" spans="1:127" x14ac:dyDescent="0.7">
      <c r="A178" s="25">
        <v>44088</v>
      </c>
      <c r="B178">
        <v>155.14849849999999</v>
      </c>
      <c r="C178" s="85">
        <v>44088</v>
      </c>
      <c r="D178">
        <v>476.26000979999998</v>
      </c>
      <c r="E178" s="17">
        <v>177</v>
      </c>
      <c r="R178" s="5"/>
      <c r="S178" s="86">
        <f t="shared" si="165"/>
        <v>160.49285525145859</v>
      </c>
      <c r="T178" s="86">
        <f t="shared" si="166"/>
        <v>5.344356751458605</v>
      </c>
      <c r="U178" s="92">
        <f t="shared" si="167"/>
        <v>3.329965525932678E-2</v>
      </c>
      <c r="V178" s="156">
        <f t="shared" si="168"/>
        <v>3.4446719131210966E-2</v>
      </c>
      <c r="W178" s="102"/>
      <c r="X178" s="5"/>
      <c r="Y178" s="86">
        <f t="shared" si="169"/>
        <v>158.37708619507859</v>
      </c>
      <c r="Z178" s="86">
        <f t="shared" si="170"/>
        <v>3.2285876950786019</v>
      </c>
      <c r="AA178" s="92">
        <f t="shared" si="171"/>
        <v>2.0385446990114704E-2</v>
      </c>
      <c r="AB178" s="156">
        <f t="shared" si="172"/>
        <v>2.0809661236125994E-2</v>
      </c>
      <c r="AC178" s="102"/>
      <c r="AD178" s="5"/>
      <c r="AE178" s="86">
        <f t="shared" si="149"/>
        <v>157.24375831819751</v>
      </c>
      <c r="AF178" s="86">
        <f t="shared" si="173"/>
        <v>2.0952598181975191</v>
      </c>
      <c r="AG178" s="92">
        <f t="shared" si="174"/>
        <v>1.332491566347304E-2</v>
      </c>
      <c r="AH178" s="156">
        <f t="shared" si="175"/>
        <v>1.3504866875637338E-2</v>
      </c>
      <c r="AI178" s="102"/>
      <c r="AJ178" s="5"/>
      <c r="AK178" s="86">
        <f t="shared" si="150"/>
        <v>156.78023639197511</v>
      </c>
      <c r="AL178" s="86">
        <f t="shared" si="176"/>
        <v>1.6317378919751206</v>
      </c>
      <c r="AM178" s="92">
        <f t="shared" si="177"/>
        <v>1.0407803493136218E-2</v>
      </c>
      <c r="AN178" s="156">
        <f t="shared" si="178"/>
        <v>1.0517265121809224E-2</v>
      </c>
      <c r="AO178" s="102"/>
      <c r="AP178" s="5"/>
      <c r="AQ178" s="6">
        <f t="shared" si="151"/>
        <v>158.37708619507859</v>
      </c>
      <c r="AR178" s="5"/>
      <c r="AS178" s="86">
        <f t="shared" si="179"/>
        <v>-2.0535405547218071</v>
      </c>
      <c r="AT178" s="86">
        <f t="shared" si="152"/>
        <v>156.32354564035677</v>
      </c>
      <c r="AU178" s="86">
        <f t="shared" si="180"/>
        <v>1.1750471403567815</v>
      </c>
      <c r="AV178" s="92">
        <f t="shared" si="181"/>
        <v>7.5167636170441953E-3</v>
      </c>
      <c r="AW178" s="156">
        <f t="shared" si="182"/>
        <v>7.5736932791314222E-3</v>
      </c>
      <c r="AY178" s="5"/>
      <c r="AZ178" s="86">
        <f t="shared" si="183"/>
        <v>-2.2585736277719128</v>
      </c>
      <c r="BA178" s="86">
        <f t="shared" si="153"/>
        <v>156.11851256730668</v>
      </c>
      <c r="BB178" s="86">
        <f t="shared" si="184"/>
        <v>0.9700140673066926</v>
      </c>
      <c r="BC178" s="92">
        <f t="shared" si="185"/>
        <v>6.2133186600051337E-3</v>
      </c>
      <c r="BD178" s="156">
        <f t="shared" si="186"/>
        <v>6.2521653556749865E-3</v>
      </c>
      <c r="BF178" s="5"/>
      <c r="BG178">
        <f t="shared" si="187"/>
        <v>-2.3374887460672453</v>
      </c>
      <c r="BH178" s="86">
        <f t="shared" si="154"/>
        <v>156.03959744901135</v>
      </c>
      <c r="BI178" s="86">
        <f t="shared" si="188"/>
        <v>0.89109894901136499</v>
      </c>
      <c r="BJ178" s="92">
        <f t="shared" si="189"/>
        <v>5.7107231983378262E-3</v>
      </c>
      <c r="BK178" s="156">
        <f t="shared" si="190"/>
        <v>5.7435228676181163E-3</v>
      </c>
      <c r="BM178" s="5"/>
      <c r="BN178" s="86">
        <f t="shared" si="191"/>
        <v>-2.3952747046552414</v>
      </c>
      <c r="BO178" s="86">
        <f t="shared" si="155"/>
        <v>155.98181149042335</v>
      </c>
      <c r="BP178" s="86">
        <f t="shared" si="192"/>
        <v>0.83331299042336582</v>
      </c>
      <c r="BQ178" s="92">
        <f t="shared" si="193"/>
        <v>5.3423728219397417E-3</v>
      </c>
      <c r="BR178" s="156">
        <f t="shared" si="194"/>
        <v>5.3710670646507476E-3</v>
      </c>
      <c r="BW178" s="5"/>
      <c r="BX178" s="86">
        <f t="shared" si="156"/>
        <v>496.32277391215592</v>
      </c>
      <c r="BY178" s="86">
        <f t="shared" si="195"/>
        <v>20.062764112155946</v>
      </c>
      <c r="BZ178" s="92">
        <f t="shared" si="196"/>
        <v>4.0422815890585856E-2</v>
      </c>
      <c r="CA178" s="156">
        <f t="shared" si="197"/>
        <v>4.2125653423181759E-2</v>
      </c>
      <c r="CC178" s="5"/>
      <c r="CD178" s="86">
        <f t="shared" si="157"/>
        <v>488.28579644935746</v>
      </c>
      <c r="CE178" s="86">
        <f t="shared" si="198"/>
        <v>12.025786649357485</v>
      </c>
      <c r="CF178" s="92">
        <f t="shared" si="199"/>
        <v>2.4628581738000112E-2</v>
      </c>
      <c r="CG178" s="156">
        <f t="shared" si="200"/>
        <v>2.5250464876124239E-2</v>
      </c>
      <c r="CI178" s="5"/>
      <c r="CJ178" s="86">
        <f t="shared" si="158"/>
        <v>484.29599921367696</v>
      </c>
      <c r="CK178" s="86">
        <f t="shared" si="201"/>
        <v>8.0359894136769867</v>
      </c>
      <c r="CL178" s="92">
        <f t="shared" si="202"/>
        <v>1.6593136071172489E-2</v>
      </c>
      <c r="CM178" s="156">
        <f t="shared" si="203"/>
        <v>1.687311394683675E-2</v>
      </c>
      <c r="CO178" s="5"/>
      <c r="CP178" s="86">
        <f t="shared" si="159"/>
        <v>483.06787708749528</v>
      </c>
      <c r="CQ178" s="86">
        <f t="shared" si="204"/>
        <v>6.8078672874952986</v>
      </c>
      <c r="CR178" s="92">
        <f t="shared" si="205"/>
        <v>1.4092982809250695E-2</v>
      </c>
      <c r="CS178" s="156">
        <f t="shared" si="206"/>
        <v>1.4294434022193435E-2</v>
      </c>
      <c r="CU178" s="5"/>
      <c r="CV178" s="6">
        <f t="shared" si="160"/>
        <v>488.28579644935746</v>
      </c>
      <c r="CW178" s="5"/>
      <c r="CX178" s="86">
        <f t="shared" si="207"/>
        <v>-7.8005957727162913</v>
      </c>
      <c r="CY178" s="86">
        <f t="shared" si="161"/>
        <v>480.48520067664117</v>
      </c>
      <c r="CZ178" s="86">
        <f t="shared" si="208"/>
        <v>4.225190876641193</v>
      </c>
      <c r="DA178" s="92">
        <f t="shared" si="209"/>
        <v>8.7935921245671806E-3</v>
      </c>
      <c r="DB178" s="156">
        <f t="shared" si="210"/>
        <v>8.8716054039798854E-3</v>
      </c>
      <c r="DD178" s="5"/>
      <c r="DE178" s="86">
        <f t="shared" si="211"/>
        <v>-8.5920798612290152</v>
      </c>
      <c r="DF178" s="86">
        <f t="shared" si="162"/>
        <v>479.69371658812844</v>
      </c>
      <c r="DG178" s="86">
        <f t="shared" si="212"/>
        <v>3.4337067881284611</v>
      </c>
      <c r="DH178" s="92">
        <f t="shared" si="213"/>
        <v>7.1581233386817291E-3</v>
      </c>
      <c r="DI178" s="156">
        <f t="shared" si="214"/>
        <v>7.2097314858965535E-3</v>
      </c>
      <c r="DK178" s="5"/>
      <c r="DL178" s="86">
        <f t="shared" si="215"/>
        <v>-8.2289567985908363</v>
      </c>
      <c r="DM178" s="86">
        <f t="shared" si="163"/>
        <v>480.05683965076662</v>
      </c>
      <c r="DN178" s="86">
        <f t="shared" si="216"/>
        <v>3.7968298507666418</v>
      </c>
      <c r="DO178" s="92">
        <f t="shared" si="217"/>
        <v>7.9091256225591374E-3</v>
      </c>
      <c r="DP178" s="156">
        <f t="shared" si="218"/>
        <v>7.9721785844691796E-3</v>
      </c>
      <c r="DR178" s="5"/>
      <c r="DS178" s="86">
        <f t="shared" si="164"/>
        <v>-7.8268790427932782</v>
      </c>
      <c r="DT178" s="86">
        <f t="shared" si="148"/>
        <v>480.45891740656418</v>
      </c>
      <c r="DU178" s="86">
        <f t="shared" si="219"/>
        <v>4.1989076065642053</v>
      </c>
      <c r="DV178" s="92">
        <f t="shared" si="220"/>
        <v>8.7393686628384308E-3</v>
      </c>
      <c r="DW178" s="156">
        <f t="shared" si="221"/>
        <v>8.816418595228033E-3</v>
      </c>
    </row>
    <row r="179" spans="1:127" x14ac:dyDescent="0.7">
      <c r="A179" s="25">
        <v>44089</v>
      </c>
      <c r="B179">
        <v>157.8065033</v>
      </c>
      <c r="C179" s="85">
        <v>44089</v>
      </c>
      <c r="D179">
        <v>495.98999020000002</v>
      </c>
      <c r="E179" s="17">
        <v>178</v>
      </c>
      <c r="R179" s="5"/>
      <c r="S179" s="86">
        <f t="shared" si="165"/>
        <v>158.72921752347725</v>
      </c>
      <c r="T179" s="86">
        <f t="shared" si="166"/>
        <v>0.92271422347724297</v>
      </c>
      <c r="U179" s="92">
        <f t="shared" si="167"/>
        <v>5.8131340774786253E-3</v>
      </c>
      <c r="V179" s="156">
        <f t="shared" si="168"/>
        <v>5.8471241943882733E-3</v>
      </c>
      <c r="W179" s="102"/>
      <c r="X179" s="5"/>
      <c r="Y179" s="86">
        <f t="shared" si="169"/>
        <v>156.76279234753929</v>
      </c>
      <c r="Z179" s="86">
        <f t="shared" si="170"/>
        <v>1.0437109524607138</v>
      </c>
      <c r="AA179" s="92">
        <f t="shared" si="171"/>
        <v>6.6578997275503491E-3</v>
      </c>
      <c r="AB179" s="156">
        <f t="shared" si="172"/>
        <v>6.613865275732992E-3</v>
      </c>
      <c r="AC179" s="102"/>
      <c r="AD179" s="5"/>
      <c r="AE179" s="86">
        <f t="shared" si="149"/>
        <v>155.86088683818713</v>
      </c>
      <c r="AF179" s="86">
        <f t="shared" si="173"/>
        <v>1.9456164618128753</v>
      </c>
      <c r="AG179" s="92">
        <f t="shared" si="174"/>
        <v>1.2483032153107088E-2</v>
      </c>
      <c r="AH179" s="156">
        <f t="shared" si="175"/>
        <v>1.2329127261087187E-2</v>
      </c>
      <c r="AI179" s="102"/>
      <c r="AJ179" s="5"/>
      <c r="AK179" s="86">
        <f t="shared" si="150"/>
        <v>155.55643297299378</v>
      </c>
      <c r="AL179" s="86">
        <f t="shared" si="176"/>
        <v>2.2500703270062274</v>
      </c>
      <c r="AM179" s="92">
        <f t="shared" si="177"/>
        <v>1.4464656227986811E-2</v>
      </c>
      <c r="AN179" s="156">
        <f t="shared" si="178"/>
        <v>1.4258413182939004E-2</v>
      </c>
      <c r="AO179" s="102"/>
      <c r="AP179" s="5"/>
      <c r="AQ179" s="6">
        <f t="shared" si="151"/>
        <v>156.76279234753929</v>
      </c>
      <c r="AR179" s="5"/>
      <c r="AS179" s="86">
        <f t="shared" si="179"/>
        <v>-1.9085891413515799</v>
      </c>
      <c r="AT179" s="86">
        <f t="shared" si="152"/>
        <v>154.85420320618772</v>
      </c>
      <c r="AU179" s="86">
        <f t="shared" si="180"/>
        <v>2.9523000938122834</v>
      </c>
      <c r="AV179" s="92">
        <f t="shared" si="181"/>
        <v>1.906503041368085E-2</v>
      </c>
      <c r="AW179" s="156">
        <f t="shared" si="182"/>
        <v>1.8708355055556722E-2</v>
      </c>
      <c r="AY179" s="5"/>
      <c r="AZ179" s="86">
        <f t="shared" si="183"/>
        <v>-1.9364337376556069</v>
      </c>
      <c r="BA179" s="86">
        <f t="shared" si="153"/>
        <v>154.82635860988367</v>
      </c>
      <c r="BB179" s="86">
        <f t="shared" si="184"/>
        <v>2.9801446901163331</v>
      </c>
      <c r="BC179" s="92">
        <f t="shared" si="185"/>
        <v>1.9248303175723524E-2</v>
      </c>
      <c r="BD179" s="156">
        <f t="shared" si="186"/>
        <v>1.8884802766657164E-2</v>
      </c>
      <c r="BF179" s="5"/>
      <c r="BG179">
        <f t="shared" si="187"/>
        <v>-1.860180113038802</v>
      </c>
      <c r="BH179" s="86">
        <f t="shared" si="154"/>
        <v>154.90261223450048</v>
      </c>
      <c r="BI179" s="86">
        <f t="shared" si="188"/>
        <v>2.903891065499522</v>
      </c>
      <c r="BJ179" s="92">
        <f t="shared" si="189"/>
        <v>1.8746559684244993E-2</v>
      </c>
      <c r="BK179" s="156">
        <f t="shared" si="190"/>
        <v>1.8401593120525864E-2</v>
      </c>
      <c r="BM179" s="5"/>
      <c r="BN179" s="86">
        <f t="shared" si="191"/>
        <v>-1.8095390618182861</v>
      </c>
      <c r="BO179" s="86">
        <f t="shared" si="155"/>
        <v>154.95325328572099</v>
      </c>
      <c r="BP179" s="86">
        <f t="shared" si="192"/>
        <v>2.8532500142790127</v>
      </c>
      <c r="BQ179" s="92">
        <f t="shared" si="193"/>
        <v>1.8413618002700825E-2</v>
      </c>
      <c r="BR179" s="156">
        <f t="shared" si="194"/>
        <v>1.8080687136542189E-2</v>
      </c>
      <c r="BW179" s="5"/>
      <c r="BX179" s="86">
        <f t="shared" si="156"/>
        <v>489.70206175514443</v>
      </c>
      <c r="BY179" s="86">
        <f t="shared" si="195"/>
        <v>6.287928444855595</v>
      </c>
      <c r="BZ179" s="92">
        <f t="shared" si="196"/>
        <v>1.2840314419586041E-2</v>
      </c>
      <c r="CA179" s="156">
        <f t="shared" si="197"/>
        <v>1.2677530936299921E-2</v>
      </c>
      <c r="CC179" s="5"/>
      <c r="CD179" s="86">
        <f t="shared" si="157"/>
        <v>482.27290312467869</v>
      </c>
      <c r="CE179" s="86">
        <f t="shared" si="198"/>
        <v>13.717087075321331</v>
      </c>
      <c r="CF179" s="92">
        <f t="shared" si="199"/>
        <v>2.8442582999060072E-2</v>
      </c>
      <c r="CG179" s="156">
        <f t="shared" si="200"/>
        <v>2.7655975617149321E-2</v>
      </c>
      <c r="CI179" s="5"/>
      <c r="CJ179" s="86">
        <f t="shared" si="158"/>
        <v>478.99224620065013</v>
      </c>
      <c r="CK179" s="86">
        <f t="shared" si="201"/>
        <v>16.997743999349893</v>
      </c>
      <c r="CL179" s="92">
        <f t="shared" si="202"/>
        <v>3.5486470050768895E-2</v>
      </c>
      <c r="CM179" s="156">
        <f t="shared" si="203"/>
        <v>3.4270336771304248E-2</v>
      </c>
      <c r="CO179" s="5"/>
      <c r="CP179" s="86">
        <f t="shared" si="159"/>
        <v>477.96197662187376</v>
      </c>
      <c r="CQ179" s="86">
        <f t="shared" si="204"/>
        <v>18.028013578126263</v>
      </c>
      <c r="CR179" s="92">
        <f t="shared" si="205"/>
        <v>3.7718509965048164E-2</v>
      </c>
      <c r="CS179" s="156">
        <f t="shared" si="206"/>
        <v>3.6347535100167555E-2</v>
      </c>
      <c r="CU179" s="5"/>
      <c r="CV179" s="6">
        <f t="shared" si="160"/>
        <v>482.27290312467869</v>
      </c>
      <c r="CW179" s="5"/>
      <c r="CX179" s="86">
        <f t="shared" si="207"/>
        <v>-7.2106539648639094</v>
      </c>
      <c r="CY179" s="86">
        <f t="shared" si="161"/>
        <v>475.06224915981477</v>
      </c>
      <c r="CZ179" s="86">
        <f t="shared" si="208"/>
        <v>20.927741040185253</v>
      </c>
      <c r="DA179" s="92">
        <f t="shared" si="209"/>
        <v>4.4052629054818861E-2</v>
      </c>
      <c r="DB179" s="156">
        <f t="shared" si="210"/>
        <v>4.2193877807385746E-2</v>
      </c>
      <c r="DD179" s="5"/>
      <c r="DE179" s="86">
        <f t="shared" si="211"/>
        <v>-7.3024865929538931</v>
      </c>
      <c r="DF179" s="86">
        <f t="shared" si="162"/>
        <v>474.97041653172482</v>
      </c>
      <c r="DG179" s="86">
        <f t="shared" si="212"/>
        <v>21.0195736682752</v>
      </c>
      <c r="DH179" s="92">
        <f t="shared" si="213"/>
        <v>4.4254490251754944E-2</v>
      </c>
      <c r="DI179" s="156">
        <f t="shared" si="214"/>
        <v>4.2379027971510864E-2</v>
      </c>
      <c r="DK179" s="5"/>
      <c r="DL179" s="86">
        <f t="shared" si="215"/>
        <v>-6.766354905808873</v>
      </c>
      <c r="DM179" s="86">
        <f t="shared" si="163"/>
        <v>475.5065482188698</v>
      </c>
      <c r="DN179" s="86">
        <f t="shared" si="216"/>
        <v>20.483441981130227</v>
      </c>
      <c r="DO179" s="92">
        <f t="shared" si="217"/>
        <v>4.3077097587522498E-2</v>
      </c>
      <c r="DP179" s="156">
        <f t="shared" si="218"/>
        <v>4.1298095497593827E-2</v>
      </c>
      <c r="DR179" s="5"/>
      <c r="DS179" s="86">
        <f t="shared" si="164"/>
        <v>-6.4663897542073983</v>
      </c>
      <c r="DT179" s="86">
        <f t="shared" si="148"/>
        <v>475.80651337047129</v>
      </c>
      <c r="DU179" s="86">
        <f t="shared" si="219"/>
        <v>20.183476829528729</v>
      </c>
      <c r="DV179" s="92">
        <f t="shared" si="220"/>
        <v>4.2419505118908532E-2</v>
      </c>
      <c r="DW179" s="156">
        <f t="shared" si="221"/>
        <v>4.0693314841676674E-2</v>
      </c>
    </row>
    <row r="180" spans="1:127" x14ac:dyDescent="0.7">
      <c r="A180" s="25">
        <v>44090</v>
      </c>
      <c r="B180">
        <v>153.90499879999999</v>
      </c>
      <c r="C180" s="85">
        <v>44090</v>
      </c>
      <c r="D180">
        <v>483.85998540000003</v>
      </c>
      <c r="E180" s="17">
        <v>179</v>
      </c>
      <c r="R180" s="5"/>
      <c r="S180" s="86">
        <f t="shared" si="165"/>
        <v>158.42472182972975</v>
      </c>
      <c r="T180" s="86">
        <f t="shared" si="166"/>
        <v>4.5197230297297608</v>
      </c>
      <c r="U180" s="92">
        <f t="shared" si="167"/>
        <v>2.8529152379307483E-2</v>
      </c>
      <c r="V180" s="156">
        <f t="shared" si="168"/>
        <v>2.9366967057406334E-2</v>
      </c>
      <c r="W180" s="102"/>
      <c r="X180" s="5"/>
      <c r="Y180" s="86">
        <f t="shared" si="169"/>
        <v>157.28464782376966</v>
      </c>
      <c r="Z180" s="86">
        <f t="shared" si="170"/>
        <v>3.379649023769673</v>
      </c>
      <c r="AA180" s="92">
        <f t="shared" si="171"/>
        <v>2.1487469187434091E-2</v>
      </c>
      <c r="AB180" s="156">
        <f t="shared" si="172"/>
        <v>2.1959319386120377E-2</v>
      </c>
      <c r="AC180" s="102"/>
      <c r="AD180" s="5"/>
      <c r="AE180" s="86">
        <f t="shared" si="149"/>
        <v>157.14499370298364</v>
      </c>
      <c r="AF180" s="86">
        <f t="shared" si="173"/>
        <v>3.2399949029836534</v>
      </c>
      <c r="AG180" s="92">
        <f t="shared" si="174"/>
        <v>2.0617869056061042E-2</v>
      </c>
      <c r="AH180" s="156">
        <f t="shared" si="175"/>
        <v>2.1051914676235024E-2</v>
      </c>
      <c r="AI180" s="102"/>
      <c r="AJ180" s="5"/>
      <c r="AK180" s="86">
        <f t="shared" si="150"/>
        <v>157.24398571824844</v>
      </c>
      <c r="AL180" s="86">
        <f t="shared" si="176"/>
        <v>3.3389869182484517</v>
      </c>
      <c r="AM180" s="92">
        <f t="shared" si="177"/>
        <v>2.1234433247140444E-2</v>
      </c>
      <c r="AN180" s="156">
        <f t="shared" si="178"/>
        <v>2.1695116755677802E-2</v>
      </c>
      <c r="AO180" s="102"/>
      <c r="AP180" s="5"/>
      <c r="AQ180" s="6">
        <f t="shared" si="151"/>
        <v>157.28464782376966</v>
      </c>
      <c r="AR180" s="5"/>
      <c r="AS180" s="86">
        <f t="shared" si="179"/>
        <v>-1.106542417549536</v>
      </c>
      <c r="AT180" s="86">
        <f t="shared" si="152"/>
        <v>156.17810540622011</v>
      </c>
      <c r="AU180" s="86">
        <f t="shared" si="180"/>
        <v>2.2731066062201251</v>
      </c>
      <c r="AV180" s="92">
        <f t="shared" si="181"/>
        <v>1.4554579211393059E-2</v>
      </c>
      <c r="AW180" s="156">
        <f t="shared" si="182"/>
        <v>1.4769543705166029E-2</v>
      </c>
      <c r="AY180" s="5"/>
      <c r="AZ180" s="86">
        <f t="shared" si="183"/>
        <v>-0.7072891307126179</v>
      </c>
      <c r="BA180" s="86">
        <f t="shared" si="153"/>
        <v>156.57735869305705</v>
      </c>
      <c r="BB180" s="86">
        <f t="shared" si="184"/>
        <v>2.6723598930570631</v>
      </c>
      <c r="BC180" s="92">
        <f t="shared" si="185"/>
        <v>1.7067345594299906E-2</v>
      </c>
      <c r="BD180" s="156">
        <f t="shared" si="186"/>
        <v>1.7363697825889351E-2</v>
      </c>
      <c r="BF180" s="5"/>
      <c r="BG180">
        <f t="shared" si="187"/>
        <v>-0.28803662412114772</v>
      </c>
      <c r="BH180" s="86">
        <f t="shared" si="154"/>
        <v>156.9966111996485</v>
      </c>
      <c r="BI180" s="86">
        <f t="shared" si="188"/>
        <v>3.0916123996485112</v>
      </c>
      <c r="BJ180" s="92">
        <f t="shared" si="189"/>
        <v>1.9692223774925868E-2</v>
      </c>
      <c r="BK180" s="156">
        <f t="shared" si="190"/>
        <v>2.008779717198186E-2</v>
      </c>
      <c r="BM180" s="5"/>
      <c r="BN180" s="86">
        <f t="shared" si="191"/>
        <v>-6.0993158281793192E-2</v>
      </c>
      <c r="BO180" s="86">
        <f t="shared" si="155"/>
        <v>157.22365466548786</v>
      </c>
      <c r="BP180" s="86">
        <f t="shared" si="192"/>
        <v>3.3186558654878695</v>
      </c>
      <c r="BQ180" s="92">
        <f t="shared" si="193"/>
        <v>2.1107866195762381E-2</v>
      </c>
      <c r="BR180" s="156">
        <f t="shared" si="194"/>
        <v>2.15630154404567E-2</v>
      </c>
      <c r="BW180" s="5"/>
      <c r="BX180" s="86">
        <f t="shared" si="156"/>
        <v>491.77707814194673</v>
      </c>
      <c r="BY180" s="86">
        <f t="shared" si="195"/>
        <v>7.9170927419467034</v>
      </c>
      <c r="BZ180" s="92">
        <f t="shared" si="196"/>
        <v>1.6098946237712835E-2</v>
      </c>
      <c r="CA180" s="156">
        <f t="shared" si="197"/>
        <v>1.6362363040625806E-2</v>
      </c>
      <c r="CC180" s="5"/>
      <c r="CD180" s="86">
        <f t="shared" si="157"/>
        <v>489.13144666233939</v>
      </c>
      <c r="CE180" s="86">
        <f t="shared" si="198"/>
        <v>5.2714612623393577</v>
      </c>
      <c r="CF180" s="92">
        <f t="shared" si="199"/>
        <v>1.0777187396782505E-2</v>
      </c>
      <c r="CG180" s="156">
        <f t="shared" si="200"/>
        <v>1.0894600548506852E-2</v>
      </c>
      <c r="CI180" s="5"/>
      <c r="CJ180" s="86">
        <f t="shared" si="158"/>
        <v>490.21075724022103</v>
      </c>
      <c r="CK180" s="86">
        <f t="shared" si="201"/>
        <v>6.3507718402210003</v>
      </c>
      <c r="CL180" s="92">
        <f t="shared" si="202"/>
        <v>1.2955186613966718E-2</v>
      </c>
      <c r="CM180" s="156">
        <f t="shared" si="203"/>
        <v>1.3125226370952972E-2</v>
      </c>
      <c r="CO180" s="5"/>
      <c r="CP180" s="86">
        <f t="shared" si="159"/>
        <v>491.4829868054685</v>
      </c>
      <c r="CQ180" s="86">
        <f t="shared" si="204"/>
        <v>7.6230014054684716</v>
      </c>
      <c r="CR180" s="92">
        <f t="shared" si="205"/>
        <v>1.5510204035782208E-2</v>
      </c>
      <c r="CS180" s="156">
        <f t="shared" si="206"/>
        <v>1.5754560483373401E-2</v>
      </c>
      <c r="CU180" s="5"/>
      <c r="CV180" s="6">
        <f t="shared" si="160"/>
        <v>489.13144666233939</v>
      </c>
      <c r="CW180" s="5"/>
      <c r="CX180" s="86">
        <f t="shared" si="207"/>
        <v>-2.5678187890307895</v>
      </c>
      <c r="CY180" s="86">
        <f t="shared" si="161"/>
        <v>486.56362787330858</v>
      </c>
      <c r="CZ180" s="86">
        <f t="shared" si="208"/>
        <v>2.7036424733085482</v>
      </c>
      <c r="DA180" s="92">
        <f t="shared" si="209"/>
        <v>5.5566062040554387E-3</v>
      </c>
      <c r="DB180" s="156">
        <f t="shared" si="210"/>
        <v>5.5876546002734369E-3</v>
      </c>
      <c r="DD180" s="5"/>
      <c r="DE180" s="86">
        <f t="shared" si="211"/>
        <v>-0.22197152764659966</v>
      </c>
      <c r="DF180" s="86">
        <f t="shared" si="162"/>
        <v>488.9094751346928</v>
      </c>
      <c r="DG180" s="86">
        <f t="shared" si="212"/>
        <v>5.0494897346927701</v>
      </c>
      <c r="DH180" s="92">
        <f t="shared" si="213"/>
        <v>1.0328066833439163E-2</v>
      </c>
      <c r="DI180" s="156">
        <f t="shared" si="214"/>
        <v>1.0435848979159602E-2</v>
      </c>
      <c r="DK180" s="5"/>
      <c r="DL180" s="86">
        <f t="shared" si="215"/>
        <v>2.2260780668810414</v>
      </c>
      <c r="DM180" s="86">
        <f t="shared" si="163"/>
        <v>491.35752472922042</v>
      </c>
      <c r="DN180" s="86">
        <f t="shared" si="216"/>
        <v>7.4975393292203876</v>
      </c>
      <c r="DO180" s="92">
        <f t="shared" si="217"/>
        <v>1.5258826723681836E-2</v>
      </c>
      <c r="DP180" s="156">
        <f t="shared" si="218"/>
        <v>1.5495266307302268E-2</v>
      </c>
      <c r="DR180" s="5"/>
      <c r="DS180" s="86">
        <f t="shared" si="164"/>
        <v>3.5273102146936708</v>
      </c>
      <c r="DT180" s="86">
        <f t="shared" si="148"/>
        <v>492.65875687703306</v>
      </c>
      <c r="DU180" s="86">
        <f t="shared" si="219"/>
        <v>8.7987714770330285</v>
      </c>
      <c r="DV180" s="92">
        <f t="shared" si="220"/>
        <v>1.7859768763288601E-2</v>
      </c>
      <c r="DW180" s="156">
        <f t="shared" si="221"/>
        <v>1.8184540450806676E-2</v>
      </c>
    </row>
    <row r="181" spans="1:127" x14ac:dyDescent="0.7">
      <c r="A181" s="25">
        <v>44091</v>
      </c>
      <c r="B181">
        <v>150.43649289999999</v>
      </c>
      <c r="C181" s="85">
        <v>44091</v>
      </c>
      <c r="D181">
        <v>470.2000122</v>
      </c>
      <c r="E181" s="17">
        <v>180</v>
      </c>
      <c r="R181" s="5"/>
      <c r="S181" s="86">
        <f t="shared" si="165"/>
        <v>156.93321322991892</v>
      </c>
      <c r="T181" s="86">
        <f t="shared" si="166"/>
        <v>6.4967203299189293</v>
      </c>
      <c r="U181" s="92">
        <f t="shared" si="167"/>
        <v>4.1397994702375381E-2</v>
      </c>
      <c r="V181" s="156">
        <f t="shared" si="168"/>
        <v>4.3185800231580175E-2</v>
      </c>
      <c r="W181" s="102"/>
      <c r="X181" s="5"/>
      <c r="Y181" s="86">
        <f t="shared" si="169"/>
        <v>155.59482331188482</v>
      </c>
      <c r="Z181" s="86">
        <f t="shared" si="170"/>
        <v>5.1583304118848332</v>
      </c>
      <c r="AA181" s="92">
        <f t="shared" si="171"/>
        <v>3.3152326678279817E-2</v>
      </c>
      <c r="AB181" s="156">
        <f t="shared" si="172"/>
        <v>3.4289089784310132E-2</v>
      </c>
      <c r="AC181" s="102"/>
      <c r="AD181" s="5"/>
      <c r="AE181" s="86">
        <f t="shared" si="149"/>
        <v>155.00659706701444</v>
      </c>
      <c r="AF181" s="86">
        <f t="shared" si="173"/>
        <v>4.5701041670144491</v>
      </c>
      <c r="AG181" s="92">
        <f t="shared" si="174"/>
        <v>2.9483288153462545E-2</v>
      </c>
      <c r="AH181" s="156">
        <f t="shared" si="175"/>
        <v>3.0378959778411912E-2</v>
      </c>
      <c r="AI181" s="102"/>
      <c r="AJ181" s="5"/>
      <c r="AK181" s="86">
        <f t="shared" si="150"/>
        <v>154.7397455295621</v>
      </c>
      <c r="AL181" s="86">
        <f t="shared" si="176"/>
        <v>4.3032526295621096</v>
      </c>
      <c r="AM181" s="92">
        <f t="shared" si="177"/>
        <v>2.7809614232175397E-2</v>
      </c>
      <c r="AN181" s="156">
        <f t="shared" si="178"/>
        <v>2.8605111343712467E-2</v>
      </c>
      <c r="AO181" s="102"/>
      <c r="AP181" s="5"/>
      <c r="AQ181" s="6">
        <f t="shared" si="151"/>
        <v>155.59482331188482</v>
      </c>
      <c r="AR181" s="5"/>
      <c r="AS181" s="86">
        <f t="shared" si="179"/>
        <v>-1.299025508680185</v>
      </c>
      <c r="AT181" s="86">
        <f t="shared" si="152"/>
        <v>154.29579780320464</v>
      </c>
      <c r="AU181" s="86">
        <f t="shared" si="180"/>
        <v>3.8593049032046451</v>
      </c>
      <c r="AV181" s="92">
        <f t="shared" si="181"/>
        <v>2.5012378549200447E-2</v>
      </c>
      <c r="AW181" s="156">
        <f t="shared" si="182"/>
        <v>2.5654047291371319E-2</v>
      </c>
      <c r="AY181" s="5"/>
      <c r="AZ181" s="86">
        <f t="shared" si="183"/>
        <v>-1.1985568212987272</v>
      </c>
      <c r="BA181" s="86">
        <f t="shared" si="153"/>
        <v>154.3962664905861</v>
      </c>
      <c r="BB181" s="86">
        <f t="shared" si="184"/>
        <v>3.95977359058611</v>
      </c>
      <c r="BC181" s="92">
        <f t="shared" si="185"/>
        <v>2.5646822171231366E-2</v>
      </c>
      <c r="BD181" s="156">
        <f t="shared" si="186"/>
        <v>2.6321895134967681E-2</v>
      </c>
      <c r="BF181" s="5"/>
      <c r="BG181">
        <f t="shared" si="187"/>
        <v>-1.2132166300451823</v>
      </c>
      <c r="BH181" s="86">
        <f t="shared" si="154"/>
        <v>154.38160668183963</v>
      </c>
      <c r="BI181" s="86">
        <f t="shared" si="188"/>
        <v>3.9451137818396376</v>
      </c>
      <c r="BJ181" s="92">
        <f t="shared" si="189"/>
        <v>2.5554299288839524E-2</v>
      </c>
      <c r="BK181" s="156">
        <f t="shared" si="190"/>
        <v>2.6224446647144867E-2</v>
      </c>
      <c r="BM181" s="5"/>
      <c r="BN181" s="86">
        <f t="shared" si="191"/>
        <v>-1.2826166734840756</v>
      </c>
      <c r="BO181" s="86">
        <f t="shared" si="155"/>
        <v>154.31220663840074</v>
      </c>
      <c r="BP181" s="86">
        <f t="shared" si="192"/>
        <v>3.8757137384007478</v>
      </c>
      <c r="BQ181" s="92">
        <f t="shared" si="193"/>
        <v>2.5116054153011332E-2</v>
      </c>
      <c r="BR181" s="156">
        <f t="shared" si="194"/>
        <v>2.5763122123413633E-2</v>
      </c>
      <c r="BW181" s="5"/>
      <c r="BX181" s="86">
        <f t="shared" si="156"/>
        <v>489.16443753710428</v>
      </c>
      <c r="BY181" s="86">
        <f t="shared" si="195"/>
        <v>18.964425337104274</v>
      </c>
      <c r="BZ181" s="92">
        <f t="shared" si="196"/>
        <v>3.8769018926617653E-2</v>
      </c>
      <c r="CA181" s="156">
        <f t="shared" si="197"/>
        <v>4.0332677254456849E-2</v>
      </c>
      <c r="CC181" s="5"/>
      <c r="CD181" s="86">
        <f t="shared" si="157"/>
        <v>486.49571603116971</v>
      </c>
      <c r="CE181" s="86">
        <f t="shared" si="198"/>
        <v>16.295703831169703</v>
      </c>
      <c r="CF181" s="92">
        <f t="shared" si="199"/>
        <v>3.3496089059344647E-2</v>
      </c>
      <c r="CG181" s="156">
        <f t="shared" si="200"/>
        <v>3.4656961736186237E-2</v>
      </c>
      <c r="CI181" s="5"/>
      <c r="CJ181" s="86">
        <f t="shared" si="158"/>
        <v>486.01924782567517</v>
      </c>
      <c r="CK181" s="86">
        <f t="shared" si="201"/>
        <v>15.819235625675162</v>
      </c>
      <c r="CL181" s="92">
        <f t="shared" si="202"/>
        <v>3.2548578469775311E-2</v>
      </c>
      <c r="CM181" s="156">
        <f t="shared" si="203"/>
        <v>3.3643630827781511E-2</v>
      </c>
      <c r="CO181" s="5"/>
      <c r="CP181" s="86">
        <f t="shared" si="159"/>
        <v>485.76573575136717</v>
      </c>
      <c r="CQ181" s="86">
        <f t="shared" si="204"/>
        <v>15.565723551367171</v>
      </c>
      <c r="CR181" s="92">
        <f t="shared" si="205"/>
        <v>3.2043683623116395E-2</v>
      </c>
      <c r="CS181" s="156">
        <f t="shared" si="206"/>
        <v>3.3104472878546579E-2</v>
      </c>
      <c r="CU181" s="5"/>
      <c r="CV181" s="6">
        <f t="shared" si="160"/>
        <v>486.49571603116971</v>
      </c>
      <c r="CW181" s="5"/>
      <c r="CX181" s="86">
        <f t="shared" si="207"/>
        <v>-2.590229696936623</v>
      </c>
      <c r="CY181" s="86">
        <f t="shared" si="161"/>
        <v>483.9054863342331</v>
      </c>
      <c r="CZ181" s="86">
        <f t="shared" si="208"/>
        <v>13.7054741342331</v>
      </c>
      <c r="DA181" s="92">
        <f t="shared" si="209"/>
        <v>2.8322626052573293E-2</v>
      </c>
      <c r="DB181" s="156">
        <f t="shared" si="210"/>
        <v>2.9148179027276299E-2</v>
      </c>
      <c r="DD181" s="5"/>
      <c r="DE181" s="86">
        <f t="shared" si="211"/>
        <v>-1.4288510794081393</v>
      </c>
      <c r="DF181" s="86">
        <f t="shared" si="162"/>
        <v>485.06686495176154</v>
      </c>
      <c r="DG181" s="86">
        <f t="shared" si="212"/>
        <v>14.866852751761542</v>
      </c>
      <c r="DH181" s="92">
        <f t="shared" si="213"/>
        <v>3.0649079180537317E-2</v>
      </c>
      <c r="DI181" s="156">
        <f t="shared" si="214"/>
        <v>3.1618146248447804E-2</v>
      </c>
      <c r="DK181" s="5"/>
      <c r="DL181" s="86">
        <f t="shared" si="215"/>
        <v>-0.98271567383243408</v>
      </c>
      <c r="DM181" s="86">
        <f t="shared" si="163"/>
        <v>485.51300035733726</v>
      </c>
      <c r="DN181" s="86">
        <f t="shared" si="216"/>
        <v>15.312988157337259</v>
      </c>
      <c r="DO181" s="92">
        <f t="shared" si="217"/>
        <v>3.1539810769365413E-2</v>
      </c>
      <c r="DP181" s="156">
        <f t="shared" si="218"/>
        <v>3.256696673760158E-2</v>
      </c>
      <c r="DR181" s="5"/>
      <c r="DS181" s="86">
        <f t="shared" si="164"/>
        <v>-1.0949704197038415</v>
      </c>
      <c r="DT181" s="86">
        <f t="shared" si="148"/>
        <v>485.40074561146588</v>
      </c>
      <c r="DU181" s="86">
        <f t="shared" si="219"/>
        <v>15.200733411465876</v>
      </c>
      <c r="DV181" s="92">
        <f t="shared" si="220"/>
        <v>3.1315842731797425E-2</v>
      </c>
      <c r="DW181" s="156">
        <f t="shared" si="221"/>
        <v>3.2328228449726687E-2</v>
      </c>
    </row>
    <row r="182" spans="1:127" x14ac:dyDescent="0.7">
      <c r="A182" s="25">
        <v>44092</v>
      </c>
      <c r="B182">
        <v>147.74549870000001</v>
      </c>
      <c r="C182" s="85">
        <v>44092</v>
      </c>
      <c r="D182">
        <v>469.9599915</v>
      </c>
      <c r="E182" s="17">
        <v>181</v>
      </c>
      <c r="R182" s="5"/>
      <c r="S182" s="86">
        <f t="shared" si="165"/>
        <v>154.78929552104566</v>
      </c>
      <c r="T182" s="86">
        <f t="shared" si="166"/>
        <v>7.0437968210456461</v>
      </c>
      <c r="U182" s="92">
        <f t="shared" si="167"/>
        <v>4.5505710180636802E-2</v>
      </c>
      <c r="V182" s="156">
        <f t="shared" si="168"/>
        <v>4.7675204206039511E-2</v>
      </c>
      <c r="W182" s="102"/>
      <c r="X182" s="5"/>
      <c r="Y182" s="86">
        <f t="shared" si="169"/>
        <v>153.01565810594241</v>
      </c>
      <c r="Z182" s="86">
        <f t="shared" si="170"/>
        <v>5.270159405942394</v>
      </c>
      <c r="AA182" s="92">
        <f t="shared" si="171"/>
        <v>3.4441961503662126E-2</v>
      </c>
      <c r="AB182" s="156">
        <f t="shared" si="172"/>
        <v>3.5670524329431859E-2</v>
      </c>
      <c r="AC182" s="102"/>
      <c r="AD182" s="5"/>
      <c r="AE182" s="86">
        <f t="shared" si="149"/>
        <v>151.99032831678491</v>
      </c>
      <c r="AF182" s="86">
        <f t="shared" si="173"/>
        <v>4.244829616784898</v>
      </c>
      <c r="AG182" s="92">
        <f t="shared" si="174"/>
        <v>2.7928287699580712E-2</v>
      </c>
      <c r="AH182" s="156">
        <f t="shared" si="175"/>
        <v>2.8730686580198991E-2</v>
      </c>
      <c r="AI182" s="102"/>
      <c r="AJ182" s="5"/>
      <c r="AK182" s="86">
        <f t="shared" si="150"/>
        <v>151.51230605739053</v>
      </c>
      <c r="AL182" s="86">
        <f t="shared" si="176"/>
        <v>3.766807357390519</v>
      </c>
      <c r="AM182" s="92">
        <f t="shared" si="177"/>
        <v>2.4861395456311716E-2</v>
      </c>
      <c r="AN182" s="156">
        <f t="shared" si="178"/>
        <v>2.5495242769047681E-2</v>
      </c>
      <c r="AO182" s="102"/>
      <c r="AP182" s="5"/>
      <c r="AQ182" s="6">
        <f t="shared" si="151"/>
        <v>153.01565810594241</v>
      </c>
      <c r="AR182" s="5"/>
      <c r="AS182" s="86">
        <f t="shared" si="179"/>
        <v>-1.7214716087767212</v>
      </c>
      <c r="AT182" s="86">
        <f t="shared" si="152"/>
        <v>151.2941864971657</v>
      </c>
      <c r="AU182" s="86">
        <f t="shared" si="180"/>
        <v>3.5486877971656838</v>
      </c>
      <c r="AV182" s="92">
        <f t="shared" si="181"/>
        <v>2.3455546305688118E-2</v>
      </c>
      <c r="AW182" s="156">
        <f t="shared" si="182"/>
        <v>2.4018923272724271E-2</v>
      </c>
      <c r="AY182" s="5"/>
      <c r="AZ182" s="86">
        <f t="shared" si="183"/>
        <v>-1.8888610136205719</v>
      </c>
      <c r="BA182" s="86">
        <f t="shared" si="153"/>
        <v>151.12679709232182</v>
      </c>
      <c r="BB182" s="86">
        <f t="shared" si="184"/>
        <v>3.3812983923218098</v>
      </c>
      <c r="BC182" s="92">
        <f t="shared" si="185"/>
        <v>2.2373916852457404E-2</v>
      </c>
      <c r="BD182" s="156">
        <f t="shared" si="186"/>
        <v>2.2885965542595643E-2</v>
      </c>
      <c r="BF182" s="5"/>
      <c r="BG182">
        <f t="shared" si="187"/>
        <v>-2.1147426901373572</v>
      </c>
      <c r="BH182" s="86">
        <f t="shared" si="154"/>
        <v>150.90091541580506</v>
      </c>
      <c r="BI182" s="86">
        <f t="shared" si="188"/>
        <v>3.1554167158050461</v>
      </c>
      <c r="BJ182" s="92">
        <f t="shared" si="189"/>
        <v>2.0910520702345285E-2</v>
      </c>
      <c r="BK182" s="156">
        <f t="shared" si="190"/>
        <v>2.1357108971638984E-2</v>
      </c>
      <c r="BM182" s="5"/>
      <c r="BN182" s="86">
        <f t="shared" si="191"/>
        <v>-2.2550280728278311</v>
      </c>
      <c r="BO182" s="86">
        <f t="shared" si="155"/>
        <v>150.76063003311458</v>
      </c>
      <c r="BP182" s="86">
        <f t="shared" si="192"/>
        <v>3.0151313331145673</v>
      </c>
      <c r="BQ182" s="92">
        <f t="shared" si="193"/>
        <v>1.9999460949800311E-2</v>
      </c>
      <c r="BR182" s="156">
        <f t="shared" si="194"/>
        <v>2.0407601988855495E-2</v>
      </c>
      <c r="BW182" s="5"/>
      <c r="BX182" s="86">
        <f t="shared" si="156"/>
        <v>482.90617717585985</v>
      </c>
      <c r="BY182" s="86">
        <f t="shared" si="195"/>
        <v>12.946185675859851</v>
      </c>
      <c r="BZ182" s="92">
        <f t="shared" si="196"/>
        <v>2.6808904685319941E-2</v>
      </c>
      <c r="CA182" s="156">
        <f t="shared" si="197"/>
        <v>2.7547420865633093E-2</v>
      </c>
      <c r="CC182" s="5"/>
      <c r="CD182" s="86">
        <f t="shared" si="157"/>
        <v>478.34786411558485</v>
      </c>
      <c r="CE182" s="86">
        <f t="shared" si="198"/>
        <v>8.387872615584854</v>
      </c>
      <c r="CF182" s="92">
        <f t="shared" si="199"/>
        <v>1.7535089512928322E-2</v>
      </c>
      <c r="CG182" s="156">
        <f t="shared" si="200"/>
        <v>1.7848056786308061E-2</v>
      </c>
      <c r="CI182" s="5"/>
      <c r="CJ182" s="86">
        <f t="shared" si="158"/>
        <v>475.57855231272953</v>
      </c>
      <c r="CK182" s="86">
        <f t="shared" si="201"/>
        <v>5.6185608127295268</v>
      </c>
      <c r="CL182" s="92">
        <f t="shared" si="202"/>
        <v>1.1814159375788861E-2</v>
      </c>
      <c r="CM182" s="156">
        <f t="shared" si="203"/>
        <v>1.1955402405205651E-2</v>
      </c>
      <c r="CO182" s="5"/>
      <c r="CP182" s="86">
        <f t="shared" si="159"/>
        <v>474.09144308784181</v>
      </c>
      <c r="CQ182" s="86">
        <f t="shared" si="204"/>
        <v>4.1314515878418092</v>
      </c>
      <c r="CR182" s="92">
        <f t="shared" si="205"/>
        <v>8.7144614147282029E-3</v>
      </c>
      <c r="CS182" s="156">
        <f t="shared" si="206"/>
        <v>8.7910708625540714E-3</v>
      </c>
      <c r="CU182" s="5"/>
      <c r="CV182" s="6">
        <f t="shared" si="160"/>
        <v>478.34786411558485</v>
      </c>
      <c r="CW182" s="5"/>
      <c r="CX182" s="86">
        <f t="shared" si="207"/>
        <v>-4.4242450290905388</v>
      </c>
      <c r="CY182" s="86">
        <f t="shared" si="161"/>
        <v>473.92361908649434</v>
      </c>
      <c r="CZ182" s="86">
        <f t="shared" si="208"/>
        <v>3.96362758649434</v>
      </c>
      <c r="DA182" s="92">
        <f t="shared" si="209"/>
        <v>8.3634312088821019E-3</v>
      </c>
      <c r="DB182" s="156">
        <f t="shared" si="210"/>
        <v>8.4339681210806646E-3</v>
      </c>
      <c r="DD182" s="5"/>
      <c r="DE182" s="86">
        <f t="shared" si="211"/>
        <v>-4.7883514974964951</v>
      </c>
      <c r="DF182" s="86">
        <f t="shared" si="162"/>
        <v>473.55951261808838</v>
      </c>
      <c r="DG182" s="86">
        <f t="shared" si="212"/>
        <v>3.5995211180883757</v>
      </c>
      <c r="DH182" s="92">
        <f t="shared" si="213"/>
        <v>7.6009899963540217E-3</v>
      </c>
      <c r="DI182" s="156">
        <f t="shared" si="214"/>
        <v>7.6592075563699886E-3</v>
      </c>
      <c r="DK182" s="5"/>
      <c r="DL182" s="86">
        <f t="shared" si="215"/>
        <v>-5.7117055933890297</v>
      </c>
      <c r="DM182" s="86">
        <f t="shared" si="163"/>
        <v>472.63615852219584</v>
      </c>
      <c r="DN182" s="86">
        <f t="shared" si="216"/>
        <v>2.6761670221958411</v>
      </c>
      <c r="DO182" s="92">
        <f t="shared" si="217"/>
        <v>5.6622138910477869E-3</v>
      </c>
      <c r="DP182" s="156">
        <f t="shared" si="218"/>
        <v>5.6944571252845492E-3</v>
      </c>
      <c r="DR182" s="5"/>
      <c r="DS182" s="86">
        <f t="shared" si="164"/>
        <v>-6.3846315416145991</v>
      </c>
      <c r="DT182" s="86">
        <f t="shared" si="148"/>
        <v>471.96323257397023</v>
      </c>
      <c r="DU182" s="86">
        <f t="shared" si="219"/>
        <v>2.00324107397023</v>
      </c>
      <c r="DV182" s="92">
        <f t="shared" si="220"/>
        <v>4.2444854507946534E-3</v>
      </c>
      <c r="DW182" s="156">
        <f t="shared" si="221"/>
        <v>4.2625779006769558E-3</v>
      </c>
    </row>
    <row r="183" spans="1:127" x14ac:dyDescent="0.7">
      <c r="A183" s="25">
        <v>44095</v>
      </c>
      <c r="B183">
        <v>148.02349849999999</v>
      </c>
      <c r="C183" s="85">
        <v>44095</v>
      </c>
      <c r="D183">
        <v>487.35000609999997</v>
      </c>
      <c r="E183" s="17">
        <v>182</v>
      </c>
      <c r="R183" s="5"/>
      <c r="S183" s="86">
        <f t="shared" si="165"/>
        <v>152.46484257010059</v>
      </c>
      <c r="T183" s="86">
        <f t="shared" si="166"/>
        <v>4.4413440701005982</v>
      </c>
      <c r="U183" s="92">
        <f t="shared" si="167"/>
        <v>2.9130283383584307E-2</v>
      </c>
      <c r="V183" s="156">
        <f t="shared" si="168"/>
        <v>3.0004317659743724E-2</v>
      </c>
      <c r="W183" s="102"/>
      <c r="X183" s="5"/>
      <c r="Y183" s="86">
        <f t="shared" si="169"/>
        <v>150.3805784029712</v>
      </c>
      <c r="Z183" s="86">
        <f t="shared" si="170"/>
        <v>2.3570799029712077</v>
      </c>
      <c r="AA183" s="92">
        <f t="shared" si="171"/>
        <v>1.5674097865583398E-2</v>
      </c>
      <c r="AB183" s="156">
        <f t="shared" si="172"/>
        <v>1.5923687298683917E-2</v>
      </c>
      <c r="AC183" s="102"/>
      <c r="AD183" s="5"/>
      <c r="AE183" s="86">
        <f t="shared" si="149"/>
        <v>149.1887407697069</v>
      </c>
      <c r="AF183" s="86">
        <f t="shared" si="173"/>
        <v>1.1652422697069085</v>
      </c>
      <c r="AG183" s="92">
        <f t="shared" si="174"/>
        <v>7.8105241970345355E-3</v>
      </c>
      <c r="AH183" s="156">
        <f t="shared" si="175"/>
        <v>7.8720087115554064E-3</v>
      </c>
      <c r="AI183" s="102"/>
      <c r="AJ183" s="5"/>
      <c r="AK183" s="86">
        <f t="shared" si="150"/>
        <v>148.68720053934766</v>
      </c>
      <c r="AL183" s="86">
        <f t="shared" si="176"/>
        <v>0.66370203934766892</v>
      </c>
      <c r="AM183" s="92">
        <f t="shared" si="177"/>
        <v>4.4637469596586488E-3</v>
      </c>
      <c r="AN183" s="156">
        <f t="shared" si="178"/>
        <v>4.4837613356886645E-3</v>
      </c>
      <c r="AO183" s="102"/>
      <c r="AP183" s="5"/>
      <c r="AQ183" s="6">
        <f t="shared" si="151"/>
        <v>150.3805784029712</v>
      </c>
      <c r="AR183" s="5"/>
      <c r="AS183" s="86">
        <f t="shared" si="179"/>
        <v>-2.022962279860903</v>
      </c>
      <c r="AT183" s="86">
        <f t="shared" si="152"/>
        <v>148.35761612311029</v>
      </c>
      <c r="AU183" s="86">
        <f t="shared" si="180"/>
        <v>0.33411762311030202</v>
      </c>
      <c r="AV183" s="92">
        <f t="shared" si="181"/>
        <v>2.252109678232118E-3</v>
      </c>
      <c r="AW183" s="156">
        <f t="shared" si="182"/>
        <v>2.2571931247139252E-3</v>
      </c>
      <c r="AY183" s="5"/>
      <c r="AZ183" s="86">
        <f t="shared" si="183"/>
        <v>-2.2619703582958914</v>
      </c>
      <c r="BA183" s="86">
        <f t="shared" si="153"/>
        <v>148.11860804467531</v>
      </c>
      <c r="BB183" s="86">
        <f t="shared" si="184"/>
        <v>9.5109544675324287E-2</v>
      </c>
      <c r="BC183" s="92">
        <f t="shared" si="185"/>
        <v>6.4211746201825969E-4</v>
      </c>
      <c r="BD183" s="156">
        <f t="shared" si="186"/>
        <v>6.4253004177795663E-4</v>
      </c>
      <c r="BF183" s="5"/>
      <c r="BG183">
        <f t="shared" si="187"/>
        <v>-2.4581651186077007</v>
      </c>
      <c r="BH183" s="86">
        <f t="shared" si="154"/>
        <v>147.9224132843635</v>
      </c>
      <c r="BI183" s="86">
        <f t="shared" si="188"/>
        <v>0.10108521563648765</v>
      </c>
      <c r="BJ183" s="92">
        <f t="shared" si="189"/>
        <v>6.8336645807801392E-4</v>
      </c>
      <c r="BK183" s="156">
        <f t="shared" si="190"/>
        <v>6.828997872691656E-4</v>
      </c>
      <c r="BM183" s="5"/>
      <c r="BN183" s="86">
        <f t="shared" si="191"/>
        <v>-2.540066795435366</v>
      </c>
      <c r="BO183" s="86">
        <f t="shared" si="155"/>
        <v>147.84051160753583</v>
      </c>
      <c r="BP183" s="86">
        <f t="shared" si="192"/>
        <v>0.18298689246415734</v>
      </c>
      <c r="BQ183" s="92">
        <f t="shared" si="193"/>
        <v>1.2377317318132846E-3</v>
      </c>
      <c r="BR183" s="156">
        <f t="shared" si="194"/>
        <v>1.2362016458093467E-3</v>
      </c>
      <c r="BW183" s="5"/>
      <c r="BX183" s="86">
        <f t="shared" si="156"/>
        <v>478.63393590282612</v>
      </c>
      <c r="BY183" s="86">
        <f t="shared" si="195"/>
        <v>8.716070197173849</v>
      </c>
      <c r="BZ183" s="92">
        <f t="shared" si="196"/>
        <v>1.8210305503585135E-2</v>
      </c>
      <c r="CA183" s="156">
        <f t="shared" si="197"/>
        <v>1.7884621089725373E-2</v>
      </c>
      <c r="CC183" s="5"/>
      <c r="CD183" s="86">
        <f t="shared" si="157"/>
        <v>474.15392780779246</v>
      </c>
      <c r="CE183" s="86">
        <f t="shared" si="198"/>
        <v>13.196078292207517</v>
      </c>
      <c r="CF183" s="92">
        <f t="shared" si="199"/>
        <v>2.7830789788494181E-2</v>
      </c>
      <c r="CG183" s="156">
        <f t="shared" si="200"/>
        <v>2.7077209658431391E-2</v>
      </c>
      <c r="CI183" s="5"/>
      <c r="CJ183" s="86">
        <f t="shared" si="158"/>
        <v>471.87030217632804</v>
      </c>
      <c r="CK183" s="86">
        <f t="shared" si="201"/>
        <v>15.479703923671934</v>
      </c>
      <c r="CL183" s="92">
        <f t="shared" si="202"/>
        <v>3.2804997161884314E-2</v>
      </c>
      <c r="CM183" s="156">
        <f t="shared" si="203"/>
        <v>3.1763011654699011E-2</v>
      </c>
      <c r="CO183" s="5"/>
      <c r="CP183" s="86">
        <f t="shared" si="159"/>
        <v>470.99285439696047</v>
      </c>
      <c r="CQ183" s="86">
        <f t="shared" si="204"/>
        <v>16.357151703039506</v>
      </c>
      <c r="CR183" s="92">
        <f t="shared" si="205"/>
        <v>3.4729086758614455E-2</v>
      </c>
      <c r="CS183" s="156">
        <f t="shared" si="206"/>
        <v>3.3563458496567992E-2</v>
      </c>
      <c r="CU183" s="5"/>
      <c r="CV183" s="6">
        <f t="shared" si="160"/>
        <v>474.15392780779246</v>
      </c>
      <c r="CW183" s="5"/>
      <c r="CX183" s="86">
        <f t="shared" si="207"/>
        <v>-4.3482431510621522</v>
      </c>
      <c r="CY183" s="86">
        <f t="shared" si="161"/>
        <v>469.80568465673031</v>
      </c>
      <c r="CZ183" s="86">
        <f t="shared" si="208"/>
        <v>17.544321443269666</v>
      </c>
      <c r="DA183" s="92">
        <f t="shared" si="209"/>
        <v>3.734378279413255E-2</v>
      </c>
      <c r="DB183" s="156">
        <f t="shared" si="210"/>
        <v>3.5999427975116766E-2</v>
      </c>
      <c r="DD183" s="5"/>
      <c r="DE183" s="86">
        <f t="shared" si="211"/>
        <v>-4.4911439026444473</v>
      </c>
      <c r="DF183" s="86">
        <f t="shared" si="162"/>
        <v>469.66278390514799</v>
      </c>
      <c r="DG183" s="86">
        <f t="shared" si="212"/>
        <v>17.687222194851984</v>
      </c>
      <c r="DH183" s="92">
        <f t="shared" si="213"/>
        <v>3.7659407560008108E-2</v>
      </c>
      <c r="DI183" s="156">
        <f t="shared" si="214"/>
        <v>3.6292647939810879E-2</v>
      </c>
      <c r="DK183" s="5"/>
      <c r="DL183" s="86">
        <f t="shared" si="215"/>
        <v>-4.7099778648952526</v>
      </c>
      <c r="DM183" s="86">
        <f t="shared" si="163"/>
        <v>469.44394994289718</v>
      </c>
      <c r="DN183" s="86">
        <f t="shared" si="216"/>
        <v>17.906056157102796</v>
      </c>
      <c r="DO183" s="92">
        <f t="shared" si="217"/>
        <v>3.8143118383527734E-2</v>
      </c>
      <c r="DP183" s="156">
        <f t="shared" si="218"/>
        <v>3.6741676275733194E-2</v>
      </c>
      <c r="DR183" s="5"/>
      <c r="DS183" s="86">
        <f t="shared" si="164"/>
        <v>-4.7416101162479487</v>
      </c>
      <c r="DT183" s="86">
        <f t="shared" si="148"/>
        <v>469.4123176915445</v>
      </c>
      <c r="DU183" s="86">
        <f t="shared" si="219"/>
        <v>17.937688408455472</v>
      </c>
      <c r="DV183" s="92">
        <f t="shared" si="220"/>
        <v>3.8213075653124436E-2</v>
      </c>
      <c r="DW183" s="156">
        <f t="shared" si="221"/>
        <v>3.6806582915636231E-2</v>
      </c>
    </row>
    <row r="184" spans="1:127" x14ac:dyDescent="0.7">
      <c r="A184" s="25">
        <v>44096</v>
      </c>
      <c r="B184">
        <v>156.44949339999999</v>
      </c>
      <c r="C184" s="85">
        <v>44096</v>
      </c>
      <c r="D184">
        <v>491.17001340000002</v>
      </c>
      <c r="E184" s="17">
        <v>183</v>
      </c>
      <c r="R184" s="5"/>
      <c r="S184" s="86">
        <f t="shared" si="165"/>
        <v>150.99919902696737</v>
      </c>
      <c r="T184" s="86">
        <f t="shared" si="166"/>
        <v>5.4502943730326194</v>
      </c>
      <c r="U184" s="92">
        <f t="shared" si="167"/>
        <v>3.6094856185689014E-2</v>
      </c>
      <c r="V184" s="156">
        <f t="shared" si="168"/>
        <v>3.4837405060159941E-2</v>
      </c>
      <c r="W184" s="102"/>
      <c r="X184" s="5"/>
      <c r="Y184" s="86">
        <f t="shared" si="169"/>
        <v>149.20203845148558</v>
      </c>
      <c r="Z184" s="86">
        <f t="shared" si="170"/>
        <v>7.2474549485144166</v>
      </c>
      <c r="AA184" s="92">
        <f t="shared" si="171"/>
        <v>4.8574771656829566E-2</v>
      </c>
      <c r="AB184" s="156">
        <f t="shared" si="172"/>
        <v>4.6324566420835829E-2</v>
      </c>
      <c r="AC184" s="102"/>
      <c r="AD184" s="5"/>
      <c r="AE184" s="86">
        <f t="shared" si="149"/>
        <v>148.41968087170034</v>
      </c>
      <c r="AF184" s="86">
        <f t="shared" si="173"/>
        <v>8.029812528299658</v>
      </c>
      <c r="AG184" s="92">
        <f t="shared" si="174"/>
        <v>5.4102073802738709E-2</v>
      </c>
      <c r="AH184" s="156">
        <f t="shared" si="175"/>
        <v>5.1325270244049627E-2</v>
      </c>
      <c r="AI184" s="102"/>
      <c r="AJ184" s="5"/>
      <c r="AK184" s="86">
        <f t="shared" si="150"/>
        <v>148.1894240098369</v>
      </c>
      <c r="AL184" s="86">
        <f t="shared" si="176"/>
        <v>8.2600693901630962</v>
      </c>
      <c r="AM184" s="92">
        <f t="shared" si="177"/>
        <v>5.5739938564136587E-2</v>
      </c>
      <c r="AN184" s="156">
        <f t="shared" si="178"/>
        <v>5.2797035072809619E-2</v>
      </c>
      <c r="AO184" s="102"/>
      <c r="AP184" s="5"/>
      <c r="AQ184" s="6">
        <f t="shared" si="151"/>
        <v>149.20203845148558</v>
      </c>
      <c r="AR184" s="5"/>
      <c r="AS184" s="86">
        <f t="shared" si="179"/>
        <v>-1.744302911497059</v>
      </c>
      <c r="AT184" s="86">
        <f t="shared" si="152"/>
        <v>147.45773553998851</v>
      </c>
      <c r="AU184" s="86">
        <f t="shared" si="180"/>
        <v>8.9917578600114894</v>
      </c>
      <c r="AV184" s="92">
        <f t="shared" si="181"/>
        <v>6.0978542950519195E-2</v>
      </c>
      <c r="AW184" s="156">
        <f t="shared" si="182"/>
        <v>5.7473870094433235E-2</v>
      </c>
      <c r="AY184" s="5"/>
      <c r="AZ184" s="86">
        <f t="shared" si="183"/>
        <v>-1.7202551548907548</v>
      </c>
      <c r="BA184" s="86">
        <f t="shared" si="153"/>
        <v>147.48178329659481</v>
      </c>
      <c r="BB184" s="86">
        <f t="shared" si="184"/>
        <v>8.9677101034051816</v>
      </c>
      <c r="BC184" s="92">
        <f t="shared" si="185"/>
        <v>6.0805544270986826E-2</v>
      </c>
      <c r="BD184" s="156">
        <f t="shared" si="186"/>
        <v>5.7320160701812679E-2</v>
      </c>
      <c r="BF184" s="5"/>
      <c r="BG184">
        <f t="shared" si="187"/>
        <v>-1.613612508307126</v>
      </c>
      <c r="BH184" s="86">
        <f t="shared" si="154"/>
        <v>147.58842594317846</v>
      </c>
      <c r="BI184" s="86">
        <f t="shared" si="188"/>
        <v>8.8610674568215302</v>
      </c>
      <c r="BJ184" s="92">
        <f t="shared" si="189"/>
        <v>6.003904032578436E-2</v>
      </c>
      <c r="BK184" s="156">
        <f t="shared" si="190"/>
        <v>5.6638518056214622E-2</v>
      </c>
      <c r="BM184" s="5"/>
      <c r="BN184" s="86">
        <f t="shared" si="191"/>
        <v>-1.518921662473055</v>
      </c>
      <c r="BO184" s="86">
        <f t="shared" si="155"/>
        <v>147.68311678901253</v>
      </c>
      <c r="BP184" s="86">
        <f t="shared" si="192"/>
        <v>8.7663766109874643</v>
      </c>
      <c r="BQ184" s="92">
        <f t="shared" si="193"/>
        <v>5.9359368908170777E-2</v>
      </c>
      <c r="BR184" s="156">
        <f t="shared" si="194"/>
        <v>5.6033269398796687E-2</v>
      </c>
      <c r="BW184" s="5"/>
      <c r="BX184" s="86">
        <f t="shared" si="156"/>
        <v>481.51023906789345</v>
      </c>
      <c r="BY184" s="86">
        <f t="shared" si="195"/>
        <v>9.659774332106565</v>
      </c>
      <c r="BZ184" s="92">
        <f t="shared" si="196"/>
        <v>2.0061410014470173E-2</v>
      </c>
      <c r="CA184" s="156">
        <f t="shared" si="197"/>
        <v>1.9666864972556496E-2</v>
      </c>
      <c r="CC184" s="5"/>
      <c r="CD184" s="86">
        <f t="shared" si="157"/>
        <v>480.75196695389621</v>
      </c>
      <c r="CE184" s="86">
        <f t="shared" si="198"/>
        <v>10.418046446103801</v>
      </c>
      <c r="CF184" s="92">
        <f t="shared" si="199"/>
        <v>2.1670314761505459E-2</v>
      </c>
      <c r="CG184" s="156">
        <f t="shared" si="200"/>
        <v>2.1210672805506821E-2</v>
      </c>
      <c r="CI184" s="5"/>
      <c r="CJ184" s="86">
        <f t="shared" si="158"/>
        <v>482.08690676595154</v>
      </c>
      <c r="CK184" s="86">
        <f t="shared" si="201"/>
        <v>9.0831066340484767</v>
      </c>
      <c r="CL184" s="92">
        <f t="shared" si="202"/>
        <v>1.8841222415646803E-2</v>
      </c>
      <c r="CM184" s="156">
        <f t="shared" si="203"/>
        <v>1.8492795541757468E-2</v>
      </c>
      <c r="CO184" s="5"/>
      <c r="CP184" s="86">
        <f t="shared" si="159"/>
        <v>483.26071817424008</v>
      </c>
      <c r="CQ184" s="86">
        <f t="shared" si="204"/>
        <v>7.9092952257599336</v>
      </c>
      <c r="CR184" s="92">
        <f t="shared" si="205"/>
        <v>1.6366517964963644E-2</v>
      </c>
      <c r="CS184" s="156">
        <f t="shared" si="206"/>
        <v>1.6102968442657645E-2</v>
      </c>
      <c r="CU184" s="5"/>
      <c r="CV184" s="6">
        <f t="shared" si="160"/>
        <v>480.75196695389621</v>
      </c>
      <c r="CW184" s="5"/>
      <c r="CX184" s="86">
        <f t="shared" si="207"/>
        <v>-0.73596999299740107</v>
      </c>
      <c r="CY184" s="86">
        <f t="shared" si="161"/>
        <v>480.0159969608988</v>
      </c>
      <c r="CZ184" s="86">
        <f t="shared" si="208"/>
        <v>11.154016439101213</v>
      </c>
      <c r="DA184" s="92">
        <f t="shared" si="209"/>
        <v>2.323675983658894E-2</v>
      </c>
      <c r="DB184" s="156">
        <f t="shared" si="210"/>
        <v>2.2709074525723506E-2</v>
      </c>
      <c r="DD184" s="5"/>
      <c r="DE184" s="86">
        <f t="shared" si="211"/>
        <v>1.0534476217296556</v>
      </c>
      <c r="DF184" s="86">
        <f t="shared" si="162"/>
        <v>481.80541457562589</v>
      </c>
      <c r="DG184" s="86">
        <f t="shared" si="212"/>
        <v>9.3645988243741272</v>
      </c>
      <c r="DH184" s="92">
        <f t="shared" si="213"/>
        <v>1.9436474852866616E-2</v>
      </c>
      <c r="DI184" s="156">
        <f t="shared" si="214"/>
        <v>1.9065900948533204E-2</v>
      </c>
      <c r="DK184" s="5"/>
      <c r="DL184" s="86">
        <f t="shared" si="215"/>
        <v>2.7533133623640955</v>
      </c>
      <c r="DM184" s="86">
        <f t="shared" si="163"/>
        <v>483.50528031626033</v>
      </c>
      <c r="DN184" s="86">
        <f t="shared" si="216"/>
        <v>7.6647330837396908</v>
      </c>
      <c r="DO184" s="92">
        <f t="shared" si="217"/>
        <v>1.585242890982741E-2</v>
      </c>
      <c r="DP184" s="156">
        <f t="shared" si="218"/>
        <v>1.5605050949023775E-2</v>
      </c>
      <c r="DR184" s="5"/>
      <c r="DS184" s="86">
        <f t="shared" si="164"/>
        <v>3.7631268305158319</v>
      </c>
      <c r="DT184" s="86">
        <f t="shared" si="148"/>
        <v>484.51509378441204</v>
      </c>
      <c r="DU184" s="86">
        <f t="shared" si="219"/>
        <v>6.6549196155879713</v>
      </c>
      <c r="DV184" s="92">
        <f t="shared" si="220"/>
        <v>1.3735216303806457E-2</v>
      </c>
      <c r="DW184" s="156">
        <f t="shared" si="221"/>
        <v>1.3549116261233E-2</v>
      </c>
    </row>
    <row r="185" spans="1:127" x14ac:dyDescent="0.7">
      <c r="A185" s="25">
        <v>44097</v>
      </c>
      <c r="B185">
        <v>149.99299619999999</v>
      </c>
      <c r="C185" s="85">
        <v>44097</v>
      </c>
      <c r="D185">
        <v>470.60998540000003</v>
      </c>
      <c r="E185" s="17">
        <v>184</v>
      </c>
      <c r="R185" s="5"/>
      <c r="S185" s="86">
        <f t="shared" si="165"/>
        <v>152.79779617006812</v>
      </c>
      <c r="T185" s="86">
        <f t="shared" si="166"/>
        <v>2.8047999700681316</v>
      </c>
      <c r="U185" s="92">
        <f t="shared" si="167"/>
        <v>1.8356285498688167E-2</v>
      </c>
      <c r="V185" s="156">
        <f t="shared" si="168"/>
        <v>1.8699539586023228E-2</v>
      </c>
      <c r="W185" s="102"/>
      <c r="X185" s="5"/>
      <c r="Y185" s="86">
        <f t="shared" si="169"/>
        <v>152.82576592574279</v>
      </c>
      <c r="Z185" s="86">
        <f t="shared" si="170"/>
        <v>2.8327697257427928</v>
      </c>
      <c r="AA185" s="92">
        <f t="shared" si="171"/>
        <v>1.8535943259196361E-2</v>
      </c>
      <c r="AB185" s="156">
        <f t="shared" si="172"/>
        <v>1.8886013330686388E-2</v>
      </c>
      <c r="AC185" s="102"/>
      <c r="AD185" s="5"/>
      <c r="AE185" s="86">
        <f t="shared" si="149"/>
        <v>153.71935714037812</v>
      </c>
      <c r="AF185" s="86">
        <f t="shared" si="173"/>
        <v>3.7263609403781288</v>
      </c>
      <c r="AG185" s="92">
        <f t="shared" si="174"/>
        <v>2.4241325293698549E-2</v>
      </c>
      <c r="AH185" s="156">
        <f t="shared" si="175"/>
        <v>2.4843566264983571E-2</v>
      </c>
      <c r="AI185" s="102"/>
      <c r="AJ185" s="5"/>
      <c r="AK185" s="86">
        <f t="shared" si="150"/>
        <v>154.38447605245921</v>
      </c>
      <c r="AL185" s="86">
        <f t="shared" si="176"/>
        <v>4.3914798524592129</v>
      </c>
      <c r="AM185" s="92">
        <f t="shared" si="177"/>
        <v>2.8445086998041217E-2</v>
      </c>
      <c r="AN185" s="156">
        <f t="shared" si="178"/>
        <v>2.9277899393406564E-2</v>
      </c>
      <c r="AO185" s="102"/>
      <c r="AP185" s="5"/>
      <c r="AQ185" s="6">
        <f t="shared" si="151"/>
        <v>152.82576592574279</v>
      </c>
      <c r="AR185" s="5"/>
      <c r="AS185" s="86">
        <f t="shared" si="179"/>
        <v>2.7147115801849475E-2</v>
      </c>
      <c r="AT185" s="86">
        <f t="shared" si="152"/>
        <v>152.85291304154464</v>
      </c>
      <c r="AU185" s="86">
        <f t="shared" si="180"/>
        <v>2.8599168415446456</v>
      </c>
      <c r="AV185" s="92">
        <f t="shared" si="181"/>
        <v>1.8710254090920302E-2</v>
      </c>
      <c r="AW185" s="156">
        <f t="shared" si="182"/>
        <v>1.906700255344753E-2</v>
      </c>
      <c r="AY185" s="5"/>
      <c r="AZ185" s="86">
        <f t="shared" si="183"/>
        <v>0.95173615968322678</v>
      </c>
      <c r="BA185" s="86">
        <f t="shared" si="153"/>
        <v>153.77750208542602</v>
      </c>
      <c r="BB185" s="86">
        <f t="shared" si="184"/>
        <v>3.7845058854260287</v>
      </c>
      <c r="BC185" s="92">
        <f t="shared" si="185"/>
        <v>2.4610270254771541E-2</v>
      </c>
      <c r="BD185" s="156">
        <f t="shared" si="186"/>
        <v>2.5231217332173199E-2</v>
      </c>
      <c r="BF185" s="5"/>
      <c r="BG185">
        <f t="shared" si="187"/>
        <v>1.8430318801853351</v>
      </c>
      <c r="BH185" s="86">
        <f t="shared" si="154"/>
        <v>154.66879780592811</v>
      </c>
      <c r="BI185" s="86">
        <f t="shared" si="188"/>
        <v>4.6758016059281147</v>
      </c>
      <c r="BJ185" s="92">
        <f t="shared" si="189"/>
        <v>3.0231059349120393E-2</v>
      </c>
      <c r="BK185" s="156">
        <f t="shared" si="190"/>
        <v>3.1173466257673935E-2</v>
      </c>
      <c r="BM185" s="5"/>
      <c r="BN185" s="86">
        <f t="shared" si="191"/>
        <v>2.3380651900746425</v>
      </c>
      <c r="BO185" s="86">
        <f t="shared" si="155"/>
        <v>155.16383111581743</v>
      </c>
      <c r="BP185" s="86">
        <f t="shared" si="192"/>
        <v>5.1708349158174371</v>
      </c>
      <c r="BQ185" s="92">
        <f t="shared" si="193"/>
        <v>3.332500157177623E-2</v>
      </c>
      <c r="BR185" s="156">
        <f t="shared" si="194"/>
        <v>3.4473842424766747E-2</v>
      </c>
      <c r="BW185" s="5"/>
      <c r="BX185" s="86">
        <f t="shared" si="156"/>
        <v>484.69796459748858</v>
      </c>
      <c r="BY185" s="86">
        <f t="shared" si="195"/>
        <v>14.087979197488551</v>
      </c>
      <c r="BZ185" s="92">
        <f t="shared" si="196"/>
        <v>2.9065480415598071E-2</v>
      </c>
      <c r="CA185" s="156">
        <f t="shared" si="197"/>
        <v>2.9935572203199898E-2</v>
      </c>
      <c r="CC185" s="5"/>
      <c r="CD185" s="86">
        <f t="shared" si="157"/>
        <v>485.96099017694814</v>
      </c>
      <c r="CE185" s="86">
        <f t="shared" si="198"/>
        <v>15.351004776948116</v>
      </c>
      <c r="CF185" s="92">
        <f t="shared" si="199"/>
        <v>3.1588965137630716E-2</v>
      </c>
      <c r="CG185" s="156">
        <f t="shared" si="200"/>
        <v>3.2619377516820779E-2</v>
      </c>
      <c r="CI185" s="5"/>
      <c r="CJ185" s="86">
        <f t="shared" si="158"/>
        <v>488.08175714442348</v>
      </c>
      <c r="CK185" s="86">
        <f t="shared" si="201"/>
        <v>17.471771744423449</v>
      </c>
      <c r="CL185" s="92">
        <f t="shared" si="202"/>
        <v>3.5796813727773789E-2</v>
      </c>
      <c r="CM185" s="156">
        <f t="shared" si="203"/>
        <v>3.7125799040522121E-2</v>
      </c>
      <c r="CO185" s="5"/>
      <c r="CP185" s="86">
        <f t="shared" si="159"/>
        <v>489.19268959356003</v>
      </c>
      <c r="CQ185" s="86">
        <f t="shared" si="204"/>
        <v>18.582704193560005</v>
      </c>
      <c r="CR185" s="92">
        <f t="shared" si="205"/>
        <v>3.7986471566039196E-2</v>
      </c>
      <c r="CS185" s="156">
        <f t="shared" si="206"/>
        <v>3.9486421389391971E-2</v>
      </c>
      <c r="CU185" s="5"/>
      <c r="CV185" s="6">
        <f t="shared" si="160"/>
        <v>485.96099017694814</v>
      </c>
      <c r="CW185" s="5"/>
      <c r="CX185" s="86">
        <f t="shared" si="207"/>
        <v>1.2258777682988782</v>
      </c>
      <c r="CY185" s="86">
        <f t="shared" si="161"/>
        <v>487.186867945247</v>
      </c>
      <c r="CZ185" s="86">
        <f t="shared" si="208"/>
        <v>16.576882545246974</v>
      </c>
      <c r="DA185" s="92">
        <f t="shared" si="209"/>
        <v>3.4025717103503668E-2</v>
      </c>
      <c r="DB185" s="156">
        <f t="shared" si="210"/>
        <v>3.5224247380040763E-2</v>
      </c>
      <c r="DD185" s="5"/>
      <c r="DE185" s="86">
        <f t="shared" si="211"/>
        <v>3.1312354223907923</v>
      </c>
      <c r="DF185" s="86">
        <f t="shared" si="162"/>
        <v>489.09222559933892</v>
      </c>
      <c r="DG185" s="86">
        <f t="shared" si="212"/>
        <v>18.482240199338889</v>
      </c>
      <c r="DH185" s="92">
        <f t="shared" si="213"/>
        <v>3.7788865232299594E-2</v>
      </c>
      <c r="DI185" s="156">
        <f t="shared" si="214"/>
        <v>3.9272945268319606E-2</v>
      </c>
      <c r="DK185" s="5"/>
      <c r="DL185" s="86">
        <f t="shared" si="215"/>
        <v>4.374081870418066</v>
      </c>
      <c r="DM185" s="86">
        <f t="shared" si="163"/>
        <v>490.33507204736622</v>
      </c>
      <c r="DN185" s="86">
        <f t="shared" si="216"/>
        <v>19.725086647366197</v>
      </c>
      <c r="DO185" s="92">
        <f t="shared" si="217"/>
        <v>4.02277702979826E-2</v>
      </c>
      <c r="DP185" s="156">
        <f t="shared" si="218"/>
        <v>4.1913871909455232E-2</v>
      </c>
      <c r="DR185" s="5"/>
      <c r="DS185" s="86">
        <f t="shared" si="164"/>
        <v>4.8475491249179044</v>
      </c>
      <c r="DT185" s="86">
        <f t="shared" si="148"/>
        <v>490.80853930186606</v>
      </c>
      <c r="DU185" s="86">
        <f t="shared" si="219"/>
        <v>20.198553901866035</v>
      </c>
      <c r="DV185" s="92">
        <f t="shared" si="220"/>
        <v>4.1153631781950618E-2</v>
      </c>
      <c r="DW185" s="156">
        <f t="shared" si="221"/>
        <v>4.2919943325677751E-2</v>
      </c>
    </row>
    <row r="186" spans="1:127" x14ac:dyDescent="0.7">
      <c r="A186" s="25">
        <v>44098</v>
      </c>
      <c r="B186">
        <v>150.98950199999999</v>
      </c>
      <c r="C186" s="85">
        <v>44098</v>
      </c>
      <c r="D186">
        <v>473.07998659999998</v>
      </c>
      <c r="E186" s="17">
        <v>185</v>
      </c>
      <c r="R186" s="5"/>
      <c r="S186" s="86">
        <f t="shared" si="165"/>
        <v>151.87221217994562</v>
      </c>
      <c r="T186" s="86">
        <f t="shared" si="166"/>
        <v>0.88271017994563294</v>
      </c>
      <c r="U186" s="92">
        <f t="shared" si="167"/>
        <v>5.8121901780146248E-3</v>
      </c>
      <c r="V186" s="156">
        <f t="shared" si="168"/>
        <v>5.8461692253653037E-3</v>
      </c>
      <c r="W186" s="102"/>
      <c r="X186" s="5"/>
      <c r="Y186" s="86">
        <f t="shared" si="169"/>
        <v>151.40938106287138</v>
      </c>
      <c r="Z186" s="86">
        <f t="shared" si="170"/>
        <v>0.41987906287138799</v>
      </c>
      <c r="AA186" s="92">
        <f t="shared" si="171"/>
        <v>2.7731377007415214E-3</v>
      </c>
      <c r="AB186" s="156">
        <f t="shared" si="172"/>
        <v>2.7808493789944948E-3</v>
      </c>
      <c r="AC186" s="102"/>
      <c r="AD186" s="5"/>
      <c r="AE186" s="86">
        <f t="shared" si="149"/>
        <v>151.25995891972855</v>
      </c>
      <c r="AF186" s="86">
        <f t="shared" si="173"/>
        <v>0.27045691972855934</v>
      </c>
      <c r="AG186" s="92">
        <f t="shared" si="174"/>
        <v>1.7880271927885878E-3</v>
      </c>
      <c r="AH186" s="156">
        <f t="shared" si="175"/>
        <v>1.7912299606667977E-3</v>
      </c>
      <c r="AI186" s="102"/>
      <c r="AJ186" s="5"/>
      <c r="AK186" s="86">
        <f t="shared" si="150"/>
        <v>151.09086616311481</v>
      </c>
      <c r="AL186" s="86">
        <f t="shared" si="176"/>
        <v>0.10136416311482321</v>
      </c>
      <c r="AM186" s="92">
        <f t="shared" si="177"/>
        <v>6.7088213661699704E-4</v>
      </c>
      <c r="AN186" s="156">
        <f t="shared" si="178"/>
        <v>6.7133252161347763E-4</v>
      </c>
      <c r="AO186" s="102"/>
      <c r="AP186" s="5"/>
      <c r="AQ186" s="6">
        <f t="shared" si="151"/>
        <v>151.40938106287138</v>
      </c>
      <c r="AR186" s="5"/>
      <c r="AS186" s="86">
        <f t="shared" si="179"/>
        <v>-0.44921843716032639</v>
      </c>
      <c r="AT186" s="86">
        <f t="shared" si="152"/>
        <v>150.96016262571104</v>
      </c>
      <c r="AU186" s="86">
        <f t="shared" si="180"/>
        <v>2.9339374288952058E-2</v>
      </c>
      <c r="AV186" s="92">
        <f t="shared" si="181"/>
        <v>1.9435176657629723E-4</v>
      </c>
      <c r="AW186" s="156">
        <f t="shared" si="182"/>
        <v>1.9431400130687272E-4</v>
      </c>
      <c r="AY186" s="5"/>
      <c r="AZ186" s="86">
        <f t="shared" si="183"/>
        <v>-0.23232435159409193</v>
      </c>
      <c r="BA186" s="86">
        <f t="shared" si="153"/>
        <v>151.17705671127729</v>
      </c>
      <c r="BB186" s="86">
        <f t="shared" si="184"/>
        <v>0.18755471127730061</v>
      </c>
      <c r="BC186" s="92">
        <f t="shared" si="185"/>
        <v>1.2406294669137429E-3</v>
      </c>
      <c r="BD186" s="156">
        <f t="shared" si="186"/>
        <v>1.2421705402889576E-3</v>
      </c>
      <c r="BF186" s="5"/>
      <c r="BG186">
        <f t="shared" si="187"/>
        <v>-0.30818317023211717</v>
      </c>
      <c r="BH186" s="86">
        <f t="shared" si="154"/>
        <v>151.10119789263925</v>
      </c>
      <c r="BI186" s="86">
        <f t="shared" si="188"/>
        <v>0.11169589263926127</v>
      </c>
      <c r="BJ186" s="92">
        <f t="shared" si="189"/>
        <v>7.3921248935844759E-4</v>
      </c>
      <c r="BK186" s="156">
        <f t="shared" si="190"/>
        <v>7.3975932869333708E-4</v>
      </c>
      <c r="BM186" s="5"/>
      <c r="BN186" s="86">
        <f t="shared" si="191"/>
        <v>-0.47777234963489734</v>
      </c>
      <c r="BO186" s="86">
        <f t="shared" si="155"/>
        <v>150.93160871323647</v>
      </c>
      <c r="BP186" s="86">
        <f t="shared" si="192"/>
        <v>5.7893286763516016E-2</v>
      </c>
      <c r="BQ186" s="92">
        <f t="shared" si="193"/>
        <v>3.8357297889477052E-4</v>
      </c>
      <c r="BR186" s="156">
        <f t="shared" si="194"/>
        <v>3.8342590707740739E-4</v>
      </c>
      <c r="BW186" s="5"/>
      <c r="BX186" s="86">
        <f t="shared" si="156"/>
        <v>480.04893146231734</v>
      </c>
      <c r="BY186" s="86">
        <f t="shared" si="195"/>
        <v>6.9689448623173575</v>
      </c>
      <c r="BZ186" s="92">
        <f t="shared" si="196"/>
        <v>1.4517155243088803E-2</v>
      </c>
      <c r="CA186" s="156">
        <f t="shared" si="197"/>
        <v>1.4731007566823495E-2</v>
      </c>
      <c r="CC186" s="5"/>
      <c r="CD186" s="86">
        <f t="shared" si="157"/>
        <v>478.28548778847409</v>
      </c>
      <c r="CE186" s="86">
        <f t="shared" si="198"/>
        <v>5.205501188474102</v>
      </c>
      <c r="CF186" s="92">
        <f t="shared" si="199"/>
        <v>1.0883669526632764E-2</v>
      </c>
      <c r="CG186" s="156">
        <f t="shared" si="200"/>
        <v>1.1003427191849215E-2</v>
      </c>
      <c r="CI186" s="5"/>
      <c r="CJ186" s="86">
        <f t="shared" si="158"/>
        <v>476.55038779310399</v>
      </c>
      <c r="CK186" s="86">
        <f t="shared" si="201"/>
        <v>3.47040119310401</v>
      </c>
      <c r="CL186" s="92">
        <f t="shared" si="202"/>
        <v>7.2823384095339286E-3</v>
      </c>
      <c r="CM186" s="156">
        <f t="shared" si="203"/>
        <v>7.3357598955846636E-3</v>
      </c>
      <c r="CO186" s="5"/>
      <c r="CP186" s="86">
        <f t="shared" si="159"/>
        <v>475.25566144839007</v>
      </c>
      <c r="CQ186" s="86">
        <f t="shared" si="204"/>
        <v>2.1756748483900878</v>
      </c>
      <c r="CR186" s="92">
        <f t="shared" si="205"/>
        <v>4.5779041153544532E-3</v>
      </c>
      <c r="CS186" s="156">
        <f t="shared" si="206"/>
        <v>4.5989577027482059E-3</v>
      </c>
      <c r="CU186" s="5"/>
      <c r="CV186" s="6">
        <f t="shared" si="160"/>
        <v>478.28548778847409</v>
      </c>
      <c r="CW186" s="5"/>
      <c r="CX186" s="86">
        <f t="shared" si="207"/>
        <v>-1.7115776834361909</v>
      </c>
      <c r="CY186" s="86">
        <f t="shared" si="161"/>
        <v>476.5739101050379</v>
      </c>
      <c r="CZ186" s="86">
        <f t="shared" si="208"/>
        <v>3.4939235050379125</v>
      </c>
      <c r="DA186" s="92">
        <f t="shared" si="209"/>
        <v>7.3313360865009253E-3</v>
      </c>
      <c r="DB186" s="156">
        <f t="shared" si="210"/>
        <v>7.3854815337857553E-3</v>
      </c>
      <c r="DD186" s="5"/>
      <c r="DE186" s="86">
        <f t="shared" si="211"/>
        <v>-2.2721334830416327</v>
      </c>
      <c r="DF186" s="86">
        <f t="shared" si="162"/>
        <v>476.01335430543247</v>
      </c>
      <c r="DG186" s="86">
        <f t="shared" si="212"/>
        <v>2.933367705432488</v>
      </c>
      <c r="DH186" s="92">
        <f t="shared" si="213"/>
        <v>6.162364309532169E-3</v>
      </c>
      <c r="DI186" s="156">
        <f t="shared" si="214"/>
        <v>6.2005745085824526E-3</v>
      </c>
      <c r="DK186" s="5"/>
      <c r="DL186" s="86">
        <f t="shared" si="215"/>
        <v>-3.5786437404507363</v>
      </c>
      <c r="DM186" s="86">
        <f t="shared" si="163"/>
        <v>474.70684404802336</v>
      </c>
      <c r="DN186" s="86">
        <f t="shared" si="216"/>
        <v>1.6268574480233724</v>
      </c>
      <c r="DO186" s="92">
        <f t="shared" si="217"/>
        <v>3.4270781397430046E-3</v>
      </c>
      <c r="DP186" s="156">
        <f t="shared" si="218"/>
        <v>3.4388633933037584E-3</v>
      </c>
      <c r="DR186" s="5"/>
      <c r="DS186" s="86">
        <f t="shared" si="164"/>
        <v>-4.5447395101260675</v>
      </c>
      <c r="DT186" s="86">
        <f t="shared" si="148"/>
        <v>473.74074827834801</v>
      </c>
      <c r="DU186" s="86">
        <f t="shared" si="219"/>
        <v>0.66076167834802391</v>
      </c>
      <c r="DV186" s="92">
        <f t="shared" si="220"/>
        <v>1.3947748441512384E-3</v>
      </c>
      <c r="DW186" s="156">
        <f t="shared" si="221"/>
        <v>1.3967229581975809E-3</v>
      </c>
    </row>
    <row r="187" spans="1:127" x14ac:dyDescent="0.7">
      <c r="A187" s="25">
        <v>44099</v>
      </c>
      <c r="B187">
        <v>154.7565002</v>
      </c>
      <c r="C187" s="85">
        <v>44099</v>
      </c>
      <c r="D187">
        <v>482.88000490000002</v>
      </c>
      <c r="E187" s="17">
        <v>186</v>
      </c>
      <c r="R187" s="5"/>
      <c r="S187" s="86">
        <f t="shared" si="165"/>
        <v>151.58091782056354</v>
      </c>
      <c r="T187" s="86">
        <f t="shared" si="166"/>
        <v>3.175582379436463</v>
      </c>
      <c r="U187" s="92">
        <f t="shared" si="167"/>
        <v>2.0949750305613087E-2</v>
      </c>
      <c r="V187" s="156">
        <f t="shared" si="168"/>
        <v>2.0519864272793002E-2</v>
      </c>
      <c r="W187" s="102"/>
      <c r="X187" s="5"/>
      <c r="Y187" s="86">
        <f t="shared" si="169"/>
        <v>151.1994415314357</v>
      </c>
      <c r="Z187" s="86">
        <f t="shared" si="170"/>
        <v>3.5570586685643093</v>
      </c>
      <c r="AA187" s="92">
        <f t="shared" si="171"/>
        <v>2.3525607188335847E-2</v>
      </c>
      <c r="AB187" s="156">
        <f t="shared" si="172"/>
        <v>2.2984874069698749E-2</v>
      </c>
      <c r="AC187" s="102"/>
      <c r="AD187" s="5"/>
      <c r="AE187" s="86">
        <f t="shared" si="149"/>
        <v>151.0814573527077</v>
      </c>
      <c r="AF187" s="86">
        <f t="shared" si="173"/>
        <v>3.6750428472923033</v>
      </c>
      <c r="AG187" s="92">
        <f t="shared" si="174"/>
        <v>2.4324909963720567E-2</v>
      </c>
      <c r="AH187" s="156">
        <f t="shared" si="175"/>
        <v>2.374726000228004E-2</v>
      </c>
      <c r="AI187" s="102"/>
      <c r="AJ187" s="5"/>
      <c r="AK187" s="86">
        <f t="shared" si="150"/>
        <v>151.01484304077869</v>
      </c>
      <c r="AL187" s="86">
        <f t="shared" si="176"/>
        <v>3.7416571592213188</v>
      </c>
      <c r="AM187" s="92">
        <f t="shared" si="177"/>
        <v>2.4776750972822954E-2</v>
      </c>
      <c r="AN187" s="156">
        <f t="shared" si="178"/>
        <v>2.4177705972839768E-2</v>
      </c>
      <c r="AO187" s="102"/>
      <c r="AP187" s="5"/>
      <c r="AQ187" s="6">
        <f t="shared" si="151"/>
        <v>151.1994415314357</v>
      </c>
      <c r="AR187" s="5"/>
      <c r="AS187" s="86">
        <f t="shared" si="179"/>
        <v>-0.37025639827119294</v>
      </c>
      <c r="AT187" s="86">
        <f t="shared" si="152"/>
        <v>150.82918513316451</v>
      </c>
      <c r="AU187" s="86">
        <f t="shared" si="180"/>
        <v>3.9273150668354901</v>
      </c>
      <c r="AV187" s="92">
        <f t="shared" si="181"/>
        <v>2.6038164055372511E-2</v>
      </c>
      <c r="AW187" s="156">
        <f t="shared" si="182"/>
        <v>2.5377383578460443E-2</v>
      </c>
      <c r="AY187" s="5"/>
      <c r="AZ187" s="86">
        <f t="shared" si="183"/>
        <v>-0.22113194151488585</v>
      </c>
      <c r="BA187" s="86">
        <f t="shared" si="153"/>
        <v>150.9783095899208</v>
      </c>
      <c r="BB187" s="86">
        <f t="shared" si="184"/>
        <v>3.7781906100792071</v>
      </c>
      <c r="BC187" s="92">
        <f t="shared" si="185"/>
        <v>2.5024724547130818E-2</v>
      </c>
      <c r="BD187" s="156">
        <f t="shared" si="186"/>
        <v>2.4413776514695354E-2</v>
      </c>
      <c r="BF187" s="5"/>
      <c r="BG187">
        <f t="shared" si="187"/>
        <v>-0.24334236862646849</v>
      </c>
      <c r="BH187" s="86">
        <f t="shared" si="154"/>
        <v>150.95609916280924</v>
      </c>
      <c r="BI187" s="86">
        <f t="shared" si="188"/>
        <v>3.8004010371907668</v>
      </c>
      <c r="BJ187" s="92">
        <f t="shared" si="189"/>
        <v>2.5175538174790516E-2</v>
      </c>
      <c r="BK187" s="156">
        <f t="shared" si="190"/>
        <v>2.4557295055647469E-2</v>
      </c>
      <c r="BM187" s="5"/>
      <c r="BN187" s="86">
        <f t="shared" si="191"/>
        <v>-0.27689773598548417</v>
      </c>
      <c r="BO187" s="86">
        <f t="shared" si="155"/>
        <v>150.92254379545022</v>
      </c>
      <c r="BP187" s="86">
        <f t="shared" si="192"/>
        <v>3.8339564045497809</v>
      </c>
      <c r="BQ187" s="92">
        <f t="shared" si="193"/>
        <v>2.5403470602417457E-2</v>
      </c>
      <c r="BR187" s="156">
        <f t="shared" si="194"/>
        <v>2.4774121924410003E-2</v>
      </c>
      <c r="BW187" s="5"/>
      <c r="BX187" s="86">
        <f t="shared" si="156"/>
        <v>477.74917965775262</v>
      </c>
      <c r="BY187" s="86">
        <f t="shared" si="195"/>
        <v>5.130825242247397</v>
      </c>
      <c r="BZ187" s="92">
        <f t="shared" si="196"/>
        <v>1.0739579387499922E-2</v>
      </c>
      <c r="CA187" s="156">
        <f t="shared" si="197"/>
        <v>1.0625466348125024E-2</v>
      </c>
      <c r="CC187" s="5"/>
      <c r="CD187" s="86">
        <f t="shared" si="157"/>
        <v>475.68273719423701</v>
      </c>
      <c r="CE187" s="86">
        <f t="shared" si="198"/>
        <v>7.1972677057630108</v>
      </c>
      <c r="CF187" s="92">
        <f t="shared" si="199"/>
        <v>1.5130394994393349E-2</v>
      </c>
      <c r="CG187" s="156">
        <f t="shared" si="200"/>
        <v>1.4904878298395268E-2</v>
      </c>
      <c r="CI187" s="5"/>
      <c r="CJ187" s="86">
        <f t="shared" si="158"/>
        <v>474.25992300565537</v>
      </c>
      <c r="CK187" s="86">
        <f t="shared" si="201"/>
        <v>8.6200818943446507</v>
      </c>
      <c r="CL187" s="92">
        <f t="shared" si="202"/>
        <v>1.8175859852787645E-2</v>
      </c>
      <c r="CM187" s="156">
        <f t="shared" si="203"/>
        <v>1.7851395391966562E-2</v>
      </c>
      <c r="CO187" s="5"/>
      <c r="CP187" s="86">
        <f t="shared" si="159"/>
        <v>473.62390531209752</v>
      </c>
      <c r="CQ187" s="86">
        <f t="shared" si="204"/>
        <v>9.2560995879024972</v>
      </c>
      <c r="CR187" s="92">
        <f t="shared" si="205"/>
        <v>1.9543142742769984E-2</v>
      </c>
      <c r="CS187" s="156">
        <f t="shared" si="206"/>
        <v>1.9168529435836443E-2</v>
      </c>
      <c r="CU187" s="5"/>
      <c r="CV187" s="6">
        <f t="shared" si="160"/>
        <v>475.68273719423701</v>
      </c>
      <c r="CW187" s="5"/>
      <c r="CX187" s="86">
        <f t="shared" si="207"/>
        <v>-2.0056647440004838</v>
      </c>
      <c r="CY187" s="86">
        <f t="shared" si="161"/>
        <v>473.67707245023655</v>
      </c>
      <c r="CZ187" s="86">
        <f t="shared" si="208"/>
        <v>9.2029324497634661</v>
      </c>
      <c r="DA187" s="92">
        <f t="shared" si="209"/>
        <v>1.9428705725946457E-2</v>
      </c>
      <c r="DB187" s="156">
        <f t="shared" si="210"/>
        <v>1.9058425191304636E-2</v>
      </c>
      <c r="DD187" s="5"/>
      <c r="DE187" s="86">
        <f t="shared" si="211"/>
        <v>-2.437442038639356</v>
      </c>
      <c r="DF187" s="86">
        <f t="shared" si="162"/>
        <v>473.24529515559766</v>
      </c>
      <c r="DG187" s="86">
        <f t="shared" si="212"/>
        <v>9.6347097444023575</v>
      </c>
      <c r="DH187" s="92">
        <f t="shared" si="213"/>
        <v>2.0358807246534959E-2</v>
      </c>
      <c r="DI187" s="156">
        <f t="shared" si="214"/>
        <v>1.9952596186701945E-2</v>
      </c>
      <c r="DK187" s="5"/>
      <c r="DL187" s="86">
        <f t="shared" si="215"/>
        <v>-2.9345542639497229</v>
      </c>
      <c r="DM187" s="86">
        <f t="shared" si="163"/>
        <v>472.74818293028727</v>
      </c>
      <c r="DN187" s="86">
        <f t="shared" si="216"/>
        <v>10.131821969712746</v>
      </c>
      <c r="DO187" s="92">
        <f t="shared" si="217"/>
        <v>2.1431752327235942E-2</v>
      </c>
      <c r="DP187" s="156">
        <f t="shared" si="218"/>
        <v>2.0982069803886273E-2</v>
      </c>
      <c r="DR187" s="5"/>
      <c r="DS187" s="86">
        <f t="shared" si="164"/>
        <v>-3.0882478232093264</v>
      </c>
      <c r="DT187" s="86">
        <f t="shared" si="148"/>
        <v>472.59448937102769</v>
      </c>
      <c r="DU187" s="86">
        <f t="shared" si="219"/>
        <v>10.285515528972326</v>
      </c>
      <c r="DV187" s="92">
        <f t="shared" si="220"/>
        <v>2.1763934536480182E-2</v>
      </c>
      <c r="DW187" s="156">
        <f t="shared" si="221"/>
        <v>2.1300355004557209E-2</v>
      </c>
    </row>
    <row r="188" spans="1:127" x14ac:dyDescent="0.7">
      <c r="A188" s="25">
        <v>44102</v>
      </c>
      <c r="B188">
        <v>158.70249939999999</v>
      </c>
      <c r="C188" s="85">
        <v>44102</v>
      </c>
      <c r="D188">
        <v>490.64999390000003</v>
      </c>
      <c r="E188" s="17">
        <v>187</v>
      </c>
      <c r="R188" s="5"/>
      <c r="S188" s="86">
        <f t="shared" si="165"/>
        <v>152.62886000577757</v>
      </c>
      <c r="T188" s="86">
        <f t="shared" si="166"/>
        <v>6.0736393942224254</v>
      </c>
      <c r="U188" s="92">
        <f t="shared" si="167"/>
        <v>3.9793518696218499E-2</v>
      </c>
      <c r="V188" s="156">
        <f t="shared" si="168"/>
        <v>3.8270596979787866E-2</v>
      </c>
      <c r="W188" s="102"/>
      <c r="X188" s="5"/>
      <c r="Y188" s="86">
        <f t="shared" si="169"/>
        <v>152.97797086571785</v>
      </c>
      <c r="Z188" s="86">
        <f t="shared" si="170"/>
        <v>5.7245285342821433</v>
      </c>
      <c r="AA188" s="92">
        <f t="shared" si="171"/>
        <v>3.7420607044834339E-2</v>
      </c>
      <c r="AB188" s="156">
        <f t="shared" si="172"/>
        <v>3.6070815241881084E-2</v>
      </c>
      <c r="AC188" s="102"/>
      <c r="AD188" s="5"/>
      <c r="AE188" s="86">
        <f t="shared" si="149"/>
        <v>153.50698563192063</v>
      </c>
      <c r="AF188" s="86">
        <f t="shared" si="173"/>
        <v>5.1955137680793655</v>
      </c>
      <c r="AG188" s="92">
        <f t="shared" si="174"/>
        <v>3.3845454958884927E-2</v>
      </c>
      <c r="AH188" s="156">
        <f t="shared" si="175"/>
        <v>3.2737441361804828E-2</v>
      </c>
      <c r="AI188" s="102"/>
      <c r="AJ188" s="5"/>
      <c r="AK188" s="86">
        <f t="shared" si="150"/>
        <v>153.82108591019468</v>
      </c>
      <c r="AL188" s="86">
        <f t="shared" si="176"/>
        <v>4.8814134898053112</v>
      </c>
      <c r="AM188" s="92">
        <f t="shared" si="177"/>
        <v>3.1734358530372264E-2</v>
      </c>
      <c r="AN188" s="156">
        <f t="shared" si="178"/>
        <v>3.0758264729668847E-2</v>
      </c>
      <c r="AO188" s="102"/>
      <c r="AP188" s="5"/>
      <c r="AQ188" s="6">
        <f t="shared" si="151"/>
        <v>152.97797086571785</v>
      </c>
      <c r="AR188" s="5"/>
      <c r="AS188" s="86">
        <f t="shared" si="179"/>
        <v>0.33884289347141183</v>
      </c>
      <c r="AT188" s="86">
        <f t="shared" si="152"/>
        <v>153.31681375918927</v>
      </c>
      <c r="AU188" s="86">
        <f t="shared" si="180"/>
        <v>5.3856856408107205</v>
      </c>
      <c r="AV188" s="92">
        <f t="shared" si="181"/>
        <v>3.5127821331259051E-2</v>
      </c>
      <c r="AW188" s="156">
        <f t="shared" si="182"/>
        <v>3.3935732966854086E-2</v>
      </c>
      <c r="AY188" s="5"/>
      <c r="AZ188" s="86">
        <f t="shared" si="183"/>
        <v>0.77869869638363443</v>
      </c>
      <c r="BA188" s="86">
        <f t="shared" si="153"/>
        <v>153.75666956210148</v>
      </c>
      <c r="BB188" s="86">
        <f t="shared" si="184"/>
        <v>4.9458298378985148</v>
      </c>
      <c r="BC188" s="92">
        <f t="shared" si="185"/>
        <v>3.2166603582037927E-2</v>
      </c>
      <c r="BD188" s="156">
        <f t="shared" si="186"/>
        <v>3.1164158451171282E-2</v>
      </c>
      <c r="BF188" s="5"/>
      <c r="BG188">
        <f t="shared" si="187"/>
        <v>1.0910929552932229</v>
      </c>
      <c r="BH188" s="86">
        <f t="shared" si="154"/>
        <v>154.06906382101107</v>
      </c>
      <c r="BI188" s="86">
        <f t="shared" si="188"/>
        <v>4.633435578988923</v>
      </c>
      <c r="BJ188" s="92">
        <f t="shared" si="189"/>
        <v>3.007375695079054E-2</v>
      </c>
      <c r="BK188" s="156">
        <f t="shared" si="190"/>
        <v>2.9195731614223862E-2</v>
      </c>
      <c r="BM188" s="5"/>
      <c r="BN188" s="86">
        <f t="shared" si="191"/>
        <v>1.264672566715245</v>
      </c>
      <c r="BO188" s="86">
        <f t="shared" si="155"/>
        <v>154.24264343243308</v>
      </c>
      <c r="BP188" s="86">
        <f t="shared" si="192"/>
        <v>4.4598559675669094</v>
      </c>
      <c r="BQ188" s="92">
        <f t="shared" si="193"/>
        <v>2.8914545733395552E-2</v>
      </c>
      <c r="BR188" s="156">
        <f t="shared" si="194"/>
        <v>2.8101989473562818E-2</v>
      </c>
      <c r="BW188" s="5"/>
      <c r="BX188" s="86">
        <f t="shared" si="156"/>
        <v>479.44235198769422</v>
      </c>
      <c r="BY188" s="86">
        <f t="shared" si="195"/>
        <v>11.207641912305803</v>
      </c>
      <c r="BZ188" s="92">
        <f t="shared" si="196"/>
        <v>2.3376411920725492E-2</v>
      </c>
      <c r="CA188" s="156">
        <f t="shared" si="197"/>
        <v>2.2842437688055991E-2</v>
      </c>
      <c r="CC188" s="5"/>
      <c r="CD188" s="86">
        <f t="shared" si="157"/>
        <v>479.28137104711851</v>
      </c>
      <c r="CE188" s="86">
        <f t="shared" si="198"/>
        <v>11.368622852881515</v>
      </c>
      <c r="CF188" s="92">
        <f t="shared" si="199"/>
        <v>2.3720143405623534E-2</v>
      </c>
      <c r="CG188" s="156">
        <f t="shared" si="200"/>
        <v>2.3170534992809085E-2</v>
      </c>
      <c r="CI188" s="5"/>
      <c r="CJ188" s="86">
        <f t="shared" si="158"/>
        <v>479.94917705592286</v>
      </c>
      <c r="CK188" s="86">
        <f t="shared" si="201"/>
        <v>10.700816844077167</v>
      </c>
      <c r="CL188" s="92">
        <f t="shared" si="202"/>
        <v>2.2295729122232301E-2</v>
      </c>
      <c r="CM188" s="156">
        <f t="shared" si="203"/>
        <v>2.1809471063110038E-2</v>
      </c>
      <c r="CO188" s="5"/>
      <c r="CP188" s="86">
        <f t="shared" si="159"/>
        <v>480.56598000302438</v>
      </c>
      <c r="CQ188" s="86">
        <f t="shared" si="204"/>
        <v>10.084013896975648</v>
      </c>
      <c r="CR188" s="92">
        <f t="shared" si="205"/>
        <v>2.0983619974331486E-2</v>
      </c>
      <c r="CS188" s="156">
        <f t="shared" si="206"/>
        <v>2.0552357122888058E-2</v>
      </c>
      <c r="CU188" s="5"/>
      <c r="CV188" s="6">
        <f t="shared" si="160"/>
        <v>479.28137104711851</v>
      </c>
      <c r="CW188" s="5"/>
      <c r="CX188" s="86">
        <f t="shared" si="207"/>
        <v>-0.15624620702942726</v>
      </c>
      <c r="CY188" s="86">
        <f t="shared" si="161"/>
        <v>479.12512484008909</v>
      </c>
      <c r="CZ188" s="86">
        <f t="shared" si="208"/>
        <v>11.524869059910941</v>
      </c>
      <c r="DA188" s="92">
        <f t="shared" si="209"/>
        <v>2.4053986030804449E-2</v>
      </c>
      <c r="DB188" s="156">
        <f t="shared" si="210"/>
        <v>2.3488982376834267E-2</v>
      </c>
      <c r="DD188" s="5"/>
      <c r="DE188" s="86">
        <f t="shared" si="211"/>
        <v>0.58059590712107467</v>
      </c>
      <c r="DF188" s="86">
        <f t="shared" si="162"/>
        <v>479.86196695423956</v>
      </c>
      <c r="DG188" s="86">
        <f t="shared" si="212"/>
        <v>10.788026945760464</v>
      </c>
      <c r="DH188" s="92">
        <f t="shared" si="213"/>
        <v>2.2481521122071399E-2</v>
      </c>
      <c r="DI188" s="156">
        <f t="shared" si="214"/>
        <v>2.198721508179451E-2</v>
      </c>
      <c r="DK188" s="5"/>
      <c r="DL188" s="86">
        <f t="shared" si="215"/>
        <v>1.3773498931588879</v>
      </c>
      <c r="DM188" s="86">
        <f t="shared" si="163"/>
        <v>480.65872094027742</v>
      </c>
      <c r="DN188" s="86">
        <f t="shared" si="216"/>
        <v>9.9912729597226075</v>
      </c>
      <c r="DO188" s="92">
        <f t="shared" si="217"/>
        <v>2.0786625779258539E-2</v>
      </c>
      <c r="DP188" s="156">
        <f t="shared" si="218"/>
        <v>2.0363340637804921E-2</v>
      </c>
      <c r="DR188" s="5"/>
      <c r="DS188" s="86">
        <f t="shared" si="164"/>
        <v>1.9269134338587974</v>
      </c>
      <c r="DT188" s="86">
        <f t="shared" si="148"/>
        <v>481.20828448097728</v>
      </c>
      <c r="DU188" s="86">
        <f t="shared" si="219"/>
        <v>9.4417094190227431</v>
      </c>
      <c r="DV188" s="92">
        <f t="shared" si="220"/>
        <v>1.9620837220635973E-2</v>
      </c>
      <c r="DW188" s="156">
        <f t="shared" si="221"/>
        <v>1.9243268187927605E-2</v>
      </c>
    </row>
    <row r="189" spans="1:127" x14ac:dyDescent="0.7">
      <c r="A189" s="25">
        <v>44103</v>
      </c>
      <c r="B189">
        <v>157.2440033</v>
      </c>
      <c r="C189" s="85">
        <v>44103</v>
      </c>
      <c r="D189">
        <v>493.48001099999999</v>
      </c>
      <c r="E189" s="17">
        <v>188</v>
      </c>
      <c r="R189" s="5"/>
      <c r="S189" s="86">
        <f t="shared" si="165"/>
        <v>154.63316100587096</v>
      </c>
      <c r="T189" s="86">
        <f t="shared" si="166"/>
        <v>2.6108422941290428</v>
      </c>
      <c r="U189" s="92">
        <f t="shared" si="167"/>
        <v>1.688410349465673E-2</v>
      </c>
      <c r="V189" s="156">
        <f t="shared" si="168"/>
        <v>1.660376382778753E-2</v>
      </c>
      <c r="W189" s="102"/>
      <c r="X189" s="5"/>
      <c r="Y189" s="86">
        <f t="shared" si="169"/>
        <v>155.84023513285894</v>
      </c>
      <c r="Z189" s="86">
        <f t="shared" si="170"/>
        <v>1.4037681671410667</v>
      </c>
      <c r="AA189" s="92">
        <f t="shared" si="171"/>
        <v>9.0077390215967529E-3</v>
      </c>
      <c r="AB189" s="156">
        <f t="shared" si="172"/>
        <v>8.927324016693149E-3</v>
      </c>
      <c r="AC189" s="102"/>
      <c r="AD189" s="5"/>
      <c r="AE189" s="86">
        <f t="shared" si="149"/>
        <v>156.93602471885299</v>
      </c>
      <c r="AF189" s="86">
        <f t="shared" si="173"/>
        <v>0.30797858114701171</v>
      </c>
      <c r="AG189" s="92">
        <f t="shared" si="174"/>
        <v>1.9624466829636328E-3</v>
      </c>
      <c r="AH189" s="156">
        <f t="shared" si="175"/>
        <v>1.9586030289462345E-3</v>
      </c>
      <c r="AI189" s="102"/>
      <c r="AJ189" s="5"/>
      <c r="AK189" s="86">
        <f t="shared" si="150"/>
        <v>157.48214602754868</v>
      </c>
      <c r="AL189" s="86">
        <f t="shared" si="176"/>
        <v>0.23814272754867716</v>
      </c>
      <c r="AM189" s="92">
        <f t="shared" si="177"/>
        <v>1.5121887372998991E-3</v>
      </c>
      <c r="AN189" s="156">
        <f t="shared" si="178"/>
        <v>1.514478915258431E-3</v>
      </c>
      <c r="AO189" s="102"/>
      <c r="AP189" s="5"/>
      <c r="AQ189" s="6">
        <f t="shared" si="151"/>
        <v>155.84023513285894</v>
      </c>
      <c r="AR189" s="5"/>
      <c r="AS189" s="86">
        <f t="shared" si="179"/>
        <v>1.1715719467824042</v>
      </c>
      <c r="AT189" s="86">
        <f t="shared" si="152"/>
        <v>157.01180707964133</v>
      </c>
      <c r="AU189" s="86">
        <f t="shared" si="180"/>
        <v>0.2321962203586736</v>
      </c>
      <c r="AV189" s="92">
        <f t="shared" si="181"/>
        <v>1.4788456019800879E-3</v>
      </c>
      <c r="AW189" s="156">
        <f t="shared" si="182"/>
        <v>1.4766618471018895E-3</v>
      </c>
      <c r="AY189" s="5"/>
      <c r="AZ189" s="86">
        <f t="shared" si="183"/>
        <v>1.8204814817623602</v>
      </c>
      <c r="BA189" s="86">
        <f t="shared" si="153"/>
        <v>157.66071661462129</v>
      </c>
      <c r="BB189" s="86">
        <f t="shared" si="184"/>
        <v>0.41671331462129046</v>
      </c>
      <c r="BC189" s="92">
        <f t="shared" si="185"/>
        <v>2.6431017413163583E-3</v>
      </c>
      <c r="BD189" s="156">
        <f t="shared" si="186"/>
        <v>2.6501062417385712E-3</v>
      </c>
      <c r="BF189" s="5"/>
      <c r="BG189">
        <f t="shared" si="187"/>
        <v>2.2600660211128125</v>
      </c>
      <c r="BH189" s="86">
        <f t="shared" si="154"/>
        <v>158.10030115397174</v>
      </c>
      <c r="BI189" s="86">
        <f t="shared" si="188"/>
        <v>0.85629785397173919</v>
      </c>
      <c r="BJ189" s="92">
        <f t="shared" si="189"/>
        <v>5.4161683926066805E-3</v>
      </c>
      <c r="BK189" s="156">
        <f t="shared" si="190"/>
        <v>5.4456630205352904E-3</v>
      </c>
      <c r="BM189" s="5"/>
      <c r="BN189" s="86">
        <f t="shared" si="191"/>
        <v>2.4628663420346255</v>
      </c>
      <c r="BO189" s="86">
        <f t="shared" si="155"/>
        <v>158.30310147489357</v>
      </c>
      <c r="BP189" s="86">
        <f t="shared" si="192"/>
        <v>1.0590981748935633</v>
      </c>
      <c r="BQ189" s="92">
        <f t="shared" si="193"/>
        <v>6.6903185409891248E-3</v>
      </c>
      <c r="BR189" s="156">
        <f t="shared" si="194"/>
        <v>6.7353803812343106E-3</v>
      </c>
      <c r="BW189" s="5"/>
      <c r="BX189" s="86">
        <f t="shared" si="156"/>
        <v>483.1408738187551</v>
      </c>
      <c r="BY189" s="86">
        <f t="shared" si="195"/>
        <v>10.339137181244894</v>
      </c>
      <c r="BZ189" s="92">
        <f t="shared" si="196"/>
        <v>2.1399839553056538E-2</v>
      </c>
      <c r="CA189" s="156">
        <f t="shared" si="197"/>
        <v>2.0951481216621951E-2</v>
      </c>
      <c r="CC189" s="5"/>
      <c r="CD189" s="86">
        <f t="shared" si="157"/>
        <v>484.96568247355924</v>
      </c>
      <c r="CE189" s="86">
        <f t="shared" si="198"/>
        <v>8.5143285264407496</v>
      </c>
      <c r="CF189" s="92">
        <f t="shared" si="199"/>
        <v>1.7556558812602083E-2</v>
      </c>
      <c r="CG189" s="156">
        <f t="shared" si="200"/>
        <v>1.7253644193585684E-2</v>
      </c>
      <c r="CI189" s="5"/>
      <c r="CJ189" s="86">
        <f t="shared" si="158"/>
        <v>487.01171617301372</v>
      </c>
      <c r="CK189" s="86">
        <f t="shared" si="201"/>
        <v>6.4682948269862663</v>
      </c>
      <c r="CL189" s="92">
        <f t="shared" si="202"/>
        <v>1.3281600035856976E-2</v>
      </c>
      <c r="CM189" s="156">
        <f t="shared" si="203"/>
        <v>1.3107511313130506E-2</v>
      </c>
      <c r="CO189" s="5"/>
      <c r="CP189" s="86">
        <f t="shared" si="159"/>
        <v>488.12899042575611</v>
      </c>
      <c r="CQ189" s="86">
        <f t="shared" si="204"/>
        <v>5.3510205742438757</v>
      </c>
      <c r="CR189" s="92">
        <f t="shared" si="205"/>
        <v>1.0962308486485521E-2</v>
      </c>
      <c r="CS189" s="156">
        <f t="shared" si="206"/>
        <v>1.0843439359175738E-2</v>
      </c>
      <c r="CU189" s="5"/>
      <c r="CV189" s="6">
        <f t="shared" si="160"/>
        <v>484.96568247355924</v>
      </c>
      <c r="CW189" s="5"/>
      <c r="CX189" s="86">
        <f t="shared" si="207"/>
        <v>1.7711378120157244</v>
      </c>
      <c r="CY189" s="86">
        <f t="shared" si="161"/>
        <v>486.73682028557499</v>
      </c>
      <c r="CZ189" s="86">
        <f t="shared" si="208"/>
        <v>6.7431907144249976</v>
      </c>
      <c r="DA189" s="92">
        <f t="shared" si="209"/>
        <v>1.38538742774148E-2</v>
      </c>
      <c r="DB189" s="156">
        <f t="shared" si="210"/>
        <v>1.3664567082991732E-2</v>
      </c>
      <c r="DD189" s="5"/>
      <c r="DE189" s="86">
        <f t="shared" si="211"/>
        <v>3.132453666780902</v>
      </c>
      <c r="DF189" s="86">
        <f t="shared" si="162"/>
        <v>488.09813614034016</v>
      </c>
      <c r="DG189" s="86">
        <f t="shared" si="212"/>
        <v>5.3818748596598311</v>
      </c>
      <c r="DH189" s="92">
        <f t="shared" si="213"/>
        <v>1.1026214732588961E-2</v>
      </c>
      <c r="DI189" s="156">
        <f t="shared" si="214"/>
        <v>1.0905963240038574E-2</v>
      </c>
      <c r="DK189" s="5"/>
      <c r="DL189" s="86">
        <f t="shared" si="215"/>
        <v>4.2199445051249036</v>
      </c>
      <c r="DM189" s="86">
        <f t="shared" si="163"/>
        <v>489.18562697868413</v>
      </c>
      <c r="DN189" s="86">
        <f t="shared" si="216"/>
        <v>4.2943840213158637</v>
      </c>
      <c r="DO189" s="92">
        <f t="shared" si="217"/>
        <v>8.7786389960778383E-3</v>
      </c>
      <c r="DP189" s="156">
        <f t="shared" si="218"/>
        <v>8.7022451276468505E-3</v>
      </c>
      <c r="DR189" s="5"/>
      <c r="DS189" s="86">
        <f t="shared" si="164"/>
        <v>4.744961928295246</v>
      </c>
      <c r="DT189" s="86">
        <f t="shared" si="148"/>
        <v>489.71064440185449</v>
      </c>
      <c r="DU189" s="86">
        <f t="shared" si="219"/>
        <v>3.7693665981454956</v>
      </c>
      <c r="DV189" s="92">
        <f t="shared" si="220"/>
        <v>7.6971302160472729E-3</v>
      </c>
      <c r="DW189" s="156">
        <f t="shared" si="221"/>
        <v>7.6383369419708788E-3</v>
      </c>
    </row>
    <row r="190" spans="1:127" x14ac:dyDescent="0.7">
      <c r="A190" s="25">
        <v>44104</v>
      </c>
      <c r="B190">
        <v>157.43649289999999</v>
      </c>
      <c r="C190" s="85">
        <v>44104</v>
      </c>
      <c r="D190">
        <v>500.02999879999999</v>
      </c>
      <c r="E190" s="17">
        <v>189</v>
      </c>
      <c r="R190" s="5"/>
      <c r="S190" s="86">
        <f t="shared" si="165"/>
        <v>155.49473896293352</v>
      </c>
      <c r="T190" s="86">
        <f t="shared" si="166"/>
        <v>1.9417539370664656</v>
      </c>
      <c r="U190" s="92">
        <f t="shared" si="167"/>
        <v>1.2487586075367711E-2</v>
      </c>
      <c r="V190" s="156">
        <f t="shared" si="168"/>
        <v>1.2333569563822935E-2</v>
      </c>
      <c r="W190" s="102"/>
      <c r="X190" s="5"/>
      <c r="Y190" s="86">
        <f t="shared" si="169"/>
        <v>156.54211921642946</v>
      </c>
      <c r="Z190" s="86">
        <f t="shared" si="170"/>
        <v>0.89437368357053515</v>
      </c>
      <c r="AA190" s="92">
        <f t="shared" si="171"/>
        <v>5.7133101816132089E-3</v>
      </c>
      <c r="AB190" s="156">
        <f t="shared" si="172"/>
        <v>5.6808537023155144E-3</v>
      </c>
      <c r="AC190" s="102"/>
      <c r="AD190" s="5"/>
      <c r="AE190" s="86">
        <f t="shared" si="149"/>
        <v>157.13929058241001</v>
      </c>
      <c r="AF190" s="86">
        <f t="shared" si="173"/>
        <v>0.29720231758997784</v>
      </c>
      <c r="AG190" s="92">
        <f t="shared" si="174"/>
        <v>1.8913304017629715E-3</v>
      </c>
      <c r="AH190" s="156">
        <f t="shared" si="175"/>
        <v>1.8877600238386527E-3</v>
      </c>
      <c r="AI190" s="102"/>
      <c r="AJ190" s="5"/>
      <c r="AK190" s="86">
        <f t="shared" si="150"/>
        <v>157.30353898188716</v>
      </c>
      <c r="AL190" s="86">
        <f t="shared" si="176"/>
        <v>0.13295391811283253</v>
      </c>
      <c r="AM190" s="92">
        <f t="shared" si="177"/>
        <v>8.4520614713024108E-4</v>
      </c>
      <c r="AN190" s="156">
        <f t="shared" si="178"/>
        <v>8.4449237698201122E-4</v>
      </c>
      <c r="AO190" s="102"/>
      <c r="AP190" s="5"/>
      <c r="AQ190" s="6">
        <f t="shared" si="151"/>
        <v>156.54211921642946</v>
      </c>
      <c r="AR190" s="5"/>
      <c r="AS190" s="86">
        <f t="shared" si="179"/>
        <v>1.016574951922482</v>
      </c>
      <c r="AT190" s="86">
        <f t="shared" si="152"/>
        <v>157.55869416835193</v>
      </c>
      <c r="AU190" s="86">
        <f t="shared" si="180"/>
        <v>0.12220126835194378</v>
      </c>
      <c r="AV190" s="92">
        <f t="shared" si="181"/>
        <v>7.7559203569795628E-4</v>
      </c>
      <c r="AW190" s="156">
        <f t="shared" si="182"/>
        <v>7.7619404561789359E-4</v>
      </c>
      <c r="AY190" s="5"/>
      <c r="AZ190" s="86">
        <f t="shared" si="183"/>
        <v>1.2611827826664397</v>
      </c>
      <c r="BA190" s="86">
        <f t="shared" si="153"/>
        <v>157.80330199909591</v>
      </c>
      <c r="BB190" s="86">
        <f t="shared" si="184"/>
        <v>0.36680909909591719</v>
      </c>
      <c r="BC190" s="92">
        <f t="shared" si="185"/>
        <v>2.3244703656328984E-3</v>
      </c>
      <c r="BD190" s="156">
        <f t="shared" si="186"/>
        <v>2.3298861168668554E-3</v>
      </c>
      <c r="BF190" s="5"/>
      <c r="BG190">
        <f t="shared" si="187"/>
        <v>1.2316659423348988</v>
      </c>
      <c r="BH190" s="86">
        <f t="shared" si="154"/>
        <v>157.77378515876435</v>
      </c>
      <c r="BI190" s="86">
        <f t="shared" si="188"/>
        <v>0.33729225876436431</v>
      </c>
      <c r="BJ190" s="92">
        <f t="shared" si="189"/>
        <v>2.1378219355322838E-3</v>
      </c>
      <c r="BK190" s="156">
        <f t="shared" si="190"/>
        <v>2.1424020095430134E-3</v>
      </c>
      <c r="BM190" s="5"/>
      <c r="BN190" s="86">
        <f t="shared" si="191"/>
        <v>1.1421296481865457</v>
      </c>
      <c r="BO190" s="86">
        <f t="shared" si="155"/>
        <v>157.68424886461599</v>
      </c>
      <c r="BP190" s="86">
        <f t="shared" si="192"/>
        <v>0.24775596461600458</v>
      </c>
      <c r="BQ190" s="92">
        <f t="shared" si="193"/>
        <v>1.5712156819716473E-3</v>
      </c>
      <c r="BR190" s="156">
        <f t="shared" si="194"/>
        <v>1.5736882856846502E-3</v>
      </c>
      <c r="BW190" s="5"/>
      <c r="BX190" s="86">
        <f t="shared" si="156"/>
        <v>486.55278908856587</v>
      </c>
      <c r="BY190" s="86">
        <f t="shared" si="195"/>
        <v>13.477209711434114</v>
      </c>
      <c r="BZ190" s="92">
        <f t="shared" si="196"/>
        <v>2.7699378183979322E-2</v>
      </c>
      <c r="CA190" s="156">
        <f t="shared" si="197"/>
        <v>2.6952802319415787E-2</v>
      </c>
      <c r="CC190" s="5"/>
      <c r="CD190" s="86">
        <f t="shared" si="157"/>
        <v>489.22284673677962</v>
      </c>
      <c r="CE190" s="86">
        <f t="shared" si="198"/>
        <v>10.807152063220371</v>
      </c>
      <c r="CF190" s="92">
        <f t="shared" si="199"/>
        <v>2.2090448423057862E-2</v>
      </c>
      <c r="CG190" s="156">
        <f t="shared" si="200"/>
        <v>2.1613007397868089E-2</v>
      </c>
      <c r="CI190" s="5"/>
      <c r="CJ190" s="86">
        <f t="shared" si="158"/>
        <v>491.28079075882465</v>
      </c>
      <c r="CK190" s="86">
        <f t="shared" si="201"/>
        <v>8.7492080411753363</v>
      </c>
      <c r="CL190" s="92">
        <f t="shared" si="202"/>
        <v>1.7808976466719667E-2</v>
      </c>
      <c r="CM190" s="156">
        <f t="shared" si="203"/>
        <v>1.7497366282367411E-2</v>
      </c>
      <c r="CO190" s="5"/>
      <c r="CP190" s="86">
        <f t="shared" si="159"/>
        <v>492.14225585643896</v>
      </c>
      <c r="CQ190" s="86">
        <f t="shared" si="204"/>
        <v>7.8877429435610225</v>
      </c>
      <c r="CR190" s="92">
        <f t="shared" si="205"/>
        <v>1.6027363734159677E-2</v>
      </c>
      <c r="CS190" s="156">
        <f t="shared" si="206"/>
        <v>1.5774539452613784E-2</v>
      </c>
      <c r="CU190" s="5"/>
      <c r="CV190" s="6">
        <f t="shared" si="160"/>
        <v>489.22284673677962</v>
      </c>
      <c r="CW190" s="5"/>
      <c r="CX190" s="86">
        <f t="shared" si="207"/>
        <v>2.5915265409132591</v>
      </c>
      <c r="CY190" s="86">
        <f t="shared" si="161"/>
        <v>491.81437327769288</v>
      </c>
      <c r="CZ190" s="86">
        <f t="shared" si="208"/>
        <v>8.2156255223071071</v>
      </c>
      <c r="DA190" s="92">
        <f t="shared" si="209"/>
        <v>1.670472838675726E-2</v>
      </c>
      <c r="DB190" s="156">
        <f t="shared" si="210"/>
        <v>1.6430265268130764E-2</v>
      </c>
      <c r="DD190" s="5"/>
      <c r="DE190" s="86">
        <f t="shared" si="211"/>
        <v>3.6948089650006386</v>
      </c>
      <c r="DF190" s="86">
        <f t="shared" si="162"/>
        <v>492.91765570178023</v>
      </c>
      <c r="DG190" s="86">
        <f t="shared" si="212"/>
        <v>7.1123430982197533</v>
      </c>
      <c r="DH190" s="92">
        <f t="shared" si="213"/>
        <v>1.4429069472250325E-2</v>
      </c>
      <c r="DI190" s="156">
        <f t="shared" si="214"/>
        <v>1.4223832800608668E-2</v>
      </c>
      <c r="DK190" s="5"/>
      <c r="DL190" s="86">
        <f t="shared" si="215"/>
        <v>4.2445095454679143</v>
      </c>
      <c r="DM190" s="86">
        <f t="shared" si="163"/>
        <v>493.46735628224752</v>
      </c>
      <c r="DN190" s="86">
        <f t="shared" si="216"/>
        <v>6.5626425177524652</v>
      </c>
      <c r="DO190" s="92">
        <f t="shared" si="217"/>
        <v>1.3299040826519929E-2</v>
      </c>
      <c r="DP190" s="156">
        <f t="shared" si="218"/>
        <v>1.3124497597147896E-2</v>
      </c>
      <c r="DR190" s="5"/>
      <c r="DS190" s="86">
        <f t="shared" si="164"/>
        <v>4.3791136794890928</v>
      </c>
      <c r="DT190" s="86">
        <f t="shared" si="148"/>
        <v>493.6019604162687</v>
      </c>
      <c r="DU190" s="86">
        <f t="shared" si="219"/>
        <v>6.4280383837312911</v>
      </c>
      <c r="DV190" s="92">
        <f t="shared" si="220"/>
        <v>1.3022716478496848E-2</v>
      </c>
      <c r="DW190" s="156">
        <f t="shared" si="221"/>
        <v>1.2855305479986517E-2</v>
      </c>
    </row>
    <row r="191" spans="1:127" x14ac:dyDescent="0.7">
      <c r="A191" s="25">
        <v>44105</v>
      </c>
      <c r="B191">
        <v>161.06300350000001</v>
      </c>
      <c r="C191" s="85">
        <v>44105</v>
      </c>
      <c r="D191">
        <v>527.51000980000003</v>
      </c>
      <c r="E191" s="17">
        <v>190</v>
      </c>
      <c r="R191" s="5"/>
      <c r="S191" s="86">
        <f t="shared" si="165"/>
        <v>156.13551776216545</v>
      </c>
      <c r="T191" s="86">
        <f t="shared" si="166"/>
        <v>4.9274857378345587</v>
      </c>
      <c r="U191" s="92">
        <f t="shared" si="167"/>
        <v>3.1559031592929332E-2</v>
      </c>
      <c r="V191" s="156">
        <f t="shared" si="168"/>
        <v>3.059352943107483E-2</v>
      </c>
      <c r="W191" s="102"/>
      <c r="X191" s="5"/>
      <c r="Y191" s="86">
        <f t="shared" si="169"/>
        <v>156.98930605821471</v>
      </c>
      <c r="Z191" s="86">
        <f t="shared" si="170"/>
        <v>4.0736974417852991</v>
      </c>
      <c r="AA191" s="92">
        <f t="shared" si="171"/>
        <v>2.5948884953187146E-2</v>
      </c>
      <c r="AB191" s="156">
        <f t="shared" si="172"/>
        <v>2.5292570939702479E-2</v>
      </c>
      <c r="AC191" s="102"/>
      <c r="AD191" s="5"/>
      <c r="AE191" s="86">
        <f t="shared" si="149"/>
        <v>157.33544411201939</v>
      </c>
      <c r="AF191" s="86">
        <f t="shared" si="173"/>
        <v>3.7275593879806195</v>
      </c>
      <c r="AG191" s="92">
        <f t="shared" si="174"/>
        <v>2.3691796905767011E-2</v>
      </c>
      <c r="AH191" s="156">
        <f t="shared" si="175"/>
        <v>2.3143486132621509E-2</v>
      </c>
      <c r="AI191" s="102"/>
      <c r="AJ191" s="5"/>
      <c r="AK191" s="86">
        <f t="shared" si="150"/>
        <v>157.4032544204718</v>
      </c>
      <c r="AL191" s="86">
        <f t="shared" si="176"/>
        <v>3.6597490795282113</v>
      </c>
      <c r="AM191" s="92">
        <f t="shared" si="177"/>
        <v>2.3250784064171331E-2</v>
      </c>
      <c r="AN191" s="156">
        <f t="shared" si="178"/>
        <v>2.2722468847591128E-2</v>
      </c>
      <c r="AO191" s="102"/>
      <c r="AP191" s="5"/>
      <c r="AQ191" s="6">
        <f t="shared" si="151"/>
        <v>156.98930605821471</v>
      </c>
      <c r="AR191" s="5"/>
      <c r="AS191" s="86">
        <f t="shared" si="179"/>
        <v>0.82867687557719649</v>
      </c>
      <c r="AT191" s="86">
        <f t="shared" si="152"/>
        <v>157.81798293379191</v>
      </c>
      <c r="AU191" s="86">
        <f t="shared" si="180"/>
        <v>3.2450205662080975</v>
      </c>
      <c r="AV191" s="92">
        <f t="shared" si="181"/>
        <v>2.0561792172755462E-2</v>
      </c>
      <c r="AW191" s="156">
        <f t="shared" si="182"/>
        <v>2.0147522992194154E-2</v>
      </c>
      <c r="AY191" s="5"/>
      <c r="AZ191" s="86">
        <f t="shared" si="183"/>
        <v>0.85418481222584652</v>
      </c>
      <c r="BA191" s="86">
        <f t="shared" si="153"/>
        <v>157.84349087044055</v>
      </c>
      <c r="BB191" s="86">
        <f t="shared" si="184"/>
        <v>3.2195126295594605</v>
      </c>
      <c r="BC191" s="92">
        <f t="shared" si="185"/>
        <v>2.0396866616451528E-2</v>
      </c>
      <c r="BD191" s="156">
        <f t="shared" si="186"/>
        <v>1.9989150578329184E-2</v>
      </c>
      <c r="BF191" s="5"/>
      <c r="BG191">
        <f t="shared" si="187"/>
        <v>0.7139097359721327</v>
      </c>
      <c r="BH191" s="86">
        <f t="shared" si="154"/>
        <v>157.70321579418683</v>
      </c>
      <c r="BI191" s="86">
        <f t="shared" si="188"/>
        <v>3.3597877058131758</v>
      </c>
      <c r="BJ191" s="92">
        <f t="shared" si="189"/>
        <v>2.1304497114363996E-2</v>
      </c>
      <c r="BK191" s="156">
        <f t="shared" si="190"/>
        <v>2.086008352509815E-2</v>
      </c>
      <c r="BM191" s="5"/>
      <c r="BN191" s="86">
        <f t="shared" si="191"/>
        <v>0.62092254338557651</v>
      </c>
      <c r="BO191" s="86">
        <f t="shared" si="155"/>
        <v>157.61022860160028</v>
      </c>
      <c r="BP191" s="86">
        <f t="shared" si="192"/>
        <v>3.4527748983997242</v>
      </c>
      <c r="BQ191" s="92">
        <f t="shared" si="193"/>
        <v>2.1907048349809111E-2</v>
      </c>
      <c r="BR191" s="156">
        <f t="shared" si="194"/>
        <v>2.1437417801535807E-2</v>
      </c>
      <c r="BW191" s="5"/>
      <c r="BX191" s="86">
        <f t="shared" si="156"/>
        <v>491.0002682933391</v>
      </c>
      <c r="BY191" s="86">
        <f t="shared" si="195"/>
        <v>36.50974150666093</v>
      </c>
      <c r="BZ191" s="92">
        <f t="shared" si="196"/>
        <v>7.4357885044675484E-2</v>
      </c>
      <c r="CA191" s="156">
        <f t="shared" si="197"/>
        <v>6.9211466755869186E-2</v>
      </c>
      <c r="CC191" s="5"/>
      <c r="CD191" s="86">
        <f t="shared" si="157"/>
        <v>494.62642276838983</v>
      </c>
      <c r="CE191" s="86">
        <f t="shared" si="198"/>
        <v>32.883587031610205</v>
      </c>
      <c r="CF191" s="92">
        <f t="shared" si="199"/>
        <v>6.6481662761894211E-2</v>
      </c>
      <c r="CG191" s="156">
        <f t="shared" si="200"/>
        <v>6.2337370705207423E-2</v>
      </c>
      <c r="CI191" s="5"/>
      <c r="CJ191" s="86">
        <f t="shared" si="158"/>
        <v>497.05526806600039</v>
      </c>
      <c r="CK191" s="86">
        <f t="shared" si="201"/>
        <v>30.45474173399964</v>
      </c>
      <c r="CL191" s="92">
        <f t="shared" si="202"/>
        <v>6.1270332879674407E-2</v>
      </c>
      <c r="CM191" s="156">
        <f t="shared" si="203"/>
        <v>5.7733012015347807E-2</v>
      </c>
      <c r="CO191" s="5"/>
      <c r="CP191" s="86">
        <f t="shared" si="159"/>
        <v>498.05806306410977</v>
      </c>
      <c r="CQ191" s="86">
        <f t="shared" si="204"/>
        <v>29.45194673589026</v>
      </c>
      <c r="CR191" s="92">
        <f t="shared" si="205"/>
        <v>5.9133560763374733E-2</v>
      </c>
      <c r="CS191" s="156">
        <f t="shared" si="206"/>
        <v>5.5832014916753263E-2</v>
      </c>
      <c r="CU191" s="5"/>
      <c r="CV191" s="6">
        <f t="shared" si="160"/>
        <v>494.62642276838983</v>
      </c>
      <c r="CW191" s="5"/>
      <c r="CX191" s="86">
        <f t="shared" si="207"/>
        <v>3.5195028728432542</v>
      </c>
      <c r="CY191" s="86">
        <f t="shared" si="161"/>
        <v>498.14592564123308</v>
      </c>
      <c r="CZ191" s="86">
        <f t="shared" si="208"/>
        <v>29.364084158766957</v>
      </c>
      <c r="DA191" s="92">
        <f t="shared" si="209"/>
        <v>5.8946751639026955E-2</v>
      </c>
      <c r="DB191" s="156">
        <f t="shared" si="210"/>
        <v>5.5665453950153564E-2</v>
      </c>
      <c r="DD191" s="5"/>
      <c r="DE191" s="86">
        <f t="shared" si="211"/>
        <v>4.5491924983054268</v>
      </c>
      <c r="DF191" s="86">
        <f t="shared" si="162"/>
        <v>499.17561526669527</v>
      </c>
      <c r="DG191" s="86">
        <f t="shared" si="212"/>
        <v>28.33439453330476</v>
      </c>
      <c r="DH191" s="92">
        <f t="shared" si="213"/>
        <v>5.6762377140891593E-2</v>
      </c>
      <c r="DI191" s="156">
        <f t="shared" si="214"/>
        <v>5.3713472743479221E-2</v>
      </c>
      <c r="DK191" s="5"/>
      <c r="DL191" s="86">
        <f t="shared" si="215"/>
        <v>5.009493426321832</v>
      </c>
      <c r="DM191" s="86">
        <f t="shared" si="163"/>
        <v>499.63591619471168</v>
      </c>
      <c r="DN191" s="86">
        <f t="shared" si="216"/>
        <v>27.874093605288351</v>
      </c>
      <c r="DO191" s="92">
        <f t="shared" si="217"/>
        <v>5.578881081564524E-2</v>
      </c>
      <c r="DP191" s="156">
        <f t="shared" si="218"/>
        <v>5.2840880907371837E-2</v>
      </c>
      <c r="DR191" s="5"/>
      <c r="DS191" s="86">
        <f t="shared" si="164"/>
        <v>5.1474604435799343</v>
      </c>
      <c r="DT191" s="86">
        <f t="shared" si="148"/>
        <v>499.77388321196975</v>
      </c>
      <c r="DU191" s="86">
        <f t="shared" si="219"/>
        <v>27.736126588030288</v>
      </c>
      <c r="DV191" s="92">
        <f t="shared" si="220"/>
        <v>5.5497350941538751E-2</v>
      </c>
      <c r="DW191" s="156">
        <f t="shared" si="221"/>
        <v>5.2579337022526179E-2</v>
      </c>
    </row>
    <row r="192" spans="1:127" x14ac:dyDescent="0.7">
      <c r="A192" s="25">
        <v>44106</v>
      </c>
      <c r="B192">
        <v>156.25</v>
      </c>
      <c r="C192" s="85">
        <v>44106</v>
      </c>
      <c r="D192">
        <v>503.05999759999997</v>
      </c>
      <c r="E192" s="17">
        <v>191</v>
      </c>
      <c r="R192" s="5"/>
      <c r="S192" s="86">
        <f t="shared" si="165"/>
        <v>157.76158805565086</v>
      </c>
      <c r="T192" s="86">
        <f t="shared" si="166"/>
        <v>1.5115880556508614</v>
      </c>
      <c r="U192" s="92">
        <f t="shared" si="167"/>
        <v>9.5814708401492782E-3</v>
      </c>
      <c r="V192" s="156">
        <f t="shared" si="168"/>
        <v>9.6741635561655125E-3</v>
      </c>
      <c r="W192" s="102"/>
      <c r="X192" s="5"/>
      <c r="Y192" s="86">
        <f t="shared" si="169"/>
        <v>159.02615477910734</v>
      </c>
      <c r="Z192" s="86">
        <f t="shared" si="170"/>
        <v>2.776154779107344</v>
      </c>
      <c r="AA192" s="92">
        <f t="shared" si="171"/>
        <v>1.7457221316603648E-2</v>
      </c>
      <c r="AB192" s="156">
        <f t="shared" si="172"/>
        <v>1.7767390586287003E-2</v>
      </c>
      <c r="AC192" s="102"/>
      <c r="AD192" s="5"/>
      <c r="AE192" s="86">
        <f t="shared" si="149"/>
        <v>159.79563330808659</v>
      </c>
      <c r="AF192" s="86">
        <f t="shared" si="173"/>
        <v>3.5456333080865932</v>
      </c>
      <c r="AG192" s="92">
        <f t="shared" si="174"/>
        <v>2.2188549428322605E-2</v>
      </c>
      <c r="AH192" s="156">
        <f t="shared" si="175"/>
        <v>2.2692053171754198E-2</v>
      </c>
      <c r="AI192" s="102"/>
      <c r="AJ192" s="5"/>
      <c r="AK192" s="86">
        <f t="shared" si="150"/>
        <v>160.14806623011793</v>
      </c>
      <c r="AL192" s="86">
        <f t="shared" si="176"/>
        <v>3.8980662301179336</v>
      </c>
      <c r="AM192" s="92">
        <f t="shared" si="177"/>
        <v>2.4340389002991604E-2</v>
      </c>
      <c r="AN192" s="156">
        <f t="shared" si="178"/>
        <v>2.4947623872754777E-2</v>
      </c>
      <c r="AO192" s="102"/>
      <c r="AP192" s="5"/>
      <c r="AQ192" s="6">
        <f t="shared" si="151"/>
        <v>159.02615477910734</v>
      </c>
      <c r="AR192" s="5"/>
      <c r="AS192" s="86">
        <f t="shared" si="179"/>
        <v>1.2273735845312914</v>
      </c>
      <c r="AT192" s="86">
        <f t="shared" si="152"/>
        <v>160.25352836363862</v>
      </c>
      <c r="AU192" s="86">
        <f t="shared" si="180"/>
        <v>4.0035283636386225</v>
      </c>
      <c r="AV192" s="92">
        <f t="shared" si="181"/>
        <v>2.4982466249067744E-2</v>
      </c>
      <c r="AW192" s="156">
        <f t="shared" si="182"/>
        <v>2.5622581527287185E-2</v>
      </c>
      <c r="AY192" s="5"/>
      <c r="AZ192" s="86">
        <f t="shared" si="183"/>
        <v>1.445516766559241</v>
      </c>
      <c r="BA192" s="86">
        <f t="shared" si="153"/>
        <v>160.4716715456666</v>
      </c>
      <c r="BB192" s="86">
        <f t="shared" si="184"/>
        <v>4.2216715456665952</v>
      </c>
      <c r="BC192" s="92">
        <f t="shared" si="185"/>
        <v>2.6307892882297318E-2</v>
      </c>
      <c r="BD192" s="156">
        <f t="shared" si="186"/>
        <v>2.701869789226621E-2</v>
      </c>
      <c r="BF192" s="5"/>
      <c r="BG192">
        <f t="shared" si="187"/>
        <v>1.5870494660196643</v>
      </c>
      <c r="BH192" s="86">
        <f t="shared" si="154"/>
        <v>160.61320424512701</v>
      </c>
      <c r="BI192" s="86">
        <f t="shared" si="188"/>
        <v>4.3632042451270081</v>
      </c>
      <c r="BJ192" s="92">
        <f t="shared" si="189"/>
        <v>2.716591245180508E-2</v>
      </c>
      <c r="BK192" s="156">
        <f t="shared" si="190"/>
        <v>2.792450716881285E-2</v>
      </c>
      <c r="BM192" s="5"/>
      <c r="BN192" s="86">
        <f t="shared" si="191"/>
        <v>1.6828671765158707</v>
      </c>
      <c r="BO192" s="86">
        <f t="shared" si="155"/>
        <v>160.70902195562323</v>
      </c>
      <c r="BP192" s="86">
        <f t="shared" si="192"/>
        <v>4.4590219556232285</v>
      </c>
      <c r="BQ192" s="92">
        <f t="shared" si="193"/>
        <v>2.7745934244155276E-2</v>
      </c>
      <c r="BR192" s="156">
        <f t="shared" si="194"/>
        <v>2.853774051598866E-2</v>
      </c>
      <c r="BW192" s="5"/>
      <c r="BX192" s="86">
        <f t="shared" si="156"/>
        <v>503.0484829905372</v>
      </c>
      <c r="BY192" s="86">
        <f t="shared" si="195"/>
        <v>1.1514609462778935E-2</v>
      </c>
      <c r="BZ192" s="92">
        <f t="shared" si="196"/>
        <v>2.2889661438449335E-5</v>
      </c>
      <c r="CA192" s="156">
        <f t="shared" si="197"/>
        <v>2.2889137513841023E-5</v>
      </c>
      <c r="CC192" s="5"/>
      <c r="CD192" s="86">
        <f t="shared" si="157"/>
        <v>511.06821628419493</v>
      </c>
      <c r="CE192" s="86">
        <f t="shared" si="198"/>
        <v>8.0082186841949579</v>
      </c>
      <c r="CF192" s="92">
        <f t="shared" si="199"/>
        <v>1.5669569010610798E-2</v>
      </c>
      <c r="CG192" s="156">
        <f t="shared" si="200"/>
        <v>1.5919013084722676E-2</v>
      </c>
      <c r="CI192" s="5"/>
      <c r="CJ192" s="86">
        <f t="shared" si="158"/>
        <v>517.15539761044022</v>
      </c>
      <c r="CK192" s="86">
        <f t="shared" si="201"/>
        <v>14.095400010440244</v>
      </c>
      <c r="CL192" s="92">
        <f t="shared" si="202"/>
        <v>2.7255637426524443E-2</v>
      </c>
      <c r="CM192" s="156">
        <f t="shared" si="203"/>
        <v>2.801932190531272E-2</v>
      </c>
      <c r="CO192" s="5"/>
      <c r="CP192" s="86">
        <f t="shared" si="159"/>
        <v>520.14702311602741</v>
      </c>
      <c r="CQ192" s="86">
        <f t="shared" si="204"/>
        <v>17.087025516027438</v>
      </c>
      <c r="CR192" s="92">
        <f t="shared" si="205"/>
        <v>3.2850376444845855E-2</v>
      </c>
      <c r="CS192" s="156">
        <f t="shared" si="206"/>
        <v>3.3966178184602763E-2</v>
      </c>
      <c r="CU192" s="5"/>
      <c r="CV192" s="6">
        <f t="shared" si="160"/>
        <v>511.06821628419493</v>
      </c>
      <c r="CW192" s="5"/>
      <c r="CX192" s="86">
        <f t="shared" si="207"/>
        <v>7.783858785020664</v>
      </c>
      <c r="CY192" s="86">
        <f t="shared" si="161"/>
        <v>518.85207506921563</v>
      </c>
      <c r="CZ192" s="86">
        <f t="shared" si="208"/>
        <v>15.792077469215656</v>
      </c>
      <c r="DA192" s="92">
        <f t="shared" si="209"/>
        <v>3.0436569935870392E-2</v>
      </c>
      <c r="DB192" s="156">
        <f t="shared" si="210"/>
        <v>3.1392035829834498E-2</v>
      </c>
      <c r="DD192" s="5"/>
      <c r="DE192" s="86">
        <f t="shared" si="211"/>
        <v>10.495493007055265</v>
      </c>
      <c r="DF192" s="86">
        <f t="shared" si="162"/>
        <v>521.56370929125023</v>
      </c>
      <c r="DG192" s="86">
        <f t="shared" si="212"/>
        <v>18.50371169125026</v>
      </c>
      <c r="DH192" s="92">
        <f t="shared" si="213"/>
        <v>3.5477375748391007E-2</v>
      </c>
      <c r="DI192" s="156">
        <f t="shared" si="214"/>
        <v>3.6782315786442608E-2</v>
      </c>
      <c r="DK192" s="5"/>
      <c r="DL192" s="86">
        <f t="shared" si="215"/>
        <v>12.554811485380791</v>
      </c>
      <c r="DM192" s="86">
        <f t="shared" si="163"/>
        <v>523.62302776957574</v>
      </c>
      <c r="DN192" s="86">
        <f t="shared" si="216"/>
        <v>20.563030169575768</v>
      </c>
      <c r="DO192" s="92">
        <f t="shared" si="217"/>
        <v>3.9270675808827656E-2</v>
      </c>
      <c r="DP192" s="156">
        <f t="shared" si="218"/>
        <v>4.0875900027189459E-2</v>
      </c>
      <c r="DR192" s="5"/>
      <c r="DS192" s="86">
        <f t="shared" si="164"/>
        <v>13.618210247748809</v>
      </c>
      <c r="DT192" s="86">
        <f t="shared" si="148"/>
        <v>524.68642653194377</v>
      </c>
      <c r="DU192" s="86">
        <f t="shared" si="219"/>
        <v>21.626428931943792</v>
      </c>
      <c r="DV192" s="92">
        <f t="shared" si="220"/>
        <v>4.1217816658398229E-2</v>
      </c>
      <c r="DW192" s="156">
        <f t="shared" si="221"/>
        <v>4.2989760734543032E-2</v>
      </c>
    </row>
    <row r="193" spans="1:127" x14ac:dyDescent="0.7">
      <c r="A193" s="25">
        <v>44109</v>
      </c>
      <c r="B193">
        <v>159.96000670000001</v>
      </c>
      <c r="C193" s="85">
        <v>44109</v>
      </c>
      <c r="D193">
        <v>520.65002440000001</v>
      </c>
      <c r="E193" s="17">
        <v>192</v>
      </c>
      <c r="R193" s="5"/>
      <c r="S193" s="86">
        <f t="shared" si="165"/>
        <v>157.26276399728607</v>
      </c>
      <c r="T193" s="86">
        <f t="shared" si="166"/>
        <v>2.6972427027139361</v>
      </c>
      <c r="U193" s="92">
        <f t="shared" si="167"/>
        <v>1.7151184642541849E-2</v>
      </c>
      <c r="V193" s="156">
        <f t="shared" si="168"/>
        <v>1.6861981681286938E-2</v>
      </c>
      <c r="W193" s="102"/>
      <c r="X193" s="5"/>
      <c r="Y193" s="86">
        <f t="shared" si="169"/>
        <v>157.63807738955367</v>
      </c>
      <c r="Z193" s="86">
        <f t="shared" si="170"/>
        <v>2.3219293104463361</v>
      </c>
      <c r="AA193" s="92">
        <f t="shared" si="171"/>
        <v>1.4729495239328549E-2</v>
      </c>
      <c r="AB193" s="156">
        <f t="shared" si="172"/>
        <v>1.4515686504071245E-2</v>
      </c>
      <c r="AC193" s="102"/>
      <c r="AD193" s="5"/>
      <c r="AE193" s="86">
        <f t="shared" si="149"/>
        <v>157.45551532474943</v>
      </c>
      <c r="AF193" s="86">
        <f t="shared" si="173"/>
        <v>2.5044913752505806</v>
      </c>
      <c r="AG193" s="92">
        <f t="shared" si="174"/>
        <v>1.5906025076893038E-2</v>
      </c>
      <c r="AH193" s="156">
        <f t="shared" si="175"/>
        <v>1.5656984685851357E-2</v>
      </c>
      <c r="AI193" s="102"/>
      <c r="AJ193" s="5"/>
      <c r="AK193" s="86">
        <f t="shared" si="150"/>
        <v>157.22451655752948</v>
      </c>
      <c r="AL193" s="86">
        <f t="shared" si="176"/>
        <v>2.7354901424705247</v>
      </c>
      <c r="AM193" s="92">
        <f t="shared" si="177"/>
        <v>1.7398623334100638E-2</v>
      </c>
      <c r="AN193" s="156">
        <f t="shared" si="178"/>
        <v>1.7101087946319302E-2</v>
      </c>
      <c r="AO193" s="102"/>
      <c r="AP193" s="5"/>
      <c r="AQ193" s="6">
        <f t="shared" si="151"/>
        <v>157.63807738955367</v>
      </c>
      <c r="AR193" s="5"/>
      <c r="AS193" s="86">
        <f t="shared" si="179"/>
        <v>0.36427476308325341</v>
      </c>
      <c r="AT193" s="86">
        <f t="shared" si="152"/>
        <v>158.00235215263692</v>
      </c>
      <c r="AU193" s="86">
        <f t="shared" si="180"/>
        <v>1.9576545473630915</v>
      </c>
      <c r="AV193" s="92">
        <f t="shared" si="181"/>
        <v>1.2390034203237145E-2</v>
      </c>
      <c r="AW193" s="156">
        <f t="shared" si="182"/>
        <v>1.2238400008538456E-2</v>
      </c>
      <c r="AY193" s="5"/>
      <c r="AZ193" s="86">
        <f t="shared" si="183"/>
        <v>2.8719688502784502E-2</v>
      </c>
      <c r="BA193" s="86">
        <f t="shared" si="153"/>
        <v>157.66679707805645</v>
      </c>
      <c r="BB193" s="86">
        <f t="shared" si="184"/>
        <v>2.2932096219435607</v>
      </c>
      <c r="BC193" s="92">
        <f t="shared" si="185"/>
        <v>1.4544657876244269E-2</v>
      </c>
      <c r="BD193" s="156">
        <f t="shared" si="186"/>
        <v>1.433614357271442E-2</v>
      </c>
      <c r="BF193" s="5"/>
      <c r="BG193">
        <f t="shared" si="187"/>
        <v>-0.37653425865873769</v>
      </c>
      <c r="BH193" s="86">
        <f t="shared" si="154"/>
        <v>157.26154313089492</v>
      </c>
      <c r="BI193" s="86">
        <f t="shared" si="188"/>
        <v>2.6984635691050869</v>
      </c>
      <c r="BJ193" s="92">
        <f t="shared" si="189"/>
        <v>1.7159081078449361E-2</v>
      </c>
      <c r="BK193" s="156">
        <f t="shared" si="190"/>
        <v>1.6869614003992704E-2</v>
      </c>
      <c r="BM193" s="5"/>
      <c r="BN193" s="86">
        <f t="shared" si="191"/>
        <v>-0.62034124803628632</v>
      </c>
      <c r="BO193" s="86">
        <f t="shared" si="155"/>
        <v>157.01773614151739</v>
      </c>
      <c r="BP193" s="86">
        <f t="shared" si="192"/>
        <v>2.942270558482619</v>
      </c>
      <c r="BQ193" s="92">
        <f t="shared" si="193"/>
        <v>1.8738459939524291E-2</v>
      </c>
      <c r="BR193" s="156">
        <f t="shared" si="194"/>
        <v>1.8393788667443327E-2</v>
      </c>
      <c r="BW193" s="5"/>
      <c r="BX193" s="86">
        <f t="shared" si="156"/>
        <v>503.05228281165989</v>
      </c>
      <c r="BY193" s="86">
        <f t="shared" si="195"/>
        <v>17.597741588340114</v>
      </c>
      <c r="BZ193" s="92">
        <f t="shared" si="196"/>
        <v>3.4981933666979534E-2</v>
      </c>
      <c r="CA193" s="156">
        <f t="shared" si="197"/>
        <v>3.3799559711189586E-2</v>
      </c>
      <c r="CC193" s="5"/>
      <c r="CD193" s="86">
        <f t="shared" si="157"/>
        <v>507.06410694209745</v>
      </c>
      <c r="CE193" s="86">
        <f t="shared" si="198"/>
        <v>13.585917457902553</v>
      </c>
      <c r="CF193" s="92">
        <f t="shared" si="199"/>
        <v>2.6793293534093418E-2</v>
      </c>
      <c r="CG193" s="156">
        <f t="shared" si="200"/>
        <v>2.6094145435907816E-2</v>
      </c>
      <c r="CI193" s="5"/>
      <c r="CJ193" s="86">
        <f t="shared" si="158"/>
        <v>507.85243360354968</v>
      </c>
      <c r="CK193" s="86">
        <f t="shared" si="201"/>
        <v>12.797590796450322</v>
      </c>
      <c r="CL193" s="92">
        <f t="shared" si="202"/>
        <v>2.519942792366462E-2</v>
      </c>
      <c r="CM193" s="156">
        <f t="shared" si="203"/>
        <v>2.4580025346581588E-2</v>
      </c>
      <c r="CO193" s="5"/>
      <c r="CP193" s="86">
        <f t="shared" si="159"/>
        <v>507.33175397900686</v>
      </c>
      <c r="CQ193" s="86">
        <f t="shared" si="204"/>
        <v>13.318270420993144</v>
      </c>
      <c r="CR193" s="92">
        <f t="shared" si="205"/>
        <v>2.625160029219115E-2</v>
      </c>
      <c r="CS193" s="156">
        <f t="shared" si="206"/>
        <v>2.5580082198865147E-2</v>
      </c>
      <c r="CU193" s="5"/>
      <c r="CV193" s="6">
        <f t="shared" si="160"/>
        <v>507.06410694209745</v>
      </c>
      <c r="CW193" s="5"/>
      <c r="CX193" s="86">
        <f t="shared" si="207"/>
        <v>3.8938293030716755</v>
      </c>
      <c r="CY193" s="86">
        <f t="shared" si="161"/>
        <v>510.95793624516915</v>
      </c>
      <c r="CZ193" s="86">
        <f t="shared" si="208"/>
        <v>9.6920881548308557</v>
      </c>
      <c r="DA193" s="92">
        <f t="shared" si="209"/>
        <v>1.8968465831168485E-2</v>
      </c>
      <c r="DB193" s="156">
        <f t="shared" si="210"/>
        <v>1.8615360992252084E-2</v>
      </c>
      <c r="DD193" s="5"/>
      <c r="DE193" s="86">
        <f t="shared" si="211"/>
        <v>3.2456918324788928</v>
      </c>
      <c r="DF193" s="86">
        <f t="shared" si="162"/>
        <v>510.30979877457634</v>
      </c>
      <c r="DG193" s="86">
        <f t="shared" si="212"/>
        <v>10.34022562542367</v>
      </c>
      <c r="DH193" s="92">
        <f t="shared" si="213"/>
        <v>2.0262643692623566E-2</v>
      </c>
      <c r="DI193" s="156">
        <f t="shared" si="214"/>
        <v>1.9860223068921976E-2</v>
      </c>
      <c r="DK193" s="5"/>
      <c r="DL193" s="86">
        <f t="shared" si="215"/>
        <v>1.6259237392451316</v>
      </c>
      <c r="DM193" s="86">
        <f t="shared" si="163"/>
        <v>508.69003068134259</v>
      </c>
      <c r="DN193" s="86">
        <f t="shared" si="216"/>
        <v>11.959993718657415</v>
      </c>
      <c r="DO193" s="92">
        <f t="shared" si="217"/>
        <v>2.3511358582432067E-2</v>
      </c>
      <c r="DP193" s="156">
        <f t="shared" si="218"/>
        <v>2.2971272751672638E-2</v>
      </c>
      <c r="DR193" s="5"/>
      <c r="DS193" s="86">
        <f t="shared" si="164"/>
        <v>0.40147055536409315</v>
      </c>
      <c r="DT193" s="86">
        <f t="shared" si="148"/>
        <v>507.46557749746154</v>
      </c>
      <c r="DU193" s="86">
        <f t="shared" si="219"/>
        <v>13.184446902538468</v>
      </c>
      <c r="DV193" s="92">
        <f t="shared" si="220"/>
        <v>2.5980967945760654E-2</v>
      </c>
      <c r="DW193" s="156">
        <f t="shared" si="221"/>
        <v>2.5323050580343866E-2</v>
      </c>
    </row>
    <row r="194" spans="1:127" x14ac:dyDescent="0.7">
      <c r="A194" s="25">
        <v>44110</v>
      </c>
      <c r="B194">
        <v>154.99800110000001</v>
      </c>
      <c r="C194" s="85">
        <v>44110</v>
      </c>
      <c r="D194">
        <v>505.86999509999998</v>
      </c>
      <c r="E194" s="17">
        <v>193</v>
      </c>
      <c r="R194" s="5"/>
      <c r="S194" s="86">
        <f t="shared" si="165"/>
        <v>158.15285408918166</v>
      </c>
      <c r="T194" s="86">
        <f t="shared" si="166"/>
        <v>3.1548529891816486</v>
      </c>
      <c r="U194" s="92">
        <f t="shared" si="167"/>
        <v>1.9948125548228435E-2</v>
      </c>
      <c r="V194" s="156">
        <f t="shared" si="168"/>
        <v>2.0354152742564937E-2</v>
      </c>
      <c r="W194" s="102"/>
      <c r="X194" s="5"/>
      <c r="Y194" s="86">
        <f t="shared" si="169"/>
        <v>158.79904204477685</v>
      </c>
      <c r="Z194" s="86">
        <f t="shared" si="170"/>
        <v>3.8010409447768438</v>
      </c>
      <c r="AA194" s="92">
        <f t="shared" si="171"/>
        <v>2.3936170494687603E-2</v>
      </c>
      <c r="AB194" s="156">
        <f t="shared" si="172"/>
        <v>2.4523161058861188E-2</v>
      </c>
      <c r="AC194" s="102"/>
      <c r="AD194" s="5"/>
      <c r="AE194" s="86">
        <f t="shared" si="149"/>
        <v>159.10847963241483</v>
      </c>
      <c r="AF194" s="86">
        <f t="shared" si="173"/>
        <v>4.1104785324148168</v>
      </c>
      <c r="AG194" s="92">
        <f t="shared" si="174"/>
        <v>2.5834440388791183E-2</v>
      </c>
      <c r="AH194" s="156">
        <f t="shared" si="175"/>
        <v>2.6519558337806309E-2</v>
      </c>
      <c r="AI194" s="102"/>
      <c r="AJ194" s="5"/>
      <c r="AK194" s="86">
        <f t="shared" si="150"/>
        <v>159.27613416438237</v>
      </c>
      <c r="AL194" s="86">
        <f t="shared" si="176"/>
        <v>4.2781330643823594</v>
      </c>
      <c r="AM194" s="92">
        <f t="shared" si="177"/>
        <v>2.685984995069678E-2</v>
      </c>
      <c r="AN194" s="156">
        <f t="shared" si="178"/>
        <v>2.7601214428708908E-2</v>
      </c>
      <c r="AO194" s="102"/>
      <c r="AP194" s="5"/>
      <c r="AQ194" s="6">
        <f t="shared" si="151"/>
        <v>158.79904204477685</v>
      </c>
      <c r="AR194" s="5"/>
      <c r="AS194" s="86">
        <f t="shared" si="179"/>
        <v>0.62718242748942987</v>
      </c>
      <c r="AT194" s="86">
        <f t="shared" si="152"/>
        <v>159.42622447226628</v>
      </c>
      <c r="AU194" s="86">
        <f t="shared" si="180"/>
        <v>4.4282233722662738</v>
      </c>
      <c r="AV194" s="92">
        <f t="shared" si="181"/>
        <v>2.777600352090509E-2</v>
      </c>
      <c r="AW194" s="156">
        <f t="shared" si="182"/>
        <v>2.8569551483501508E-2</v>
      </c>
      <c r="AY194" s="5"/>
      <c r="AZ194" s="86">
        <f t="shared" si="183"/>
        <v>0.59484217186298338</v>
      </c>
      <c r="BA194" s="86">
        <f t="shared" si="153"/>
        <v>159.39388421663983</v>
      </c>
      <c r="BB194" s="86">
        <f t="shared" si="184"/>
        <v>4.3958831166398227</v>
      </c>
      <c r="BC194" s="92">
        <f t="shared" si="185"/>
        <v>2.7578743928877273E-2</v>
      </c>
      <c r="BD194" s="156">
        <f t="shared" si="186"/>
        <v>2.8360901982237386E-2</v>
      </c>
      <c r="BF194" s="5"/>
      <c r="BG194">
        <f t="shared" si="187"/>
        <v>0.63821502450332956</v>
      </c>
      <c r="BH194" s="86">
        <f t="shared" si="154"/>
        <v>159.43725706928018</v>
      </c>
      <c r="BI194" s="86">
        <f t="shared" si="188"/>
        <v>4.4392559692801683</v>
      </c>
      <c r="BJ194" s="92">
        <f t="shared" si="189"/>
        <v>2.7843278609285038E-2</v>
      </c>
      <c r="BK194" s="156">
        <f t="shared" si="190"/>
        <v>2.8640730446685535E-2</v>
      </c>
      <c r="BM194" s="5"/>
      <c r="BN194" s="86">
        <f t="shared" si="191"/>
        <v>0.71563817940831509</v>
      </c>
      <c r="BO194" s="86">
        <f t="shared" si="155"/>
        <v>159.51468022418516</v>
      </c>
      <c r="BP194" s="86">
        <f t="shared" si="192"/>
        <v>4.5166791241851456</v>
      </c>
      <c r="BQ194" s="92">
        <f t="shared" si="193"/>
        <v>2.8315131358676915E-2</v>
      </c>
      <c r="BR194" s="156">
        <f t="shared" si="194"/>
        <v>2.9140241113632951E-2</v>
      </c>
      <c r="BW194" s="5"/>
      <c r="BX194" s="86">
        <f t="shared" si="156"/>
        <v>508.85953753581208</v>
      </c>
      <c r="BY194" s="86">
        <f t="shared" si="195"/>
        <v>2.9895424358120977</v>
      </c>
      <c r="BZ194" s="92">
        <f t="shared" si="196"/>
        <v>5.8749855614167439E-3</v>
      </c>
      <c r="CA194" s="156">
        <f t="shared" si="197"/>
        <v>5.9097049929223953E-3</v>
      </c>
      <c r="CC194" s="5"/>
      <c r="CD194" s="86">
        <f t="shared" si="157"/>
        <v>513.85706567104876</v>
      </c>
      <c r="CE194" s="86">
        <f t="shared" si="198"/>
        <v>7.9870705710487755</v>
      </c>
      <c r="CF194" s="92">
        <f t="shared" si="199"/>
        <v>1.5543370140524225E-2</v>
      </c>
      <c r="CG194" s="156">
        <f t="shared" si="200"/>
        <v>1.5788781007796078E-2</v>
      </c>
      <c r="CI194" s="5"/>
      <c r="CJ194" s="86">
        <f t="shared" si="158"/>
        <v>516.29884352920692</v>
      </c>
      <c r="CK194" s="86">
        <f t="shared" si="201"/>
        <v>10.428848429206937</v>
      </c>
      <c r="CL194" s="92">
        <f t="shared" si="202"/>
        <v>2.0199248090349401E-2</v>
      </c>
      <c r="CM194" s="156">
        <f t="shared" si="203"/>
        <v>2.0615669105152938E-2</v>
      </c>
      <c r="CO194" s="5"/>
      <c r="CP194" s="86">
        <f t="shared" si="159"/>
        <v>517.32045679475175</v>
      </c>
      <c r="CQ194" s="86">
        <f t="shared" si="204"/>
        <v>11.450461694751766</v>
      </c>
      <c r="CR194" s="92">
        <f t="shared" si="205"/>
        <v>2.2134175334370679E-2</v>
      </c>
      <c r="CS194" s="156">
        <f t="shared" si="206"/>
        <v>2.2635186521565185E-2</v>
      </c>
      <c r="CU194" s="5"/>
      <c r="CV194" s="6">
        <f t="shared" si="160"/>
        <v>513.85706567104876</v>
      </c>
      <c r="CW194" s="5"/>
      <c r="CX194" s="86">
        <f t="shared" si="207"/>
        <v>4.8505420136119533</v>
      </c>
      <c r="CY194" s="86">
        <f t="shared" si="161"/>
        <v>518.70760768466073</v>
      </c>
      <c r="CZ194" s="86">
        <f t="shared" si="208"/>
        <v>12.837612584660747</v>
      </c>
      <c r="DA194" s="92">
        <f t="shared" si="209"/>
        <v>2.4749227492466525E-2</v>
      </c>
      <c r="DB194" s="156">
        <f t="shared" si="210"/>
        <v>2.5377295963408576E-2</v>
      </c>
      <c r="DD194" s="5"/>
      <c r="DE194" s="86">
        <f t="shared" si="211"/>
        <v>5.0193252807150994</v>
      </c>
      <c r="DF194" s="86">
        <f t="shared" si="162"/>
        <v>518.87639095176382</v>
      </c>
      <c r="DG194" s="86">
        <f t="shared" si="212"/>
        <v>13.006395851763841</v>
      </c>
      <c r="DH194" s="92">
        <f t="shared" si="213"/>
        <v>2.5066462993057918E-2</v>
      </c>
      <c r="DI194" s="156">
        <f t="shared" si="214"/>
        <v>2.5710945455843348E-2</v>
      </c>
      <c r="DK194" s="5"/>
      <c r="DL194" s="86">
        <f t="shared" si="215"/>
        <v>5.0361668324512063</v>
      </c>
      <c r="DM194" s="86">
        <f t="shared" si="163"/>
        <v>518.89323250349992</v>
      </c>
      <c r="DN194" s="86">
        <f t="shared" si="216"/>
        <v>13.023237403499934</v>
      </c>
      <c r="DO194" s="92">
        <f t="shared" si="217"/>
        <v>2.5098106099142644E-2</v>
      </c>
      <c r="DP194" s="156">
        <f t="shared" si="218"/>
        <v>2.5744237708594499E-2</v>
      </c>
      <c r="DR194" s="5"/>
      <c r="DS194" s="86">
        <f t="shared" si="164"/>
        <v>5.1950866855545019</v>
      </c>
      <c r="DT194" s="86">
        <f t="shared" ref="DT194:DT257" si="222">(CV194+DS194)</f>
        <v>519.0521523566033</v>
      </c>
      <c r="DU194" s="86">
        <f t="shared" si="219"/>
        <v>13.182157256603318</v>
      </c>
      <c r="DV194" s="92">
        <f t="shared" si="220"/>
        <v>2.5396594921634791E-2</v>
      </c>
      <c r="DW194" s="156">
        <f t="shared" si="221"/>
        <v>2.6058389278449851E-2</v>
      </c>
    </row>
    <row r="195" spans="1:127" x14ac:dyDescent="0.7">
      <c r="A195" s="25">
        <v>44111</v>
      </c>
      <c r="B195">
        <v>159.7845001</v>
      </c>
      <c r="C195" s="85">
        <v>44111</v>
      </c>
      <c r="D195">
        <v>534.6599731</v>
      </c>
      <c r="E195" s="17">
        <v>194</v>
      </c>
      <c r="R195" s="5"/>
      <c r="S195" s="86">
        <f t="shared" si="165"/>
        <v>157.11175260275172</v>
      </c>
      <c r="T195" s="86">
        <f t="shared" si="166"/>
        <v>2.672747497248281</v>
      </c>
      <c r="U195" s="92">
        <f t="shared" si="167"/>
        <v>1.7011760437846898E-2</v>
      </c>
      <c r="V195" s="156">
        <f t="shared" si="168"/>
        <v>1.6727201296593604E-2</v>
      </c>
      <c r="W195" s="102"/>
      <c r="X195" s="5"/>
      <c r="Y195" s="86">
        <f t="shared" si="169"/>
        <v>156.89852157238843</v>
      </c>
      <c r="Z195" s="86">
        <f t="shared" si="170"/>
        <v>2.8859785276115701</v>
      </c>
      <c r="AA195" s="92">
        <f t="shared" si="171"/>
        <v>1.8393917920253081E-2</v>
      </c>
      <c r="AB195" s="156">
        <f t="shared" si="172"/>
        <v>1.8061692628542823E-2</v>
      </c>
      <c r="AC195" s="102"/>
      <c r="AD195" s="5"/>
      <c r="AE195" s="86">
        <f t="shared" ref="AE195:AE254" si="223">($AD$2*B194)+(1-$AD$2)*(AE194)</f>
        <v>156.39556380102104</v>
      </c>
      <c r="AF195" s="86">
        <f t="shared" si="173"/>
        <v>3.3889362989789618</v>
      </c>
      <c r="AG195" s="92">
        <f t="shared" si="174"/>
        <v>2.1669005287711599E-2</v>
      </c>
      <c r="AH195" s="156">
        <f t="shared" si="175"/>
        <v>2.1209418290622808E-2</v>
      </c>
      <c r="AI195" s="102"/>
      <c r="AJ195" s="5"/>
      <c r="AK195" s="86">
        <f t="shared" ref="AK195:AK254" si="224">($AJ$2*B194)+(1-$AJ$2)*(AK194)</f>
        <v>156.0675343660956</v>
      </c>
      <c r="AL195" s="86">
        <f t="shared" si="176"/>
        <v>3.7169657339044022</v>
      </c>
      <c r="AM195" s="92">
        <f t="shared" si="177"/>
        <v>2.3816393005769706E-2</v>
      </c>
      <c r="AN195" s="156">
        <f t="shared" si="178"/>
        <v>2.3262367323352174E-2</v>
      </c>
      <c r="AO195" s="102"/>
      <c r="AP195" s="5"/>
      <c r="AQ195" s="6">
        <f t="shared" ref="AQ195:AQ254" si="225">($AP$2*B194)+(1-$AP$2)*(AQ194)</f>
        <v>156.89852157238843</v>
      </c>
      <c r="AR195" s="5"/>
      <c r="AS195" s="86">
        <f t="shared" si="179"/>
        <v>-0.20695952947026136</v>
      </c>
      <c r="AT195" s="86">
        <f t="shared" ref="AT195:AT254" si="226">(AQ195+AS195)</f>
        <v>156.69156204291818</v>
      </c>
      <c r="AU195" s="86">
        <f t="shared" si="180"/>
        <v>3.0929380570818239</v>
      </c>
      <c r="AV195" s="92">
        <f t="shared" si="181"/>
        <v>1.9739021149298781E-2</v>
      </c>
      <c r="AW195" s="156">
        <f t="shared" si="182"/>
        <v>1.9356934215434728E-2</v>
      </c>
      <c r="AY195" s="5"/>
      <c r="AZ195" s="86">
        <f t="shared" si="183"/>
        <v>-0.65283915026271933</v>
      </c>
      <c r="BA195" s="86">
        <f t="shared" ref="BA195:BA254" si="227">(AQ195+AZ195)</f>
        <v>156.24568242212572</v>
      </c>
      <c r="BB195" s="86">
        <f t="shared" si="184"/>
        <v>3.5388176778742775</v>
      </c>
      <c r="BC195" s="92">
        <f t="shared" si="185"/>
        <v>2.2649058988481532E-2</v>
      </c>
      <c r="BD195" s="156">
        <f t="shared" si="186"/>
        <v>2.2147440306534948E-2</v>
      </c>
      <c r="BF195" s="5"/>
      <c r="BG195">
        <f t="shared" si="187"/>
        <v>-1.0373504034452266</v>
      </c>
      <c r="BH195" s="86">
        <f t="shared" ref="BH195:BH254" si="228">(AQ195+BG195)</f>
        <v>155.8611711689432</v>
      </c>
      <c r="BI195" s="86">
        <f t="shared" si="188"/>
        <v>3.9233289310568011</v>
      </c>
      <c r="BJ195" s="92">
        <f t="shared" si="189"/>
        <v>2.5171945659282723E-2</v>
      </c>
      <c r="BK195" s="156">
        <f t="shared" si="190"/>
        <v>2.4553876806582699E-2</v>
      </c>
      <c r="BM195" s="5"/>
      <c r="BN195" s="86">
        <f t="shared" si="191"/>
        <v>-1.2464808094392377</v>
      </c>
      <c r="BO195" s="86">
        <f t="shared" ref="BO195:BO254" si="229">(AQ195+BN195)</f>
        <v>155.65204076294918</v>
      </c>
      <c r="BP195" s="86">
        <f t="shared" si="192"/>
        <v>4.1324593370508182</v>
      </c>
      <c r="BQ195" s="92">
        <f t="shared" si="193"/>
        <v>2.6549342474374373E-2</v>
      </c>
      <c r="BR195" s="156">
        <f t="shared" si="194"/>
        <v>2.586270467075685E-2</v>
      </c>
      <c r="BW195" s="5"/>
      <c r="BX195" s="86">
        <f t="shared" ref="BX195:BX254" si="230">($BW$2*D194)+(1-$BW$2)*(BX194)</f>
        <v>507.87298853199411</v>
      </c>
      <c r="BY195" s="86">
        <f t="shared" si="195"/>
        <v>26.786984568005892</v>
      </c>
      <c r="BZ195" s="92">
        <f t="shared" si="196"/>
        <v>5.274347164127318E-2</v>
      </c>
      <c r="CA195" s="156">
        <f t="shared" si="197"/>
        <v>5.0100972423076442E-2</v>
      </c>
      <c r="CC195" s="5"/>
      <c r="CD195" s="86">
        <f t="shared" ref="CD195:CD254" si="231">($CC$2*D194)+(1-$CC$2)*(CD194)</f>
        <v>509.86353038552437</v>
      </c>
      <c r="CE195" s="86">
        <f t="shared" si="198"/>
        <v>24.796442714475631</v>
      </c>
      <c r="CF195" s="92">
        <f t="shared" si="199"/>
        <v>4.8633489623637595E-2</v>
      </c>
      <c r="CG195" s="156">
        <f t="shared" si="200"/>
        <v>4.6377967235332641E-2</v>
      </c>
      <c r="CI195" s="5"/>
      <c r="CJ195" s="86">
        <f t="shared" ref="CJ195:CJ254" si="232">($CI$2*D194)+(1-$CI$2)*(CJ194)</f>
        <v>509.41580356593033</v>
      </c>
      <c r="CK195" s="86">
        <f t="shared" si="201"/>
        <v>25.24416953406967</v>
      </c>
      <c r="CL195" s="92">
        <f t="shared" si="202"/>
        <v>4.9555136211635965E-2</v>
      </c>
      <c r="CM195" s="156">
        <f t="shared" si="203"/>
        <v>4.7215372019906436E-2</v>
      </c>
      <c r="CO195" s="5"/>
      <c r="CP195" s="86">
        <f t="shared" ref="CP195:CP254" si="233">($CO$2*D194)+(1-$CO$2)*(CP194)</f>
        <v>508.73261052368798</v>
      </c>
      <c r="CQ195" s="86">
        <f t="shared" si="204"/>
        <v>25.927362576312021</v>
      </c>
      <c r="CR195" s="92">
        <f t="shared" si="205"/>
        <v>5.0964616853679701E-2</v>
      </c>
      <c r="CS195" s="156">
        <f t="shared" si="206"/>
        <v>4.8493180489990975E-2</v>
      </c>
      <c r="CU195" s="5"/>
      <c r="CV195" s="6">
        <f t="shared" ref="CV195:CV254" si="234">($CU$2*D194)+(1-$CU$2)*(CV194)</f>
        <v>509.86353038552437</v>
      </c>
      <c r="CW195" s="5"/>
      <c r="CX195" s="86">
        <f t="shared" si="207"/>
        <v>1.9319965048969603</v>
      </c>
      <c r="CY195" s="86">
        <f t="shared" ref="CY195:CY254" si="235">(CV195+CX195)</f>
        <v>511.79552689042134</v>
      </c>
      <c r="CZ195" s="86">
        <f t="shared" si="208"/>
        <v>22.864446209578659</v>
      </c>
      <c r="DA195" s="92">
        <f t="shared" si="209"/>
        <v>4.4674962965188407E-2</v>
      </c>
      <c r="DB195" s="156">
        <f t="shared" si="210"/>
        <v>4.2764462200169627E-2</v>
      </c>
      <c r="DD195" s="5"/>
      <c r="DE195" s="86">
        <f t="shared" si="211"/>
        <v>0.51289499759535584</v>
      </c>
      <c r="DF195" s="86">
        <f t="shared" ref="DF195:DF254" si="236">(CV195+DE195)</f>
        <v>510.37642538311974</v>
      </c>
      <c r="DG195" s="86">
        <f t="shared" si="212"/>
        <v>24.283547716880264</v>
      </c>
      <c r="DH195" s="92">
        <f t="shared" si="213"/>
        <v>4.7579681406035849E-2</v>
      </c>
      <c r="DI195" s="156">
        <f t="shared" si="214"/>
        <v>4.541867530513341E-2</v>
      </c>
      <c r="DK195" s="5"/>
      <c r="DL195" s="86">
        <f t="shared" si="215"/>
        <v>-0.92343656541268593</v>
      </c>
      <c r="DM195" s="86">
        <f t="shared" ref="DM195:DM254" si="237">(CV195+DL195)</f>
        <v>508.94009382011171</v>
      </c>
      <c r="DN195" s="86">
        <f t="shared" si="216"/>
        <v>25.719879279888289</v>
      </c>
      <c r="DO195" s="92">
        <f t="shared" si="217"/>
        <v>5.0536162491806258E-2</v>
      </c>
      <c r="DP195" s="156">
        <f t="shared" si="218"/>
        <v>4.8105114603516012E-2</v>
      </c>
      <c r="DR195" s="5"/>
      <c r="DS195" s="86">
        <f t="shared" ref="DS195:DS254" si="238">($DR$2)*(CV195-CV194)+(1-$DR$2)*DS194</f>
        <v>-1.6963797927546653</v>
      </c>
      <c r="DT195" s="86">
        <f t="shared" si="222"/>
        <v>508.1671505927697</v>
      </c>
      <c r="DU195" s="86">
        <f t="shared" si="219"/>
        <v>26.492822507230301</v>
      </c>
      <c r="DV195" s="92">
        <f t="shared" si="220"/>
        <v>5.2134071390342339E-2</v>
      </c>
      <c r="DW195" s="156">
        <f t="shared" si="221"/>
        <v>4.9550787117320305E-2</v>
      </c>
    </row>
    <row r="196" spans="1:127" x14ac:dyDescent="0.7">
      <c r="A196" s="25">
        <v>44112</v>
      </c>
      <c r="B196">
        <v>159.5274963</v>
      </c>
      <c r="C196" s="85">
        <v>44112</v>
      </c>
      <c r="D196">
        <v>531.78997800000002</v>
      </c>
      <c r="E196" s="17">
        <v>195</v>
      </c>
      <c r="R196" s="5"/>
      <c r="S196" s="86">
        <f t="shared" ref="S196:S254" si="239">($R$2*B195)+(1-$R$2)*(S195)</f>
        <v>157.99375927684363</v>
      </c>
      <c r="T196" s="86">
        <f t="shared" ref="T196:T253" si="240">ABS(B196-S196)</f>
        <v>1.5337370231563625</v>
      </c>
      <c r="U196" s="92">
        <f t="shared" ref="U196:U253" si="241">(T196/S196)</f>
        <v>9.7075797814828932E-3</v>
      </c>
      <c r="V196" s="156">
        <f t="shared" ref="V196:V253" si="242">ABS((B196-S196)/B196)</f>
        <v>9.6142486952348824E-3</v>
      </c>
      <c r="W196" s="102"/>
      <c r="X196" s="5"/>
      <c r="Y196" s="86">
        <f t="shared" ref="Y196:Y254" si="243">($X$2*B195)+(1-$X$2)*(Y195)</f>
        <v>158.34151083619423</v>
      </c>
      <c r="Z196" s="86">
        <f t="shared" ref="Z196:Z253" si="244">ABS((B196-Y196))</f>
        <v>1.1859854638057641</v>
      </c>
      <c r="AA196" s="92">
        <f t="shared" ref="AA196:AA253" si="245">(Z196/Y196)</f>
        <v>7.4900476668602533E-3</v>
      </c>
      <c r="AB196" s="156">
        <f t="shared" ref="AB196:AB253" si="246">ABS((B196-Y196)/B196)</f>
        <v>7.4343639266766584E-3</v>
      </c>
      <c r="AC196" s="102"/>
      <c r="AD196" s="5"/>
      <c r="AE196" s="86">
        <f t="shared" si="223"/>
        <v>158.63226175834717</v>
      </c>
      <c r="AF196" s="86">
        <f t="shared" ref="AF196:AF253" si="247">ABS((B196-AE196))</f>
        <v>0.89523454165282601</v>
      </c>
      <c r="AG196" s="92">
        <f t="shared" ref="AG196:AG253" si="248">(AF196/AE196)</f>
        <v>5.6434582204758802E-3</v>
      </c>
      <c r="AH196" s="156">
        <f t="shared" ref="AH196:AH253" si="249">ABS((B196-AE196)/B196)</f>
        <v>5.6117883275074382E-3</v>
      </c>
      <c r="AI196" s="102"/>
      <c r="AJ196" s="5"/>
      <c r="AK196" s="86">
        <f t="shared" si="224"/>
        <v>158.85525866652389</v>
      </c>
      <c r="AL196" s="86">
        <f t="shared" ref="AL196:AL253" si="250">ABS(B196-AK196)</f>
        <v>0.67223763347610088</v>
      </c>
      <c r="AM196" s="92">
        <f t="shared" ref="AM196:AM253" si="251">(AL196/AK196)</f>
        <v>4.2317619140786042E-3</v>
      </c>
      <c r="AN196" s="156">
        <f t="shared" ref="AN196:AN253" si="252">ABS((B196-AK196)/B196)</f>
        <v>4.2139295674265588E-3</v>
      </c>
      <c r="AO196" s="102"/>
      <c r="AP196" s="5"/>
      <c r="AQ196" s="6">
        <f t="shared" si="225"/>
        <v>158.34151083619423</v>
      </c>
      <c r="AR196" s="5"/>
      <c r="AS196" s="86">
        <f t="shared" ref="AS196:AS254" si="253">($AR$2)*(AQ196-AQ195)+(1-$AR$2)*AS195</f>
        <v>0.33752357231083868</v>
      </c>
      <c r="AT196" s="86">
        <f t="shared" si="226"/>
        <v>158.67903440850506</v>
      </c>
      <c r="AU196" s="86">
        <f t="shared" ref="AU196:AU253" si="254">ABS(B196-AT196)</f>
        <v>0.84846189149493512</v>
      </c>
      <c r="AV196" s="92">
        <f t="shared" ref="AV196:AV253" si="255">(AU196/AT196)</f>
        <v>5.347032105770479E-3</v>
      </c>
      <c r="AW196" s="156">
        <f t="shared" ref="AW196:AW253" si="256">ABS((B196-AT196)/B196)</f>
        <v>5.3185934160174938E-3</v>
      </c>
      <c r="AY196" s="5"/>
      <c r="AZ196" s="86">
        <f t="shared" ref="AZ196:AZ254" si="257">($AY$2)*(AQ196-AQ195)+(1-$AY$2)*AZ195</f>
        <v>0.39507505677153998</v>
      </c>
      <c r="BA196" s="86">
        <f t="shared" si="227"/>
        <v>158.73658589296576</v>
      </c>
      <c r="BB196" s="86">
        <f t="shared" ref="BB196:BB253" si="258">ABS((B196-BA196))</f>
        <v>0.79091040703423232</v>
      </c>
      <c r="BC196" s="92">
        <f t="shared" ref="BC196:BC253" si="259">(BB196/BA196)</f>
        <v>4.9825338159126976E-3</v>
      </c>
      <c r="BD196" s="156">
        <f t="shared" ref="BD196:BD253" si="260">ABS((B196-BA196)/B196)</f>
        <v>4.9578312540358742E-3</v>
      </c>
      <c r="BF196" s="5"/>
      <c r="BG196">
        <f t="shared" ref="BG196:BG254" si="261">($BF$2)*(AQ196-AQ195)+(1-$BF$2)*BG195</f>
        <v>0.59967377694045054</v>
      </c>
      <c r="BH196" s="86">
        <f t="shared" si="228"/>
        <v>158.94118461313468</v>
      </c>
      <c r="BI196" s="86">
        <f t="shared" ref="BI196:BI253" si="262">ABS((B196-BH196))</f>
        <v>0.5863116868653151</v>
      </c>
      <c r="BJ196" s="92">
        <f t="shared" ref="BJ196:BJ253" si="263">(BI196/BH196)</f>
        <v>3.6888594249024059E-3</v>
      </c>
      <c r="BK196" s="156">
        <f t="shared" ref="BK196:BK253" si="264">ABS((B196-BH196)/B196)</f>
        <v>3.6753017533900523E-3</v>
      </c>
      <c r="BM196" s="5"/>
      <c r="BN196" s="86">
        <f t="shared" ref="BN196:BN254" si="265">($BM$2)*(AQ196-AQ195)+(1-$BM$2)*BN195</f>
        <v>0.7706217454945401</v>
      </c>
      <c r="BO196" s="86">
        <f t="shared" si="229"/>
        <v>159.11213258168877</v>
      </c>
      <c r="BP196" s="86">
        <f t="shared" ref="BP196:BP253" si="266">ABS((B196-BO196))</f>
        <v>0.41536371831122665</v>
      </c>
      <c r="BQ196" s="92">
        <f t="shared" ref="BQ196:BQ253" si="267">(BP196/BO196)</f>
        <v>2.6105094034735367E-3</v>
      </c>
      <c r="BR196" s="156">
        <f t="shared" ref="BR196:BR253" si="268">ABS((B196-BO196)/B196)</f>
        <v>2.603712387801241E-3</v>
      </c>
      <c r="BW196" s="5"/>
      <c r="BX196" s="86">
        <f t="shared" si="230"/>
        <v>516.71269343943595</v>
      </c>
      <c r="BY196" s="86">
        <f t="shared" ref="BY196:BY253" si="269">ABS((D196-BX196))</f>
        <v>15.077284560564067</v>
      </c>
      <c r="BZ196" s="92">
        <f t="shared" ref="BZ196:BZ253" si="270">(BY196/BX196)</f>
        <v>2.9179241679169781E-2</v>
      </c>
      <c r="CA196" s="156">
        <f t="shared" ref="CA196:CA253" si="271">ABS((D196-BX196)/D196)</f>
        <v>2.835195318510509E-2</v>
      </c>
      <c r="CC196" s="5"/>
      <c r="CD196" s="86">
        <f t="shared" si="231"/>
        <v>522.26175174276216</v>
      </c>
      <c r="CE196" s="86">
        <f t="shared" ref="CE196:CE253" si="272">ABS((D196-CD196))</f>
        <v>9.5282262572378613</v>
      </c>
      <c r="CF196" s="92">
        <f t="shared" ref="CF196:CF253" si="273">(CE196/CD196)</f>
        <v>1.8244158653094224E-2</v>
      </c>
      <c r="CG196" s="156">
        <f t="shared" ref="CG196:CG253" si="274">ABS((D196-CD196)/D196)</f>
        <v>1.7917273080384866E-2</v>
      </c>
      <c r="CI196" s="5"/>
      <c r="CJ196" s="86">
        <f t="shared" si="232"/>
        <v>526.07695545841625</v>
      </c>
      <c r="CK196" s="86">
        <f t="shared" ref="CK196:CK253" si="275">ABS((D196-CJ196))</f>
        <v>5.7130225415837685</v>
      </c>
      <c r="CL196" s="92">
        <f t="shared" ref="CL196:CL253" si="276">(CK196/CJ196)</f>
        <v>1.0859670780685535E-2</v>
      </c>
      <c r="CM196" s="156">
        <f t="shared" ref="CM196:CM253" si="277">ABS((D196-CJ196)/D196)</f>
        <v>1.0743005280147962E-2</v>
      </c>
      <c r="CO196" s="5"/>
      <c r="CP196" s="86">
        <f t="shared" si="233"/>
        <v>528.17813245592197</v>
      </c>
      <c r="CQ196" s="86">
        <f t="shared" ref="CQ196:CQ253" si="278">ABS((D196-CP196))</f>
        <v>3.6118455440780508</v>
      </c>
      <c r="CR196" s="92">
        <f t="shared" ref="CR196:CR253" si="279">(CQ196/CP196)</f>
        <v>6.8383095060821552E-3</v>
      </c>
      <c r="CS196" s="156">
        <f t="shared" ref="CS196:CS253" si="280">ABS((D196-CP196)/D196)</f>
        <v>6.7918646335942247E-3</v>
      </c>
      <c r="CU196" s="5"/>
      <c r="CV196" s="6">
        <f t="shared" si="234"/>
        <v>522.26175174276216</v>
      </c>
      <c r="CW196" s="5"/>
      <c r="CX196" s="86">
        <f t="shared" ref="CX196:CX254" si="281">($CW$2)*(CV196-CV195)+(1-$CW$2)*CX195</f>
        <v>5.3858507061694336</v>
      </c>
      <c r="CY196" s="86">
        <f t="shared" si="235"/>
        <v>527.64760244893159</v>
      </c>
      <c r="CZ196" s="86">
        <f t="shared" ref="CZ196:CZ253" si="282">ABS((D196-CY196))</f>
        <v>4.1423755510684259</v>
      </c>
      <c r="DA196" s="92">
        <f t="shared" ref="DA196:DA253" si="283">(CZ196/CY196)</f>
        <v>7.8506479169861212E-3</v>
      </c>
      <c r="DB196" s="156">
        <f t="shared" ref="DB196:DB253" si="284">ABS((D196-CY196)/D196)</f>
        <v>7.7894953316860471E-3</v>
      </c>
      <c r="DD196" s="5"/>
      <c r="DE196" s="86">
        <f t="shared" ref="DE196:DE254" si="285">($DD$2)*(CV196-CV195)+(1-$DD$2)*DE195</f>
        <v>6.455558177416572</v>
      </c>
      <c r="DF196" s="86">
        <f t="shared" si="236"/>
        <v>528.71730992017876</v>
      </c>
      <c r="DG196" s="86">
        <f t="shared" ref="DG196:DG253" si="286">ABS((D196-DF196))</f>
        <v>3.0726680798212556</v>
      </c>
      <c r="DH196" s="92">
        <f t="shared" ref="DH196:DH253" si="287">(DG196/DF196)</f>
        <v>5.8115518863665365E-3</v>
      </c>
      <c r="DI196" s="156">
        <f t="shared" ref="DI196:DI253" si="288">ABS((D196-DF196)/D196)</f>
        <v>5.7779728970771532E-3</v>
      </c>
      <c r="DK196" s="5"/>
      <c r="DL196" s="86">
        <f t="shared" ref="DL196:DL254" si="289">($DK$2)*(CV196-CV195)+(1-$DK$2)*DL195</f>
        <v>7.8688576635366276</v>
      </c>
      <c r="DM196" s="86">
        <f t="shared" si="237"/>
        <v>530.13060940629873</v>
      </c>
      <c r="DN196" s="86">
        <f t="shared" ref="DN196:DN253" si="290">ABS((D196-DM196))</f>
        <v>1.6593685937012879</v>
      </c>
      <c r="DO196" s="92">
        <f t="shared" ref="DO196:DO253" si="291">(DN196/DM196)</f>
        <v>3.1301127764715186E-3</v>
      </c>
      <c r="DP196" s="156">
        <f t="shared" ref="DP196:DP253" si="292">ABS((D196-DM196)/D196)</f>
        <v>3.1203457423962357E-3</v>
      </c>
      <c r="DR196" s="5"/>
      <c r="DS196" s="86">
        <f t="shared" si="238"/>
        <v>8.8745710697396749</v>
      </c>
      <c r="DT196" s="86">
        <f t="shared" si="222"/>
        <v>531.13632281250182</v>
      </c>
      <c r="DU196" s="86">
        <f t="shared" ref="DU196:DU253" si="293">ABS((D196-DT196))</f>
        <v>0.65365518749820239</v>
      </c>
      <c r="DV196" s="92">
        <f t="shared" ref="DV196:DV253" si="294">(DU196/DT196)</f>
        <v>1.2306731048573971E-3</v>
      </c>
      <c r="DW196" s="156">
        <f t="shared" ref="DW196:DW253" si="295">ABS((D196-DT196)/D196)</f>
        <v>1.2291604101990097E-3</v>
      </c>
    </row>
    <row r="197" spans="1:127" x14ac:dyDescent="0.7">
      <c r="A197" s="25">
        <v>44113</v>
      </c>
      <c r="B197">
        <v>164.33250430000001</v>
      </c>
      <c r="C197" s="85">
        <v>44113</v>
      </c>
      <c r="D197">
        <v>539.44000240000003</v>
      </c>
      <c r="E197" s="17">
        <v>196</v>
      </c>
      <c r="R197" s="5"/>
      <c r="S197" s="86">
        <f t="shared" si="239"/>
        <v>158.49989249448524</v>
      </c>
      <c r="T197" s="86">
        <f t="shared" si="240"/>
        <v>5.8326118055147731</v>
      </c>
      <c r="U197" s="92">
        <f t="shared" si="241"/>
        <v>3.6798837612572577E-2</v>
      </c>
      <c r="V197" s="156">
        <f t="shared" si="242"/>
        <v>3.5492745822621609E-2</v>
      </c>
      <c r="W197" s="102"/>
      <c r="X197" s="5"/>
      <c r="Y197" s="86">
        <f t="shared" si="243"/>
        <v>158.93450356809711</v>
      </c>
      <c r="Z197" s="86">
        <f t="shared" si="244"/>
        <v>5.3980007319028971</v>
      </c>
      <c r="AA197" s="92">
        <f t="shared" si="245"/>
        <v>3.396368070316505E-2</v>
      </c>
      <c r="AB197" s="156">
        <f t="shared" si="246"/>
        <v>3.2848040349026046E-2</v>
      </c>
      <c r="AC197" s="102"/>
      <c r="AD197" s="5"/>
      <c r="AE197" s="86">
        <f t="shared" si="223"/>
        <v>159.22311655583803</v>
      </c>
      <c r="AF197" s="86">
        <f t="shared" si="247"/>
        <v>5.1093877441619782</v>
      </c>
      <c r="AG197" s="92">
        <f t="shared" si="248"/>
        <v>3.2089484584169436E-2</v>
      </c>
      <c r="AH197" s="156">
        <f t="shared" si="249"/>
        <v>3.1091765843441709E-2</v>
      </c>
      <c r="AI197" s="102"/>
      <c r="AJ197" s="5"/>
      <c r="AK197" s="86">
        <f t="shared" si="224"/>
        <v>159.35943689163096</v>
      </c>
      <c r="AL197" s="86">
        <f t="shared" si="250"/>
        <v>4.9730674083690474</v>
      </c>
      <c r="AM197" s="92">
        <f t="shared" si="251"/>
        <v>3.1206607561941106E-2</v>
      </c>
      <c r="AN197" s="156">
        <f t="shared" si="252"/>
        <v>3.0262226146632435E-2</v>
      </c>
      <c r="AO197" s="102"/>
      <c r="AP197" s="5"/>
      <c r="AQ197" s="6">
        <f t="shared" si="225"/>
        <v>158.93450356809711</v>
      </c>
      <c r="AR197" s="5"/>
      <c r="AS197" s="86">
        <f t="shared" si="253"/>
        <v>0.42182839497621299</v>
      </c>
      <c r="AT197" s="86">
        <f t="shared" si="226"/>
        <v>159.35633196307333</v>
      </c>
      <c r="AU197" s="86">
        <f t="shared" si="254"/>
        <v>4.9761723369266804</v>
      </c>
      <c r="AV197" s="92">
        <f t="shared" si="255"/>
        <v>3.1226699784228082E-2</v>
      </c>
      <c r="AW197" s="156">
        <f t="shared" si="256"/>
        <v>3.0281120330536336E-2</v>
      </c>
      <c r="AY197" s="5"/>
      <c r="AZ197" s="86">
        <f t="shared" si="257"/>
        <v>0.49403389433721101</v>
      </c>
      <c r="BA197" s="86">
        <f t="shared" si="227"/>
        <v>159.42853746243432</v>
      </c>
      <c r="BB197" s="86">
        <f t="shared" si="258"/>
        <v>4.9039668375656902</v>
      </c>
      <c r="BC197" s="92">
        <f t="shared" si="259"/>
        <v>3.0759655176045238E-2</v>
      </c>
      <c r="BD197" s="156">
        <f t="shared" si="260"/>
        <v>2.9841733736456481E-2</v>
      </c>
      <c r="BF197" s="5"/>
      <c r="BG197">
        <f t="shared" si="261"/>
        <v>0.59526428721565527</v>
      </c>
      <c r="BH197" s="86">
        <f t="shared" si="228"/>
        <v>159.52976785531277</v>
      </c>
      <c r="BI197" s="86">
        <f t="shared" si="262"/>
        <v>4.8027364446872411</v>
      </c>
      <c r="BJ197" s="92">
        <f t="shared" si="263"/>
        <v>3.0105581605579308E-2</v>
      </c>
      <c r="BK197" s="156">
        <f t="shared" si="264"/>
        <v>2.9225724181258284E-2</v>
      </c>
      <c r="BM197" s="5"/>
      <c r="BN197" s="86">
        <f t="shared" si="265"/>
        <v>0.63739998530079656</v>
      </c>
      <c r="BO197" s="86">
        <f t="shared" si="229"/>
        <v>159.5719035533979</v>
      </c>
      <c r="BP197" s="86">
        <f t="shared" si="266"/>
        <v>4.7606007466021083</v>
      </c>
      <c r="BQ197" s="92">
        <f t="shared" si="267"/>
        <v>2.9833577469413706E-2</v>
      </c>
      <c r="BR197" s="156">
        <f t="shared" si="268"/>
        <v>2.8969319045435541E-2</v>
      </c>
      <c r="BW197" s="5"/>
      <c r="BX197" s="86">
        <f t="shared" si="230"/>
        <v>521.68819734442206</v>
      </c>
      <c r="BY197" s="86">
        <f t="shared" si="269"/>
        <v>17.751805055577961</v>
      </c>
      <c r="BZ197" s="92">
        <f t="shared" si="270"/>
        <v>3.4027614858723937E-2</v>
      </c>
      <c r="CA197" s="156">
        <f t="shared" si="271"/>
        <v>3.290783956806901E-2</v>
      </c>
      <c r="CC197" s="5"/>
      <c r="CD197" s="86">
        <f t="shared" si="231"/>
        <v>527.02586487138115</v>
      </c>
      <c r="CE197" s="86">
        <f t="shared" si="272"/>
        <v>12.41413752861888</v>
      </c>
      <c r="CF197" s="92">
        <f t="shared" si="273"/>
        <v>2.3555082124192345E-2</v>
      </c>
      <c r="CG197" s="156">
        <f t="shared" si="274"/>
        <v>2.3013008811707807E-2</v>
      </c>
      <c r="CI197" s="5"/>
      <c r="CJ197" s="86">
        <f t="shared" si="232"/>
        <v>529.84755033586157</v>
      </c>
      <c r="CK197" s="86">
        <f t="shared" si="275"/>
        <v>9.5924520641384561</v>
      </c>
      <c r="CL197" s="92">
        <f t="shared" si="276"/>
        <v>1.8104173659117533E-2</v>
      </c>
      <c r="CM197" s="156">
        <f t="shared" si="277"/>
        <v>1.778224088213903E-2</v>
      </c>
      <c r="CO197" s="5"/>
      <c r="CP197" s="86">
        <f t="shared" si="233"/>
        <v>530.88701661398045</v>
      </c>
      <c r="CQ197" s="86">
        <f t="shared" si="278"/>
        <v>8.5529857860195762</v>
      </c>
      <c r="CR197" s="92">
        <f t="shared" si="279"/>
        <v>1.6110745824169662E-2</v>
      </c>
      <c r="CS197" s="156">
        <f t="shared" si="280"/>
        <v>1.5855305034789491E-2</v>
      </c>
      <c r="CU197" s="5"/>
      <c r="CV197" s="6">
        <f t="shared" si="234"/>
        <v>527.02586487138115</v>
      </c>
      <c r="CW197" s="5"/>
      <c r="CX197" s="86">
        <f t="shared" si="281"/>
        <v>5.1806773055777864</v>
      </c>
      <c r="CY197" s="86">
        <f t="shared" si="235"/>
        <v>532.20654217695892</v>
      </c>
      <c r="CZ197" s="86">
        <f t="shared" si="282"/>
        <v>7.2334602230411065</v>
      </c>
      <c r="DA197" s="92">
        <f t="shared" si="283"/>
        <v>1.3591453035231531E-2</v>
      </c>
      <c r="DB197" s="156">
        <f t="shared" si="284"/>
        <v>1.340920248935752E-2</v>
      </c>
      <c r="DD197" s="5"/>
      <c r="DE197" s="86">
        <f t="shared" si="285"/>
        <v>5.6098356530177798</v>
      </c>
      <c r="DF197" s="86">
        <f t="shared" si="236"/>
        <v>532.63570052439889</v>
      </c>
      <c r="DG197" s="86">
        <f t="shared" si="286"/>
        <v>6.8043018756011406</v>
      </c>
      <c r="DH197" s="92">
        <f t="shared" si="287"/>
        <v>1.2774776209897426E-2</v>
      </c>
      <c r="DI197" s="156">
        <f t="shared" si="288"/>
        <v>1.2613639784458707E-2</v>
      </c>
      <c r="DK197" s="5"/>
      <c r="DL197" s="86">
        <f t="shared" si="289"/>
        <v>5.8197262704909853</v>
      </c>
      <c r="DM197" s="86">
        <f t="shared" si="237"/>
        <v>532.84559114187209</v>
      </c>
      <c r="DN197" s="86">
        <f t="shared" si="290"/>
        <v>6.5944112581279342</v>
      </c>
      <c r="DO197" s="92">
        <f t="shared" si="291"/>
        <v>1.2375839019323232E-2</v>
      </c>
      <c r="DP197" s="156">
        <f t="shared" si="292"/>
        <v>1.2224549956972071E-2</v>
      </c>
      <c r="DR197" s="5"/>
      <c r="DS197" s="86">
        <f t="shared" si="238"/>
        <v>5.7917276138991589</v>
      </c>
      <c r="DT197" s="86">
        <f t="shared" si="222"/>
        <v>532.81759248528033</v>
      </c>
      <c r="DU197" s="86">
        <f t="shared" si="293"/>
        <v>6.6224099147196966</v>
      </c>
      <c r="DV197" s="92">
        <f t="shared" si="294"/>
        <v>1.2429037644628162E-2</v>
      </c>
      <c r="DW197" s="156">
        <f t="shared" si="295"/>
        <v>1.2276453146329913E-2</v>
      </c>
    </row>
    <row r="198" spans="1:127" x14ac:dyDescent="0.7">
      <c r="A198" s="25">
        <v>44116</v>
      </c>
      <c r="B198">
        <v>172.1464996</v>
      </c>
      <c r="C198" s="85">
        <v>44116</v>
      </c>
      <c r="D198">
        <v>539.80999759999997</v>
      </c>
      <c r="E198" s="17">
        <v>197</v>
      </c>
      <c r="R198" s="5"/>
      <c r="S198" s="86">
        <f t="shared" si="239"/>
        <v>160.42465439030511</v>
      </c>
      <c r="T198" s="86">
        <f t="shared" si="240"/>
        <v>11.721845209694891</v>
      </c>
      <c r="U198" s="92">
        <f t="shared" si="241"/>
        <v>7.3067604566416783E-2</v>
      </c>
      <c r="V198" s="156">
        <f t="shared" si="242"/>
        <v>6.80922658138957E-2</v>
      </c>
      <c r="W198" s="102"/>
      <c r="X198" s="5"/>
      <c r="Y198" s="86">
        <f t="shared" si="243"/>
        <v>161.63350393404858</v>
      </c>
      <c r="Z198" s="86">
        <f t="shared" si="244"/>
        <v>10.512995665951422</v>
      </c>
      <c r="AA198" s="92">
        <f t="shared" si="245"/>
        <v>6.5042181293310616E-2</v>
      </c>
      <c r="AB198" s="156">
        <f t="shared" si="246"/>
        <v>6.1070051905670129E-2</v>
      </c>
      <c r="AC198" s="102"/>
      <c r="AD198" s="5"/>
      <c r="AE198" s="86">
        <f t="shared" si="223"/>
        <v>162.59531246698495</v>
      </c>
      <c r="AF198" s="86">
        <f t="shared" si="247"/>
        <v>9.5511871330150484</v>
      </c>
      <c r="AG198" s="92">
        <f t="shared" si="248"/>
        <v>5.8742081724861665E-2</v>
      </c>
      <c r="AH198" s="156">
        <f t="shared" si="249"/>
        <v>5.5482900641071461E-2</v>
      </c>
      <c r="AI198" s="102"/>
      <c r="AJ198" s="5"/>
      <c r="AK198" s="86">
        <f t="shared" si="224"/>
        <v>163.08923744790775</v>
      </c>
      <c r="AL198" s="86">
        <f t="shared" si="250"/>
        <v>9.0572621520922496</v>
      </c>
      <c r="AM198" s="92">
        <f t="shared" si="251"/>
        <v>5.5535621441514346E-2</v>
      </c>
      <c r="AN198" s="156">
        <f t="shared" si="252"/>
        <v>5.2613687604091429E-2</v>
      </c>
      <c r="AO198" s="102"/>
      <c r="AP198" s="5"/>
      <c r="AQ198" s="6">
        <f t="shared" si="225"/>
        <v>161.63350393404858</v>
      </c>
      <c r="AR198" s="5"/>
      <c r="AS198" s="86">
        <f t="shared" si="253"/>
        <v>1.1732951453980456</v>
      </c>
      <c r="AT198" s="86">
        <f t="shared" si="226"/>
        <v>162.80679907944662</v>
      </c>
      <c r="AU198" s="86">
        <f t="shared" si="254"/>
        <v>9.3397005205533787</v>
      </c>
      <c r="AV198" s="92">
        <f t="shared" si="255"/>
        <v>5.7366771985952393E-2</v>
      </c>
      <c r="AW198" s="156">
        <f t="shared" si="256"/>
        <v>5.4254373700627828E-2</v>
      </c>
      <c r="AY198" s="5"/>
      <c r="AZ198" s="86">
        <f t="shared" si="257"/>
        <v>1.5965171301443368</v>
      </c>
      <c r="BA198" s="86">
        <f t="shared" si="227"/>
        <v>163.23002106419293</v>
      </c>
      <c r="BB198" s="86">
        <f t="shared" si="258"/>
        <v>8.9164785358070731</v>
      </c>
      <c r="BC198" s="92">
        <f t="shared" si="259"/>
        <v>5.462523669160417E-2</v>
      </c>
      <c r="BD198" s="156">
        <f t="shared" si="260"/>
        <v>5.1795874772507272E-2</v>
      </c>
      <c r="BF198" s="5"/>
      <c r="BG198">
        <f t="shared" si="261"/>
        <v>1.9837300991812883</v>
      </c>
      <c r="BH198" s="86">
        <f t="shared" si="228"/>
        <v>163.61723403322986</v>
      </c>
      <c r="BI198" s="86">
        <f t="shared" si="262"/>
        <v>8.5292655667701354</v>
      </c>
      <c r="BJ198" s="92">
        <f t="shared" si="263"/>
        <v>5.2129383662835191E-2</v>
      </c>
      <c r="BK198" s="156">
        <f t="shared" si="264"/>
        <v>4.9546552422435289E-2</v>
      </c>
      <c r="BM198" s="5"/>
      <c r="BN198" s="86">
        <f t="shared" si="265"/>
        <v>2.183600270788796</v>
      </c>
      <c r="BO198" s="86">
        <f t="shared" si="229"/>
        <v>163.81710420483736</v>
      </c>
      <c r="BP198" s="86">
        <f t="shared" si="266"/>
        <v>8.3293953951626349</v>
      </c>
      <c r="BQ198" s="92">
        <f t="shared" si="267"/>
        <v>5.0845700365619549E-2</v>
      </c>
      <c r="BR198" s="156">
        <f t="shared" si="268"/>
        <v>4.8385505453301912E-2</v>
      </c>
      <c r="BW198" s="5"/>
      <c r="BX198" s="86">
        <f t="shared" si="230"/>
        <v>527.54629301276282</v>
      </c>
      <c r="BY198" s="86">
        <f t="shared" si="269"/>
        <v>12.263704587237157</v>
      </c>
      <c r="BZ198" s="92">
        <f t="shared" si="270"/>
        <v>2.3246688962973081E-2</v>
      </c>
      <c r="CA198" s="156">
        <f t="shared" si="271"/>
        <v>2.2718557718015037E-2</v>
      </c>
      <c r="CC198" s="5"/>
      <c r="CD198" s="86">
        <f t="shared" si="231"/>
        <v>533.23293363569064</v>
      </c>
      <c r="CE198" s="86">
        <f t="shared" si="272"/>
        <v>6.5770639643093318</v>
      </c>
      <c r="CF198" s="92">
        <f t="shared" si="273"/>
        <v>1.2334316861236554E-2</v>
      </c>
      <c r="CG198" s="156">
        <f t="shared" si="274"/>
        <v>1.2184035111522603E-2</v>
      </c>
      <c r="CI198" s="5"/>
      <c r="CJ198" s="86">
        <f t="shared" si="232"/>
        <v>536.17856869819298</v>
      </c>
      <c r="CK198" s="86">
        <f t="shared" si="275"/>
        <v>3.6314289018069985</v>
      </c>
      <c r="CL198" s="92">
        <f t="shared" si="276"/>
        <v>6.7727975600066857E-3</v>
      </c>
      <c r="CM198" s="156">
        <f t="shared" si="277"/>
        <v>6.7272353567965834E-3</v>
      </c>
      <c r="CO198" s="5"/>
      <c r="CP198" s="86">
        <f t="shared" si="233"/>
        <v>537.3017559534951</v>
      </c>
      <c r="CQ198" s="86">
        <f t="shared" si="278"/>
        <v>2.5082416465048709</v>
      </c>
      <c r="CR198" s="92">
        <f t="shared" si="279"/>
        <v>4.668217847257447E-3</v>
      </c>
      <c r="CS198" s="156">
        <f t="shared" si="280"/>
        <v>4.6465268476992561E-3</v>
      </c>
      <c r="CU198" s="5"/>
      <c r="CV198" s="6">
        <f t="shared" si="234"/>
        <v>533.23293363569064</v>
      </c>
      <c r="CW198" s="5"/>
      <c r="CX198" s="86">
        <f t="shared" si="281"/>
        <v>5.5193864869592506</v>
      </c>
      <c r="CY198" s="86">
        <f t="shared" si="235"/>
        <v>538.75232012264985</v>
      </c>
      <c r="CZ198" s="86">
        <f t="shared" si="282"/>
        <v>1.0576774773501256</v>
      </c>
      <c r="DA198" s="92">
        <f t="shared" si="283"/>
        <v>1.9631979999814009E-3</v>
      </c>
      <c r="DB198" s="156">
        <f t="shared" si="284"/>
        <v>1.9593514052214096E-3</v>
      </c>
      <c r="DD198" s="5"/>
      <c r="DE198" s="86">
        <f t="shared" si="285"/>
        <v>5.908452208663638</v>
      </c>
      <c r="DF198" s="86">
        <f t="shared" si="236"/>
        <v>539.14138584435432</v>
      </c>
      <c r="DG198" s="86">
        <f t="shared" si="286"/>
        <v>0.66861175564565656</v>
      </c>
      <c r="DH198" s="92">
        <f t="shared" si="287"/>
        <v>1.2401417757951145E-3</v>
      </c>
      <c r="DI198" s="156">
        <f t="shared" si="288"/>
        <v>1.2386057290867348E-3</v>
      </c>
      <c r="DK198" s="5"/>
      <c r="DL198" s="86">
        <f t="shared" si="289"/>
        <v>6.0753723164112028</v>
      </c>
      <c r="DM198" s="86">
        <f t="shared" si="237"/>
        <v>539.30830595210182</v>
      </c>
      <c r="DN198" s="86">
        <f t="shared" si="290"/>
        <v>0.50169164789815568</v>
      </c>
      <c r="DO198" s="92">
        <f t="shared" si="291"/>
        <v>9.3025017853649188E-4</v>
      </c>
      <c r="DP198" s="156">
        <f t="shared" si="292"/>
        <v>9.2938561739997622E-4</v>
      </c>
      <c r="DR198" s="5"/>
      <c r="DS198" s="86">
        <f t="shared" si="238"/>
        <v>6.1032334767069125</v>
      </c>
      <c r="DT198" s="86">
        <f t="shared" si="222"/>
        <v>539.33616711239756</v>
      </c>
      <c r="DU198" s="86">
        <f t="shared" si="293"/>
        <v>0.47383048760241309</v>
      </c>
      <c r="DV198" s="92">
        <f t="shared" si="294"/>
        <v>8.7854387763256923E-4</v>
      </c>
      <c r="DW198" s="156">
        <f t="shared" si="295"/>
        <v>8.777727157871615E-4</v>
      </c>
    </row>
    <row r="199" spans="1:127" x14ac:dyDescent="0.7">
      <c r="A199" s="25">
        <v>44117</v>
      </c>
      <c r="B199">
        <v>172.1815033</v>
      </c>
      <c r="C199" s="85">
        <v>44117</v>
      </c>
      <c r="D199">
        <v>554.0900269</v>
      </c>
      <c r="E199" s="17">
        <v>198</v>
      </c>
      <c r="R199" s="5"/>
      <c r="S199" s="86">
        <f t="shared" si="239"/>
        <v>164.29286330950441</v>
      </c>
      <c r="T199" s="86">
        <f t="shared" si="240"/>
        <v>7.8886399904955908</v>
      </c>
      <c r="U199" s="92">
        <f t="shared" si="241"/>
        <v>4.8015719195510724E-2</v>
      </c>
      <c r="V199" s="156">
        <f t="shared" si="242"/>
        <v>4.5815838747503786E-2</v>
      </c>
      <c r="W199" s="102"/>
      <c r="X199" s="5"/>
      <c r="Y199" s="86">
        <f t="shared" si="243"/>
        <v>166.89000176702427</v>
      </c>
      <c r="Z199" s="86">
        <f t="shared" si="244"/>
        <v>5.2915015329757296</v>
      </c>
      <c r="AA199" s="92">
        <f t="shared" si="245"/>
        <v>3.170652212205366E-2</v>
      </c>
      <c r="AB199" s="156">
        <f t="shared" si="246"/>
        <v>3.0732113679807379E-2</v>
      </c>
      <c r="AC199" s="102"/>
      <c r="AD199" s="5"/>
      <c r="AE199" s="86">
        <f t="shared" si="223"/>
        <v>168.89909597477487</v>
      </c>
      <c r="AF199" s="86">
        <f t="shared" si="247"/>
        <v>3.2824073252251367</v>
      </c>
      <c r="AG199" s="92">
        <f t="shared" si="248"/>
        <v>1.9434131996274067E-2</v>
      </c>
      <c r="AH199" s="156">
        <f t="shared" si="249"/>
        <v>1.9063646572454664E-2</v>
      </c>
      <c r="AI199" s="102"/>
      <c r="AJ199" s="5"/>
      <c r="AK199" s="86">
        <f t="shared" si="224"/>
        <v>169.88218406197694</v>
      </c>
      <c r="AL199" s="86">
        <f t="shared" si="250"/>
        <v>2.2993192380230596</v>
      </c>
      <c r="AM199" s="92">
        <f t="shared" si="251"/>
        <v>1.3534787362895069E-2</v>
      </c>
      <c r="AN199" s="156">
        <f t="shared" si="252"/>
        <v>1.3354043227377604E-2</v>
      </c>
      <c r="AO199" s="102"/>
      <c r="AP199" s="5"/>
      <c r="AQ199" s="6">
        <f t="shared" si="225"/>
        <v>166.89000176702427</v>
      </c>
      <c r="AR199" s="5"/>
      <c r="AS199" s="86">
        <f t="shared" si="253"/>
        <v>2.5207520322986703</v>
      </c>
      <c r="AT199" s="86">
        <f t="shared" si="226"/>
        <v>169.41075379932295</v>
      </c>
      <c r="AU199" s="86">
        <f t="shared" si="254"/>
        <v>2.7707495006770557</v>
      </c>
      <c r="AV199" s="92">
        <f t="shared" si="255"/>
        <v>1.635521617452439E-2</v>
      </c>
      <c r="AW199" s="156">
        <f t="shared" si="256"/>
        <v>1.6092027584690367E-2</v>
      </c>
      <c r="AY199" s="5"/>
      <c r="AZ199" s="86">
        <f t="shared" si="257"/>
        <v>3.4265074815600167</v>
      </c>
      <c r="BA199" s="86">
        <f t="shared" si="227"/>
        <v>170.31650924858428</v>
      </c>
      <c r="BB199" s="86">
        <f t="shared" si="258"/>
        <v>1.8649940514157208</v>
      </c>
      <c r="BC199" s="92">
        <f t="shared" si="259"/>
        <v>1.0950166015284412E-2</v>
      </c>
      <c r="BD199" s="156">
        <f t="shared" si="260"/>
        <v>1.083155864986411E-2</v>
      </c>
      <c r="BF199" s="5"/>
      <c r="BG199">
        <f t="shared" si="261"/>
        <v>4.1437568034855978</v>
      </c>
      <c r="BH199" s="86">
        <f t="shared" si="228"/>
        <v>171.03375857050986</v>
      </c>
      <c r="BI199" s="86">
        <f t="shared" si="262"/>
        <v>1.1477447294901424</v>
      </c>
      <c r="BJ199" s="92">
        <f t="shared" si="263"/>
        <v>6.7106326790858459E-3</v>
      </c>
      <c r="BK199" s="156">
        <f t="shared" si="264"/>
        <v>6.665900270892468E-3</v>
      </c>
      <c r="BM199" s="5"/>
      <c r="BN199" s="86">
        <f t="shared" si="265"/>
        <v>4.4882734424289712</v>
      </c>
      <c r="BO199" s="86">
        <f t="shared" si="229"/>
        <v>171.37827520945325</v>
      </c>
      <c r="BP199" s="86">
        <f t="shared" si="266"/>
        <v>0.80322809054675304</v>
      </c>
      <c r="BQ199" s="92">
        <f t="shared" si="267"/>
        <v>4.6868722979331676E-3</v>
      </c>
      <c r="BR199" s="156">
        <f t="shared" si="268"/>
        <v>4.6650080011628814E-3</v>
      </c>
      <c r="BW199" s="5"/>
      <c r="BX199" s="86">
        <f t="shared" si="230"/>
        <v>531.59331552655112</v>
      </c>
      <c r="BY199" s="86">
        <f t="shared" si="269"/>
        <v>22.496711373448875</v>
      </c>
      <c r="BZ199" s="92">
        <f t="shared" si="270"/>
        <v>4.2319402288129873E-2</v>
      </c>
      <c r="CA199" s="156">
        <f t="shared" si="271"/>
        <v>4.0601184430827143E-2</v>
      </c>
      <c r="CC199" s="5"/>
      <c r="CD199" s="86">
        <f t="shared" si="231"/>
        <v>536.52146561784525</v>
      </c>
      <c r="CE199" s="86">
        <f t="shared" si="272"/>
        <v>17.568561282154747</v>
      </c>
      <c r="CF199" s="92">
        <f t="shared" si="273"/>
        <v>3.2745309196386414E-2</v>
      </c>
      <c r="CG199" s="156">
        <f t="shared" si="274"/>
        <v>3.1707051975735076E-2</v>
      </c>
      <c r="CI199" s="5"/>
      <c r="CJ199" s="86">
        <f t="shared" si="232"/>
        <v>538.57531177338558</v>
      </c>
      <c r="CK199" s="86">
        <f t="shared" si="275"/>
        <v>15.514715126614419</v>
      </c>
      <c r="CL199" s="92">
        <f t="shared" si="276"/>
        <v>2.8806955661462793E-2</v>
      </c>
      <c r="CM199" s="156">
        <f t="shared" si="277"/>
        <v>2.8000350797532859E-2</v>
      </c>
      <c r="CO199" s="5"/>
      <c r="CP199" s="86">
        <f t="shared" si="233"/>
        <v>539.18293718837378</v>
      </c>
      <c r="CQ199" s="86">
        <f t="shared" si="278"/>
        <v>14.907089711626213</v>
      </c>
      <c r="CR199" s="92">
        <f t="shared" si="279"/>
        <v>2.7647554630272245E-2</v>
      </c>
      <c r="CS199" s="156">
        <f t="shared" si="280"/>
        <v>2.6903732223855E-2</v>
      </c>
      <c r="CU199" s="5"/>
      <c r="CV199" s="6">
        <f t="shared" si="234"/>
        <v>536.52146561784525</v>
      </c>
      <c r="CW199" s="5"/>
      <c r="CX199" s="86">
        <f t="shared" si="281"/>
        <v>4.7832045003737189</v>
      </c>
      <c r="CY199" s="86">
        <f t="shared" si="235"/>
        <v>541.30467011821895</v>
      </c>
      <c r="CZ199" s="86">
        <f t="shared" si="282"/>
        <v>12.785356781781047</v>
      </c>
      <c r="DA199" s="92">
        <f t="shared" si="283"/>
        <v>2.3619520553903168E-2</v>
      </c>
      <c r="DB199" s="156">
        <f t="shared" si="284"/>
        <v>2.307451165167515E-2</v>
      </c>
      <c r="DD199" s="5"/>
      <c r="DE199" s="86">
        <f t="shared" si="285"/>
        <v>4.5984920954091235</v>
      </c>
      <c r="DF199" s="86">
        <f t="shared" si="236"/>
        <v>541.11995771325439</v>
      </c>
      <c r="DG199" s="86">
        <f t="shared" si="286"/>
        <v>12.970069186745604</v>
      </c>
      <c r="DH199" s="92">
        <f t="shared" si="287"/>
        <v>2.396893517207619E-2</v>
      </c>
      <c r="DI199" s="156">
        <f t="shared" si="288"/>
        <v>2.3407873372690017E-2</v>
      </c>
      <c r="DK199" s="5"/>
      <c r="DL199" s="86">
        <f t="shared" si="289"/>
        <v>4.2360576958018505</v>
      </c>
      <c r="DM199" s="86">
        <f t="shared" si="237"/>
        <v>540.75752331364708</v>
      </c>
      <c r="DN199" s="86">
        <f t="shared" si="290"/>
        <v>13.332503586352914</v>
      </c>
      <c r="DO199" s="92">
        <f t="shared" si="291"/>
        <v>2.4655234576588352E-2</v>
      </c>
      <c r="DP199" s="156">
        <f t="shared" si="292"/>
        <v>2.4061980795693175E-2</v>
      </c>
      <c r="DR199" s="5"/>
      <c r="DS199" s="86">
        <f t="shared" si="238"/>
        <v>3.9922073557926847</v>
      </c>
      <c r="DT199" s="86">
        <f t="shared" si="222"/>
        <v>540.51367297363788</v>
      </c>
      <c r="DU199" s="86">
        <f t="shared" si="293"/>
        <v>13.576353926362117</v>
      </c>
      <c r="DV199" s="92">
        <f t="shared" si="294"/>
        <v>2.5117503229237028E-2</v>
      </c>
      <c r="DW199" s="156">
        <f t="shared" si="295"/>
        <v>2.4502072347915269E-2</v>
      </c>
    </row>
    <row r="200" spans="1:127" x14ac:dyDescent="0.7">
      <c r="A200" s="25">
        <v>44118</v>
      </c>
      <c r="B200">
        <v>168.18550110000001</v>
      </c>
      <c r="C200" s="85">
        <v>44118</v>
      </c>
      <c r="D200">
        <v>541.45001219999995</v>
      </c>
      <c r="E200" s="17">
        <v>199</v>
      </c>
      <c r="R200" s="5"/>
      <c r="S200" s="86">
        <f t="shared" si="239"/>
        <v>166.89611450636795</v>
      </c>
      <c r="T200" s="86">
        <f t="shared" si="240"/>
        <v>1.2893865936320594</v>
      </c>
      <c r="U200" s="92">
        <f t="shared" si="241"/>
        <v>7.7256837131631523E-3</v>
      </c>
      <c r="V200" s="156">
        <f t="shared" si="242"/>
        <v>7.6664551058144648E-3</v>
      </c>
      <c r="W200" s="102"/>
      <c r="X200" s="5"/>
      <c r="Y200" s="86">
        <f t="shared" si="243"/>
        <v>169.53575253351215</v>
      </c>
      <c r="Z200" s="86">
        <f t="shared" si="244"/>
        <v>1.3502514335121418</v>
      </c>
      <c r="AA200" s="92">
        <f t="shared" si="245"/>
        <v>7.9644052262382685E-3</v>
      </c>
      <c r="AB200" s="156">
        <f t="shared" si="246"/>
        <v>8.0283462289017834E-3</v>
      </c>
      <c r="AC200" s="102"/>
      <c r="AD200" s="5"/>
      <c r="AE200" s="86">
        <f t="shared" si="223"/>
        <v>171.06548480942345</v>
      </c>
      <c r="AF200" s="86">
        <f t="shared" si="247"/>
        <v>2.879983709423442</v>
      </c>
      <c r="AG200" s="92">
        <f t="shared" si="248"/>
        <v>1.683556278247424E-2</v>
      </c>
      <c r="AH200" s="156">
        <f t="shared" si="249"/>
        <v>1.7123852475910254E-2</v>
      </c>
      <c r="AI200" s="102"/>
      <c r="AJ200" s="5"/>
      <c r="AK200" s="86">
        <f t="shared" si="224"/>
        <v>171.60667349049425</v>
      </c>
      <c r="AL200" s="86">
        <f t="shared" si="250"/>
        <v>3.4211723904942346</v>
      </c>
      <c r="AM200" s="92">
        <f t="shared" si="251"/>
        <v>1.9936126730431276E-2</v>
      </c>
      <c r="AN200" s="156">
        <f t="shared" si="252"/>
        <v>2.0341660655159972E-2</v>
      </c>
      <c r="AO200" s="102"/>
      <c r="AP200" s="5"/>
      <c r="AQ200" s="6">
        <f t="shared" si="225"/>
        <v>169.53575253351215</v>
      </c>
      <c r="AR200" s="5"/>
      <c r="AS200" s="86">
        <f t="shared" si="253"/>
        <v>2.5620016145811091</v>
      </c>
      <c r="AT200" s="86">
        <f t="shared" si="226"/>
        <v>172.09775414809326</v>
      </c>
      <c r="AU200" s="86">
        <f t="shared" si="254"/>
        <v>3.9122530480932483</v>
      </c>
      <c r="AV200" s="92">
        <f t="shared" si="255"/>
        <v>2.2732737376262812E-2</v>
      </c>
      <c r="AW200" s="156">
        <f t="shared" si="256"/>
        <v>2.3261535759655609E-2</v>
      </c>
      <c r="AY200" s="5"/>
      <c r="AZ200" s="86">
        <f t="shared" si="257"/>
        <v>3.0361291240239479</v>
      </c>
      <c r="BA200" s="86">
        <f t="shared" si="227"/>
        <v>172.5718816575361</v>
      </c>
      <c r="BB200" s="86">
        <f t="shared" si="258"/>
        <v>4.3863805575360857</v>
      </c>
      <c r="BC200" s="92">
        <f t="shared" si="259"/>
        <v>2.5417701397268941E-2</v>
      </c>
      <c r="BD200" s="156">
        <f t="shared" si="260"/>
        <v>2.6080610568969462E-2</v>
      </c>
      <c r="BF200" s="5"/>
      <c r="BG200">
        <f t="shared" si="261"/>
        <v>3.1550728190671036</v>
      </c>
      <c r="BH200" s="86">
        <f t="shared" si="228"/>
        <v>172.69082535257925</v>
      </c>
      <c r="BI200" s="86">
        <f t="shared" si="262"/>
        <v>4.5053242525792427</v>
      </c>
      <c r="BJ200" s="92">
        <f t="shared" si="263"/>
        <v>2.6088961259990599E-2</v>
      </c>
      <c r="BK200" s="156">
        <f t="shared" si="264"/>
        <v>2.6787827863357018E-2</v>
      </c>
      <c r="BM200" s="5"/>
      <c r="BN200" s="86">
        <f t="shared" si="265"/>
        <v>3.106381435473152</v>
      </c>
      <c r="BO200" s="86">
        <f t="shared" si="229"/>
        <v>172.64213396898529</v>
      </c>
      <c r="BP200" s="86">
        <f t="shared" si="266"/>
        <v>4.456632868985281</v>
      </c>
      <c r="BQ200" s="92">
        <f t="shared" si="267"/>
        <v>2.5814282797187293E-2</v>
      </c>
      <c r="BR200" s="156">
        <f t="shared" si="268"/>
        <v>2.649831786828907E-2</v>
      </c>
      <c r="BW200" s="5"/>
      <c r="BX200" s="86">
        <f t="shared" si="230"/>
        <v>539.01723027978915</v>
      </c>
      <c r="BY200" s="86">
        <f t="shared" si="269"/>
        <v>2.4327819202108003</v>
      </c>
      <c r="BZ200" s="92">
        <f t="shared" si="270"/>
        <v>4.5133657767266726E-3</v>
      </c>
      <c r="CA200" s="156">
        <f t="shared" si="271"/>
        <v>4.4930868323855228E-3</v>
      </c>
      <c r="CC200" s="5"/>
      <c r="CD200" s="86">
        <f t="shared" si="231"/>
        <v>545.30574625892268</v>
      </c>
      <c r="CE200" s="86">
        <f t="shared" si="272"/>
        <v>3.8557340589227351</v>
      </c>
      <c r="CF200" s="92">
        <f t="shared" si="273"/>
        <v>7.0707746715948806E-3</v>
      </c>
      <c r="CG200" s="156">
        <f t="shared" si="274"/>
        <v>7.1211265528580503E-3</v>
      </c>
      <c r="CI200" s="5"/>
      <c r="CJ200" s="86">
        <f t="shared" si="232"/>
        <v>548.81502375695106</v>
      </c>
      <c r="CK200" s="86">
        <f t="shared" si="275"/>
        <v>7.3650115569511172</v>
      </c>
      <c r="CL200" s="92">
        <f t="shared" si="276"/>
        <v>1.341984318602181E-2</v>
      </c>
      <c r="CM200" s="156">
        <f t="shared" si="277"/>
        <v>1.3602385060489464E-2</v>
      </c>
      <c r="CO200" s="5"/>
      <c r="CP200" s="86">
        <f t="shared" si="233"/>
        <v>550.36325447209344</v>
      </c>
      <c r="CQ200" s="86">
        <f t="shared" si="278"/>
        <v>8.9132422720934983</v>
      </c>
      <c r="CR200" s="92">
        <f t="shared" si="279"/>
        <v>1.6195198715879114E-2</v>
      </c>
      <c r="CS200" s="156">
        <f t="shared" si="280"/>
        <v>1.6461800851896812E-2</v>
      </c>
      <c r="CU200" s="5"/>
      <c r="CV200" s="6">
        <f t="shared" si="234"/>
        <v>545.30574625892268</v>
      </c>
      <c r="CW200" s="5"/>
      <c r="CX200" s="86">
        <f t="shared" si="281"/>
        <v>6.1035596268059429</v>
      </c>
      <c r="CY200" s="86">
        <f t="shared" si="235"/>
        <v>551.4093058857286</v>
      </c>
      <c r="CZ200" s="86">
        <f t="shared" si="282"/>
        <v>9.9592936857286531</v>
      </c>
      <c r="DA200" s="92">
        <f t="shared" si="283"/>
        <v>1.8061526309809086E-2</v>
      </c>
      <c r="DB200" s="156">
        <f t="shared" si="284"/>
        <v>1.8393745426770636E-2</v>
      </c>
      <c r="DD200" s="5"/>
      <c r="DE200" s="86">
        <f t="shared" si="285"/>
        <v>6.6913863682432773</v>
      </c>
      <c r="DF200" s="86">
        <f t="shared" si="236"/>
        <v>551.99713262716591</v>
      </c>
      <c r="DG200" s="86">
        <f t="shared" si="286"/>
        <v>10.547120427165964</v>
      </c>
      <c r="DH200" s="92">
        <f t="shared" si="287"/>
        <v>1.9107201475790602E-2</v>
      </c>
      <c r="DI200" s="156">
        <f t="shared" si="288"/>
        <v>1.9479398263029472E-2</v>
      </c>
      <c r="DK200" s="5"/>
      <c r="DL200" s="86">
        <f t="shared" si="289"/>
        <v>7.2378848396837334</v>
      </c>
      <c r="DM200" s="86">
        <f t="shared" si="237"/>
        <v>552.5436310986064</v>
      </c>
      <c r="DN200" s="86">
        <f t="shared" si="290"/>
        <v>11.093618898606451</v>
      </c>
      <c r="DO200" s="92">
        <f t="shared" si="291"/>
        <v>2.0077362717129382E-2</v>
      </c>
      <c r="DP200" s="156">
        <f t="shared" si="292"/>
        <v>2.0488722224848169E-2</v>
      </c>
      <c r="DR200" s="5"/>
      <c r="DS200" s="86">
        <f t="shared" si="238"/>
        <v>7.5862623197562442</v>
      </c>
      <c r="DT200" s="86">
        <f t="shared" si="222"/>
        <v>552.89200857867888</v>
      </c>
      <c r="DU200" s="86">
        <f t="shared" si="293"/>
        <v>11.441996378678937</v>
      </c>
      <c r="DV200" s="92">
        <f t="shared" si="294"/>
        <v>2.0694812370489691E-2</v>
      </c>
      <c r="DW200" s="156">
        <f t="shared" si="295"/>
        <v>2.1132138001416296E-2</v>
      </c>
    </row>
    <row r="201" spans="1:127" x14ac:dyDescent="0.7">
      <c r="A201" s="25">
        <v>44119</v>
      </c>
      <c r="B201">
        <v>166.93249510000001</v>
      </c>
      <c r="C201" s="85">
        <v>44119</v>
      </c>
      <c r="D201">
        <v>541.94000240000003</v>
      </c>
      <c r="E201" s="17">
        <v>200</v>
      </c>
      <c r="R201" s="5"/>
      <c r="S201" s="86">
        <f t="shared" si="239"/>
        <v>167.32161208226651</v>
      </c>
      <c r="T201" s="86">
        <f t="shared" si="240"/>
        <v>0.3891169822665006</v>
      </c>
      <c r="U201" s="92">
        <f t="shared" si="241"/>
        <v>2.3255631918917001E-3</v>
      </c>
      <c r="V201" s="156">
        <f t="shared" si="242"/>
        <v>2.330984042582016E-3</v>
      </c>
      <c r="W201" s="102"/>
      <c r="X201" s="5"/>
      <c r="Y201" s="86">
        <f t="shared" si="243"/>
        <v>168.86062681675608</v>
      </c>
      <c r="Z201" s="86">
        <f t="shared" si="244"/>
        <v>1.9281317167560701</v>
      </c>
      <c r="AA201" s="92">
        <f t="shared" si="245"/>
        <v>1.1418480157890432E-2</v>
      </c>
      <c r="AB201" s="156">
        <f t="shared" si="246"/>
        <v>1.1550367803470697E-2</v>
      </c>
      <c r="AC201" s="102"/>
      <c r="AD201" s="5"/>
      <c r="AE201" s="86">
        <f t="shared" si="223"/>
        <v>169.16469556120398</v>
      </c>
      <c r="AF201" s="86">
        <f t="shared" si="247"/>
        <v>2.2322004612039734</v>
      </c>
      <c r="AG201" s="92">
        <f t="shared" si="248"/>
        <v>1.3195427413495747E-2</v>
      </c>
      <c r="AH201" s="156">
        <f t="shared" si="249"/>
        <v>1.3371875019700543E-2</v>
      </c>
      <c r="AI201" s="102"/>
      <c r="AJ201" s="5"/>
      <c r="AK201" s="86">
        <f t="shared" si="224"/>
        <v>169.04079419762357</v>
      </c>
      <c r="AL201" s="86">
        <f t="shared" si="250"/>
        <v>2.1082990976235578</v>
      </c>
      <c r="AM201" s="92">
        <f t="shared" si="251"/>
        <v>1.2472131994119541E-2</v>
      </c>
      <c r="AN201" s="156">
        <f t="shared" si="252"/>
        <v>1.2629650664243607E-2</v>
      </c>
      <c r="AO201" s="102"/>
      <c r="AP201" s="5"/>
      <c r="AQ201" s="6">
        <f t="shared" si="225"/>
        <v>168.86062681675608</v>
      </c>
      <c r="AR201" s="5"/>
      <c r="AS201" s="86">
        <f t="shared" si="253"/>
        <v>1.4937495952398394</v>
      </c>
      <c r="AT201" s="86">
        <f t="shared" si="226"/>
        <v>170.35437641199593</v>
      </c>
      <c r="AU201" s="86">
        <f t="shared" si="254"/>
        <v>3.4218813119959179</v>
      </c>
      <c r="AV201" s="92">
        <f t="shared" si="255"/>
        <v>2.0086841231012589E-2</v>
      </c>
      <c r="AW201" s="156">
        <f t="shared" si="256"/>
        <v>2.0498593218450718E-2</v>
      </c>
      <c r="AY201" s="5"/>
      <c r="AZ201" s="86">
        <f t="shared" si="257"/>
        <v>1.1805017036339385</v>
      </c>
      <c r="BA201" s="86">
        <f t="shared" si="227"/>
        <v>170.04112852039003</v>
      </c>
      <c r="BB201" s="86">
        <f t="shared" si="258"/>
        <v>3.1086334203900208</v>
      </c>
      <c r="BC201" s="92">
        <f t="shared" si="259"/>
        <v>1.8281656017222075E-2</v>
      </c>
      <c r="BD201" s="156">
        <f t="shared" si="260"/>
        <v>1.8622098822208406E-2</v>
      </c>
      <c r="BF201" s="5"/>
      <c r="BG201">
        <f t="shared" si="261"/>
        <v>0.62714178542380816</v>
      </c>
      <c r="BH201" s="86">
        <f t="shared" si="228"/>
        <v>169.4877686021799</v>
      </c>
      <c r="BI201" s="86">
        <f t="shared" si="262"/>
        <v>2.5552735021798867</v>
      </c>
      <c r="BJ201" s="92">
        <f t="shared" si="263"/>
        <v>1.5076447836053591E-2</v>
      </c>
      <c r="BK201" s="156">
        <f t="shared" si="264"/>
        <v>1.5307226436944849E-2</v>
      </c>
      <c r="BM201" s="5"/>
      <c r="BN201" s="86">
        <f t="shared" si="265"/>
        <v>0.27025107130123482</v>
      </c>
      <c r="BO201" s="86">
        <f t="shared" si="229"/>
        <v>169.13087788805731</v>
      </c>
      <c r="BP201" s="86">
        <f t="shared" si="266"/>
        <v>2.1983827880573017</v>
      </c>
      <c r="BQ201" s="92">
        <f t="shared" si="267"/>
        <v>1.2998116106937881E-2</v>
      </c>
      <c r="BR201" s="156">
        <f t="shared" si="268"/>
        <v>1.3169292094630062E-2</v>
      </c>
      <c r="BW201" s="5"/>
      <c r="BX201" s="86">
        <f t="shared" si="230"/>
        <v>539.82004831345876</v>
      </c>
      <c r="BY201" s="86">
        <f t="shared" si="269"/>
        <v>2.11995408654127</v>
      </c>
      <c r="BZ201" s="92">
        <f t="shared" si="270"/>
        <v>3.9271495995092621E-3</v>
      </c>
      <c r="CA201" s="156">
        <f t="shared" si="271"/>
        <v>3.9117874250894566E-3</v>
      </c>
      <c r="CC201" s="5"/>
      <c r="CD201" s="86">
        <f t="shared" si="231"/>
        <v>543.37787922946131</v>
      </c>
      <c r="CE201" s="86">
        <f t="shared" si="272"/>
        <v>1.4378768294612883</v>
      </c>
      <c r="CF201" s="92">
        <f t="shared" si="273"/>
        <v>2.6461821219153675E-3</v>
      </c>
      <c r="CG201" s="156">
        <f t="shared" si="274"/>
        <v>2.6532029802074047E-3</v>
      </c>
      <c r="CI201" s="5"/>
      <c r="CJ201" s="86">
        <f t="shared" si="232"/>
        <v>543.95411612936334</v>
      </c>
      <c r="CK201" s="86">
        <f t="shared" si="275"/>
        <v>2.0141137293633165</v>
      </c>
      <c r="CL201" s="92">
        <f t="shared" si="276"/>
        <v>3.7027272515101611E-3</v>
      </c>
      <c r="CM201" s="156">
        <f t="shared" si="277"/>
        <v>3.7164883943679081E-3</v>
      </c>
      <c r="CO201" s="5"/>
      <c r="CP201" s="86">
        <f t="shared" si="233"/>
        <v>543.67832276802335</v>
      </c>
      <c r="CQ201" s="86">
        <f t="shared" si="278"/>
        <v>1.7383203680233237</v>
      </c>
      <c r="CR201" s="92">
        <f t="shared" si="279"/>
        <v>3.1973324946505733E-3</v>
      </c>
      <c r="CS201" s="156">
        <f t="shared" si="280"/>
        <v>3.2075882206980696E-3</v>
      </c>
      <c r="CU201" s="5"/>
      <c r="CV201" s="6">
        <f t="shared" si="234"/>
        <v>543.37787922946131</v>
      </c>
      <c r="CW201" s="5"/>
      <c r="CX201" s="86">
        <f t="shared" si="281"/>
        <v>3.4531888302377305</v>
      </c>
      <c r="CY201" s="86">
        <f t="shared" si="235"/>
        <v>546.83106805969908</v>
      </c>
      <c r="CZ201" s="86">
        <f t="shared" si="282"/>
        <v>4.891065659699052</v>
      </c>
      <c r="DA201" s="92">
        <f t="shared" si="283"/>
        <v>8.944381446822039E-3</v>
      </c>
      <c r="DB201" s="156">
        <f t="shared" si="284"/>
        <v>9.0251054324072752E-3</v>
      </c>
      <c r="DD201" s="5"/>
      <c r="DE201" s="86">
        <f t="shared" si="285"/>
        <v>2.3817596693909548</v>
      </c>
      <c r="DF201" s="86">
        <f t="shared" si="236"/>
        <v>545.75963889885224</v>
      </c>
      <c r="DG201" s="86">
        <f t="shared" si="286"/>
        <v>3.8196364988522191</v>
      </c>
      <c r="DH201" s="92">
        <f t="shared" si="287"/>
        <v>6.9987522466096602E-3</v>
      </c>
      <c r="DI201" s="156">
        <f t="shared" si="288"/>
        <v>7.048080012430946E-3</v>
      </c>
      <c r="DK201" s="5"/>
      <c r="DL201" s="86">
        <f t="shared" si="289"/>
        <v>1.1884886060479667</v>
      </c>
      <c r="DM201" s="86">
        <f t="shared" si="237"/>
        <v>544.56636783550925</v>
      </c>
      <c r="DN201" s="86">
        <f t="shared" si="290"/>
        <v>2.6263654355092285</v>
      </c>
      <c r="DO201" s="92">
        <f t="shared" si="291"/>
        <v>4.8228564792722264E-3</v>
      </c>
      <c r="DP201" s="156">
        <f t="shared" si="292"/>
        <v>4.8462291469134559E-3</v>
      </c>
      <c r="DR201" s="5"/>
      <c r="DS201" s="86">
        <f t="shared" si="238"/>
        <v>0.45066530784303538</v>
      </c>
      <c r="DT201" s="86">
        <f t="shared" si="222"/>
        <v>543.82854453730431</v>
      </c>
      <c r="DU201" s="86">
        <f t="shared" si="293"/>
        <v>1.8885421373042846</v>
      </c>
      <c r="DV201" s="92">
        <f t="shared" si="294"/>
        <v>3.4726793146010355E-3</v>
      </c>
      <c r="DW201" s="156">
        <f t="shared" si="295"/>
        <v>3.484780840943297E-3</v>
      </c>
    </row>
    <row r="202" spans="1:127" x14ac:dyDescent="0.7">
      <c r="A202" s="25">
        <v>44120</v>
      </c>
      <c r="B202">
        <v>163.63549800000001</v>
      </c>
      <c r="C202" s="85">
        <v>44120</v>
      </c>
      <c r="D202">
        <v>530.78997800000002</v>
      </c>
      <c r="E202" s="17">
        <v>201</v>
      </c>
      <c r="R202" s="5"/>
      <c r="S202" s="86">
        <f t="shared" si="239"/>
        <v>167.19320347811856</v>
      </c>
      <c r="T202" s="86">
        <f t="shared" si="240"/>
        <v>3.5577054781185495</v>
      </c>
      <c r="U202" s="92">
        <f t="shared" si="241"/>
        <v>2.1279007783256958E-2</v>
      </c>
      <c r="V202" s="156">
        <f t="shared" si="242"/>
        <v>2.1741648490711651E-2</v>
      </c>
      <c r="W202" s="102"/>
      <c r="X202" s="5"/>
      <c r="Y202" s="86">
        <f t="shared" si="243"/>
        <v>167.89656095837805</v>
      </c>
      <c r="Z202" s="86">
        <f t="shared" si="244"/>
        <v>4.2610629583780337</v>
      </c>
      <c r="AA202" s="92">
        <f t="shared" si="245"/>
        <v>2.5379096117605179E-2</v>
      </c>
      <c r="AB202" s="156">
        <f t="shared" si="246"/>
        <v>2.6039966941513101E-2</v>
      </c>
      <c r="AC202" s="102"/>
      <c r="AD202" s="5"/>
      <c r="AE202" s="86">
        <f t="shared" si="223"/>
        <v>167.69144325680935</v>
      </c>
      <c r="AF202" s="86">
        <f t="shared" si="247"/>
        <v>4.0559452568093377</v>
      </c>
      <c r="AG202" s="92">
        <f t="shared" si="248"/>
        <v>2.4186954194185695E-2</v>
      </c>
      <c r="AH202" s="156">
        <f t="shared" si="249"/>
        <v>2.478646324533652E-2</v>
      </c>
      <c r="AI202" s="102"/>
      <c r="AJ202" s="5"/>
      <c r="AK202" s="86">
        <f t="shared" si="224"/>
        <v>167.4595698744059</v>
      </c>
      <c r="AL202" s="86">
        <f t="shared" si="250"/>
        <v>3.8240718744058881</v>
      </c>
      <c r="AM202" s="92">
        <f t="shared" si="251"/>
        <v>2.2835791810966247E-2</v>
      </c>
      <c r="AN202" s="156">
        <f t="shared" si="252"/>
        <v>2.336945174576905E-2</v>
      </c>
      <c r="AO202" s="102"/>
      <c r="AP202" s="5"/>
      <c r="AQ202" s="6">
        <f t="shared" si="225"/>
        <v>167.89656095837805</v>
      </c>
      <c r="AR202" s="5"/>
      <c r="AS202" s="86">
        <f t="shared" si="253"/>
        <v>0.68267049554594061</v>
      </c>
      <c r="AT202" s="86">
        <f t="shared" si="226"/>
        <v>168.579231453924</v>
      </c>
      <c r="AU202" s="86">
        <f t="shared" si="254"/>
        <v>4.9437334539239828</v>
      </c>
      <c r="AV202" s="92">
        <f t="shared" si="255"/>
        <v>2.9325874909301636E-2</v>
      </c>
      <c r="AW202" s="156">
        <f t="shared" si="256"/>
        <v>3.02118642614085E-2</v>
      </c>
      <c r="AY202" s="5"/>
      <c r="AZ202" s="86">
        <f t="shared" si="257"/>
        <v>0.10821792262795171</v>
      </c>
      <c r="BA202" s="86">
        <f t="shared" si="227"/>
        <v>168.00477888100599</v>
      </c>
      <c r="BB202" s="86">
        <f t="shared" si="258"/>
        <v>4.3692808810059773</v>
      </c>
      <c r="BC202" s="92">
        <f t="shared" si="259"/>
        <v>2.6006884507140365E-2</v>
      </c>
      <c r="BD202" s="156">
        <f t="shared" si="260"/>
        <v>2.6701302189369551E-2</v>
      </c>
      <c r="BF202" s="5"/>
      <c r="BG202">
        <f t="shared" si="261"/>
        <v>-0.42305525948540845</v>
      </c>
      <c r="BH202" s="86">
        <f t="shared" si="228"/>
        <v>167.47350569889264</v>
      </c>
      <c r="BI202" s="86">
        <f t="shared" si="262"/>
        <v>3.8380076988926248</v>
      </c>
      <c r="BJ202" s="92">
        <f t="shared" si="263"/>
        <v>2.2917103710679666E-2</v>
      </c>
      <c r="BK202" s="156">
        <f t="shared" si="264"/>
        <v>2.3454615568149061E-2</v>
      </c>
      <c r="BM202" s="5"/>
      <c r="BN202" s="86">
        <f t="shared" si="265"/>
        <v>-0.65548662595821761</v>
      </c>
      <c r="BO202" s="86">
        <f t="shared" si="229"/>
        <v>167.24107433241983</v>
      </c>
      <c r="BP202" s="86">
        <f t="shared" si="266"/>
        <v>3.6055763324198153</v>
      </c>
      <c r="BQ202" s="92">
        <f t="shared" si="267"/>
        <v>2.1559155529299726E-2</v>
      </c>
      <c r="BR202" s="156">
        <f t="shared" si="268"/>
        <v>2.2034194147897024E-2</v>
      </c>
      <c r="BW202" s="5"/>
      <c r="BX202" s="86">
        <f t="shared" si="230"/>
        <v>540.51963316201727</v>
      </c>
      <c r="BY202" s="86">
        <f t="shared" si="269"/>
        <v>9.7296551620172522</v>
      </c>
      <c r="BZ202" s="92">
        <f t="shared" si="270"/>
        <v>1.8000558287030531E-2</v>
      </c>
      <c r="CA202" s="156">
        <f t="shared" si="271"/>
        <v>1.8330517841874647E-2</v>
      </c>
      <c r="CC202" s="5"/>
      <c r="CD202" s="86">
        <f t="shared" si="231"/>
        <v>542.65894081473061</v>
      </c>
      <c r="CE202" s="86">
        <f t="shared" si="272"/>
        <v>11.868962814730594</v>
      </c>
      <c r="CF202" s="92">
        <f t="shared" si="273"/>
        <v>2.1871864484368241E-2</v>
      </c>
      <c r="CG202" s="156">
        <f t="shared" si="274"/>
        <v>2.2360939932310843E-2</v>
      </c>
      <c r="CI202" s="5"/>
      <c r="CJ202" s="86">
        <f t="shared" si="232"/>
        <v>542.62480106798353</v>
      </c>
      <c r="CK202" s="86">
        <f t="shared" si="275"/>
        <v>11.834823067983507</v>
      </c>
      <c r="CL202" s="92">
        <f t="shared" si="276"/>
        <v>2.1810324638111712E-2</v>
      </c>
      <c r="CM202" s="156">
        <f t="shared" si="277"/>
        <v>2.2296621184478178E-2</v>
      </c>
      <c r="CO202" s="5"/>
      <c r="CP202" s="86">
        <f t="shared" si="233"/>
        <v>542.37458249200586</v>
      </c>
      <c r="CQ202" s="86">
        <f t="shared" si="278"/>
        <v>11.584604492005838</v>
      </c>
      <c r="CR202" s="92">
        <f t="shared" si="279"/>
        <v>2.1359047540131702E-2</v>
      </c>
      <c r="CS202" s="156">
        <f t="shared" si="280"/>
        <v>2.1825213308767178E-2</v>
      </c>
      <c r="CU202" s="5"/>
      <c r="CV202" s="6">
        <f t="shared" si="234"/>
        <v>542.65894081473061</v>
      </c>
      <c r="CW202" s="5"/>
      <c r="CX202" s="86">
        <f t="shared" si="281"/>
        <v>2.0763868393981477</v>
      </c>
      <c r="CY202" s="86">
        <f t="shared" si="235"/>
        <v>544.73532765412881</v>
      </c>
      <c r="CZ202" s="86">
        <f t="shared" si="282"/>
        <v>13.94534965412879</v>
      </c>
      <c r="DA202" s="92">
        <f t="shared" si="283"/>
        <v>2.5600229957883643E-2</v>
      </c>
      <c r="DB202" s="156">
        <f t="shared" si="284"/>
        <v>2.6272820196557647E-2</v>
      </c>
      <c r="DD202" s="5"/>
      <c r="DE202" s="86">
        <f t="shared" si="285"/>
        <v>0.83141062733012694</v>
      </c>
      <c r="DF202" s="86">
        <f t="shared" si="236"/>
        <v>543.49035144206073</v>
      </c>
      <c r="DG202" s="86">
        <f t="shared" si="286"/>
        <v>12.700373442060709</v>
      </c>
      <c r="DH202" s="92">
        <f t="shared" si="287"/>
        <v>2.3368167269874052E-2</v>
      </c>
      <c r="DI202" s="156">
        <f t="shared" si="288"/>
        <v>2.3927304524315469E-2</v>
      </c>
      <c r="DK202" s="5"/>
      <c r="DL202" s="86">
        <f t="shared" si="289"/>
        <v>-7.0413227665954037E-2</v>
      </c>
      <c r="DM202" s="86">
        <f t="shared" si="237"/>
        <v>542.58852758706462</v>
      </c>
      <c r="DN202" s="86">
        <f t="shared" si="290"/>
        <v>11.798549587064599</v>
      </c>
      <c r="DO202" s="92">
        <f t="shared" si="291"/>
        <v>2.1744930066128952E-2</v>
      </c>
      <c r="DP202" s="156">
        <f t="shared" si="292"/>
        <v>2.2228282514905735E-2</v>
      </c>
      <c r="DR202" s="5"/>
      <c r="DS202" s="86">
        <f t="shared" si="238"/>
        <v>-0.42653748408726688</v>
      </c>
      <c r="DT202" s="86">
        <f t="shared" si="222"/>
        <v>542.23240333064336</v>
      </c>
      <c r="DU202" s="86">
        <f t="shared" si="293"/>
        <v>11.442425330643346</v>
      </c>
      <c r="DV202" s="92">
        <f t="shared" si="294"/>
        <v>2.1102437368845265E-2</v>
      </c>
      <c r="DW202" s="156">
        <f t="shared" si="295"/>
        <v>2.1557349996995129E-2</v>
      </c>
    </row>
    <row r="203" spans="1:127" x14ac:dyDescent="0.7">
      <c r="A203" s="25">
        <v>44123</v>
      </c>
      <c r="B203">
        <v>160.36050420000001</v>
      </c>
      <c r="C203" s="85">
        <v>44123</v>
      </c>
      <c r="D203">
        <v>530.71997069999998</v>
      </c>
      <c r="E203" s="17">
        <v>202</v>
      </c>
      <c r="R203" s="5"/>
      <c r="S203" s="86">
        <f t="shared" si="239"/>
        <v>166.01916067033943</v>
      </c>
      <c r="T203" s="86">
        <f t="shared" si="240"/>
        <v>5.6586564703394231</v>
      </c>
      <c r="U203" s="92">
        <f t="shared" si="241"/>
        <v>3.4084357778290976E-2</v>
      </c>
      <c r="V203" s="156">
        <f t="shared" si="242"/>
        <v>3.5287095775665585E-2</v>
      </c>
      <c r="W203" s="102"/>
      <c r="X203" s="5"/>
      <c r="Y203" s="86">
        <f t="shared" si="243"/>
        <v>165.76602947918903</v>
      </c>
      <c r="Z203" s="86">
        <f t="shared" si="244"/>
        <v>5.4055252791890211</v>
      </c>
      <c r="AA203" s="92">
        <f t="shared" si="245"/>
        <v>3.2609366926217256E-2</v>
      </c>
      <c r="AB203" s="156">
        <f t="shared" si="246"/>
        <v>3.3708582460225393E-2</v>
      </c>
      <c r="AC203" s="102"/>
      <c r="AD203" s="5"/>
      <c r="AE203" s="86">
        <f t="shared" si="223"/>
        <v>165.01451938731518</v>
      </c>
      <c r="AF203" s="86">
        <f t="shared" si="247"/>
        <v>4.6540151873151672</v>
      </c>
      <c r="AG203" s="92">
        <f t="shared" si="248"/>
        <v>2.8203670832088766E-2</v>
      </c>
      <c r="AH203" s="156">
        <f t="shared" si="249"/>
        <v>2.9022203506611118E-2</v>
      </c>
      <c r="AI203" s="102"/>
      <c r="AJ203" s="5"/>
      <c r="AK203" s="86">
        <f t="shared" si="224"/>
        <v>164.5915159686015</v>
      </c>
      <c r="AL203" s="86">
        <f t="shared" si="250"/>
        <v>4.2310117686014905</v>
      </c>
      <c r="AM203" s="92">
        <f t="shared" si="251"/>
        <v>2.5706135238517547E-2</v>
      </c>
      <c r="AN203" s="156">
        <f t="shared" si="252"/>
        <v>2.6384375564974621E-2</v>
      </c>
      <c r="AO203" s="102"/>
      <c r="AP203" s="5"/>
      <c r="AQ203" s="6">
        <f t="shared" si="225"/>
        <v>165.76602947918903</v>
      </c>
      <c r="AR203" s="5"/>
      <c r="AS203" s="86">
        <f t="shared" si="253"/>
        <v>-0.24568615611659539</v>
      </c>
      <c r="AT203" s="86">
        <f t="shared" si="226"/>
        <v>165.52034332307244</v>
      </c>
      <c r="AU203" s="86">
        <f t="shared" si="254"/>
        <v>5.1598391230724303</v>
      </c>
      <c r="AV203" s="92">
        <f t="shared" si="255"/>
        <v>3.1173443816517162E-2</v>
      </c>
      <c r="AW203" s="156">
        <f t="shared" si="256"/>
        <v>3.2176496007003889E-2</v>
      </c>
      <c r="AY203" s="5"/>
      <c r="AZ203" s="86">
        <f t="shared" si="257"/>
        <v>-1.0111567782805326</v>
      </c>
      <c r="BA203" s="86">
        <f t="shared" si="227"/>
        <v>164.75487270090849</v>
      </c>
      <c r="BB203" s="86">
        <f t="shared" si="258"/>
        <v>4.3943685009084845</v>
      </c>
      <c r="BC203" s="92">
        <f t="shared" si="259"/>
        <v>2.6672161064916735E-2</v>
      </c>
      <c r="BD203" s="156">
        <f t="shared" si="260"/>
        <v>2.7403059892028479E-2</v>
      </c>
      <c r="BF203" s="5"/>
      <c r="BG203">
        <f t="shared" si="261"/>
        <v>-1.5499895644897901</v>
      </c>
      <c r="BH203" s="86">
        <f t="shared" si="228"/>
        <v>164.21603991469925</v>
      </c>
      <c r="BI203" s="86">
        <f t="shared" si="262"/>
        <v>3.8555357146992435</v>
      </c>
      <c r="BJ203" s="92">
        <f t="shared" si="263"/>
        <v>2.347843558218778E-2</v>
      </c>
      <c r="BK203" s="156">
        <f t="shared" si="264"/>
        <v>2.4042925868396237E-2</v>
      </c>
      <c r="BM203" s="5"/>
      <c r="BN203" s="86">
        <f t="shared" si="265"/>
        <v>-1.761770265881317</v>
      </c>
      <c r="BO203" s="86">
        <f t="shared" si="229"/>
        <v>164.00425921330771</v>
      </c>
      <c r="BP203" s="86">
        <f t="shared" si="266"/>
        <v>3.6437550133076968</v>
      </c>
      <c r="BQ203" s="92">
        <f t="shared" si="267"/>
        <v>2.2217441368815583E-2</v>
      </c>
      <c r="BR203" s="156">
        <f t="shared" si="268"/>
        <v>2.2722272117349059E-2</v>
      </c>
      <c r="BW203" s="5"/>
      <c r="BX203" s="86">
        <f t="shared" si="230"/>
        <v>537.30884695855161</v>
      </c>
      <c r="BY203" s="86">
        <f t="shared" si="269"/>
        <v>6.5888762585516361</v>
      </c>
      <c r="BZ203" s="92">
        <f t="shared" si="270"/>
        <v>1.2262735474854198E-2</v>
      </c>
      <c r="CA203" s="156">
        <f t="shared" si="271"/>
        <v>1.2414977054398674E-2</v>
      </c>
      <c r="CC203" s="5"/>
      <c r="CD203" s="86">
        <f t="shared" si="231"/>
        <v>536.72445940736532</v>
      </c>
      <c r="CE203" s="86">
        <f t="shared" si="272"/>
        <v>6.0044887073653399</v>
      </c>
      <c r="CF203" s="92">
        <f t="shared" si="273"/>
        <v>1.1187283534637703E-2</v>
      </c>
      <c r="CG203" s="156">
        <f t="shared" si="274"/>
        <v>1.1313854836564077E-2</v>
      </c>
      <c r="CI203" s="5"/>
      <c r="CJ203" s="86">
        <f t="shared" si="232"/>
        <v>534.81381784311441</v>
      </c>
      <c r="CK203" s="86">
        <f t="shared" si="275"/>
        <v>4.0938471431144308</v>
      </c>
      <c r="CL203" s="92">
        <f t="shared" si="276"/>
        <v>7.6547146063367889E-3</v>
      </c>
      <c r="CM203" s="156">
        <f t="shared" si="277"/>
        <v>7.7137612472257229E-3</v>
      </c>
      <c r="CO203" s="5"/>
      <c r="CP203" s="86">
        <f t="shared" si="233"/>
        <v>533.68612912300148</v>
      </c>
      <c r="CQ203" s="86">
        <f t="shared" si="278"/>
        <v>2.9661584230015023</v>
      </c>
      <c r="CR203" s="92">
        <f t="shared" si="279"/>
        <v>5.5578705556311656E-3</v>
      </c>
      <c r="CS203" s="156">
        <f t="shared" si="280"/>
        <v>5.5889331224699334E-3</v>
      </c>
      <c r="CU203" s="5"/>
      <c r="CV203" s="6">
        <f t="shared" si="234"/>
        <v>536.72445940736532</v>
      </c>
      <c r="CW203" s="5"/>
      <c r="CX203" s="86">
        <f t="shared" si="281"/>
        <v>-0.56719968203378923</v>
      </c>
      <c r="CY203" s="86">
        <f t="shared" si="235"/>
        <v>536.15725972533153</v>
      </c>
      <c r="CZ203" s="86">
        <f t="shared" si="282"/>
        <v>5.4372890253315518</v>
      </c>
      <c r="DA203" s="92">
        <f t="shared" si="283"/>
        <v>1.0141220559275884E-2</v>
      </c>
      <c r="DB203" s="156">
        <f t="shared" si="284"/>
        <v>1.0245118566312795E-2</v>
      </c>
      <c r="DD203" s="5"/>
      <c r="DE203" s="86">
        <f t="shared" si="285"/>
        <v>-2.5515353900175848</v>
      </c>
      <c r="DF203" s="86">
        <f t="shared" si="236"/>
        <v>534.17292401734778</v>
      </c>
      <c r="DG203" s="86">
        <f t="shared" si="286"/>
        <v>3.4529533173478058</v>
      </c>
      <c r="DH203" s="92">
        <f t="shared" si="287"/>
        <v>6.4641114554800381E-3</v>
      </c>
      <c r="DI203" s="156">
        <f t="shared" si="288"/>
        <v>6.5061680509091984E-3</v>
      </c>
      <c r="DK203" s="5"/>
      <c r="DL203" s="86">
        <f t="shared" si="289"/>
        <v>-3.9406982262675205</v>
      </c>
      <c r="DM203" s="86">
        <f t="shared" si="237"/>
        <v>532.78376118109782</v>
      </c>
      <c r="DN203" s="86">
        <f t="shared" si="290"/>
        <v>2.0637904810978398</v>
      </c>
      <c r="DO203" s="92">
        <f t="shared" si="291"/>
        <v>3.8735986932536023E-3</v>
      </c>
      <c r="DP203" s="156">
        <f t="shared" si="292"/>
        <v>3.8886618085537212E-3</v>
      </c>
      <c r="DR203" s="5"/>
      <c r="DS203" s="86">
        <f t="shared" si="238"/>
        <v>-4.5574954265457892</v>
      </c>
      <c r="DT203" s="86">
        <f t="shared" si="222"/>
        <v>532.16696398081956</v>
      </c>
      <c r="DU203" s="86">
        <f t="shared" si="293"/>
        <v>1.4469932808195836</v>
      </c>
      <c r="DV203" s="92">
        <f t="shared" si="294"/>
        <v>2.7190588269431475E-3</v>
      </c>
      <c r="DW203" s="156">
        <f t="shared" si="295"/>
        <v>2.7264722654228614E-3</v>
      </c>
    </row>
    <row r="204" spans="1:127" x14ac:dyDescent="0.7">
      <c r="A204" s="25">
        <v>44124</v>
      </c>
      <c r="B204">
        <v>160.8504944</v>
      </c>
      <c r="C204" s="85">
        <v>44124</v>
      </c>
      <c r="D204">
        <v>525.41998290000004</v>
      </c>
      <c r="E204" s="17">
        <v>203</v>
      </c>
      <c r="R204" s="5"/>
      <c r="S204" s="86">
        <f t="shared" si="239"/>
        <v>164.15180403512741</v>
      </c>
      <c r="T204" s="86">
        <f t="shared" si="240"/>
        <v>3.30130963512741</v>
      </c>
      <c r="U204" s="92">
        <f t="shared" si="241"/>
        <v>2.0111321069739518E-2</v>
      </c>
      <c r="V204" s="156">
        <f t="shared" si="242"/>
        <v>2.0524087584821313E-2</v>
      </c>
      <c r="W204" s="102"/>
      <c r="X204" s="5"/>
      <c r="Y204" s="86">
        <f t="shared" si="243"/>
        <v>163.06326683959452</v>
      </c>
      <c r="Z204" s="86">
        <f t="shared" si="244"/>
        <v>2.2127724395945165</v>
      </c>
      <c r="AA204" s="92">
        <f t="shared" si="245"/>
        <v>1.3570023969722272E-2</v>
      </c>
      <c r="AB204" s="156">
        <f t="shared" si="246"/>
        <v>1.3756702755863687E-2</v>
      </c>
      <c r="AC204" s="102"/>
      <c r="AD204" s="5"/>
      <c r="AE204" s="86">
        <f t="shared" si="223"/>
        <v>161.94286936368718</v>
      </c>
      <c r="AF204" s="86">
        <f t="shared" si="247"/>
        <v>1.0923749636871776</v>
      </c>
      <c r="AG204" s="92">
        <f t="shared" si="248"/>
        <v>6.7454341644024455E-3</v>
      </c>
      <c r="AH204" s="156">
        <f t="shared" si="249"/>
        <v>6.7912440540635203E-3</v>
      </c>
      <c r="AI204" s="102"/>
      <c r="AJ204" s="5"/>
      <c r="AK204" s="86">
        <f t="shared" si="224"/>
        <v>161.41825714215037</v>
      </c>
      <c r="AL204" s="86">
        <f t="shared" si="250"/>
        <v>0.56776274215036437</v>
      </c>
      <c r="AM204" s="92">
        <f t="shared" si="251"/>
        <v>3.5173390680979374E-3</v>
      </c>
      <c r="AN204" s="156">
        <f t="shared" si="252"/>
        <v>3.5297544111892042E-3</v>
      </c>
      <c r="AO204" s="102"/>
      <c r="AP204" s="5"/>
      <c r="AQ204" s="6">
        <f t="shared" si="225"/>
        <v>163.06326683959452</v>
      </c>
      <c r="AR204" s="5"/>
      <c r="AS204" s="86">
        <f t="shared" si="253"/>
        <v>-1.0565213956643074</v>
      </c>
      <c r="AT204" s="86">
        <f t="shared" si="226"/>
        <v>162.00674544393021</v>
      </c>
      <c r="AU204" s="86">
        <f t="shared" si="254"/>
        <v>1.1562510439302116</v>
      </c>
      <c r="AV204" s="92">
        <f t="shared" si="255"/>
        <v>7.1370549464582931E-3</v>
      </c>
      <c r="AW204" s="156">
        <f t="shared" si="256"/>
        <v>7.1883586571693595E-3</v>
      </c>
      <c r="AY204" s="5"/>
      <c r="AZ204" s="86">
        <f t="shared" si="257"/>
        <v>-1.8569597089375216</v>
      </c>
      <c r="BA204" s="86">
        <f t="shared" si="227"/>
        <v>161.206307130657</v>
      </c>
      <c r="BB204" s="86">
        <f t="shared" si="258"/>
        <v>0.35581273065699293</v>
      </c>
      <c r="BC204" s="92">
        <f t="shared" si="259"/>
        <v>2.2071886453462908E-3</v>
      </c>
      <c r="BD204" s="156">
        <f t="shared" si="260"/>
        <v>2.2120711035687867E-3</v>
      </c>
      <c r="BF204" s="5"/>
      <c r="BG204">
        <f t="shared" si="261"/>
        <v>-2.3108197940589057</v>
      </c>
      <c r="BH204" s="86">
        <f t="shared" si="228"/>
        <v>160.7524470455356</v>
      </c>
      <c r="BI204" s="86">
        <f t="shared" si="262"/>
        <v>9.8047354464398495E-2</v>
      </c>
      <c r="BJ204" s="92">
        <f t="shared" si="263"/>
        <v>6.0992760151654221E-4</v>
      </c>
      <c r="BK204" s="156">
        <f t="shared" si="264"/>
        <v>6.0955581659933331E-4</v>
      </c>
      <c r="BM204" s="5"/>
      <c r="BN204" s="86">
        <f t="shared" si="265"/>
        <v>-2.4675145461662122</v>
      </c>
      <c r="BO204" s="86">
        <f t="shared" si="229"/>
        <v>160.59575229342832</v>
      </c>
      <c r="BP204" s="86">
        <f t="shared" si="266"/>
        <v>0.25474210657168328</v>
      </c>
      <c r="BQ204" s="92">
        <f t="shared" si="267"/>
        <v>1.5862319079662699E-3</v>
      </c>
      <c r="BR204" s="156">
        <f t="shared" si="268"/>
        <v>1.5837197611478606E-3</v>
      </c>
      <c r="BW204" s="5"/>
      <c r="BX204" s="86">
        <f t="shared" si="230"/>
        <v>535.13451779322963</v>
      </c>
      <c r="BY204" s="86">
        <f t="shared" si="269"/>
        <v>9.7145348932295974</v>
      </c>
      <c r="BZ204" s="92">
        <f t="shared" si="270"/>
        <v>1.8153444732532078E-2</v>
      </c>
      <c r="CA204" s="156">
        <f t="shared" si="271"/>
        <v>1.8489085321063064E-2</v>
      </c>
      <c r="CC204" s="5"/>
      <c r="CD204" s="86">
        <f t="shared" si="231"/>
        <v>533.7222150536827</v>
      </c>
      <c r="CE204" s="86">
        <f t="shared" si="272"/>
        <v>8.3022321536826666</v>
      </c>
      <c r="CF204" s="92">
        <f t="shared" si="273"/>
        <v>1.555534305958693E-2</v>
      </c>
      <c r="CG204" s="156">
        <f t="shared" si="274"/>
        <v>1.5801135137379768E-2</v>
      </c>
      <c r="CI204" s="5"/>
      <c r="CJ204" s="86">
        <f t="shared" si="232"/>
        <v>532.11187872865889</v>
      </c>
      <c r="CK204" s="86">
        <f t="shared" si="275"/>
        <v>6.6918958286588577</v>
      </c>
      <c r="CL204" s="92">
        <f t="shared" si="276"/>
        <v>1.2576106822962455E-2</v>
      </c>
      <c r="CM204" s="156">
        <f t="shared" si="277"/>
        <v>1.2736279636194357E-2</v>
      </c>
      <c r="CO204" s="5"/>
      <c r="CP204" s="86">
        <f t="shared" si="233"/>
        <v>531.46151030575038</v>
      </c>
      <c r="CQ204" s="86">
        <f t="shared" si="278"/>
        <v>6.0415274057503439</v>
      </c>
      <c r="CR204" s="92">
        <f t="shared" si="279"/>
        <v>1.1367760954644949E-2</v>
      </c>
      <c r="CS204" s="156">
        <f t="shared" si="280"/>
        <v>1.1498472845293725E-2</v>
      </c>
      <c r="CU204" s="5"/>
      <c r="CV204" s="6">
        <f t="shared" si="234"/>
        <v>533.7222150536827</v>
      </c>
      <c r="CW204" s="5"/>
      <c r="CX204" s="86">
        <f t="shared" si="281"/>
        <v>-1.3707644236779011</v>
      </c>
      <c r="CY204" s="86">
        <f t="shared" si="235"/>
        <v>532.35145063000482</v>
      </c>
      <c r="CZ204" s="86">
        <f t="shared" si="282"/>
        <v>6.9314677300047833</v>
      </c>
      <c r="DA204" s="92">
        <f t="shared" si="283"/>
        <v>1.3020473076201487E-2</v>
      </c>
      <c r="DB204" s="156">
        <f t="shared" si="284"/>
        <v>1.3192242312040133E-2</v>
      </c>
      <c r="DD204" s="5"/>
      <c r="DE204" s="86">
        <f t="shared" si="285"/>
        <v>-2.7768898718500989</v>
      </c>
      <c r="DF204" s="86">
        <f t="shared" si="236"/>
        <v>530.94532518183257</v>
      </c>
      <c r="DG204" s="86">
        <f t="shared" si="286"/>
        <v>5.5253422818325362</v>
      </c>
      <c r="DH204" s="92">
        <f t="shared" si="287"/>
        <v>1.0406612545162302E-2</v>
      </c>
      <c r="DI204" s="156">
        <f t="shared" si="288"/>
        <v>1.0516048992533542E-2</v>
      </c>
      <c r="DK204" s="5"/>
      <c r="DL204" s="86">
        <f t="shared" si="289"/>
        <v>-3.3213186703614817</v>
      </c>
      <c r="DM204" s="86">
        <f t="shared" si="237"/>
        <v>530.4008963833212</v>
      </c>
      <c r="DN204" s="86">
        <f t="shared" si="290"/>
        <v>4.9809134833211601</v>
      </c>
      <c r="DO204" s="92">
        <f t="shared" si="291"/>
        <v>9.3908466544548406E-3</v>
      </c>
      <c r="DP204" s="156">
        <f t="shared" si="292"/>
        <v>9.4798706661850477E-3</v>
      </c>
      <c r="DR204" s="5"/>
      <c r="DS204" s="86">
        <f t="shared" si="238"/>
        <v>-3.3910571218984069</v>
      </c>
      <c r="DT204" s="86">
        <f t="shared" si="222"/>
        <v>530.33115793178433</v>
      </c>
      <c r="DU204" s="86">
        <f t="shared" si="293"/>
        <v>4.9111750317842962</v>
      </c>
      <c r="DV204" s="92">
        <f t="shared" si="294"/>
        <v>9.260581729606792E-3</v>
      </c>
      <c r="DW204" s="156">
        <f t="shared" si="295"/>
        <v>9.3471416992509208E-3</v>
      </c>
    </row>
    <row r="205" spans="1:127" x14ac:dyDescent="0.7">
      <c r="A205" s="25">
        <v>44125</v>
      </c>
      <c r="B205">
        <v>159.246994</v>
      </c>
      <c r="C205" s="85">
        <v>44125</v>
      </c>
      <c r="D205">
        <v>489.0499878</v>
      </c>
      <c r="E205" s="17">
        <v>204</v>
      </c>
      <c r="R205" s="5"/>
      <c r="S205" s="86">
        <f t="shared" si="239"/>
        <v>163.06237185553536</v>
      </c>
      <c r="T205" s="86">
        <f t="shared" si="240"/>
        <v>3.8153778555353597</v>
      </c>
      <c r="U205" s="92">
        <f t="shared" si="241"/>
        <v>2.3398272772062845E-2</v>
      </c>
      <c r="V205" s="156">
        <f t="shared" si="242"/>
        <v>2.3958868922419722E-2</v>
      </c>
      <c r="W205" s="102"/>
      <c r="X205" s="5"/>
      <c r="Y205" s="86">
        <f t="shared" si="243"/>
        <v>161.95688061979726</v>
      </c>
      <c r="Z205" s="86">
        <f t="shared" si="244"/>
        <v>2.7098866197972598</v>
      </c>
      <c r="AA205" s="92">
        <f t="shared" si="245"/>
        <v>1.6732148763465435E-2</v>
      </c>
      <c r="AB205" s="156">
        <f t="shared" si="246"/>
        <v>1.7016877692506142E-2</v>
      </c>
      <c r="AC205" s="102"/>
      <c r="AD205" s="5"/>
      <c r="AE205" s="86">
        <f t="shared" si="223"/>
        <v>161.22190188765364</v>
      </c>
      <c r="AF205" s="86">
        <f t="shared" si="247"/>
        <v>1.974907887653643</v>
      </c>
      <c r="AG205" s="92">
        <f t="shared" si="248"/>
        <v>1.2249625296132802E-2</v>
      </c>
      <c r="AH205" s="156">
        <f t="shared" si="249"/>
        <v>1.2401539508203482E-2</v>
      </c>
      <c r="AI205" s="102"/>
      <c r="AJ205" s="5"/>
      <c r="AK205" s="86">
        <f t="shared" si="224"/>
        <v>160.99243508553758</v>
      </c>
      <c r="AL205" s="86">
        <f t="shared" si="250"/>
        <v>1.7454410855375784</v>
      </c>
      <c r="AM205" s="92">
        <f t="shared" si="251"/>
        <v>1.0841758400698769E-2</v>
      </c>
      <c r="AN205" s="156">
        <f t="shared" si="252"/>
        <v>1.0960590474552872E-2</v>
      </c>
      <c r="AO205" s="102"/>
      <c r="AP205" s="5"/>
      <c r="AQ205" s="6">
        <f t="shared" si="225"/>
        <v>161.95688061979726</v>
      </c>
      <c r="AR205" s="5"/>
      <c r="AS205" s="86">
        <f t="shared" si="253"/>
        <v>-1.0729767876281811</v>
      </c>
      <c r="AT205" s="86">
        <f t="shared" si="226"/>
        <v>160.88390383216907</v>
      </c>
      <c r="AU205" s="86">
        <f t="shared" si="254"/>
        <v>1.6369098321690672</v>
      </c>
      <c r="AV205" s="92">
        <f t="shared" si="255"/>
        <v>1.0174478572304283E-2</v>
      </c>
      <c r="AW205" s="156">
        <f t="shared" si="256"/>
        <v>1.0279062675236853E-2</v>
      </c>
      <c r="AY205" s="5"/>
      <c r="AZ205" s="86">
        <f t="shared" si="257"/>
        <v>-1.48167296436739</v>
      </c>
      <c r="BA205" s="86">
        <f t="shared" si="227"/>
        <v>160.47520765542987</v>
      </c>
      <c r="BB205" s="86">
        <f t="shared" si="258"/>
        <v>1.2282136554298688</v>
      </c>
      <c r="BC205" s="92">
        <f t="shared" si="259"/>
        <v>7.6536037770212582E-3</v>
      </c>
      <c r="BD205" s="156">
        <f t="shared" si="260"/>
        <v>7.7126332157319644E-3</v>
      </c>
      <c r="BF205" s="5"/>
      <c r="BG205">
        <f t="shared" si="261"/>
        <v>-1.5158936350462184</v>
      </c>
      <c r="BH205" s="86">
        <f t="shared" si="228"/>
        <v>160.44098698475105</v>
      </c>
      <c r="BI205" s="86">
        <f t="shared" si="262"/>
        <v>1.1939929847510484</v>
      </c>
      <c r="BJ205" s="92">
        <f t="shared" si="263"/>
        <v>7.4419448994322767E-3</v>
      </c>
      <c r="BK205" s="156">
        <f t="shared" si="264"/>
        <v>7.4977426873818944E-3</v>
      </c>
      <c r="BM205" s="5"/>
      <c r="BN205" s="86">
        <f t="shared" si="265"/>
        <v>-1.4466683013894968</v>
      </c>
      <c r="BO205" s="86">
        <f t="shared" si="229"/>
        <v>160.51021231840775</v>
      </c>
      <c r="BP205" s="86">
        <f t="shared" si="266"/>
        <v>1.2632183184077519</v>
      </c>
      <c r="BQ205" s="92">
        <f t="shared" si="267"/>
        <v>7.8700183630800828E-3</v>
      </c>
      <c r="BR205" s="156">
        <f t="shared" si="268"/>
        <v>7.9324468655763251E-3</v>
      </c>
      <c r="BW205" s="5"/>
      <c r="BX205" s="86">
        <f t="shared" si="230"/>
        <v>531.92872127846385</v>
      </c>
      <c r="BY205" s="86">
        <f t="shared" si="269"/>
        <v>42.878733478463857</v>
      </c>
      <c r="BZ205" s="92">
        <f t="shared" si="270"/>
        <v>8.0609923403660147E-2</v>
      </c>
      <c r="CA205" s="156">
        <f t="shared" si="271"/>
        <v>8.7677608727391235E-2</v>
      </c>
      <c r="CC205" s="5"/>
      <c r="CD205" s="86">
        <f t="shared" si="231"/>
        <v>529.57109897684131</v>
      </c>
      <c r="CE205" s="86">
        <f t="shared" si="272"/>
        <v>40.521111176841316</v>
      </c>
      <c r="CF205" s="92">
        <f t="shared" si="273"/>
        <v>7.651684779462134E-2</v>
      </c>
      <c r="CG205" s="156">
        <f t="shared" si="274"/>
        <v>8.2856788033317919E-2</v>
      </c>
      <c r="CI205" s="5"/>
      <c r="CJ205" s="86">
        <f t="shared" si="232"/>
        <v>527.69522748174404</v>
      </c>
      <c r="CK205" s="86">
        <f t="shared" si="275"/>
        <v>38.645239681744044</v>
      </c>
      <c r="CL205" s="92">
        <f t="shared" si="276"/>
        <v>7.3234014008741438E-2</v>
      </c>
      <c r="CM205" s="156">
        <f t="shared" si="277"/>
        <v>7.9021042113895837E-2</v>
      </c>
      <c r="CO205" s="5"/>
      <c r="CP205" s="86">
        <f t="shared" si="233"/>
        <v>526.93036475143765</v>
      </c>
      <c r="CQ205" s="86">
        <f t="shared" si="278"/>
        <v>37.880376951437654</v>
      </c>
      <c r="CR205" s="92">
        <f t="shared" si="279"/>
        <v>7.1888772189673475E-2</v>
      </c>
      <c r="CS205" s="156">
        <f t="shared" si="280"/>
        <v>7.7457065527888461E-2</v>
      </c>
      <c r="CU205" s="5"/>
      <c r="CV205" s="6">
        <f t="shared" si="234"/>
        <v>529.57109897684131</v>
      </c>
      <c r="CW205" s="5"/>
      <c r="CX205" s="86">
        <f t="shared" si="281"/>
        <v>-2.2882804692218524</v>
      </c>
      <c r="CY205" s="86">
        <f t="shared" si="235"/>
        <v>527.28281850761948</v>
      </c>
      <c r="CZ205" s="86">
        <f t="shared" si="282"/>
        <v>38.232830707619485</v>
      </c>
      <c r="DA205" s="92">
        <f t="shared" si="283"/>
        <v>7.2509153277231245E-2</v>
      </c>
      <c r="DB205" s="156">
        <f t="shared" si="284"/>
        <v>7.8177756183188035E-2</v>
      </c>
      <c r="DD205" s="5"/>
      <c r="DE205" s="86">
        <f t="shared" si="285"/>
        <v>-3.4640029743457443</v>
      </c>
      <c r="DF205" s="86">
        <f t="shared" si="236"/>
        <v>526.10709600249561</v>
      </c>
      <c r="DG205" s="86">
        <f t="shared" si="286"/>
        <v>37.057108202495613</v>
      </c>
      <c r="DH205" s="92">
        <f t="shared" si="287"/>
        <v>7.0436434870515097E-2</v>
      </c>
      <c r="DI205" s="156">
        <f t="shared" si="288"/>
        <v>7.5773661439391238E-2</v>
      </c>
      <c r="DK205" s="5"/>
      <c r="DL205" s="86">
        <f t="shared" si="289"/>
        <v>-3.8689849586382214</v>
      </c>
      <c r="DM205" s="86">
        <f t="shared" si="237"/>
        <v>525.70211401820313</v>
      </c>
      <c r="DN205" s="86">
        <f t="shared" si="290"/>
        <v>36.652126218203136</v>
      </c>
      <c r="DO205" s="92">
        <f t="shared" si="291"/>
        <v>6.9720332562585072E-2</v>
      </c>
      <c r="DP205" s="156">
        <f t="shared" si="292"/>
        <v>7.4945562074509753E-2</v>
      </c>
      <c r="DR205" s="5"/>
      <c r="DS205" s="86">
        <f t="shared" si="238"/>
        <v>-3.9611013381056441</v>
      </c>
      <c r="DT205" s="86">
        <f t="shared" si="222"/>
        <v>525.60999763873565</v>
      </c>
      <c r="DU205" s="86">
        <f t="shared" si="293"/>
        <v>36.560009838735652</v>
      </c>
      <c r="DV205" s="92">
        <f t="shared" si="294"/>
        <v>6.9557295338708955E-2</v>
      </c>
      <c r="DW205" s="156">
        <f t="shared" si="295"/>
        <v>7.4757204275173392E-2</v>
      </c>
    </row>
    <row r="206" spans="1:127" x14ac:dyDescent="0.7">
      <c r="A206" s="25">
        <v>44126</v>
      </c>
      <c r="B206">
        <v>158.82000729999999</v>
      </c>
      <c r="C206" s="85">
        <v>44126</v>
      </c>
      <c r="D206">
        <v>485.23001099999999</v>
      </c>
      <c r="E206" s="17">
        <v>205</v>
      </c>
      <c r="R206" s="5"/>
      <c r="S206" s="86">
        <f t="shared" si="239"/>
        <v>161.8032971632087</v>
      </c>
      <c r="T206" s="86">
        <f t="shared" si="240"/>
        <v>2.9832898632087108</v>
      </c>
      <c r="U206" s="92">
        <f t="shared" si="241"/>
        <v>1.8437756927780703E-2</v>
      </c>
      <c r="V206" s="156">
        <f t="shared" si="242"/>
        <v>1.8784093477426198E-2</v>
      </c>
      <c r="W206" s="102"/>
      <c r="X206" s="5"/>
      <c r="Y206" s="86">
        <f t="shared" si="243"/>
        <v>160.60193730989863</v>
      </c>
      <c r="Z206" s="86">
        <f t="shared" si="244"/>
        <v>1.7819300098986446</v>
      </c>
      <c r="AA206" s="92">
        <f t="shared" si="245"/>
        <v>1.1095320764781435E-2</v>
      </c>
      <c r="AB206" s="156">
        <f t="shared" si="246"/>
        <v>1.12198081349581E-2</v>
      </c>
      <c r="AC206" s="102"/>
      <c r="AD206" s="5"/>
      <c r="AE206" s="86">
        <f t="shared" si="223"/>
        <v>159.91846268180223</v>
      </c>
      <c r="AF206" s="86">
        <f t="shared" si="247"/>
        <v>1.0984553818022391</v>
      </c>
      <c r="AG206" s="92">
        <f t="shared" si="248"/>
        <v>6.8688465570600861E-3</v>
      </c>
      <c r="AH206" s="156">
        <f t="shared" si="249"/>
        <v>6.9163539309460747E-3</v>
      </c>
      <c r="AI206" s="102"/>
      <c r="AJ206" s="5"/>
      <c r="AK206" s="86">
        <f t="shared" si="224"/>
        <v>159.68335427138442</v>
      </c>
      <c r="AL206" s="86">
        <f t="shared" si="250"/>
        <v>0.86334697138443062</v>
      </c>
      <c r="AM206" s="92">
        <f t="shared" si="251"/>
        <v>5.4066184626680542E-3</v>
      </c>
      <c r="AN206" s="156">
        <f t="shared" si="252"/>
        <v>5.4360088886888664E-3</v>
      </c>
      <c r="AO206" s="102"/>
      <c r="AP206" s="5"/>
      <c r="AQ206" s="6">
        <f t="shared" si="225"/>
        <v>160.60193730989863</v>
      </c>
      <c r="AR206" s="5"/>
      <c r="AS206" s="86">
        <f t="shared" si="253"/>
        <v>-1.166025739977429</v>
      </c>
      <c r="AT206" s="86">
        <f t="shared" si="226"/>
        <v>159.43591156992119</v>
      </c>
      <c r="AU206" s="86">
        <f t="shared" si="254"/>
        <v>0.61590426992120229</v>
      </c>
      <c r="AV206" s="92">
        <f t="shared" si="255"/>
        <v>3.8630209709755088E-3</v>
      </c>
      <c r="AW206" s="156">
        <f t="shared" si="256"/>
        <v>3.8780017731506701E-3</v>
      </c>
      <c r="AY206" s="5"/>
      <c r="AZ206" s="86">
        <f t="shared" si="257"/>
        <v>-1.41830813713301</v>
      </c>
      <c r="BA206" s="86">
        <f t="shared" si="227"/>
        <v>159.18362917276562</v>
      </c>
      <c r="BB206" s="86">
        <f t="shared" si="258"/>
        <v>0.36362187276563418</v>
      </c>
      <c r="BC206" s="92">
        <f t="shared" si="259"/>
        <v>2.2842918876474858E-3</v>
      </c>
      <c r="BD206" s="156">
        <f t="shared" si="260"/>
        <v>2.2895218237761294E-3</v>
      </c>
      <c r="BF206" s="5"/>
      <c r="BG206">
        <f t="shared" si="261"/>
        <v>-1.4096664204488101</v>
      </c>
      <c r="BH206" s="86">
        <f t="shared" si="228"/>
        <v>159.19227088944982</v>
      </c>
      <c r="BI206" s="86">
        <f t="shared" si="262"/>
        <v>0.37226358944982962</v>
      </c>
      <c r="BJ206" s="92">
        <f t="shared" si="263"/>
        <v>2.3384526608603126E-3</v>
      </c>
      <c r="BK206" s="156">
        <f t="shared" si="264"/>
        <v>2.3439338391834318E-3</v>
      </c>
      <c r="BM206" s="5"/>
      <c r="BN206" s="86">
        <f t="shared" si="265"/>
        <v>-1.3778745577713467</v>
      </c>
      <c r="BO206" s="86">
        <f t="shared" si="229"/>
        <v>159.22406275212728</v>
      </c>
      <c r="BP206" s="86">
        <f t="shared" si="266"/>
        <v>0.40405545212729521</v>
      </c>
      <c r="BQ206" s="92">
        <f t="shared" si="267"/>
        <v>2.5376531985389058E-3</v>
      </c>
      <c r="BR206" s="156">
        <f t="shared" si="268"/>
        <v>2.5441092655540715E-3</v>
      </c>
      <c r="BW206" s="5"/>
      <c r="BX206" s="86">
        <f t="shared" si="230"/>
        <v>517.77873923057075</v>
      </c>
      <c r="BY206" s="86">
        <f t="shared" si="269"/>
        <v>32.548728230570759</v>
      </c>
      <c r="BZ206" s="92">
        <f t="shared" si="270"/>
        <v>6.2862233932082262E-2</v>
      </c>
      <c r="CA206" s="156">
        <f t="shared" si="271"/>
        <v>6.7078967690996263E-2</v>
      </c>
      <c r="CC206" s="5"/>
      <c r="CD206" s="86">
        <f t="shared" si="231"/>
        <v>509.31054338842068</v>
      </c>
      <c r="CE206" s="86">
        <f t="shared" si="272"/>
        <v>24.080532388420693</v>
      </c>
      <c r="CF206" s="92">
        <f t="shared" si="273"/>
        <v>4.7280647732548337E-2</v>
      </c>
      <c r="CG206" s="156">
        <f t="shared" si="274"/>
        <v>4.9627046642876947E-2</v>
      </c>
      <c r="CI206" s="5"/>
      <c r="CJ206" s="86">
        <f t="shared" si="232"/>
        <v>502.18936929179301</v>
      </c>
      <c r="CK206" s="86">
        <f t="shared" si="275"/>
        <v>16.959358291793023</v>
      </c>
      <c r="CL206" s="92">
        <f t="shared" si="276"/>
        <v>3.3770842890819795E-2</v>
      </c>
      <c r="CM206" s="156">
        <f t="shared" si="277"/>
        <v>3.4951173479236888E-2</v>
      </c>
      <c r="CO206" s="5"/>
      <c r="CP206" s="86">
        <f t="shared" si="233"/>
        <v>498.52008203785942</v>
      </c>
      <c r="CQ206" s="86">
        <f t="shared" si="278"/>
        <v>13.290071037859434</v>
      </c>
      <c r="CR206" s="92">
        <f t="shared" si="279"/>
        <v>2.6659048485132314E-2</v>
      </c>
      <c r="CS206" s="156">
        <f t="shared" si="280"/>
        <v>2.7389219002489595E-2</v>
      </c>
      <c r="CU206" s="5"/>
      <c r="CV206" s="6">
        <f t="shared" si="234"/>
        <v>509.31054338842068</v>
      </c>
      <c r="CW206" s="5"/>
      <c r="CX206" s="86">
        <f t="shared" si="281"/>
        <v>-8.2191312585574501</v>
      </c>
      <c r="CY206" s="86">
        <f t="shared" si="235"/>
        <v>501.09141212986322</v>
      </c>
      <c r="CZ206" s="86">
        <f t="shared" si="282"/>
        <v>15.861401129863225</v>
      </c>
      <c r="DA206" s="92">
        <f t="shared" si="283"/>
        <v>3.16537077784773E-2</v>
      </c>
      <c r="DB206" s="156">
        <f t="shared" si="284"/>
        <v>3.268841739029045E-2</v>
      </c>
      <c r="DD206" s="5"/>
      <c r="DE206" s="86">
        <f t="shared" si="285"/>
        <v>-11.862279281383188</v>
      </c>
      <c r="DF206" s="86">
        <f t="shared" si="236"/>
        <v>497.44826410703752</v>
      </c>
      <c r="DG206" s="86">
        <f t="shared" si="286"/>
        <v>12.218253107037526</v>
      </c>
      <c r="DH206" s="92">
        <f t="shared" si="287"/>
        <v>2.4561856958070491E-2</v>
      </c>
      <c r="DI206" s="156">
        <f t="shared" si="288"/>
        <v>2.5180332687702464E-2</v>
      </c>
      <c r="DK206" s="5"/>
      <c r="DL206" s="86">
        <f t="shared" si="289"/>
        <v>-14.687421574294612</v>
      </c>
      <c r="DM206" s="86">
        <f t="shared" si="237"/>
        <v>494.62312181412608</v>
      </c>
      <c r="DN206" s="86">
        <f t="shared" si="290"/>
        <v>9.3931108141260893</v>
      </c>
      <c r="DO206" s="92">
        <f t="shared" si="291"/>
        <v>1.8990440195506907E-2</v>
      </c>
      <c r="DP206" s="156">
        <f t="shared" si="292"/>
        <v>1.9358058242869257E-2</v>
      </c>
      <c r="DR206" s="5"/>
      <c r="DS206" s="86">
        <f t="shared" si="238"/>
        <v>-16.185692025841885</v>
      </c>
      <c r="DT206" s="86">
        <f t="shared" si="222"/>
        <v>493.1248513625788</v>
      </c>
      <c r="DU206" s="86">
        <f t="shared" si="293"/>
        <v>7.8948403625788046</v>
      </c>
      <c r="DV206" s="92">
        <f t="shared" si="294"/>
        <v>1.6009820516577421E-2</v>
      </c>
      <c r="DW206" s="156">
        <f t="shared" si="295"/>
        <v>1.6270305182295917E-2</v>
      </c>
    </row>
    <row r="207" spans="1:127" x14ac:dyDescent="0.7">
      <c r="A207" s="25">
        <v>44127</v>
      </c>
      <c r="B207">
        <v>160.22000120000001</v>
      </c>
      <c r="C207" s="85">
        <v>44127</v>
      </c>
      <c r="D207">
        <v>488.27999879999999</v>
      </c>
      <c r="E207" s="17">
        <v>206</v>
      </c>
      <c r="R207" s="5"/>
      <c r="S207" s="86">
        <f t="shared" si="239"/>
        <v>160.81881150834982</v>
      </c>
      <c r="T207" s="86">
        <f t="shared" si="240"/>
        <v>0.59881030834981175</v>
      </c>
      <c r="U207" s="92">
        <f t="shared" si="241"/>
        <v>3.7235091015376713E-3</v>
      </c>
      <c r="V207" s="156">
        <f t="shared" si="242"/>
        <v>3.7374254391767643E-3</v>
      </c>
      <c r="W207" s="102"/>
      <c r="X207" s="5"/>
      <c r="Y207" s="86">
        <f t="shared" si="243"/>
        <v>159.71097230494931</v>
      </c>
      <c r="Z207" s="86">
        <f t="shared" si="244"/>
        <v>0.50902889505070448</v>
      </c>
      <c r="AA207" s="92">
        <f t="shared" si="245"/>
        <v>3.1871880040826106E-3</v>
      </c>
      <c r="AB207" s="156">
        <f t="shared" si="246"/>
        <v>3.1770621098379096E-3</v>
      </c>
      <c r="AC207" s="102"/>
      <c r="AD207" s="5"/>
      <c r="AE207" s="86">
        <f t="shared" si="223"/>
        <v>159.19348212981276</v>
      </c>
      <c r="AF207" s="86">
        <f t="shared" si="247"/>
        <v>1.0265190701872484</v>
      </c>
      <c r="AG207" s="92">
        <f t="shared" si="248"/>
        <v>6.4482481094934744E-3</v>
      </c>
      <c r="AH207" s="156">
        <f t="shared" si="249"/>
        <v>6.406934605535681E-3</v>
      </c>
      <c r="AI207" s="102"/>
      <c r="AJ207" s="5"/>
      <c r="AK207" s="86">
        <f t="shared" si="224"/>
        <v>159.03584404284609</v>
      </c>
      <c r="AL207" s="86">
        <f t="shared" si="250"/>
        <v>1.1841571571539191</v>
      </c>
      <c r="AM207" s="92">
        <f t="shared" si="251"/>
        <v>7.4458507406348819E-3</v>
      </c>
      <c r="AN207" s="156">
        <f t="shared" si="252"/>
        <v>7.3908197995564556E-3</v>
      </c>
      <c r="AO207" s="102"/>
      <c r="AP207" s="5"/>
      <c r="AQ207" s="6">
        <f t="shared" si="225"/>
        <v>159.71097230494931</v>
      </c>
      <c r="AR207" s="5"/>
      <c r="AS207" s="86">
        <f t="shared" si="253"/>
        <v>-1.0752556974181537</v>
      </c>
      <c r="AT207" s="86">
        <f t="shared" si="226"/>
        <v>158.63571660753115</v>
      </c>
      <c r="AU207" s="86">
        <f t="shared" si="254"/>
        <v>1.5842845924688618</v>
      </c>
      <c r="AV207" s="92">
        <f t="shared" si="255"/>
        <v>9.9869350128030925E-3</v>
      </c>
      <c r="AW207" s="156">
        <f t="shared" si="256"/>
        <v>9.8881823779992679E-3</v>
      </c>
      <c r="AY207" s="5"/>
      <c r="AZ207" s="86">
        <f t="shared" si="257"/>
        <v>-1.1546365710411661</v>
      </c>
      <c r="BA207" s="86">
        <f t="shared" si="227"/>
        <v>158.55633573390816</v>
      </c>
      <c r="BB207" s="86">
        <f t="shared" si="258"/>
        <v>1.6636654660918566</v>
      </c>
      <c r="BC207" s="92">
        <f t="shared" si="259"/>
        <v>1.0492582705013109E-2</v>
      </c>
      <c r="BD207" s="156">
        <f t="shared" si="260"/>
        <v>1.0383631591758199E-2</v>
      </c>
      <c r="BF207" s="5"/>
      <c r="BG207">
        <f t="shared" si="261"/>
        <v>-1.0673234862191481</v>
      </c>
      <c r="BH207" s="86">
        <f t="shared" si="228"/>
        <v>158.64364881873016</v>
      </c>
      <c r="BI207" s="86">
        <f t="shared" si="262"/>
        <v>1.5763523812698566</v>
      </c>
      <c r="BJ207" s="92">
        <f t="shared" si="263"/>
        <v>9.9364354829674442E-3</v>
      </c>
      <c r="BK207" s="156">
        <f t="shared" si="264"/>
        <v>9.8386741322147517E-3</v>
      </c>
      <c r="BM207" s="5"/>
      <c r="BN207" s="86">
        <f t="shared" si="265"/>
        <v>-1.0126923931548284</v>
      </c>
      <c r="BO207" s="86">
        <f t="shared" si="229"/>
        <v>158.69827991179449</v>
      </c>
      <c r="BP207" s="86">
        <f t="shared" si="266"/>
        <v>1.5217212882055264</v>
      </c>
      <c r="BQ207" s="92">
        <f t="shared" si="267"/>
        <v>9.5887698912131177E-3</v>
      </c>
      <c r="BR207" s="156">
        <f t="shared" si="268"/>
        <v>9.497698644415728E-3</v>
      </c>
      <c r="BW207" s="5"/>
      <c r="BX207" s="86">
        <f t="shared" si="230"/>
        <v>507.03765891448234</v>
      </c>
      <c r="BY207" s="86">
        <f t="shared" si="269"/>
        <v>18.757660114482348</v>
      </c>
      <c r="BZ207" s="92">
        <f t="shared" si="270"/>
        <v>3.6994609344482718E-2</v>
      </c>
      <c r="CA207" s="156">
        <f t="shared" si="271"/>
        <v>3.8415786353283549E-2</v>
      </c>
      <c r="CC207" s="5"/>
      <c r="CD207" s="86">
        <f t="shared" si="231"/>
        <v>497.27027719421034</v>
      </c>
      <c r="CE207" s="86">
        <f t="shared" si="272"/>
        <v>8.9902783942103497</v>
      </c>
      <c r="CF207" s="92">
        <f t="shared" si="273"/>
        <v>1.8079259522481315E-2</v>
      </c>
      <c r="CG207" s="156">
        <f t="shared" si="274"/>
        <v>1.8412137331664035E-2</v>
      </c>
      <c r="CI207" s="5"/>
      <c r="CJ207" s="86">
        <f t="shared" si="232"/>
        <v>490.99619281920963</v>
      </c>
      <c r="CK207" s="86">
        <f t="shared" si="275"/>
        <v>2.7161940192096381</v>
      </c>
      <c r="CL207" s="92">
        <f t="shared" si="276"/>
        <v>5.5320062740481808E-3</v>
      </c>
      <c r="CM207" s="156">
        <f t="shared" si="277"/>
        <v>5.5627796057282171E-3</v>
      </c>
      <c r="CO207" s="5"/>
      <c r="CP207" s="86">
        <f t="shared" si="233"/>
        <v>488.55252875946485</v>
      </c>
      <c r="CQ207" s="86">
        <f t="shared" si="278"/>
        <v>0.2725299594648618</v>
      </c>
      <c r="CR207" s="92">
        <f t="shared" si="279"/>
        <v>5.5783143760788901E-4</v>
      </c>
      <c r="CS207" s="156">
        <f t="shared" si="280"/>
        <v>5.5814278720126389E-4</v>
      </c>
      <c r="CU207" s="5"/>
      <c r="CV207" s="6">
        <f t="shared" si="234"/>
        <v>497.27027719421034</v>
      </c>
      <c r="CW207" s="5"/>
      <c r="CX207" s="86">
        <f t="shared" si="281"/>
        <v>-9.4801057873229055</v>
      </c>
      <c r="CY207" s="86">
        <f t="shared" si="235"/>
        <v>487.79017140688745</v>
      </c>
      <c r="CZ207" s="86">
        <f t="shared" si="282"/>
        <v>0.48982739311253454</v>
      </c>
      <c r="DA207" s="92">
        <f t="shared" si="283"/>
        <v>1.0041764304101726E-3</v>
      </c>
      <c r="DB207" s="156">
        <f t="shared" si="284"/>
        <v>1.0031690716726825E-3</v>
      </c>
      <c r="DD207" s="5"/>
      <c r="DE207" s="86">
        <f t="shared" si="285"/>
        <v>-11.951272737796767</v>
      </c>
      <c r="DF207" s="86">
        <f t="shared" si="236"/>
        <v>485.31900445641355</v>
      </c>
      <c r="DG207" s="86">
        <f t="shared" si="286"/>
        <v>2.9609943435864352</v>
      </c>
      <c r="DH207" s="92">
        <f t="shared" si="287"/>
        <v>6.1011300122131564E-3</v>
      </c>
      <c r="DI207" s="156">
        <f t="shared" si="288"/>
        <v>6.0641319547460344E-3</v>
      </c>
      <c r="DK207" s="5"/>
      <c r="DL207" s="86">
        <f t="shared" si="289"/>
        <v>-12.940299023438996</v>
      </c>
      <c r="DM207" s="86">
        <f t="shared" si="237"/>
        <v>484.32997817077137</v>
      </c>
      <c r="DN207" s="86">
        <f t="shared" si="290"/>
        <v>3.950020629228618</v>
      </c>
      <c r="DO207" s="92">
        <f t="shared" si="291"/>
        <v>8.1556393518054503E-3</v>
      </c>
      <c r="DP207" s="156">
        <f t="shared" si="292"/>
        <v>8.0896629780785895E-3</v>
      </c>
      <c r="DR207" s="5"/>
      <c r="DS207" s="86">
        <f t="shared" si="238"/>
        <v>-13.076622652118232</v>
      </c>
      <c r="DT207" s="86">
        <f t="shared" si="222"/>
        <v>484.19365454209208</v>
      </c>
      <c r="DU207" s="86">
        <f t="shared" si="293"/>
        <v>4.0863442579079106</v>
      </c>
      <c r="DV207" s="92">
        <f t="shared" si="294"/>
        <v>8.4394832926350857E-3</v>
      </c>
      <c r="DW207" s="156">
        <f t="shared" si="295"/>
        <v>8.3688544850301794E-3</v>
      </c>
    </row>
    <row r="208" spans="1:127" x14ac:dyDescent="0.7">
      <c r="A208" s="25">
        <v>44130</v>
      </c>
      <c r="B208">
        <v>160.35200499999999</v>
      </c>
      <c r="C208" s="85">
        <v>44130</v>
      </c>
      <c r="D208">
        <v>488.23999020000002</v>
      </c>
      <c r="E208" s="17">
        <v>207</v>
      </c>
      <c r="R208" s="5"/>
      <c r="S208" s="86">
        <f t="shared" si="239"/>
        <v>160.62120410659438</v>
      </c>
      <c r="T208" s="86">
        <f t="shared" si="240"/>
        <v>0.26919910659438528</v>
      </c>
      <c r="U208" s="92">
        <f t="shared" si="241"/>
        <v>1.6759873523033389E-3</v>
      </c>
      <c r="V208" s="156">
        <f t="shared" si="242"/>
        <v>1.678801001548969E-3</v>
      </c>
      <c r="W208" s="102"/>
      <c r="X208" s="5"/>
      <c r="Y208" s="86">
        <f t="shared" si="243"/>
        <v>159.96548675247465</v>
      </c>
      <c r="Z208" s="86">
        <f t="shared" si="244"/>
        <v>0.3865182475253448</v>
      </c>
      <c r="AA208" s="92">
        <f t="shared" si="245"/>
        <v>2.4162602532096845E-3</v>
      </c>
      <c r="AB208" s="156">
        <f t="shared" si="246"/>
        <v>2.4104360124798242E-3</v>
      </c>
      <c r="AC208" s="102"/>
      <c r="AD208" s="5"/>
      <c r="AE208" s="86">
        <f t="shared" si="223"/>
        <v>159.87098471613635</v>
      </c>
      <c r="AF208" s="86">
        <f t="shared" si="247"/>
        <v>0.48102028386364282</v>
      </c>
      <c r="AG208" s="92">
        <f t="shared" si="248"/>
        <v>3.0088029089064073E-3</v>
      </c>
      <c r="AH208" s="156">
        <f t="shared" si="249"/>
        <v>2.9997771706293465E-3</v>
      </c>
      <c r="AI208" s="102"/>
      <c r="AJ208" s="5"/>
      <c r="AK208" s="86">
        <f t="shared" si="224"/>
        <v>159.92396191071154</v>
      </c>
      <c r="AL208" s="86">
        <f t="shared" si="250"/>
        <v>0.42804308928845103</v>
      </c>
      <c r="AM208" s="92">
        <f t="shared" si="251"/>
        <v>2.6765413023436429E-3</v>
      </c>
      <c r="AN208" s="156">
        <f t="shared" si="252"/>
        <v>2.6693965522192943E-3</v>
      </c>
      <c r="AO208" s="102"/>
      <c r="AP208" s="5"/>
      <c r="AQ208" s="6">
        <f t="shared" si="225"/>
        <v>159.96548675247465</v>
      </c>
      <c r="AR208" s="5"/>
      <c r="AS208" s="86">
        <f t="shared" si="253"/>
        <v>-0.63643154958680137</v>
      </c>
      <c r="AT208" s="86">
        <f t="shared" si="226"/>
        <v>159.32905520288784</v>
      </c>
      <c r="AU208" s="86">
        <f t="shared" si="254"/>
        <v>1.0229497971121475</v>
      </c>
      <c r="AV208" s="92">
        <f t="shared" si="255"/>
        <v>6.4203593990407749E-3</v>
      </c>
      <c r="AW208" s="156">
        <f t="shared" si="256"/>
        <v>6.3794013496254543E-3</v>
      </c>
      <c r="AY208" s="5"/>
      <c r="AZ208" s="86">
        <f t="shared" si="257"/>
        <v>-0.45006106175791405</v>
      </c>
      <c r="BA208" s="86">
        <f t="shared" si="227"/>
        <v>159.51542569071674</v>
      </c>
      <c r="BB208" s="86">
        <f t="shared" si="258"/>
        <v>0.83657930928325186</v>
      </c>
      <c r="BC208" s="92">
        <f t="shared" si="259"/>
        <v>5.2445041328184096E-3</v>
      </c>
      <c r="BD208" s="156">
        <f t="shared" si="260"/>
        <v>5.2171428058118254E-3</v>
      </c>
      <c r="BF208" s="5"/>
      <c r="BG208">
        <f t="shared" si="261"/>
        <v>-0.19491044994778722</v>
      </c>
      <c r="BH208" s="86">
        <f t="shared" si="228"/>
        <v>159.77057630252685</v>
      </c>
      <c r="BI208" s="86">
        <f t="shared" si="262"/>
        <v>0.58142869747314307</v>
      </c>
      <c r="BJ208" s="92">
        <f t="shared" si="263"/>
        <v>3.6391475259637497E-3</v>
      </c>
      <c r="BK208" s="156">
        <f t="shared" si="264"/>
        <v>3.6259521511635799E-3</v>
      </c>
      <c r="BM208" s="5"/>
      <c r="BN208" s="86">
        <f t="shared" si="265"/>
        <v>-6.2287262644703578E-2</v>
      </c>
      <c r="BO208" s="86">
        <f t="shared" si="229"/>
        <v>159.90319948982994</v>
      </c>
      <c r="BP208" s="86">
        <f t="shared" si="266"/>
        <v>0.44880551017004677</v>
      </c>
      <c r="BQ208" s="92">
        <f t="shared" si="267"/>
        <v>2.8067325206872513E-3</v>
      </c>
      <c r="BR208" s="156">
        <f t="shared" si="268"/>
        <v>2.7988768220892951E-3</v>
      </c>
      <c r="BW208" s="5"/>
      <c r="BX208" s="86">
        <f t="shared" si="230"/>
        <v>500.84763107670312</v>
      </c>
      <c r="BY208" s="86">
        <f t="shared" si="269"/>
        <v>12.607640876703101</v>
      </c>
      <c r="BZ208" s="92">
        <f t="shared" si="270"/>
        <v>2.5172607584465712E-2</v>
      </c>
      <c r="CA208" s="156">
        <f t="shared" si="271"/>
        <v>2.5822630529585614E-2</v>
      </c>
      <c r="CC208" s="5"/>
      <c r="CD208" s="86">
        <f t="shared" si="231"/>
        <v>492.77513799710516</v>
      </c>
      <c r="CE208" s="86">
        <f t="shared" si="272"/>
        <v>4.5351477971051395</v>
      </c>
      <c r="CF208" s="92">
        <f t="shared" si="273"/>
        <v>9.2032804567583146E-3</v>
      </c>
      <c r="CG208" s="156">
        <f t="shared" si="274"/>
        <v>9.288767589986608E-3</v>
      </c>
      <c r="CI208" s="5"/>
      <c r="CJ208" s="86">
        <f t="shared" si="232"/>
        <v>489.2035047665313</v>
      </c>
      <c r="CK208" s="86">
        <f t="shared" si="275"/>
        <v>0.96351456653127343</v>
      </c>
      <c r="CL208" s="92">
        <f t="shared" si="276"/>
        <v>1.9695577753293153E-3</v>
      </c>
      <c r="CM208" s="156">
        <f t="shared" si="277"/>
        <v>1.9734445884627035E-3</v>
      </c>
      <c r="CO208" s="5"/>
      <c r="CP208" s="86">
        <f t="shared" si="233"/>
        <v>488.34813128986622</v>
      </c>
      <c r="CQ208" s="86">
        <f t="shared" si="278"/>
        <v>0.10814108986619431</v>
      </c>
      <c r="CR208" s="92">
        <f t="shared" si="279"/>
        <v>2.2144262041212884E-4</v>
      </c>
      <c r="CS208" s="156">
        <f t="shared" si="280"/>
        <v>2.2149166810751404E-4</v>
      </c>
      <c r="CU208" s="5"/>
      <c r="CV208" s="6">
        <f t="shared" si="234"/>
        <v>492.77513799710516</v>
      </c>
      <c r="CW208" s="5"/>
      <c r="CX208" s="86">
        <f t="shared" si="281"/>
        <v>-7.8350668125510534</v>
      </c>
      <c r="CY208" s="86">
        <f t="shared" si="235"/>
        <v>484.94007118455409</v>
      </c>
      <c r="CZ208" s="86">
        <f t="shared" si="282"/>
        <v>3.299919015445937</v>
      </c>
      <c r="DA208" s="92">
        <f t="shared" si="283"/>
        <v>6.8047975647491585E-3</v>
      </c>
      <c r="DB208" s="156">
        <f t="shared" si="284"/>
        <v>6.7588052631538352E-3</v>
      </c>
      <c r="DD208" s="5"/>
      <c r="DE208" s="86">
        <f t="shared" si="285"/>
        <v>-8.223205967450971</v>
      </c>
      <c r="DF208" s="86">
        <f t="shared" si="236"/>
        <v>484.55193202965421</v>
      </c>
      <c r="DG208" s="86">
        <f t="shared" si="286"/>
        <v>3.688058170345812</v>
      </c>
      <c r="DH208" s="92">
        <f t="shared" si="287"/>
        <v>7.6112753382234074E-3</v>
      </c>
      <c r="DI208" s="156">
        <f t="shared" si="288"/>
        <v>7.5537814279306691E-3</v>
      </c>
      <c r="DK208" s="5"/>
      <c r="DL208" s="86">
        <f t="shared" si="289"/>
        <v>-7.3664935380586734</v>
      </c>
      <c r="DM208" s="86">
        <f t="shared" si="237"/>
        <v>485.40864445904651</v>
      </c>
      <c r="DN208" s="86">
        <f t="shared" si="290"/>
        <v>2.831345740953509</v>
      </c>
      <c r="DO208" s="92">
        <f t="shared" si="291"/>
        <v>5.8329116575763559E-3</v>
      </c>
      <c r="DP208" s="156">
        <f t="shared" si="292"/>
        <v>5.7990861006565475E-3</v>
      </c>
      <c r="DR208" s="5"/>
      <c r="DS208" s="86">
        <f t="shared" si="238"/>
        <v>-6.6405100608584391</v>
      </c>
      <c r="DT208" s="86">
        <f t="shared" si="222"/>
        <v>486.13462793624672</v>
      </c>
      <c r="DU208" s="86">
        <f t="shared" si="293"/>
        <v>2.1053622637533067</v>
      </c>
      <c r="DV208" s="92">
        <f t="shared" si="294"/>
        <v>4.330821428399482E-3</v>
      </c>
      <c r="DW208" s="156">
        <f t="shared" si="295"/>
        <v>4.3121462928320912E-3</v>
      </c>
    </row>
    <row r="209" spans="1:127" x14ac:dyDescent="0.7">
      <c r="A209" s="25">
        <v>44131</v>
      </c>
      <c r="B209">
        <v>164.31649780000001</v>
      </c>
      <c r="C209" s="85">
        <v>44131</v>
      </c>
      <c r="D209">
        <v>488.92999270000001</v>
      </c>
      <c r="E209" s="17">
        <v>208</v>
      </c>
      <c r="R209" s="5"/>
      <c r="S209" s="86">
        <f t="shared" si="239"/>
        <v>160.53236840141821</v>
      </c>
      <c r="T209" s="86">
        <f t="shared" si="240"/>
        <v>3.784129398581797</v>
      </c>
      <c r="U209" s="92">
        <f t="shared" si="241"/>
        <v>2.3572376314285826E-2</v>
      </c>
      <c r="V209" s="156">
        <f t="shared" si="242"/>
        <v>2.3029515899174652E-2</v>
      </c>
      <c r="W209" s="102"/>
      <c r="X209" s="5"/>
      <c r="Y209" s="86">
        <f t="shared" si="243"/>
        <v>160.15874587623733</v>
      </c>
      <c r="Z209" s="86">
        <f t="shared" si="244"/>
        <v>4.1577519237626746</v>
      </c>
      <c r="AA209" s="92">
        <f t="shared" si="245"/>
        <v>2.596019281379474E-2</v>
      </c>
      <c r="AB209" s="156">
        <f t="shared" si="246"/>
        <v>2.5303313905967843E-2</v>
      </c>
      <c r="AC209" s="102"/>
      <c r="AD209" s="5"/>
      <c r="AE209" s="86">
        <f t="shared" si="223"/>
        <v>160.18845810348637</v>
      </c>
      <c r="AF209" s="86">
        <f t="shared" si="247"/>
        <v>4.128039696513639</v>
      </c>
      <c r="AG209" s="92">
        <f t="shared" si="248"/>
        <v>2.576989469395358E-2</v>
      </c>
      <c r="AH209" s="156">
        <f t="shared" si="249"/>
        <v>2.5122490752804E-2</v>
      </c>
      <c r="AI209" s="102"/>
      <c r="AJ209" s="5"/>
      <c r="AK209" s="86">
        <f t="shared" si="224"/>
        <v>160.24499422767789</v>
      </c>
      <c r="AL209" s="86">
        <f t="shared" si="250"/>
        <v>4.0715035723221149</v>
      </c>
      <c r="AM209" s="92">
        <f t="shared" si="251"/>
        <v>2.5407992255516428E-2</v>
      </c>
      <c r="AN209" s="156">
        <f t="shared" si="252"/>
        <v>2.4778422293772348E-2</v>
      </c>
      <c r="AO209" s="102"/>
      <c r="AP209" s="5"/>
      <c r="AQ209" s="6">
        <f t="shared" si="225"/>
        <v>160.15874587623733</v>
      </c>
      <c r="AR209" s="5"/>
      <c r="AS209" s="86">
        <f t="shared" si="253"/>
        <v>-0.36263362738147026</v>
      </c>
      <c r="AT209" s="86">
        <f t="shared" si="226"/>
        <v>159.79611224885585</v>
      </c>
      <c r="AU209" s="86">
        <f t="shared" si="254"/>
        <v>4.5203855511441589</v>
      </c>
      <c r="AV209" s="92">
        <f t="shared" si="255"/>
        <v>2.8288457632213295E-2</v>
      </c>
      <c r="AW209" s="156">
        <f t="shared" si="256"/>
        <v>2.7510235500796797E-2</v>
      </c>
      <c r="AY209" s="5"/>
      <c r="AZ209" s="86">
        <f t="shared" si="257"/>
        <v>-0.12840096899761372</v>
      </c>
      <c r="BA209" s="86">
        <f t="shared" si="227"/>
        <v>160.03034490723971</v>
      </c>
      <c r="BB209" s="86">
        <f t="shared" si="258"/>
        <v>4.286152892760299</v>
      </c>
      <c r="BC209" s="92">
        <f t="shared" si="259"/>
        <v>2.6783375960632547E-2</v>
      </c>
      <c r="BD209" s="156">
        <f t="shared" si="260"/>
        <v>2.608473859987721E-2</v>
      </c>
      <c r="BF209" s="5"/>
      <c r="BG209">
        <f t="shared" si="261"/>
        <v>6.1281468701125524E-2</v>
      </c>
      <c r="BH209" s="86">
        <f t="shared" si="228"/>
        <v>160.22002734493847</v>
      </c>
      <c r="BI209" s="86">
        <f t="shared" si="262"/>
        <v>4.0964704550615352</v>
      </c>
      <c r="BJ209" s="92">
        <f t="shared" si="263"/>
        <v>2.5567780276570695E-2</v>
      </c>
      <c r="BK209" s="156">
        <f t="shared" si="264"/>
        <v>2.4930366152567395E-2</v>
      </c>
      <c r="BM209" s="5"/>
      <c r="BN209" s="86">
        <f t="shared" si="265"/>
        <v>0.12937252716083908</v>
      </c>
      <c r="BO209" s="86">
        <f t="shared" si="229"/>
        <v>160.28811840339816</v>
      </c>
      <c r="BP209" s="86">
        <f t="shared" si="266"/>
        <v>4.0283793966018493</v>
      </c>
      <c r="BQ209" s="92">
        <f t="shared" si="267"/>
        <v>2.5132114823780017E-2</v>
      </c>
      <c r="BR209" s="156">
        <f t="shared" si="268"/>
        <v>2.4515976487674684E-2</v>
      </c>
      <c r="BW209" s="5"/>
      <c r="BX209" s="86">
        <f t="shared" si="230"/>
        <v>496.68710958739109</v>
      </c>
      <c r="BY209" s="86">
        <f t="shared" si="269"/>
        <v>7.7571168873910779</v>
      </c>
      <c r="BZ209" s="92">
        <f t="shared" si="270"/>
        <v>1.5617713320233106E-2</v>
      </c>
      <c r="CA209" s="156">
        <f t="shared" si="271"/>
        <v>1.5865496089847626E-2</v>
      </c>
      <c r="CC209" s="5"/>
      <c r="CD209" s="86">
        <f t="shared" si="231"/>
        <v>490.50756409855262</v>
      </c>
      <c r="CE209" s="86">
        <f t="shared" si="272"/>
        <v>1.5775713985526068</v>
      </c>
      <c r="CF209" s="92">
        <f t="shared" si="273"/>
        <v>3.2162019793758809E-3</v>
      </c>
      <c r="CG209" s="156">
        <f t="shared" si="274"/>
        <v>3.2265793101397657E-3</v>
      </c>
      <c r="CI209" s="5"/>
      <c r="CJ209" s="86">
        <f t="shared" si="232"/>
        <v>488.56758515262067</v>
      </c>
      <c r="CK209" s="86">
        <f t="shared" si="275"/>
        <v>0.36240754737934822</v>
      </c>
      <c r="CL209" s="92">
        <f t="shared" si="276"/>
        <v>7.4177566910448619E-4</v>
      </c>
      <c r="CM209" s="156">
        <f t="shared" si="277"/>
        <v>7.4122584580675534E-4</v>
      </c>
      <c r="CO209" s="5"/>
      <c r="CP209" s="86">
        <f t="shared" si="233"/>
        <v>488.26702547246657</v>
      </c>
      <c r="CQ209" s="86">
        <f t="shared" si="278"/>
        <v>0.66296722753344284</v>
      </c>
      <c r="CR209" s="92">
        <f t="shared" si="279"/>
        <v>1.3577964370867137E-3</v>
      </c>
      <c r="CS209" s="156">
        <f t="shared" si="280"/>
        <v>1.3559553257765256E-3</v>
      </c>
      <c r="CU209" s="5"/>
      <c r="CV209" s="6">
        <f t="shared" si="234"/>
        <v>490.50756409855262</v>
      </c>
      <c r="CW209" s="5"/>
      <c r="CX209" s="86">
        <f t="shared" si="281"/>
        <v>-5.9977941509315444</v>
      </c>
      <c r="CY209" s="86">
        <f t="shared" si="235"/>
        <v>484.50976994762107</v>
      </c>
      <c r="CZ209" s="86">
        <f t="shared" si="282"/>
        <v>4.4202227523789475</v>
      </c>
      <c r="DA209" s="92">
        <f t="shared" si="283"/>
        <v>9.1230828077147035E-3</v>
      </c>
      <c r="DB209" s="156">
        <f t="shared" si="284"/>
        <v>9.0406046231062947E-3</v>
      </c>
      <c r="DD209" s="5"/>
      <c r="DE209" s="86">
        <f t="shared" si="285"/>
        <v>-5.2453899330017562</v>
      </c>
      <c r="DF209" s="86">
        <f t="shared" si="236"/>
        <v>485.26217416555085</v>
      </c>
      <c r="DG209" s="86">
        <f t="shared" si="286"/>
        <v>3.6678185344491681</v>
      </c>
      <c r="DH209" s="92">
        <f t="shared" si="287"/>
        <v>7.5584266190874879E-3</v>
      </c>
      <c r="DI209" s="156">
        <f t="shared" si="288"/>
        <v>7.5017253782990682E-3</v>
      </c>
      <c r="DK209" s="5"/>
      <c r="DL209" s="86">
        <f t="shared" si="289"/>
        <v>-4.001206575984626</v>
      </c>
      <c r="DM209" s="86">
        <f t="shared" si="237"/>
        <v>486.50635752256801</v>
      </c>
      <c r="DN209" s="86">
        <f t="shared" si="290"/>
        <v>2.4236351774320042</v>
      </c>
      <c r="DO209" s="92">
        <f t="shared" si="291"/>
        <v>4.9817132704572656E-3</v>
      </c>
      <c r="DP209" s="156">
        <f t="shared" si="292"/>
        <v>4.9570188239998394E-3</v>
      </c>
      <c r="DR209" s="5"/>
      <c r="DS209" s="86">
        <f t="shared" si="238"/>
        <v>-3.3608079391290158</v>
      </c>
      <c r="DT209" s="86">
        <f t="shared" si="222"/>
        <v>487.1467561594236</v>
      </c>
      <c r="DU209" s="86">
        <f t="shared" si="293"/>
        <v>1.7832365405764108</v>
      </c>
      <c r="DV209" s="92">
        <f t="shared" si="294"/>
        <v>3.6605735705501218E-3</v>
      </c>
      <c r="DW209" s="156">
        <f t="shared" si="295"/>
        <v>3.6472226437345551E-3</v>
      </c>
    </row>
    <row r="210" spans="1:127" x14ac:dyDescent="0.7">
      <c r="A210" s="25">
        <v>44132</v>
      </c>
      <c r="B210">
        <v>158.13900760000001</v>
      </c>
      <c r="C210" s="85">
        <v>44132</v>
      </c>
      <c r="D210">
        <v>486.23999020000002</v>
      </c>
      <c r="E210" s="17">
        <v>209</v>
      </c>
      <c r="R210" s="5"/>
      <c r="S210" s="86">
        <f t="shared" si="239"/>
        <v>161.78113110295021</v>
      </c>
      <c r="T210" s="86">
        <f t="shared" si="240"/>
        <v>3.6421235029501986</v>
      </c>
      <c r="U210" s="92">
        <f t="shared" si="241"/>
        <v>2.2512659406692587E-2</v>
      </c>
      <c r="V210" s="156">
        <f t="shared" si="242"/>
        <v>2.3031151884819329E-2</v>
      </c>
      <c r="W210" s="102"/>
      <c r="X210" s="5"/>
      <c r="Y210" s="86">
        <f t="shared" si="243"/>
        <v>162.23762183811868</v>
      </c>
      <c r="Z210" s="86">
        <f t="shared" si="244"/>
        <v>4.098614238118671</v>
      </c>
      <c r="AA210" s="92">
        <f t="shared" si="245"/>
        <v>2.5263032037096081E-2</v>
      </c>
      <c r="AB210" s="156">
        <f t="shared" si="246"/>
        <v>2.5917794099769416E-2</v>
      </c>
      <c r="AC210" s="102"/>
      <c r="AD210" s="5"/>
      <c r="AE210" s="86">
        <f t="shared" si="223"/>
        <v>162.91296430318539</v>
      </c>
      <c r="AF210" s="86">
        <f t="shared" si="247"/>
        <v>4.7739567031853767</v>
      </c>
      <c r="AG210" s="92">
        <f t="shared" si="248"/>
        <v>2.9303724989626457E-2</v>
      </c>
      <c r="AH210" s="156">
        <f t="shared" si="249"/>
        <v>3.0188356279942763E-2</v>
      </c>
      <c r="AI210" s="102"/>
      <c r="AJ210" s="5"/>
      <c r="AK210" s="86">
        <f t="shared" si="224"/>
        <v>163.29862190691949</v>
      </c>
      <c r="AL210" s="86">
        <f t="shared" si="250"/>
        <v>5.1596143069194795</v>
      </c>
      <c r="AM210" s="92">
        <f t="shared" si="251"/>
        <v>3.1596190137235018E-2</v>
      </c>
      <c r="AN210" s="156">
        <f t="shared" si="252"/>
        <v>3.2627081611453584E-2</v>
      </c>
      <c r="AO210" s="102"/>
      <c r="AP210" s="5"/>
      <c r="AQ210" s="6">
        <f t="shared" si="225"/>
        <v>162.23762183811868</v>
      </c>
      <c r="AR210" s="5"/>
      <c r="AS210" s="86">
        <f t="shared" si="253"/>
        <v>0.44306453707526094</v>
      </c>
      <c r="AT210" s="86">
        <f t="shared" si="226"/>
        <v>162.68068637519394</v>
      </c>
      <c r="AU210" s="86">
        <f t="shared" si="254"/>
        <v>4.5416787751939296</v>
      </c>
      <c r="AV210" s="92">
        <f t="shared" si="255"/>
        <v>2.7917750265199638E-2</v>
      </c>
      <c r="AW210" s="156">
        <f t="shared" si="256"/>
        <v>2.8719535073103174E-2</v>
      </c>
      <c r="AY210" s="5"/>
      <c r="AZ210" s="86">
        <f t="shared" si="257"/>
        <v>0.97523749644186886</v>
      </c>
      <c r="BA210" s="86">
        <f t="shared" si="227"/>
        <v>163.21285933456056</v>
      </c>
      <c r="BB210" s="86">
        <f t="shared" si="258"/>
        <v>5.0738517345605487</v>
      </c>
      <c r="BC210" s="92">
        <f t="shared" si="259"/>
        <v>3.1087328261065229E-2</v>
      </c>
      <c r="BD210" s="156">
        <f t="shared" si="260"/>
        <v>3.2084757654445711E-2</v>
      </c>
      <c r="BF210" s="5"/>
      <c r="BG210">
        <f t="shared" si="261"/>
        <v>1.3928938342000747</v>
      </c>
      <c r="BH210" s="86">
        <f t="shared" si="228"/>
        <v>163.63051567231875</v>
      </c>
      <c r="BI210" s="86">
        <f t="shared" si="262"/>
        <v>5.4915080723187373</v>
      </c>
      <c r="BJ210" s="92">
        <f t="shared" si="263"/>
        <v>3.3560415364795745E-2</v>
      </c>
      <c r="BK210" s="156">
        <f t="shared" si="264"/>
        <v>3.4725828596376858E-2</v>
      </c>
      <c r="BM210" s="5"/>
      <c r="BN210" s="86">
        <f t="shared" si="265"/>
        <v>1.5915001032012235</v>
      </c>
      <c r="BO210" s="86">
        <f t="shared" si="229"/>
        <v>163.8291219413199</v>
      </c>
      <c r="BP210" s="86">
        <f t="shared" si="266"/>
        <v>5.6901143413198838</v>
      </c>
      <c r="BQ210" s="92">
        <f t="shared" si="267"/>
        <v>3.4732007801140274E-2</v>
      </c>
      <c r="BR210" s="156">
        <f t="shared" si="268"/>
        <v>3.5981725367295672E-2</v>
      </c>
      <c r="BW210" s="5"/>
      <c r="BX210" s="86">
        <f t="shared" si="230"/>
        <v>494.127261014552</v>
      </c>
      <c r="BY210" s="86">
        <f t="shared" si="269"/>
        <v>7.8872708145519823</v>
      </c>
      <c r="BZ210" s="92">
        <f t="shared" si="270"/>
        <v>1.5962023221219732E-2</v>
      </c>
      <c r="CA210" s="156">
        <f t="shared" si="271"/>
        <v>1.622094227853985E-2</v>
      </c>
      <c r="CC210" s="5"/>
      <c r="CD210" s="86">
        <f t="shared" si="231"/>
        <v>489.71877839927629</v>
      </c>
      <c r="CE210" s="86">
        <f t="shared" si="272"/>
        <v>3.4787881992762664</v>
      </c>
      <c r="CF210" s="92">
        <f t="shared" si="273"/>
        <v>7.1036446889932194E-3</v>
      </c>
      <c r="CG210" s="156">
        <f t="shared" si="274"/>
        <v>7.1544674839380705E-3</v>
      </c>
      <c r="CI210" s="5"/>
      <c r="CJ210" s="86">
        <f t="shared" si="232"/>
        <v>488.80677413389105</v>
      </c>
      <c r="CK210" s="86">
        <f t="shared" si="275"/>
        <v>2.5667839338910312</v>
      </c>
      <c r="CL210" s="92">
        <f t="shared" si="276"/>
        <v>5.2511218536999103E-3</v>
      </c>
      <c r="CM210" s="156">
        <f t="shared" si="277"/>
        <v>5.2788416946850936E-3</v>
      </c>
      <c r="CO210" s="5"/>
      <c r="CP210" s="86">
        <f t="shared" si="233"/>
        <v>488.7642508931167</v>
      </c>
      <c r="CQ210" s="86">
        <f t="shared" si="278"/>
        <v>2.5242606931166733</v>
      </c>
      <c r="CR210" s="92">
        <f t="shared" si="279"/>
        <v>5.164577172950156E-3</v>
      </c>
      <c r="CS210" s="156">
        <f t="shared" si="280"/>
        <v>5.1913884994905408E-3</v>
      </c>
      <c r="CU210" s="5"/>
      <c r="CV210" s="6">
        <f t="shared" si="234"/>
        <v>489.71877839927629</v>
      </c>
      <c r="CW210" s="5"/>
      <c r="CX210" s="86">
        <f t="shared" si="281"/>
        <v>-4.2788213618853232</v>
      </c>
      <c r="CY210" s="86">
        <f t="shared" si="235"/>
        <v>485.43995703739097</v>
      </c>
      <c r="CZ210" s="86">
        <f t="shared" si="282"/>
        <v>0.80003316260905422</v>
      </c>
      <c r="DA210" s="92">
        <f t="shared" si="283"/>
        <v>1.6480579132620344E-3</v>
      </c>
      <c r="DB210" s="156">
        <f t="shared" si="284"/>
        <v>1.6453462872932046E-3</v>
      </c>
      <c r="DD210" s="5"/>
      <c r="DE210" s="86">
        <f t="shared" si="285"/>
        <v>-3.017087816139044</v>
      </c>
      <c r="DF210" s="86">
        <f t="shared" si="236"/>
        <v>486.70169058313724</v>
      </c>
      <c r="DG210" s="86">
        <f t="shared" si="286"/>
        <v>0.46170038313721307</v>
      </c>
      <c r="DH210" s="92">
        <f t="shared" si="287"/>
        <v>9.4863114731331814E-4</v>
      </c>
      <c r="DI210" s="156">
        <f t="shared" si="288"/>
        <v>9.4953190285173097E-4</v>
      </c>
      <c r="DK210" s="5"/>
      <c r="DL210" s="86">
        <f t="shared" si="289"/>
        <v>-1.8810087973571519</v>
      </c>
      <c r="DM210" s="86">
        <f t="shared" si="237"/>
        <v>487.83776960191915</v>
      </c>
      <c r="DN210" s="86">
        <f t="shared" si="290"/>
        <v>1.5977794019191265</v>
      </c>
      <c r="DO210" s="92">
        <f t="shared" si="291"/>
        <v>3.2752269329677603E-3</v>
      </c>
      <c r="DP210" s="156">
        <f t="shared" si="292"/>
        <v>3.2859892936036145E-3</v>
      </c>
      <c r="DR210" s="5"/>
      <c r="DS210" s="86">
        <f t="shared" si="238"/>
        <v>-1.4317912592395028</v>
      </c>
      <c r="DT210" s="86">
        <f t="shared" si="222"/>
        <v>488.28698714003679</v>
      </c>
      <c r="DU210" s="86">
        <f t="shared" si="293"/>
        <v>2.0469969400367631</v>
      </c>
      <c r="DV210" s="92">
        <f t="shared" si="294"/>
        <v>4.1922004762533242E-3</v>
      </c>
      <c r="DW210" s="156">
        <f t="shared" si="295"/>
        <v>4.2098490072665423E-3</v>
      </c>
    </row>
    <row r="211" spans="1:127" x14ac:dyDescent="0.7">
      <c r="A211" s="25">
        <v>44133</v>
      </c>
      <c r="B211">
        <v>160.55050660000001</v>
      </c>
      <c r="C211" s="85">
        <v>44133</v>
      </c>
      <c r="D211">
        <v>504.2099915</v>
      </c>
      <c r="E211" s="17">
        <v>210</v>
      </c>
      <c r="R211" s="5"/>
      <c r="S211" s="86">
        <f t="shared" si="239"/>
        <v>160.57923034697663</v>
      </c>
      <c r="T211" s="86">
        <f t="shared" si="240"/>
        <v>2.8723746976623943E-2</v>
      </c>
      <c r="U211" s="92">
        <f t="shared" si="241"/>
        <v>1.7887585408497849E-4</v>
      </c>
      <c r="V211" s="156">
        <f t="shared" si="242"/>
        <v>1.789078563805911E-4</v>
      </c>
      <c r="W211" s="102"/>
      <c r="X211" s="5"/>
      <c r="Y211" s="86">
        <f t="shared" si="243"/>
        <v>160.18831471905935</v>
      </c>
      <c r="Z211" s="86">
        <f t="shared" si="244"/>
        <v>0.36219188094065657</v>
      </c>
      <c r="AA211" s="92">
        <f t="shared" si="245"/>
        <v>2.2610380886762815E-3</v>
      </c>
      <c r="AB211" s="156">
        <f t="shared" si="246"/>
        <v>2.2559373284509869E-3</v>
      </c>
      <c r="AC211" s="102"/>
      <c r="AD211" s="5"/>
      <c r="AE211" s="86">
        <f t="shared" si="223"/>
        <v>159.76215287908303</v>
      </c>
      <c r="AF211" s="86">
        <f t="shared" si="247"/>
        <v>0.78835372091697309</v>
      </c>
      <c r="AG211" s="92">
        <f t="shared" si="248"/>
        <v>4.9345461782406216E-3</v>
      </c>
      <c r="AH211" s="156">
        <f t="shared" si="249"/>
        <v>4.9103159972026713E-3</v>
      </c>
      <c r="AI211" s="102"/>
      <c r="AJ211" s="5"/>
      <c r="AK211" s="86">
        <f t="shared" si="224"/>
        <v>159.42891117672988</v>
      </c>
      <c r="AL211" s="86">
        <f t="shared" si="250"/>
        <v>1.1215954232701222</v>
      </c>
      <c r="AM211" s="92">
        <f t="shared" si="251"/>
        <v>7.0350817489232744E-3</v>
      </c>
      <c r="AN211" s="156">
        <f t="shared" si="252"/>
        <v>6.9859351242316297E-3</v>
      </c>
      <c r="AO211" s="102"/>
      <c r="AP211" s="5"/>
      <c r="AQ211" s="6">
        <f t="shared" si="225"/>
        <v>160.18831471905935</v>
      </c>
      <c r="AR211" s="5"/>
      <c r="AS211" s="86">
        <f t="shared" si="253"/>
        <v>-0.37941810944915599</v>
      </c>
      <c r="AT211" s="86">
        <f t="shared" si="226"/>
        <v>159.8088966096102</v>
      </c>
      <c r="AU211" s="86">
        <f t="shared" si="254"/>
        <v>0.74160999038980435</v>
      </c>
      <c r="AV211" s="92">
        <f t="shared" si="255"/>
        <v>4.6406051610596456E-3</v>
      </c>
      <c r="AW211" s="156">
        <f t="shared" si="256"/>
        <v>4.6191694196111889E-3</v>
      </c>
      <c r="AY211" s="5"/>
      <c r="AZ211" s="86">
        <f t="shared" si="257"/>
        <v>-0.53703481130873332</v>
      </c>
      <c r="BA211" s="86">
        <f t="shared" si="227"/>
        <v>159.65127990775062</v>
      </c>
      <c r="BB211" s="86">
        <f t="shared" si="258"/>
        <v>0.89922669224938545</v>
      </c>
      <c r="BC211" s="92">
        <f t="shared" si="259"/>
        <v>5.6324427387552094E-3</v>
      </c>
      <c r="BD211" s="156">
        <f t="shared" si="260"/>
        <v>5.6008960126780775E-3</v>
      </c>
      <c r="BF211" s="5"/>
      <c r="BG211">
        <f t="shared" si="261"/>
        <v>-0.87895879495113616</v>
      </c>
      <c r="BH211" s="86">
        <f t="shared" si="228"/>
        <v>159.30935592410822</v>
      </c>
      <c r="BI211" s="86">
        <f t="shared" si="262"/>
        <v>1.2411506758917881</v>
      </c>
      <c r="BJ211" s="92">
        <f t="shared" si="263"/>
        <v>7.7908210016431638E-3</v>
      </c>
      <c r="BK211" s="156">
        <f t="shared" si="264"/>
        <v>7.7305933327512033E-3</v>
      </c>
      <c r="BM211" s="5"/>
      <c r="BN211" s="86">
        <f t="shared" si="265"/>
        <v>-1.1391053134941957</v>
      </c>
      <c r="BO211" s="86">
        <f t="shared" si="229"/>
        <v>159.04920940556516</v>
      </c>
      <c r="BP211" s="86">
        <f t="shared" si="266"/>
        <v>1.5012971944348408</v>
      </c>
      <c r="BQ211" s="92">
        <f t="shared" si="267"/>
        <v>9.4391993524886395E-3</v>
      </c>
      <c r="BR211" s="156">
        <f t="shared" si="268"/>
        <v>9.3509340221218634E-3</v>
      </c>
      <c r="BW211" s="5"/>
      <c r="BX211" s="86">
        <f t="shared" si="230"/>
        <v>491.52446164574985</v>
      </c>
      <c r="BY211" s="86">
        <f t="shared" si="269"/>
        <v>12.685529854250149</v>
      </c>
      <c r="BZ211" s="92">
        <f t="shared" si="270"/>
        <v>2.5808542288568395E-2</v>
      </c>
      <c r="CA211" s="156">
        <f t="shared" si="271"/>
        <v>2.5159219507950088E-2</v>
      </c>
      <c r="CC211" s="5"/>
      <c r="CD211" s="86">
        <f t="shared" si="231"/>
        <v>487.97938429963813</v>
      </c>
      <c r="CE211" s="86">
        <f t="shared" si="272"/>
        <v>16.230607200361874</v>
      </c>
      <c r="CF211" s="92">
        <f t="shared" si="273"/>
        <v>3.3260846098358235E-2</v>
      </c>
      <c r="CG211" s="156">
        <f t="shared" si="274"/>
        <v>3.2190173685524584E-2</v>
      </c>
      <c r="CI211" s="5"/>
      <c r="CJ211" s="86">
        <f t="shared" si="232"/>
        <v>487.11269673752298</v>
      </c>
      <c r="CK211" s="86">
        <f t="shared" si="275"/>
        <v>17.09729476247702</v>
      </c>
      <c r="CL211" s="92">
        <f t="shared" si="276"/>
        <v>3.5099259118038899E-2</v>
      </c>
      <c r="CM211" s="156">
        <f t="shared" si="277"/>
        <v>3.3909075684147805E-2</v>
      </c>
      <c r="CO211" s="5"/>
      <c r="CP211" s="86">
        <f t="shared" si="233"/>
        <v>486.87105537327921</v>
      </c>
      <c r="CQ211" s="86">
        <f t="shared" si="278"/>
        <v>17.338936126720796</v>
      </c>
      <c r="CR211" s="92">
        <f t="shared" si="279"/>
        <v>3.5612994314125339E-2</v>
      </c>
      <c r="CS211" s="156">
        <f t="shared" si="280"/>
        <v>3.4388323157060634E-2</v>
      </c>
      <c r="CU211" s="5"/>
      <c r="CV211" s="6">
        <f t="shared" si="234"/>
        <v>487.97938429963813</v>
      </c>
      <c r="CW211" s="5"/>
      <c r="CX211" s="86">
        <f t="shared" si="281"/>
        <v>-3.4408103653437596</v>
      </c>
      <c r="CY211" s="86">
        <f t="shared" si="235"/>
        <v>484.53857393429439</v>
      </c>
      <c r="CZ211" s="86">
        <f t="shared" si="282"/>
        <v>19.67141756570561</v>
      </c>
      <c r="DA211" s="92">
        <f t="shared" si="283"/>
        <v>4.0598248775077179E-2</v>
      </c>
      <c r="DB211" s="156">
        <f t="shared" si="284"/>
        <v>3.901433509317042E-2</v>
      </c>
      <c r="DD211" s="5"/>
      <c r="DE211" s="86">
        <f t="shared" si="285"/>
        <v>-2.378240957888603</v>
      </c>
      <c r="DF211" s="86">
        <f t="shared" si="236"/>
        <v>485.60114334174955</v>
      </c>
      <c r="DG211" s="86">
        <f t="shared" si="286"/>
        <v>18.608848158250453</v>
      </c>
      <c r="DH211" s="92">
        <f t="shared" si="287"/>
        <v>3.8321261004845245E-2</v>
      </c>
      <c r="DI211" s="156">
        <f t="shared" si="288"/>
        <v>3.6906940504867904E-2</v>
      </c>
      <c r="DK211" s="5"/>
      <c r="DL211" s="86">
        <f t="shared" si="289"/>
        <v>-1.7875430968626183</v>
      </c>
      <c r="DM211" s="86">
        <f t="shared" si="237"/>
        <v>486.19184120277549</v>
      </c>
      <c r="DN211" s="86">
        <f t="shared" si="290"/>
        <v>18.018150297224508</v>
      </c>
      <c r="DO211" s="92">
        <f t="shared" si="291"/>
        <v>3.705975454596265E-2</v>
      </c>
      <c r="DP211" s="156">
        <f t="shared" si="292"/>
        <v>3.5735409057685262E-2</v>
      </c>
      <c r="DR211" s="5"/>
      <c r="DS211" s="86">
        <f t="shared" si="238"/>
        <v>-1.662493389538497</v>
      </c>
      <c r="DT211" s="86">
        <f t="shared" si="222"/>
        <v>486.31689091009963</v>
      </c>
      <c r="DU211" s="86">
        <f t="shared" si="293"/>
        <v>17.893100589900371</v>
      </c>
      <c r="DV211" s="92">
        <f t="shared" si="294"/>
        <v>3.6793088877532083E-2</v>
      </c>
      <c r="DW211" s="156">
        <f t="shared" si="295"/>
        <v>3.5487397892828884E-2</v>
      </c>
    </row>
    <row r="212" spans="1:127" x14ac:dyDescent="0.7">
      <c r="A212" s="25">
        <v>44134</v>
      </c>
      <c r="B212">
        <v>151.80749510000001</v>
      </c>
      <c r="C212" s="85">
        <v>44134</v>
      </c>
      <c r="D212">
        <v>475.73999020000002</v>
      </c>
      <c r="E212" s="17">
        <v>211</v>
      </c>
      <c r="R212" s="5"/>
      <c r="S212" s="86">
        <f t="shared" si="239"/>
        <v>160.56975151047433</v>
      </c>
      <c r="T212" s="86">
        <f t="shared" si="240"/>
        <v>8.7622564104743219</v>
      </c>
      <c r="U212" s="92">
        <f t="shared" si="241"/>
        <v>5.456978246555199E-2</v>
      </c>
      <c r="V212" s="156">
        <f t="shared" si="242"/>
        <v>5.7719524353539782E-2</v>
      </c>
      <c r="W212" s="102"/>
      <c r="X212" s="5"/>
      <c r="Y212" s="86">
        <f t="shared" si="243"/>
        <v>160.36941065952968</v>
      </c>
      <c r="Z212" s="86">
        <f t="shared" si="244"/>
        <v>8.5619155595296661</v>
      </c>
      <c r="AA212" s="92">
        <f t="shared" si="245"/>
        <v>5.3388707511727015E-2</v>
      </c>
      <c r="AB212" s="156">
        <f t="shared" si="246"/>
        <v>5.6399821062126633E-2</v>
      </c>
      <c r="AC212" s="102"/>
      <c r="AD212" s="5"/>
      <c r="AE212" s="86">
        <f t="shared" si="223"/>
        <v>160.28246633488823</v>
      </c>
      <c r="AF212" s="86">
        <f t="shared" si="247"/>
        <v>8.4749712348882156</v>
      </c>
      <c r="AG212" s="92">
        <f t="shared" si="248"/>
        <v>5.2875223526826234E-2</v>
      </c>
      <c r="AH212" s="156">
        <f t="shared" si="249"/>
        <v>5.582709357865042E-2</v>
      </c>
      <c r="AI212" s="102"/>
      <c r="AJ212" s="5"/>
      <c r="AK212" s="86">
        <f t="shared" si="224"/>
        <v>160.27010774418247</v>
      </c>
      <c r="AL212" s="86">
        <f t="shared" si="250"/>
        <v>8.4626126441824567</v>
      </c>
      <c r="AM212" s="92">
        <f t="shared" si="251"/>
        <v>5.2802189773842184E-2</v>
      </c>
      <c r="AN212" s="156">
        <f t="shared" si="252"/>
        <v>5.5745683957224165E-2</v>
      </c>
      <c r="AO212" s="102"/>
      <c r="AP212" s="5"/>
      <c r="AQ212" s="6">
        <f t="shared" si="225"/>
        <v>160.36941065952968</v>
      </c>
      <c r="AR212" s="5"/>
      <c r="AS212" s="86">
        <f t="shared" si="253"/>
        <v>-0.19444847297572618</v>
      </c>
      <c r="AT212" s="86">
        <f t="shared" si="226"/>
        <v>160.17496218655396</v>
      </c>
      <c r="AU212" s="86">
        <f t="shared" si="254"/>
        <v>8.367467086553944</v>
      </c>
      <c r="AV212" s="92">
        <f t="shared" si="255"/>
        <v>5.2239544635000135E-2</v>
      </c>
      <c r="AW212" s="156">
        <f t="shared" si="256"/>
        <v>5.5118932573401926E-2</v>
      </c>
      <c r="AY212" s="5"/>
      <c r="AZ212" s="86">
        <f t="shared" si="257"/>
        <v>-0.17796943541920252</v>
      </c>
      <c r="BA212" s="86">
        <f t="shared" si="227"/>
        <v>160.19144122411046</v>
      </c>
      <c r="BB212" s="86">
        <f t="shared" si="258"/>
        <v>8.3839461241104516</v>
      </c>
      <c r="BC212" s="92">
        <f t="shared" si="259"/>
        <v>5.2337041604995443E-2</v>
      </c>
      <c r="BD212" s="156">
        <f t="shared" si="260"/>
        <v>5.5227484773315724E-2</v>
      </c>
      <c r="BF212" s="5"/>
      <c r="BG212">
        <f t="shared" si="261"/>
        <v>-0.17932266957296961</v>
      </c>
      <c r="BH212" s="86">
        <f t="shared" si="228"/>
        <v>160.19008798995671</v>
      </c>
      <c r="BI212" s="86">
        <f t="shared" si="262"/>
        <v>8.3825928899566975</v>
      </c>
      <c r="BJ212" s="92">
        <f t="shared" si="263"/>
        <v>5.2329036054229852E-2</v>
      </c>
      <c r="BK212" s="156">
        <f t="shared" si="264"/>
        <v>5.5218570627457095E-2</v>
      </c>
      <c r="BM212" s="5"/>
      <c r="BN212" s="86">
        <f t="shared" si="265"/>
        <v>-0.14895437302080272</v>
      </c>
      <c r="BO212" s="86">
        <f t="shared" si="229"/>
        <v>160.22045628650886</v>
      </c>
      <c r="BP212" s="86">
        <f t="shared" si="266"/>
        <v>8.4129611865088521</v>
      </c>
      <c r="BQ212" s="92">
        <f t="shared" si="267"/>
        <v>5.2508658266861102E-2</v>
      </c>
      <c r="BR212" s="156">
        <f t="shared" si="268"/>
        <v>5.5418615404772935E-2</v>
      </c>
      <c r="BW212" s="5"/>
      <c r="BX212" s="86">
        <f t="shared" si="230"/>
        <v>495.71068649765243</v>
      </c>
      <c r="BY212" s="86">
        <f t="shared" si="269"/>
        <v>19.97069629765241</v>
      </c>
      <c r="BZ212" s="92">
        <f t="shared" si="270"/>
        <v>4.0286999739205714E-2</v>
      </c>
      <c r="CA212" s="156">
        <f t="shared" si="271"/>
        <v>4.1978174442003025E-2</v>
      </c>
      <c r="CC212" s="5"/>
      <c r="CD212" s="86">
        <f t="shared" si="231"/>
        <v>496.09468789981906</v>
      </c>
      <c r="CE212" s="86">
        <f t="shared" si="272"/>
        <v>20.354697699819042</v>
      </c>
      <c r="CF212" s="92">
        <f t="shared" si="273"/>
        <v>4.1029864250288955E-2</v>
      </c>
      <c r="CG212" s="156">
        <f t="shared" si="274"/>
        <v>4.2785340982711952E-2</v>
      </c>
      <c r="CI212" s="5"/>
      <c r="CJ212" s="86">
        <f t="shared" si="232"/>
        <v>498.39691128075782</v>
      </c>
      <c r="CK212" s="86">
        <f t="shared" si="275"/>
        <v>22.656921080757797</v>
      </c>
      <c r="CL212" s="92">
        <f t="shared" si="276"/>
        <v>4.5459593685151595E-2</v>
      </c>
      <c r="CM212" s="156">
        <f t="shared" si="277"/>
        <v>4.7624588110057507E-2</v>
      </c>
      <c r="CO212" s="5"/>
      <c r="CP212" s="86">
        <f t="shared" si="233"/>
        <v>499.87525746831983</v>
      </c>
      <c r="CQ212" s="86">
        <f t="shared" si="278"/>
        <v>24.135267268319808</v>
      </c>
      <c r="CR212" s="92">
        <f t="shared" si="279"/>
        <v>4.8282580319249764E-2</v>
      </c>
      <c r="CS212" s="156">
        <f t="shared" si="280"/>
        <v>5.0732054831407795E-2</v>
      </c>
      <c r="CU212" s="5"/>
      <c r="CV212" s="6">
        <f t="shared" si="234"/>
        <v>496.09468789981906</v>
      </c>
      <c r="CW212" s="5"/>
      <c r="CX212" s="86">
        <f t="shared" si="281"/>
        <v>0.37270724327939053</v>
      </c>
      <c r="CY212" s="86">
        <f t="shared" si="235"/>
        <v>496.46739514309843</v>
      </c>
      <c r="CZ212" s="86">
        <f t="shared" si="282"/>
        <v>20.727404943098406</v>
      </c>
      <c r="DA212" s="92">
        <f t="shared" si="283"/>
        <v>4.1749780843360479E-2</v>
      </c>
      <c r="DB212" s="156">
        <f t="shared" si="284"/>
        <v>4.3568767331047052E-2</v>
      </c>
      <c r="DD212" s="5"/>
      <c r="DE212" s="86">
        <f t="shared" si="285"/>
        <v>2.8685313211461669</v>
      </c>
      <c r="DF212" s="86">
        <f t="shared" si="236"/>
        <v>498.96321922096524</v>
      </c>
      <c r="DG212" s="86">
        <f t="shared" si="286"/>
        <v>23.223229020965221</v>
      </c>
      <c r="DH212" s="92">
        <f t="shared" si="287"/>
        <v>4.6542967750656673E-2</v>
      </c>
      <c r="DI212" s="156">
        <f t="shared" si="288"/>
        <v>4.881496090165182E-2</v>
      </c>
      <c r="DK212" s="5"/>
      <c r="DL212" s="86">
        <f t="shared" si="289"/>
        <v>4.7483357231861287</v>
      </c>
      <c r="DM212" s="86">
        <f t="shared" si="237"/>
        <v>500.84302362300519</v>
      </c>
      <c r="DN212" s="86">
        <f t="shared" si="290"/>
        <v>25.103033423005172</v>
      </c>
      <c r="DO212" s="92">
        <f t="shared" si="291"/>
        <v>5.0121559528601402E-2</v>
      </c>
      <c r="DP212" s="156">
        <f t="shared" si="292"/>
        <v>5.276628818286206E-2</v>
      </c>
      <c r="DR212" s="5"/>
      <c r="DS212" s="86">
        <f t="shared" si="238"/>
        <v>5.6708543527510784</v>
      </c>
      <c r="DT212" s="86">
        <f t="shared" si="222"/>
        <v>501.76554225257013</v>
      </c>
      <c r="DU212" s="86">
        <f t="shared" si="293"/>
        <v>26.025552052570106</v>
      </c>
      <c r="DV212" s="92">
        <f t="shared" si="294"/>
        <v>5.1867953976540322E-2</v>
      </c>
      <c r="DW212" s="156">
        <f t="shared" si="295"/>
        <v>5.4705411755755537E-2</v>
      </c>
    </row>
    <row r="213" spans="1:127" x14ac:dyDescent="0.7">
      <c r="A213" s="25">
        <v>44137</v>
      </c>
      <c r="B213">
        <v>150.22399899999999</v>
      </c>
      <c r="C213" s="85">
        <v>44137</v>
      </c>
      <c r="D213">
        <v>484.11999509999998</v>
      </c>
      <c r="E213" s="17">
        <v>212</v>
      </c>
      <c r="R213" s="5"/>
      <c r="S213" s="86">
        <f t="shared" si="239"/>
        <v>157.67820689501781</v>
      </c>
      <c r="T213" s="86">
        <f t="shared" si="240"/>
        <v>7.4542078950178166</v>
      </c>
      <c r="U213" s="92">
        <f t="shared" si="241"/>
        <v>4.7274813950546953E-2</v>
      </c>
      <c r="V213" s="156">
        <f t="shared" si="242"/>
        <v>4.9620619505794258E-2</v>
      </c>
      <c r="W213" s="102"/>
      <c r="X213" s="5"/>
      <c r="Y213" s="86">
        <f t="shared" si="243"/>
        <v>156.08845287976484</v>
      </c>
      <c r="Z213" s="86">
        <f t="shared" si="244"/>
        <v>5.8644538797648522</v>
      </c>
      <c r="AA213" s="92">
        <f t="shared" si="245"/>
        <v>3.7571349908133496E-2</v>
      </c>
      <c r="AB213" s="156">
        <f t="shared" si="246"/>
        <v>3.9038062618509124E-2</v>
      </c>
      <c r="AC213" s="102"/>
      <c r="AD213" s="5"/>
      <c r="AE213" s="86">
        <f t="shared" si="223"/>
        <v>154.68898531986201</v>
      </c>
      <c r="AF213" s="86">
        <f t="shared" si="247"/>
        <v>4.464986319862021</v>
      </c>
      <c r="AG213" s="92">
        <f t="shared" si="248"/>
        <v>2.8864280870609074E-2</v>
      </c>
      <c r="AH213" s="156">
        <f t="shared" si="249"/>
        <v>2.9722190526042521E-2</v>
      </c>
      <c r="AI213" s="102"/>
      <c r="AJ213" s="5"/>
      <c r="AK213" s="86">
        <f t="shared" si="224"/>
        <v>153.92314826104564</v>
      </c>
      <c r="AL213" s="86">
        <f t="shared" si="250"/>
        <v>3.6991492610456476</v>
      </c>
      <c r="AM213" s="92">
        <f t="shared" si="251"/>
        <v>2.4032442831614147E-2</v>
      </c>
      <c r="AN213" s="156">
        <f t="shared" si="252"/>
        <v>2.4624223064689203E-2</v>
      </c>
      <c r="AO213" s="102"/>
      <c r="AP213" s="5"/>
      <c r="AQ213" s="6">
        <f t="shared" si="225"/>
        <v>156.08845287976484</v>
      </c>
      <c r="AR213" s="5"/>
      <c r="AS213" s="86">
        <f t="shared" si="253"/>
        <v>-1.5429965442161315</v>
      </c>
      <c r="AT213" s="86">
        <f t="shared" si="226"/>
        <v>154.54545633554872</v>
      </c>
      <c r="AU213" s="86">
        <f t="shared" si="254"/>
        <v>4.3214573355487289</v>
      </c>
      <c r="AV213" s="92">
        <f t="shared" si="255"/>
        <v>2.7962370670839985E-2</v>
      </c>
      <c r="AW213" s="156">
        <f t="shared" si="256"/>
        <v>2.8766757404379371E-2</v>
      </c>
      <c r="AY213" s="5"/>
      <c r="AZ213" s="86">
        <f t="shared" si="257"/>
        <v>-2.2294636075920176</v>
      </c>
      <c r="BA213" s="86">
        <f t="shared" si="227"/>
        <v>153.85898927217283</v>
      </c>
      <c r="BB213" s="86">
        <f t="shared" si="258"/>
        <v>3.6349902721728427</v>
      </c>
      <c r="BC213" s="92">
        <f t="shared" si="259"/>
        <v>2.3625465690162779E-2</v>
      </c>
      <c r="BD213" s="156">
        <f t="shared" si="260"/>
        <v>2.4197134255311916E-2</v>
      </c>
      <c r="BF213" s="5"/>
      <c r="BG213">
        <f t="shared" si="261"/>
        <v>-2.8864018422995996</v>
      </c>
      <c r="BH213" s="86">
        <f t="shared" si="228"/>
        <v>153.20205103746525</v>
      </c>
      <c r="BI213" s="86">
        <f t="shared" si="262"/>
        <v>2.978052037465261</v>
      </c>
      <c r="BJ213" s="92">
        <f t="shared" si="263"/>
        <v>1.9438721722707122E-2</v>
      </c>
      <c r="BK213" s="156">
        <f t="shared" si="264"/>
        <v>1.9824076427796742E-2</v>
      </c>
      <c r="BM213" s="5"/>
      <c r="BN213" s="86">
        <f t="shared" si="265"/>
        <v>-3.2479569280788256</v>
      </c>
      <c r="BO213" s="86">
        <f t="shared" si="229"/>
        <v>152.84049595168602</v>
      </c>
      <c r="BP213" s="86">
        <f t="shared" si="266"/>
        <v>2.616496951686031</v>
      </c>
      <c r="BQ213" s="92">
        <f t="shared" si="267"/>
        <v>1.7119134136499559E-2</v>
      </c>
      <c r="BR213" s="156">
        <f t="shared" si="268"/>
        <v>1.7417303287779146E-2</v>
      </c>
      <c r="BW213" s="5"/>
      <c r="BX213" s="86">
        <f t="shared" si="230"/>
        <v>489.12035671942709</v>
      </c>
      <c r="BY213" s="86">
        <f t="shared" si="269"/>
        <v>5.0003616194271103</v>
      </c>
      <c r="BZ213" s="92">
        <f t="shared" si="270"/>
        <v>1.0223172171702221E-2</v>
      </c>
      <c r="CA213" s="156">
        <f t="shared" si="271"/>
        <v>1.0328764913736384E-2</v>
      </c>
      <c r="CC213" s="5"/>
      <c r="CD213" s="86">
        <f t="shared" si="231"/>
        <v>485.91733904990951</v>
      </c>
      <c r="CE213" s="86">
        <f t="shared" si="272"/>
        <v>1.7973439499095321</v>
      </c>
      <c r="CF213" s="92">
        <f t="shared" si="273"/>
        <v>3.6988676992341764E-3</v>
      </c>
      <c r="CG213" s="156">
        <f t="shared" si="274"/>
        <v>3.7126001158829889E-3</v>
      </c>
      <c r="CI213" s="5"/>
      <c r="CJ213" s="86">
        <f t="shared" si="232"/>
        <v>483.44334336745771</v>
      </c>
      <c r="CK213" s="86">
        <f t="shared" si="275"/>
        <v>0.67665173254226829</v>
      </c>
      <c r="CL213" s="92">
        <f t="shared" si="276"/>
        <v>1.3996505315990171E-3</v>
      </c>
      <c r="CM213" s="156">
        <f t="shared" si="277"/>
        <v>1.3976942481016487E-3</v>
      </c>
      <c r="CO213" s="5"/>
      <c r="CP213" s="86">
        <f t="shared" si="233"/>
        <v>481.77380701708</v>
      </c>
      <c r="CQ213" s="86">
        <f t="shared" si="278"/>
        <v>2.3461880829199799</v>
      </c>
      <c r="CR213" s="92">
        <f t="shared" si="279"/>
        <v>4.8698954753196083E-3</v>
      </c>
      <c r="CS213" s="156">
        <f t="shared" si="280"/>
        <v>4.8462945275279338E-3</v>
      </c>
      <c r="CU213" s="5"/>
      <c r="CV213" s="6">
        <f t="shared" si="234"/>
        <v>485.91733904990951</v>
      </c>
      <c r="CW213" s="5"/>
      <c r="CX213" s="86">
        <f t="shared" si="281"/>
        <v>-3.1088112674729595</v>
      </c>
      <c r="CY213" s="86">
        <f t="shared" si="235"/>
        <v>482.80852778243656</v>
      </c>
      <c r="CZ213" s="86">
        <f t="shared" si="282"/>
        <v>1.3114673175634266</v>
      </c>
      <c r="DA213" s="92">
        <f t="shared" si="283"/>
        <v>2.7163300606703467E-3</v>
      </c>
      <c r="DB213" s="156">
        <f t="shared" si="284"/>
        <v>2.7089715996806317E-3</v>
      </c>
      <c r="DD213" s="5"/>
      <c r="DE213" s="86">
        <f t="shared" si="285"/>
        <v>-3.6544087643816914</v>
      </c>
      <c r="DF213" s="86">
        <f t="shared" si="236"/>
        <v>482.26293028552783</v>
      </c>
      <c r="DG213" s="86">
        <f t="shared" si="286"/>
        <v>1.8570648144721531</v>
      </c>
      <c r="DH213" s="92">
        <f t="shared" si="287"/>
        <v>3.8507309972438939E-3</v>
      </c>
      <c r="DI213" s="156">
        <f t="shared" si="288"/>
        <v>3.8359597481375609E-3</v>
      </c>
      <c r="DK213" s="5"/>
      <c r="DL213" s="86">
        <f t="shared" si="289"/>
        <v>-5.1026160950570194</v>
      </c>
      <c r="DM213" s="86">
        <f t="shared" si="237"/>
        <v>480.81472295485247</v>
      </c>
      <c r="DN213" s="86">
        <f t="shared" si="290"/>
        <v>3.3052721451475122</v>
      </c>
      <c r="DO213" s="92">
        <f t="shared" si="291"/>
        <v>6.874315588414023E-3</v>
      </c>
      <c r="DP213" s="156">
        <f t="shared" si="292"/>
        <v>6.8273820098357519E-3</v>
      </c>
      <c r="DR213" s="5"/>
      <c r="DS213" s="86">
        <f t="shared" si="238"/>
        <v>-6.2152980492443923</v>
      </c>
      <c r="DT213" s="86">
        <f t="shared" si="222"/>
        <v>479.70204100066513</v>
      </c>
      <c r="DU213" s="86">
        <f t="shared" si="293"/>
        <v>4.4179540993348496</v>
      </c>
      <c r="DV213" s="92">
        <f t="shared" si="294"/>
        <v>9.2097879969802419E-3</v>
      </c>
      <c r="DW213" s="156">
        <f t="shared" si="295"/>
        <v>9.1257418492336293E-3</v>
      </c>
    </row>
    <row r="214" spans="1:127" x14ac:dyDescent="0.7">
      <c r="A214" s="25">
        <v>44138</v>
      </c>
      <c r="B214">
        <v>152.42050169999999</v>
      </c>
      <c r="C214" s="85">
        <v>44138</v>
      </c>
      <c r="D214">
        <v>487.22000120000001</v>
      </c>
      <c r="E214" s="17">
        <v>213</v>
      </c>
      <c r="R214" s="5"/>
      <c r="S214" s="86">
        <f t="shared" si="239"/>
        <v>155.21831828966191</v>
      </c>
      <c r="T214" s="86">
        <f t="shared" si="240"/>
        <v>2.7978165896619203</v>
      </c>
      <c r="U214" s="92">
        <f t="shared" si="241"/>
        <v>1.8025041248293596E-2</v>
      </c>
      <c r="V214" s="156">
        <f t="shared" si="242"/>
        <v>1.8355907233324115E-2</v>
      </c>
      <c r="W214" s="102"/>
      <c r="X214" s="5"/>
      <c r="Y214" s="86">
        <f t="shared" si="243"/>
        <v>153.1562259398824</v>
      </c>
      <c r="Z214" s="86">
        <f t="shared" si="244"/>
        <v>0.73572423988241553</v>
      </c>
      <c r="AA214" s="92">
        <f t="shared" si="245"/>
        <v>4.8037501274757546E-3</v>
      </c>
      <c r="AB214" s="156">
        <f t="shared" si="246"/>
        <v>4.8269375292471928E-3</v>
      </c>
      <c r="AC214" s="102"/>
      <c r="AD214" s="5"/>
      <c r="AE214" s="86">
        <f t="shared" si="223"/>
        <v>151.74209434875308</v>
      </c>
      <c r="AF214" s="86">
        <f t="shared" si="247"/>
        <v>0.67840735124690354</v>
      </c>
      <c r="AG214" s="92">
        <f t="shared" si="248"/>
        <v>4.4707920643806392E-3</v>
      </c>
      <c r="AH214" s="156">
        <f t="shared" si="249"/>
        <v>4.4508930470664081E-3</v>
      </c>
      <c r="AI214" s="102"/>
      <c r="AJ214" s="5"/>
      <c r="AK214" s="86">
        <f t="shared" si="224"/>
        <v>151.14878631526142</v>
      </c>
      <c r="AL214" s="86">
        <f t="shared" si="250"/>
        <v>1.2717153847385703</v>
      </c>
      <c r="AM214" s="92">
        <f t="shared" si="251"/>
        <v>8.4136658701715675E-3</v>
      </c>
      <c r="AN214" s="156">
        <f t="shared" si="252"/>
        <v>8.343466728915578E-3</v>
      </c>
      <c r="AO214" s="102"/>
      <c r="AP214" s="5"/>
      <c r="AQ214" s="6">
        <f t="shared" si="225"/>
        <v>153.1562259398824</v>
      </c>
      <c r="AR214" s="5"/>
      <c r="AS214" s="86">
        <f t="shared" si="253"/>
        <v>-2.0014425747860134</v>
      </c>
      <c r="AT214" s="86">
        <f t="shared" si="226"/>
        <v>151.15478336509639</v>
      </c>
      <c r="AU214" s="86">
        <f t="shared" si="254"/>
        <v>1.2657183349035961</v>
      </c>
      <c r="AV214" s="92">
        <f t="shared" si="255"/>
        <v>8.3736571660216943E-3</v>
      </c>
      <c r="AW214" s="156">
        <f t="shared" si="256"/>
        <v>8.3041213011805504E-3</v>
      </c>
      <c r="AY214" s="5"/>
      <c r="AZ214" s="86">
        <f t="shared" si="257"/>
        <v>-2.5808452737372289</v>
      </c>
      <c r="BA214" s="86">
        <f t="shared" si="227"/>
        <v>150.57538066614518</v>
      </c>
      <c r="BB214" s="86">
        <f t="shared" si="258"/>
        <v>1.8451210338548094</v>
      </c>
      <c r="BC214" s="92">
        <f t="shared" si="259"/>
        <v>1.2253802883924303E-2</v>
      </c>
      <c r="BD214" s="156">
        <f t="shared" si="260"/>
        <v>1.210546490318244E-2</v>
      </c>
      <c r="BF214" s="5"/>
      <c r="BG214">
        <f t="shared" si="261"/>
        <v>-2.9166464067042743</v>
      </c>
      <c r="BH214" s="86">
        <f t="shared" si="228"/>
        <v>150.23957953317813</v>
      </c>
      <c r="BI214" s="86">
        <f t="shared" si="262"/>
        <v>2.1809221668218584</v>
      </c>
      <c r="BJ214" s="92">
        <f t="shared" si="263"/>
        <v>1.4516295729782943E-2</v>
      </c>
      <c r="BK214" s="156">
        <f t="shared" si="264"/>
        <v>1.4308588034399959E-2</v>
      </c>
      <c r="BM214" s="5"/>
      <c r="BN214" s="86">
        <f t="shared" si="265"/>
        <v>-3.0111594369315364</v>
      </c>
      <c r="BO214" s="86">
        <f t="shared" si="229"/>
        <v>150.14506650295087</v>
      </c>
      <c r="BP214" s="86">
        <f t="shared" si="266"/>
        <v>2.27543519704912</v>
      </c>
      <c r="BQ214" s="92">
        <f t="shared" si="267"/>
        <v>1.5154911513555457E-2</v>
      </c>
      <c r="BR214" s="156">
        <f t="shared" si="268"/>
        <v>1.4928668857997337E-2</v>
      </c>
      <c r="BW214" s="5"/>
      <c r="BX214" s="86">
        <f t="shared" si="230"/>
        <v>487.47023738501616</v>
      </c>
      <c r="BY214" s="86">
        <f t="shared" si="269"/>
        <v>0.25023618501614919</v>
      </c>
      <c r="BZ214" s="92">
        <f t="shared" si="270"/>
        <v>5.1333633486736624E-4</v>
      </c>
      <c r="CA214" s="156">
        <f t="shared" si="271"/>
        <v>5.1359998440094661E-4</v>
      </c>
      <c r="CC214" s="5"/>
      <c r="CD214" s="86">
        <f t="shared" si="231"/>
        <v>485.01866707495475</v>
      </c>
      <c r="CE214" s="86">
        <f t="shared" si="272"/>
        <v>2.201334125045264</v>
      </c>
      <c r="CF214" s="92">
        <f t="shared" si="273"/>
        <v>4.5386585599293443E-3</v>
      </c>
      <c r="CG214" s="156">
        <f t="shared" si="274"/>
        <v>4.5181522097276E-3</v>
      </c>
      <c r="CI214" s="5"/>
      <c r="CJ214" s="86">
        <f t="shared" si="232"/>
        <v>483.88993351093563</v>
      </c>
      <c r="CK214" s="86">
        <f t="shared" si="275"/>
        <v>3.3300676890643786</v>
      </c>
      <c r="CL214" s="92">
        <f t="shared" si="276"/>
        <v>6.8818701494833242E-3</v>
      </c>
      <c r="CM214" s="156">
        <f t="shared" si="277"/>
        <v>6.8348337113882393E-3</v>
      </c>
      <c r="CO214" s="5"/>
      <c r="CP214" s="86">
        <f t="shared" si="233"/>
        <v>483.53344807926999</v>
      </c>
      <c r="CQ214" s="86">
        <f t="shared" si="278"/>
        <v>3.6865531207300251</v>
      </c>
      <c r="CR214" s="92">
        <f t="shared" si="279"/>
        <v>7.6241946350848007E-3</v>
      </c>
      <c r="CS214" s="156">
        <f t="shared" si="280"/>
        <v>7.5665061197204911E-3</v>
      </c>
      <c r="CU214" s="5"/>
      <c r="CV214" s="6">
        <f t="shared" si="234"/>
        <v>485.01866707495475</v>
      </c>
      <c r="CW214" s="5"/>
      <c r="CX214" s="86">
        <f t="shared" si="281"/>
        <v>-2.3794653009419555</v>
      </c>
      <c r="CY214" s="86">
        <f t="shared" si="235"/>
        <v>482.6392017740128</v>
      </c>
      <c r="CZ214" s="86">
        <f t="shared" si="282"/>
        <v>4.5807994259872089</v>
      </c>
      <c r="DA214" s="92">
        <f t="shared" si="283"/>
        <v>9.4911466145928339E-3</v>
      </c>
      <c r="DB214" s="156">
        <f t="shared" si="284"/>
        <v>9.4019116922640991E-3</v>
      </c>
      <c r="DD214" s="5"/>
      <c r="DE214" s="86">
        <f t="shared" si="285"/>
        <v>-2.2765403696682287</v>
      </c>
      <c r="DF214" s="86">
        <f t="shared" si="236"/>
        <v>482.74212670528652</v>
      </c>
      <c r="DG214" s="86">
        <f t="shared" si="286"/>
        <v>4.4778744947134896</v>
      </c>
      <c r="DH214" s="92">
        <f t="shared" si="287"/>
        <v>9.2759140895263669E-3</v>
      </c>
      <c r="DI214" s="156">
        <f t="shared" si="288"/>
        <v>9.1906622956461036E-3</v>
      </c>
      <c r="DK214" s="5"/>
      <c r="DL214" s="86">
        <f t="shared" si="289"/>
        <v>-2.328012975789532</v>
      </c>
      <c r="DM214" s="86">
        <f t="shared" si="237"/>
        <v>482.69065409916522</v>
      </c>
      <c r="DN214" s="86">
        <f t="shared" si="290"/>
        <v>4.5293471008347979</v>
      </c>
      <c r="DO214" s="92">
        <f t="shared" si="291"/>
        <v>9.3835400838406888E-3</v>
      </c>
      <c r="DP214" s="156">
        <f t="shared" si="292"/>
        <v>9.2963078069028954E-3</v>
      </c>
      <c r="DR214" s="5"/>
      <c r="DS214" s="86">
        <f t="shared" si="238"/>
        <v>-2.2278284935271726</v>
      </c>
      <c r="DT214" s="86">
        <f t="shared" si="222"/>
        <v>482.79083858142758</v>
      </c>
      <c r="DU214" s="86">
        <f t="shared" si="293"/>
        <v>4.429162618572434</v>
      </c>
      <c r="DV214" s="92">
        <f t="shared" si="294"/>
        <v>9.1740817443564868E-3</v>
      </c>
      <c r="DW214" s="156">
        <f t="shared" si="295"/>
        <v>9.0906830747169952E-3</v>
      </c>
    </row>
    <row r="215" spans="1:127" x14ac:dyDescent="0.7">
      <c r="A215" s="25">
        <v>44139</v>
      </c>
      <c r="B215">
        <v>162.05799870000001</v>
      </c>
      <c r="C215" s="85">
        <v>44139</v>
      </c>
      <c r="D215">
        <v>496.9500122</v>
      </c>
      <c r="E215" s="17">
        <v>214</v>
      </c>
      <c r="R215" s="5"/>
      <c r="S215" s="86">
        <f t="shared" si="239"/>
        <v>154.29503881507347</v>
      </c>
      <c r="T215" s="86">
        <f t="shared" si="240"/>
        <v>7.7629598849265449</v>
      </c>
      <c r="U215" s="92">
        <f t="shared" si="241"/>
        <v>5.031244001455322E-2</v>
      </c>
      <c r="V215" s="156">
        <f t="shared" si="242"/>
        <v>4.7902355620824684E-2</v>
      </c>
      <c r="W215" s="102"/>
      <c r="X215" s="5"/>
      <c r="Y215" s="86">
        <f t="shared" si="243"/>
        <v>152.7883638199412</v>
      </c>
      <c r="Z215" s="86">
        <f t="shared" si="244"/>
        <v>9.2696348800588169</v>
      </c>
      <c r="AA215" s="92">
        <f t="shared" si="245"/>
        <v>6.0669769924252499E-2</v>
      </c>
      <c r="AB215" s="156">
        <f t="shared" si="246"/>
        <v>5.7199490024671125E-2</v>
      </c>
      <c r="AC215" s="102"/>
      <c r="AD215" s="5"/>
      <c r="AE215" s="86">
        <f t="shared" si="223"/>
        <v>152.18984320057604</v>
      </c>
      <c r="AF215" s="86">
        <f t="shared" si="247"/>
        <v>9.8681554994239775</v>
      </c>
      <c r="AG215" s="92">
        <f t="shared" si="248"/>
        <v>6.4841091178590729E-2</v>
      </c>
      <c r="AH215" s="156">
        <f t="shared" si="249"/>
        <v>6.0892739504279564E-2</v>
      </c>
      <c r="AI215" s="102"/>
      <c r="AJ215" s="5"/>
      <c r="AK215" s="86">
        <f t="shared" si="224"/>
        <v>152.10257285381533</v>
      </c>
      <c r="AL215" s="86">
        <f t="shared" si="250"/>
        <v>9.9554258461846814</v>
      </c>
      <c r="AM215" s="92">
        <f t="shared" si="251"/>
        <v>6.5452054224965472E-2</v>
      </c>
      <c r="AN215" s="156">
        <f t="shared" si="252"/>
        <v>6.1431252551835201E-2</v>
      </c>
      <c r="AO215" s="102"/>
      <c r="AP215" s="5"/>
      <c r="AQ215" s="6">
        <f t="shared" si="225"/>
        <v>152.7883638199412</v>
      </c>
      <c r="AR215" s="5"/>
      <c r="AS215" s="86">
        <f t="shared" si="253"/>
        <v>-1.4623610246872274</v>
      </c>
      <c r="AT215" s="86">
        <f t="shared" si="226"/>
        <v>151.32600279525397</v>
      </c>
      <c r="AU215" s="86">
        <f t="shared" si="254"/>
        <v>10.731995904746043</v>
      </c>
      <c r="AV215" s="92">
        <f t="shared" si="255"/>
        <v>7.0919707826199385E-2</v>
      </c>
      <c r="AW215" s="156">
        <f t="shared" si="256"/>
        <v>6.6223179298992796E-2</v>
      </c>
      <c r="AY215" s="5"/>
      <c r="AZ215" s="86">
        <f t="shared" si="257"/>
        <v>-1.4743536968392184</v>
      </c>
      <c r="BA215" s="86">
        <f t="shared" si="227"/>
        <v>151.31401012310198</v>
      </c>
      <c r="BB215" s="86">
        <f t="shared" si="258"/>
        <v>10.743988576898033</v>
      </c>
      <c r="BC215" s="92">
        <f t="shared" si="259"/>
        <v>7.1004585551312976E-2</v>
      </c>
      <c r="BD215" s="156">
        <f t="shared" si="260"/>
        <v>6.6297181645363815E-2</v>
      </c>
      <c r="BF215" s="5"/>
      <c r="BG215">
        <f t="shared" si="261"/>
        <v>-1.2344487774406503</v>
      </c>
      <c r="BH215" s="86">
        <f t="shared" si="228"/>
        <v>151.55391504250053</v>
      </c>
      <c r="BI215" s="86">
        <f t="shared" si="262"/>
        <v>10.504083657499478</v>
      </c>
      <c r="BJ215" s="92">
        <f t="shared" si="263"/>
        <v>6.9309220118489182E-2</v>
      </c>
      <c r="BK215" s="156">
        <f t="shared" si="264"/>
        <v>6.481681707636365E-2</v>
      </c>
      <c r="BM215" s="5"/>
      <c r="BN215" s="86">
        <f t="shared" si="265"/>
        <v>-1.0286864491887899</v>
      </c>
      <c r="BO215" s="86">
        <f t="shared" si="229"/>
        <v>151.7596773707524</v>
      </c>
      <c r="BP215" s="86">
        <f t="shared" si="266"/>
        <v>10.298321329247614</v>
      </c>
      <c r="BQ215" s="92">
        <f t="shared" si="267"/>
        <v>6.7859404472036255E-2</v>
      </c>
      <c r="BR215" s="156">
        <f t="shared" si="268"/>
        <v>6.3547133815417239E-2</v>
      </c>
      <c r="BW215" s="5"/>
      <c r="BX215" s="86">
        <f t="shared" si="230"/>
        <v>487.38765944396084</v>
      </c>
      <c r="BY215" s="86">
        <f t="shared" si="269"/>
        <v>9.5623527560391608</v>
      </c>
      <c r="BZ215" s="92">
        <f t="shared" si="270"/>
        <v>1.9619603760481809E-2</v>
      </c>
      <c r="CA215" s="156">
        <f t="shared" si="271"/>
        <v>1.9242081741192803E-2</v>
      </c>
      <c r="CC215" s="5"/>
      <c r="CD215" s="86">
        <f t="shared" si="231"/>
        <v>486.11933413747738</v>
      </c>
      <c r="CE215" s="86">
        <f t="shared" si="272"/>
        <v>10.830678062522622</v>
      </c>
      <c r="CF215" s="92">
        <f t="shared" si="273"/>
        <v>2.2279875129302393E-2</v>
      </c>
      <c r="CG215" s="156">
        <f t="shared" si="274"/>
        <v>2.1794300828317039E-2</v>
      </c>
      <c r="CI215" s="5"/>
      <c r="CJ215" s="86">
        <f t="shared" si="232"/>
        <v>486.08777818571815</v>
      </c>
      <c r="CK215" s="86">
        <f t="shared" si="275"/>
        <v>10.862234014281853</v>
      </c>
      <c r="CL215" s="92">
        <f t="shared" si="276"/>
        <v>2.234623971584768E-2</v>
      </c>
      <c r="CM215" s="156">
        <f t="shared" si="277"/>
        <v>2.1857800075695124E-2</v>
      </c>
      <c r="CO215" s="5"/>
      <c r="CP215" s="86">
        <f t="shared" si="233"/>
        <v>486.29836291981746</v>
      </c>
      <c r="CQ215" s="86">
        <f t="shared" si="278"/>
        <v>10.651649280182539</v>
      </c>
      <c r="CR215" s="92">
        <f t="shared" si="279"/>
        <v>2.1903526913453375E-2</v>
      </c>
      <c r="CS215" s="156">
        <f t="shared" si="280"/>
        <v>2.1434045716243449E-2</v>
      </c>
      <c r="CU215" s="5"/>
      <c r="CV215" s="6">
        <f t="shared" si="234"/>
        <v>486.11933413747738</v>
      </c>
      <c r="CW215" s="5"/>
      <c r="CX215" s="86">
        <f t="shared" si="281"/>
        <v>-1.2310216209986415</v>
      </c>
      <c r="CY215" s="86">
        <f t="shared" si="235"/>
        <v>484.88831251647872</v>
      </c>
      <c r="CZ215" s="86">
        <f t="shared" si="282"/>
        <v>12.061699683521283</v>
      </c>
      <c r="DA215" s="92">
        <f t="shared" si="283"/>
        <v>2.4875212233768516E-2</v>
      </c>
      <c r="DB215" s="156">
        <f t="shared" si="284"/>
        <v>2.4271454648172926E-2</v>
      </c>
      <c r="DD215" s="5"/>
      <c r="DE215" s="86">
        <f t="shared" si="285"/>
        <v>-0.58793665357279834</v>
      </c>
      <c r="DF215" s="86">
        <f t="shared" si="236"/>
        <v>485.53139748390458</v>
      </c>
      <c r="DG215" s="86">
        <f t="shared" si="286"/>
        <v>11.418614716095419</v>
      </c>
      <c r="DH215" s="92">
        <f t="shared" si="287"/>
        <v>2.3517767903926227E-2</v>
      </c>
      <c r="DI215" s="156">
        <f t="shared" si="288"/>
        <v>2.2977390956376395E-2</v>
      </c>
      <c r="DK215" s="5"/>
      <c r="DL215" s="86">
        <f t="shared" si="289"/>
        <v>-6.5084150503503579E-2</v>
      </c>
      <c r="DM215" s="86">
        <f t="shared" si="237"/>
        <v>486.0542499869739</v>
      </c>
      <c r="DN215" s="86">
        <f t="shared" si="290"/>
        <v>10.895762213026103</v>
      </c>
      <c r="DO215" s="92">
        <f t="shared" si="291"/>
        <v>2.2416761530874602E-2</v>
      </c>
      <c r="DP215" s="156">
        <f t="shared" si="292"/>
        <v>2.1925268026034478E-2</v>
      </c>
      <c r="DR215" s="5"/>
      <c r="DS215" s="86">
        <f t="shared" si="238"/>
        <v>0.26854317351018087</v>
      </c>
      <c r="DT215" s="86">
        <f t="shared" si="222"/>
        <v>486.38787731098756</v>
      </c>
      <c r="DU215" s="86">
        <f t="shared" si="293"/>
        <v>10.562134889012441</v>
      </c>
      <c r="DV215" s="92">
        <f t="shared" si="294"/>
        <v>2.1715456699713764E-2</v>
      </c>
      <c r="DW215" s="156">
        <f t="shared" si="295"/>
        <v>2.1253918160206539E-2</v>
      </c>
    </row>
    <row r="216" spans="1:127" x14ac:dyDescent="0.7">
      <c r="A216" s="25">
        <v>44140</v>
      </c>
      <c r="B216">
        <v>166.1000061</v>
      </c>
      <c r="C216" s="85">
        <v>44140</v>
      </c>
      <c r="D216">
        <v>513.76000980000003</v>
      </c>
      <c r="E216" s="17">
        <v>215</v>
      </c>
      <c r="R216" s="5"/>
      <c r="S216" s="86">
        <f t="shared" si="239"/>
        <v>156.85681557709921</v>
      </c>
      <c r="T216" s="86">
        <f t="shared" si="240"/>
        <v>9.2431905229007896</v>
      </c>
      <c r="U216" s="92">
        <f t="shared" si="241"/>
        <v>5.8927567086541552E-2</v>
      </c>
      <c r="V216" s="156">
        <f t="shared" si="242"/>
        <v>5.564834547529128E-2</v>
      </c>
      <c r="W216" s="102"/>
      <c r="X216" s="5"/>
      <c r="Y216" s="86">
        <f t="shared" si="243"/>
        <v>157.42318125997059</v>
      </c>
      <c r="Z216" s="86">
        <f t="shared" si="244"/>
        <v>8.6768248400294112</v>
      </c>
      <c r="AA216" s="92">
        <f t="shared" si="245"/>
        <v>5.511783442935507E-2</v>
      </c>
      <c r="AB216" s="156">
        <f t="shared" si="246"/>
        <v>5.2238558226214364E-2</v>
      </c>
      <c r="AC216" s="102"/>
      <c r="AD216" s="5"/>
      <c r="AE216" s="86">
        <f t="shared" si="223"/>
        <v>158.70282583019585</v>
      </c>
      <c r="AF216" s="86">
        <f t="shared" si="247"/>
        <v>7.3971802698041529</v>
      </c>
      <c r="AG216" s="92">
        <f t="shared" si="248"/>
        <v>4.6610261859601473E-2</v>
      </c>
      <c r="AH216" s="156">
        <f t="shared" si="249"/>
        <v>4.4534497279612999E-2</v>
      </c>
      <c r="AI216" s="102"/>
      <c r="AJ216" s="5"/>
      <c r="AK216" s="86">
        <f t="shared" si="224"/>
        <v>159.56914223845385</v>
      </c>
      <c r="AL216" s="86">
        <f t="shared" si="250"/>
        <v>6.5308638615461518</v>
      </c>
      <c r="AM216" s="92">
        <f t="shared" si="251"/>
        <v>4.0928112853967004E-2</v>
      </c>
      <c r="AN216" s="156">
        <f t="shared" si="252"/>
        <v>3.9318865874178627E-2</v>
      </c>
      <c r="AO216" s="102"/>
      <c r="AP216" s="5"/>
      <c r="AQ216" s="6">
        <f t="shared" si="225"/>
        <v>157.42318125997059</v>
      </c>
      <c r="AR216" s="5"/>
      <c r="AS216" s="86">
        <f t="shared" si="253"/>
        <v>0.54970786866925792</v>
      </c>
      <c r="AT216" s="86">
        <f t="shared" si="226"/>
        <v>157.97288912863985</v>
      </c>
      <c r="AU216" s="86">
        <f t="shared" si="254"/>
        <v>8.1271169713601523</v>
      </c>
      <c r="AV216" s="92">
        <f t="shared" si="255"/>
        <v>5.1446276738928987E-2</v>
      </c>
      <c r="AW216" s="156">
        <f t="shared" si="256"/>
        <v>4.8929058837404532E-2</v>
      </c>
      <c r="AY216" s="5"/>
      <c r="AZ216" s="86">
        <f t="shared" si="257"/>
        <v>1.580231871595088</v>
      </c>
      <c r="BA216" s="86">
        <f t="shared" si="227"/>
        <v>159.00341313156568</v>
      </c>
      <c r="BB216" s="86">
        <f t="shared" si="258"/>
        <v>7.0965929684343223</v>
      </c>
      <c r="BC216" s="92">
        <f t="shared" si="259"/>
        <v>4.4631702104170064E-2</v>
      </c>
      <c r="BD216" s="156">
        <f t="shared" si="260"/>
        <v>4.2724820637043442E-2</v>
      </c>
      <c r="BF216" s="5"/>
      <c r="BG216">
        <f t="shared" si="261"/>
        <v>2.6392669260895794</v>
      </c>
      <c r="BH216" s="86">
        <f t="shared" si="228"/>
        <v>160.06244818606018</v>
      </c>
      <c r="BI216" s="86">
        <f t="shared" si="262"/>
        <v>6.0375579139398212</v>
      </c>
      <c r="BJ216" s="92">
        <f t="shared" si="263"/>
        <v>3.772001479648511E-2</v>
      </c>
      <c r="BK216" s="156">
        <f t="shared" si="264"/>
        <v>3.6348932523849083E-2</v>
      </c>
      <c r="BM216" s="5"/>
      <c r="BN216" s="86">
        <f t="shared" si="265"/>
        <v>3.2189414677248482</v>
      </c>
      <c r="BO216" s="86">
        <f t="shared" si="229"/>
        <v>160.64212272769544</v>
      </c>
      <c r="BP216" s="86">
        <f t="shared" si="266"/>
        <v>5.4578833723045648</v>
      </c>
      <c r="BQ216" s="92">
        <f t="shared" si="267"/>
        <v>3.3975418648795039E-2</v>
      </c>
      <c r="BR216" s="156">
        <f t="shared" si="268"/>
        <v>3.2859019698161011E-2</v>
      </c>
      <c r="BW216" s="5"/>
      <c r="BX216" s="86">
        <f t="shared" si="230"/>
        <v>490.54323585345378</v>
      </c>
      <c r="BY216" s="86">
        <f t="shared" si="269"/>
        <v>23.216773946546255</v>
      </c>
      <c r="BZ216" s="92">
        <f t="shared" si="270"/>
        <v>4.7328700611177311E-2</v>
      </c>
      <c r="CA216" s="156">
        <f t="shared" si="271"/>
        <v>4.5189920398016649E-2</v>
      </c>
      <c r="CC216" s="5"/>
      <c r="CD216" s="86">
        <f t="shared" si="231"/>
        <v>491.53467316873866</v>
      </c>
      <c r="CE216" s="86">
        <f t="shared" si="272"/>
        <v>22.225336631261371</v>
      </c>
      <c r="CF216" s="92">
        <f t="shared" si="273"/>
        <v>4.5216213310005186E-2</v>
      </c>
      <c r="CG216" s="156">
        <f t="shared" si="274"/>
        <v>4.3260153003954901E-2</v>
      </c>
      <c r="CI216" s="5"/>
      <c r="CJ216" s="86">
        <f t="shared" si="232"/>
        <v>493.25685263514418</v>
      </c>
      <c r="CK216" s="86">
        <f t="shared" si="275"/>
        <v>20.50315716485585</v>
      </c>
      <c r="CL216" s="92">
        <f t="shared" si="276"/>
        <v>4.1566897763956202E-2</v>
      </c>
      <c r="CM216" s="156">
        <f t="shared" si="277"/>
        <v>3.9908044171903252E-2</v>
      </c>
      <c r="CO216" s="5"/>
      <c r="CP216" s="86">
        <f t="shared" si="233"/>
        <v>494.28709987995438</v>
      </c>
      <c r="CQ216" s="86">
        <f t="shared" si="278"/>
        <v>19.472909920045652</v>
      </c>
      <c r="CR216" s="92">
        <f t="shared" si="279"/>
        <v>3.9395950096158615E-2</v>
      </c>
      <c r="CS216" s="156">
        <f t="shared" si="280"/>
        <v>3.7902735807767908E-2</v>
      </c>
      <c r="CU216" s="5"/>
      <c r="CV216" s="6">
        <f t="shared" si="234"/>
        <v>491.53467316873866</v>
      </c>
      <c r="CW216" s="5"/>
      <c r="CX216" s="86">
        <f t="shared" si="281"/>
        <v>0.96227739424713377</v>
      </c>
      <c r="CY216" s="86">
        <f t="shared" si="235"/>
        <v>492.49695056298577</v>
      </c>
      <c r="CZ216" s="86">
        <f t="shared" si="282"/>
        <v>21.263059237014261</v>
      </c>
      <c r="DA216" s="92">
        <f t="shared" si="283"/>
        <v>4.3173991661690329E-2</v>
      </c>
      <c r="DB216" s="156">
        <f t="shared" si="284"/>
        <v>4.1387143474424348E-2</v>
      </c>
      <c r="DD216" s="5"/>
      <c r="DE216" s="86">
        <f t="shared" si="285"/>
        <v>2.4137011888442421</v>
      </c>
      <c r="DF216" s="86">
        <f t="shared" si="236"/>
        <v>493.94837435758291</v>
      </c>
      <c r="DG216" s="86">
        <f t="shared" si="286"/>
        <v>19.811635442417128</v>
      </c>
      <c r="DH216" s="92">
        <f t="shared" si="287"/>
        <v>4.0108716762523318E-2</v>
      </c>
      <c r="DI216" s="156">
        <f t="shared" si="288"/>
        <v>3.856204271354155E-2</v>
      </c>
      <c r="DK216" s="5"/>
      <c r="DL216" s="86">
        <f t="shared" si="289"/>
        <v>3.5519951494612556</v>
      </c>
      <c r="DM216" s="86">
        <f t="shared" si="237"/>
        <v>495.08666831819994</v>
      </c>
      <c r="DN216" s="86">
        <f t="shared" si="290"/>
        <v>18.673341481800094</v>
      </c>
      <c r="DO216" s="92">
        <f t="shared" si="291"/>
        <v>3.7717318354043107E-2</v>
      </c>
      <c r="DP216" s="156">
        <f t="shared" si="292"/>
        <v>3.6346428537848592E-2</v>
      </c>
      <c r="DR216" s="5"/>
      <c r="DS216" s="86">
        <f t="shared" si="238"/>
        <v>4.1286400668235075</v>
      </c>
      <c r="DT216" s="86">
        <f t="shared" si="222"/>
        <v>495.66331323556216</v>
      </c>
      <c r="DU216" s="86">
        <f t="shared" si="293"/>
        <v>18.096696564437877</v>
      </c>
      <c r="DV216" s="92">
        <f t="shared" si="294"/>
        <v>3.6510058503840669E-2</v>
      </c>
      <c r="DW216" s="156">
        <f t="shared" si="295"/>
        <v>3.5224027209674574E-2</v>
      </c>
    </row>
    <row r="217" spans="1:127" x14ac:dyDescent="0.7">
      <c r="A217" s="25">
        <v>44141</v>
      </c>
      <c r="B217">
        <v>165.5684967</v>
      </c>
      <c r="C217" s="85">
        <v>44141</v>
      </c>
      <c r="D217">
        <v>514.72998050000001</v>
      </c>
      <c r="E217" s="17">
        <v>216</v>
      </c>
      <c r="R217" s="5"/>
      <c r="S217" s="86">
        <f t="shared" si="239"/>
        <v>159.90706844965646</v>
      </c>
      <c r="T217" s="86">
        <f t="shared" si="240"/>
        <v>5.6614282503435334</v>
      </c>
      <c r="U217" s="92">
        <f t="shared" si="241"/>
        <v>3.5404490278213817E-2</v>
      </c>
      <c r="V217" s="156">
        <f t="shared" si="242"/>
        <v>3.4193873612331553E-2</v>
      </c>
      <c r="W217" s="102"/>
      <c r="X217" s="5"/>
      <c r="Y217" s="86">
        <f t="shared" si="243"/>
        <v>161.76159367998531</v>
      </c>
      <c r="Z217" s="86">
        <f t="shared" si="244"/>
        <v>3.8069030200146869</v>
      </c>
      <c r="AA217" s="92">
        <f t="shared" si="245"/>
        <v>2.3534035078474336E-2</v>
      </c>
      <c r="AB217" s="156">
        <f t="shared" si="246"/>
        <v>2.2992918918099271E-2</v>
      </c>
      <c r="AC217" s="102"/>
      <c r="AD217" s="5"/>
      <c r="AE217" s="86">
        <f t="shared" si="223"/>
        <v>163.58496480826659</v>
      </c>
      <c r="AF217" s="86">
        <f t="shared" si="247"/>
        <v>1.9835318917334064</v>
      </c>
      <c r="AG217" s="92">
        <f t="shared" si="248"/>
        <v>1.212539241646229E-2</v>
      </c>
      <c r="AH217" s="156">
        <f t="shared" si="249"/>
        <v>1.1980128655316868E-2</v>
      </c>
      <c r="AI217" s="102"/>
      <c r="AJ217" s="5"/>
      <c r="AK217" s="86">
        <f t="shared" si="224"/>
        <v>164.46729013461348</v>
      </c>
      <c r="AL217" s="86">
        <f t="shared" si="250"/>
        <v>1.1012065653865193</v>
      </c>
      <c r="AM217" s="92">
        <f t="shared" si="251"/>
        <v>6.6955962154249746E-3</v>
      </c>
      <c r="AN217" s="156">
        <f t="shared" si="252"/>
        <v>6.65106338062511E-3</v>
      </c>
      <c r="AO217" s="102"/>
      <c r="AP217" s="5"/>
      <c r="AQ217" s="6">
        <f t="shared" si="225"/>
        <v>161.76159367998531</v>
      </c>
      <c r="AR217" s="5"/>
      <c r="AS217" s="86">
        <f t="shared" si="253"/>
        <v>1.7999803706132602</v>
      </c>
      <c r="AT217" s="86">
        <f t="shared" si="226"/>
        <v>163.56157405059858</v>
      </c>
      <c r="AU217" s="86">
        <f t="shared" si="254"/>
        <v>2.0069226494014174</v>
      </c>
      <c r="AV217" s="92">
        <f t="shared" si="255"/>
        <v>1.2270135336191899E-2</v>
      </c>
      <c r="AW217" s="156">
        <f t="shared" si="256"/>
        <v>1.2121404067815139E-2</v>
      </c>
      <c r="AY217" s="5"/>
      <c r="AZ217" s="86">
        <f t="shared" si="257"/>
        <v>2.9593221458049039</v>
      </c>
      <c r="BA217" s="86">
        <f t="shared" si="227"/>
        <v>164.7209158257902</v>
      </c>
      <c r="BB217" s="86">
        <f t="shared" si="258"/>
        <v>0.84758087420979678</v>
      </c>
      <c r="BC217" s="92">
        <f t="shared" si="259"/>
        <v>5.145557077318604E-3</v>
      </c>
      <c r="BD217" s="156">
        <f t="shared" si="260"/>
        <v>5.1192158599202694E-3</v>
      </c>
      <c r="BF217" s="5"/>
      <c r="BG217">
        <f t="shared" si="261"/>
        <v>3.7607029520801722</v>
      </c>
      <c r="BH217" s="86">
        <f t="shared" si="228"/>
        <v>165.52229663206549</v>
      </c>
      <c r="BI217" s="86">
        <f t="shared" si="262"/>
        <v>4.6200067934506706E-2</v>
      </c>
      <c r="BJ217" s="92">
        <f t="shared" si="263"/>
        <v>2.7911688560728129E-4</v>
      </c>
      <c r="BK217" s="156">
        <f t="shared" si="264"/>
        <v>2.7903900111032843E-4</v>
      </c>
      <c r="BM217" s="5"/>
      <c r="BN217" s="86">
        <f t="shared" si="265"/>
        <v>4.0585446819422515</v>
      </c>
      <c r="BO217" s="86">
        <f t="shared" si="229"/>
        <v>165.82013836192755</v>
      </c>
      <c r="BP217" s="86">
        <f t="shared" si="266"/>
        <v>0.25164166192755033</v>
      </c>
      <c r="BQ217" s="92">
        <f t="shared" si="267"/>
        <v>1.5175579058938204E-3</v>
      </c>
      <c r="BR217" s="156">
        <f t="shared" si="268"/>
        <v>1.5198643881118861E-3</v>
      </c>
      <c r="BW217" s="5"/>
      <c r="BX217" s="86">
        <f t="shared" si="230"/>
        <v>498.20477125581402</v>
      </c>
      <c r="BY217" s="86">
        <f t="shared" si="269"/>
        <v>16.525209244185987</v>
      </c>
      <c r="BZ217" s="92">
        <f t="shared" si="270"/>
        <v>3.3169512211878763E-2</v>
      </c>
      <c r="CA217" s="156">
        <f t="shared" si="271"/>
        <v>3.2104617702923922E-2</v>
      </c>
      <c r="CC217" s="5"/>
      <c r="CD217" s="86">
        <f t="shared" si="231"/>
        <v>502.64734148436935</v>
      </c>
      <c r="CE217" s="86">
        <f t="shared" si="272"/>
        <v>12.082639015630662</v>
      </c>
      <c r="CF217" s="92">
        <f t="shared" si="273"/>
        <v>2.4038004418663359E-2</v>
      </c>
      <c r="CG217" s="156">
        <f t="shared" si="274"/>
        <v>2.3473742492896549E-2</v>
      </c>
      <c r="CI217" s="5"/>
      <c r="CJ217" s="86">
        <f t="shared" si="232"/>
        <v>506.78893636394901</v>
      </c>
      <c r="CK217" s="86">
        <f t="shared" si="275"/>
        <v>7.9410441360510049</v>
      </c>
      <c r="CL217" s="92">
        <f t="shared" si="276"/>
        <v>1.5669332075450376E-2</v>
      </c>
      <c r="CM217" s="156">
        <f t="shared" si="277"/>
        <v>1.5427592013072968E-2</v>
      </c>
      <c r="CO217" s="5"/>
      <c r="CP217" s="86">
        <f t="shared" si="233"/>
        <v>508.89178231998864</v>
      </c>
      <c r="CQ217" s="86">
        <f t="shared" si="278"/>
        <v>5.8381981800113749</v>
      </c>
      <c r="CR217" s="92">
        <f t="shared" si="279"/>
        <v>1.1472376609022042E-2</v>
      </c>
      <c r="CS217" s="156">
        <f t="shared" si="280"/>
        <v>1.1342253999544086E-2</v>
      </c>
      <c r="CU217" s="5"/>
      <c r="CV217" s="6">
        <f t="shared" si="234"/>
        <v>502.64734148436935</v>
      </c>
      <c r="CW217" s="5"/>
      <c r="CX217" s="86">
        <f t="shared" si="281"/>
        <v>4.311906398303706</v>
      </c>
      <c r="CY217" s="86">
        <f t="shared" si="235"/>
        <v>506.95924788267308</v>
      </c>
      <c r="CZ217" s="86">
        <f t="shared" si="282"/>
        <v>7.770732617326928</v>
      </c>
      <c r="DA217" s="92">
        <f t="shared" si="283"/>
        <v>1.532812084951911E-2</v>
      </c>
      <c r="DB217" s="156">
        <f t="shared" si="284"/>
        <v>1.5096716553752259E-2</v>
      </c>
      <c r="DD217" s="5"/>
      <c r="DE217" s="86">
        <f t="shared" si="285"/>
        <v>6.7631847522374642</v>
      </c>
      <c r="DF217" s="86">
        <f t="shared" si="236"/>
        <v>509.41052623660681</v>
      </c>
      <c r="DG217" s="86">
        <f t="shared" si="286"/>
        <v>5.3194542633931974</v>
      </c>
      <c r="DH217" s="92">
        <f t="shared" si="287"/>
        <v>1.0442372093666673E-2</v>
      </c>
      <c r="DI217" s="156">
        <f t="shared" si="288"/>
        <v>1.0334455860189004E-2</v>
      </c>
      <c r="DK217" s="5"/>
      <c r="DL217" s="86">
        <f t="shared" si="289"/>
        <v>8.5420394391330792</v>
      </c>
      <c r="DM217" s="86">
        <f t="shared" si="237"/>
        <v>511.18938092350243</v>
      </c>
      <c r="DN217" s="86">
        <f t="shared" si="290"/>
        <v>3.5405995764975842</v>
      </c>
      <c r="DO217" s="92">
        <f t="shared" si="291"/>
        <v>6.9261993864215693E-3</v>
      </c>
      <c r="DP217" s="156">
        <f t="shared" si="292"/>
        <v>6.8785571282603463E-3</v>
      </c>
      <c r="DR217" s="5"/>
      <c r="DS217" s="86">
        <f t="shared" si="238"/>
        <v>9.3666612534288909</v>
      </c>
      <c r="DT217" s="86">
        <f t="shared" si="222"/>
        <v>512.01400273779825</v>
      </c>
      <c r="DU217" s="86">
        <f t="shared" si="293"/>
        <v>2.71597776220176</v>
      </c>
      <c r="DV217" s="92">
        <f t="shared" si="294"/>
        <v>5.304498993541411E-3</v>
      </c>
      <c r="DW217" s="156">
        <f t="shared" si="295"/>
        <v>5.2765097528679116E-3</v>
      </c>
    </row>
    <row r="218" spans="1:127" x14ac:dyDescent="0.7">
      <c r="A218" s="25">
        <v>44144</v>
      </c>
      <c r="B218">
        <v>157.18699649999999</v>
      </c>
      <c r="C218" s="85">
        <v>44144</v>
      </c>
      <c r="D218">
        <v>470.5</v>
      </c>
      <c r="E218" s="17">
        <v>217</v>
      </c>
      <c r="R218" s="5"/>
      <c r="S218" s="86">
        <f t="shared" si="239"/>
        <v>161.77533977226983</v>
      </c>
      <c r="T218" s="86">
        <f t="shared" si="240"/>
        <v>4.5883432722698387</v>
      </c>
      <c r="U218" s="92">
        <f t="shared" si="241"/>
        <v>2.836243940967036E-2</v>
      </c>
      <c r="V218" s="156">
        <f t="shared" si="242"/>
        <v>2.9190348912035095E-2</v>
      </c>
      <c r="W218" s="102"/>
      <c r="X218" s="5"/>
      <c r="Y218" s="86">
        <f t="shared" si="243"/>
        <v>163.66504518999267</v>
      </c>
      <c r="Z218" s="86">
        <f t="shared" si="244"/>
        <v>6.4780486899926757</v>
      </c>
      <c r="AA218" s="92">
        <f t="shared" si="245"/>
        <v>3.9581137697866697E-2</v>
      </c>
      <c r="AB218" s="156">
        <f t="shared" si="246"/>
        <v>4.1212370197509791E-2</v>
      </c>
      <c r="AC218" s="102"/>
      <c r="AD218" s="5"/>
      <c r="AE218" s="86">
        <f t="shared" si="223"/>
        <v>164.89409585681062</v>
      </c>
      <c r="AF218" s="86">
        <f t="shared" si="247"/>
        <v>7.7070993568106303</v>
      </c>
      <c r="AG218" s="92">
        <f t="shared" si="248"/>
        <v>4.6739692629766794E-2</v>
      </c>
      <c r="AH218" s="156">
        <f t="shared" si="249"/>
        <v>4.9031405449690812E-2</v>
      </c>
      <c r="AI218" s="102"/>
      <c r="AJ218" s="5"/>
      <c r="AK218" s="86">
        <f t="shared" si="224"/>
        <v>165.29319505865337</v>
      </c>
      <c r="AL218" s="86">
        <f t="shared" si="250"/>
        <v>8.1061985586533751</v>
      </c>
      <c r="AM218" s="92">
        <f t="shared" si="251"/>
        <v>4.9041332619754463E-2</v>
      </c>
      <c r="AN218" s="156">
        <f t="shared" si="252"/>
        <v>5.1570414469070763E-2</v>
      </c>
      <c r="AO218" s="102"/>
      <c r="AP218" s="5"/>
      <c r="AQ218" s="6">
        <f t="shared" si="225"/>
        <v>163.66504518999267</v>
      </c>
      <c r="AR218" s="5"/>
      <c r="AS218" s="86">
        <f t="shared" si="253"/>
        <v>1.8341258466133121</v>
      </c>
      <c r="AT218" s="86">
        <f t="shared" si="226"/>
        <v>165.49917103660599</v>
      </c>
      <c r="AU218" s="86">
        <f t="shared" si="254"/>
        <v>8.312174536605994</v>
      </c>
      <c r="AV218" s="92">
        <f t="shared" si="255"/>
        <v>5.0224871124988676E-2</v>
      </c>
      <c r="AW218" s="156">
        <f t="shared" si="256"/>
        <v>5.288080262164685E-2</v>
      </c>
      <c r="AY218" s="5"/>
      <c r="AZ218" s="86">
        <f t="shared" si="257"/>
        <v>2.431386827906131</v>
      </c>
      <c r="BA218" s="86">
        <f t="shared" si="227"/>
        <v>166.09643201789879</v>
      </c>
      <c r="BB218" s="86">
        <f t="shared" si="258"/>
        <v>8.9094355178987996</v>
      </c>
      <c r="BC218" s="92">
        <f t="shared" si="259"/>
        <v>5.3640137898559467E-2</v>
      </c>
      <c r="BD218" s="156">
        <f t="shared" si="260"/>
        <v>5.6680487039516655E-2</v>
      </c>
      <c r="BF218" s="5"/>
      <c r="BG218">
        <f t="shared" si="261"/>
        <v>2.5349170003121144</v>
      </c>
      <c r="BH218" s="86">
        <f t="shared" si="228"/>
        <v>166.19996219030477</v>
      </c>
      <c r="BI218" s="86">
        <f t="shared" si="262"/>
        <v>9.0129656903047817</v>
      </c>
      <c r="BJ218" s="92">
        <f t="shared" si="263"/>
        <v>5.4229649462763541E-2</v>
      </c>
      <c r="BK218" s="156">
        <f t="shared" si="264"/>
        <v>5.7339130405133623E-2</v>
      </c>
      <c r="BM218" s="5"/>
      <c r="BN218" s="86">
        <f t="shared" si="265"/>
        <v>2.4422248029910811</v>
      </c>
      <c r="BO218" s="86">
        <f t="shared" si="229"/>
        <v>166.10726999298376</v>
      </c>
      <c r="BP218" s="86">
        <f t="shared" si="266"/>
        <v>8.9202734929837675</v>
      </c>
      <c r="BQ218" s="92">
        <f t="shared" si="267"/>
        <v>5.3701884892579071E-2</v>
      </c>
      <c r="BR218" s="156">
        <f t="shared" si="268"/>
        <v>5.6749436604851523E-2</v>
      </c>
      <c r="BW218" s="5"/>
      <c r="BX218" s="86">
        <f t="shared" si="230"/>
        <v>503.65809030639537</v>
      </c>
      <c r="BY218" s="86">
        <f t="shared" si="269"/>
        <v>33.158090306395366</v>
      </c>
      <c r="BZ218" s="92">
        <f t="shared" si="270"/>
        <v>6.5834523349409466E-2</v>
      </c>
      <c r="CA218" s="156">
        <f t="shared" si="271"/>
        <v>7.047415580530364E-2</v>
      </c>
      <c r="CC218" s="5"/>
      <c r="CD218" s="86">
        <f t="shared" si="231"/>
        <v>508.68866099218468</v>
      </c>
      <c r="CE218" s="86">
        <f t="shared" si="272"/>
        <v>38.18866099218468</v>
      </c>
      <c r="CF218" s="92">
        <f t="shared" si="273"/>
        <v>7.507275848787083E-2</v>
      </c>
      <c r="CG218" s="156">
        <f t="shared" si="274"/>
        <v>8.1166123256503034E-2</v>
      </c>
      <c r="CI218" s="5"/>
      <c r="CJ218" s="86">
        <f t="shared" si="232"/>
        <v>512.03002549374264</v>
      </c>
      <c r="CK218" s="86">
        <f t="shared" si="275"/>
        <v>41.530025493742642</v>
      </c>
      <c r="CL218" s="92">
        <f t="shared" si="276"/>
        <v>8.1108574548330203E-2</v>
      </c>
      <c r="CM218" s="156">
        <f t="shared" si="277"/>
        <v>8.8267854396902531E-2</v>
      </c>
      <c r="CO218" s="5"/>
      <c r="CP218" s="86">
        <f t="shared" si="233"/>
        <v>513.27043095499721</v>
      </c>
      <c r="CQ218" s="86">
        <f t="shared" si="278"/>
        <v>42.770430954997209</v>
      </c>
      <c r="CR218" s="92">
        <f t="shared" si="279"/>
        <v>8.3329232263425007E-2</v>
      </c>
      <c r="CS218" s="156">
        <f t="shared" si="280"/>
        <v>9.0904210318803844E-2</v>
      </c>
      <c r="CU218" s="5"/>
      <c r="CV218" s="6">
        <f t="shared" si="234"/>
        <v>508.68866099218468</v>
      </c>
      <c r="CW218" s="5"/>
      <c r="CX218" s="86">
        <f t="shared" si="281"/>
        <v>4.8826127244425424</v>
      </c>
      <c r="CY218" s="86">
        <f t="shared" si="235"/>
        <v>513.57127371662727</v>
      </c>
      <c r="CZ218" s="86">
        <f t="shared" si="282"/>
        <v>43.071273716627275</v>
      </c>
      <c r="DA218" s="92">
        <f t="shared" si="283"/>
        <v>8.3866204986365087E-2</v>
      </c>
      <c r="DB218" s="156">
        <f t="shared" si="284"/>
        <v>9.1543621076784862E-2</v>
      </c>
      <c r="DD218" s="5"/>
      <c r="DE218" s="86">
        <f t="shared" si="285"/>
        <v>6.4022521300263975</v>
      </c>
      <c r="DF218" s="86">
        <f t="shared" si="236"/>
        <v>515.09091312221108</v>
      </c>
      <c r="DG218" s="86">
        <f t="shared" si="286"/>
        <v>44.590913122211077</v>
      </c>
      <c r="DH218" s="92">
        <f t="shared" si="287"/>
        <v>8.6569015267468685E-2</v>
      </c>
      <c r="DI218" s="156">
        <f t="shared" si="288"/>
        <v>9.4773460408525134E-2</v>
      </c>
      <c r="DK218" s="5"/>
      <c r="DL218" s="86">
        <f t="shared" si="289"/>
        <v>6.8915642844633656</v>
      </c>
      <c r="DM218" s="86">
        <f t="shared" si="237"/>
        <v>515.58022527664809</v>
      </c>
      <c r="DN218" s="86">
        <f t="shared" si="290"/>
        <v>45.080225276648093</v>
      </c>
      <c r="DO218" s="92">
        <f t="shared" si="291"/>
        <v>8.7435908257457146E-2</v>
      </c>
      <c r="DP218" s="156">
        <f t="shared" si="292"/>
        <v>9.5813443733577239E-2</v>
      </c>
      <c r="DR218" s="5"/>
      <c r="DS218" s="86">
        <f t="shared" si="238"/>
        <v>6.8726549442187208</v>
      </c>
      <c r="DT218" s="86">
        <f t="shared" si="222"/>
        <v>515.56131593640339</v>
      </c>
      <c r="DU218" s="86">
        <f t="shared" si="293"/>
        <v>45.061315936403389</v>
      </c>
      <c r="DV218" s="92">
        <f t="shared" si="294"/>
        <v>8.7402437971048019E-2</v>
      </c>
      <c r="DW218" s="156">
        <f t="shared" si="295"/>
        <v>9.5773253849954068E-2</v>
      </c>
    </row>
    <row r="219" spans="1:127" x14ac:dyDescent="0.7">
      <c r="A219" s="25">
        <v>44145</v>
      </c>
      <c r="B219">
        <v>151.75100710000001</v>
      </c>
      <c r="C219" s="85">
        <v>44145</v>
      </c>
      <c r="D219">
        <v>480.23999020000002</v>
      </c>
      <c r="E219" s="17">
        <v>218</v>
      </c>
      <c r="R219" s="5"/>
      <c r="S219" s="86">
        <f t="shared" si="239"/>
        <v>160.26118649242079</v>
      </c>
      <c r="T219" s="86">
        <f t="shared" si="240"/>
        <v>8.5101793924207811</v>
      </c>
      <c r="U219" s="92">
        <f t="shared" si="241"/>
        <v>5.3101936773837947E-2</v>
      </c>
      <c r="V219" s="156">
        <f t="shared" si="242"/>
        <v>5.6079887409332264E-2</v>
      </c>
      <c r="W219" s="102"/>
      <c r="X219" s="5"/>
      <c r="Y219" s="86">
        <f t="shared" si="243"/>
        <v>160.42602084499634</v>
      </c>
      <c r="Z219" s="86">
        <f t="shared" si="244"/>
        <v>8.6750137449963347</v>
      </c>
      <c r="AA219" s="92">
        <f t="shared" si="245"/>
        <v>5.4074854561019965E-2</v>
      </c>
      <c r="AB219" s="156">
        <f t="shared" si="246"/>
        <v>5.716610328180375E-2</v>
      </c>
      <c r="AC219" s="102"/>
      <c r="AD219" s="5"/>
      <c r="AE219" s="86">
        <f t="shared" si="223"/>
        <v>159.80741028131561</v>
      </c>
      <c r="AF219" s="86">
        <f t="shared" si="247"/>
        <v>8.0564031813156021</v>
      </c>
      <c r="AG219" s="92">
        <f t="shared" si="248"/>
        <v>5.0413201535107671E-2</v>
      </c>
      <c r="AH219" s="156">
        <f t="shared" si="249"/>
        <v>5.3089619207644795E-2</v>
      </c>
      <c r="AI219" s="102"/>
      <c r="AJ219" s="5"/>
      <c r="AK219" s="86">
        <f t="shared" si="224"/>
        <v>159.21354613966335</v>
      </c>
      <c r="AL219" s="86">
        <f t="shared" si="250"/>
        <v>7.4625390396633406</v>
      </c>
      <c r="AM219" s="92">
        <f t="shared" si="251"/>
        <v>4.6871257004207065E-2</v>
      </c>
      <c r="AN219" s="156">
        <f t="shared" si="252"/>
        <v>4.9176207672517909E-2</v>
      </c>
      <c r="AO219" s="102"/>
      <c r="AP219" s="5"/>
      <c r="AQ219" s="6">
        <f t="shared" si="225"/>
        <v>160.42602084499634</v>
      </c>
      <c r="AR219" s="5"/>
      <c r="AS219" s="86">
        <f t="shared" si="253"/>
        <v>0.15998628338213217</v>
      </c>
      <c r="AT219" s="86">
        <f t="shared" si="226"/>
        <v>160.58600712837847</v>
      </c>
      <c r="AU219" s="86">
        <f t="shared" si="254"/>
        <v>8.8350000283784595</v>
      </c>
      <c r="AV219" s="92">
        <f t="shared" si="255"/>
        <v>5.5017247058863787E-2</v>
      </c>
      <c r="AW219" s="156">
        <f t="shared" si="256"/>
        <v>5.8220371628614112E-2</v>
      </c>
      <c r="AY219" s="5"/>
      <c r="AZ219" s="86">
        <f t="shared" si="257"/>
        <v>-0.4038187585450963</v>
      </c>
      <c r="BA219" s="86">
        <f t="shared" si="227"/>
        <v>160.02220208645124</v>
      </c>
      <c r="BB219" s="86">
        <f t="shared" si="258"/>
        <v>8.2711949864512349</v>
      </c>
      <c r="BC219" s="92">
        <f t="shared" si="259"/>
        <v>5.1687796309556847E-2</v>
      </c>
      <c r="BD219" s="156">
        <f t="shared" si="260"/>
        <v>5.450504180839294E-2</v>
      </c>
      <c r="BF219" s="5"/>
      <c r="BG219">
        <f t="shared" si="261"/>
        <v>-1.2758842875914549</v>
      </c>
      <c r="BH219" s="86">
        <f t="shared" si="228"/>
        <v>159.15013655740489</v>
      </c>
      <c r="BI219" s="86">
        <f t="shared" si="262"/>
        <v>7.3991294574048823</v>
      </c>
      <c r="BJ219" s="92">
        <f t="shared" si="263"/>
        <v>4.6491505552281084E-2</v>
      </c>
      <c r="BK219" s="156">
        <f t="shared" si="264"/>
        <v>4.8758354878851287E-2</v>
      </c>
      <c r="BM219" s="5"/>
      <c r="BN219" s="86">
        <f t="shared" si="265"/>
        <v>-1.8187120579994724</v>
      </c>
      <c r="BO219" s="86">
        <f t="shared" si="229"/>
        <v>158.60730878699687</v>
      </c>
      <c r="BP219" s="86">
        <f t="shared" si="266"/>
        <v>6.8563016869968578</v>
      </c>
      <c r="BQ219" s="92">
        <f t="shared" si="267"/>
        <v>4.3228157261054036E-2</v>
      </c>
      <c r="BR219" s="156">
        <f t="shared" si="268"/>
        <v>4.5181259867875086E-2</v>
      </c>
      <c r="BW219" s="5"/>
      <c r="BX219" s="86">
        <f t="shared" si="230"/>
        <v>492.71592050528488</v>
      </c>
      <c r="BY219" s="86">
        <f t="shared" si="269"/>
        <v>12.475930305284862</v>
      </c>
      <c r="BZ219" s="92">
        <f t="shared" si="270"/>
        <v>2.5320737134880231E-2</v>
      </c>
      <c r="CA219" s="156">
        <f t="shared" si="271"/>
        <v>2.597853273337182E-2</v>
      </c>
      <c r="CC219" s="5"/>
      <c r="CD219" s="86">
        <f t="shared" si="231"/>
        <v>489.59433049609231</v>
      </c>
      <c r="CE219" s="86">
        <f t="shared" si="272"/>
        <v>9.354340296092289</v>
      </c>
      <c r="CF219" s="92">
        <f t="shared" si="273"/>
        <v>1.9106308454621596E-2</v>
      </c>
      <c r="CG219" s="156">
        <f t="shared" si="274"/>
        <v>1.9478470112821288E-2</v>
      </c>
      <c r="CI219" s="5"/>
      <c r="CJ219" s="86">
        <f t="shared" si="232"/>
        <v>484.62020866787248</v>
      </c>
      <c r="CK219" s="86">
        <f t="shared" si="275"/>
        <v>4.3802184678724529</v>
      </c>
      <c r="CL219" s="92">
        <f t="shared" si="276"/>
        <v>9.0384560724630723E-3</v>
      </c>
      <c r="CM219" s="156">
        <f t="shared" si="277"/>
        <v>9.1208948801791249E-3</v>
      </c>
      <c r="CO219" s="5"/>
      <c r="CP219" s="86">
        <f t="shared" si="233"/>
        <v>481.1926077387493</v>
      </c>
      <c r="CQ219" s="86">
        <f t="shared" si="278"/>
        <v>0.9526175387492799</v>
      </c>
      <c r="CR219" s="92">
        <f t="shared" si="279"/>
        <v>1.9797011080986476E-3</v>
      </c>
      <c r="CS219" s="156">
        <f t="shared" si="280"/>
        <v>1.9836280988439845E-3</v>
      </c>
      <c r="CU219" s="5"/>
      <c r="CV219" s="6">
        <f t="shared" si="234"/>
        <v>489.59433049609231</v>
      </c>
      <c r="CW219" s="5"/>
      <c r="CX219" s="86">
        <f t="shared" si="281"/>
        <v>-3.0297785383339786</v>
      </c>
      <c r="CY219" s="86">
        <f t="shared" si="235"/>
        <v>486.56455195775834</v>
      </c>
      <c r="CZ219" s="86">
        <f t="shared" si="282"/>
        <v>6.3245617577583175</v>
      </c>
      <c r="DA219" s="92">
        <f t="shared" si="283"/>
        <v>1.2998402231133747E-2</v>
      </c>
      <c r="DB219" s="156">
        <f t="shared" si="284"/>
        <v>1.3169585804639885E-2</v>
      </c>
      <c r="DD219" s="5"/>
      <c r="DE219" s="86">
        <f t="shared" si="285"/>
        <v>-6.3460391830329854</v>
      </c>
      <c r="DF219" s="86">
        <f t="shared" si="236"/>
        <v>483.24829131305933</v>
      </c>
      <c r="DG219" s="86">
        <f t="shared" si="286"/>
        <v>3.0083011130593036</v>
      </c>
      <c r="DH219" s="92">
        <f t="shared" si="287"/>
        <v>6.225166580279654E-3</v>
      </c>
      <c r="DI219" s="156">
        <f t="shared" si="288"/>
        <v>6.2641620324173147E-3</v>
      </c>
      <c r="DK219" s="5"/>
      <c r="DL219" s="86">
        <f t="shared" si="289"/>
        <v>-10.259126270703419</v>
      </c>
      <c r="DM219" s="86">
        <f t="shared" si="237"/>
        <v>479.33520422538891</v>
      </c>
      <c r="DN219" s="86">
        <f t="shared" si="290"/>
        <v>0.90478597461111576</v>
      </c>
      <c r="DO219" s="92">
        <f t="shared" si="291"/>
        <v>1.887585069144379E-3</v>
      </c>
      <c r="DP219" s="156">
        <f t="shared" si="292"/>
        <v>1.884028804503161E-3</v>
      </c>
      <c r="DR219" s="5"/>
      <c r="DS219" s="86">
        <f t="shared" si="238"/>
        <v>-12.602584136014595</v>
      </c>
      <c r="DT219" s="86">
        <f t="shared" si="222"/>
        <v>476.99174636007774</v>
      </c>
      <c r="DU219" s="86">
        <f t="shared" si="293"/>
        <v>3.2482438399222815</v>
      </c>
      <c r="DV219" s="92">
        <f t="shared" si="294"/>
        <v>6.8098533459113667E-3</v>
      </c>
      <c r="DW219" s="156">
        <f t="shared" si="295"/>
        <v>6.7637929081447853E-3</v>
      </c>
    </row>
    <row r="220" spans="1:127" x14ac:dyDescent="0.7">
      <c r="A220" s="25">
        <v>44146</v>
      </c>
      <c r="B220">
        <v>156.86950680000001</v>
      </c>
      <c r="C220" s="85">
        <v>44146</v>
      </c>
      <c r="D220">
        <v>490.76000979999998</v>
      </c>
      <c r="E220" s="17">
        <v>219</v>
      </c>
      <c r="R220" s="5"/>
      <c r="S220" s="86">
        <f t="shared" si="239"/>
        <v>157.45282729292191</v>
      </c>
      <c r="T220" s="86">
        <f t="shared" si="240"/>
        <v>0.58332049292189936</v>
      </c>
      <c r="U220" s="92">
        <f t="shared" si="241"/>
        <v>3.7047317787231742E-3</v>
      </c>
      <c r="V220" s="156">
        <f t="shared" si="242"/>
        <v>3.7185078529353758E-3</v>
      </c>
      <c r="W220" s="102"/>
      <c r="X220" s="5"/>
      <c r="Y220" s="86">
        <f t="shared" si="243"/>
        <v>156.08851397249816</v>
      </c>
      <c r="Z220" s="86">
        <f t="shared" si="244"/>
        <v>0.78099282750184784</v>
      </c>
      <c r="AA220" s="92">
        <f t="shared" si="245"/>
        <v>5.0035252923187803E-3</v>
      </c>
      <c r="AB220" s="156">
        <f t="shared" si="246"/>
        <v>4.9786146679071967E-3</v>
      </c>
      <c r="AC220" s="102"/>
      <c r="AD220" s="5"/>
      <c r="AE220" s="86">
        <f t="shared" si="223"/>
        <v>154.49018418164732</v>
      </c>
      <c r="AF220" s="86">
        <f t="shared" si="247"/>
        <v>2.3793226183526883</v>
      </c>
      <c r="AG220" s="92">
        <f t="shared" si="248"/>
        <v>1.5401124873766188E-2</v>
      </c>
      <c r="AH220" s="156">
        <f t="shared" si="249"/>
        <v>1.5167527882816599E-2</v>
      </c>
      <c r="AI220" s="102"/>
      <c r="AJ220" s="5"/>
      <c r="AK220" s="86">
        <f t="shared" si="224"/>
        <v>153.61664185991583</v>
      </c>
      <c r="AL220" s="86">
        <f t="shared" si="250"/>
        <v>3.25286494008418</v>
      </c>
      <c r="AM220" s="92">
        <f t="shared" si="251"/>
        <v>2.1175211882645449E-2</v>
      </c>
      <c r="AN220" s="156">
        <f t="shared" si="252"/>
        <v>2.0736120144952096E-2</v>
      </c>
      <c r="AO220" s="102"/>
      <c r="AP220" s="5"/>
      <c r="AQ220" s="6">
        <f t="shared" si="225"/>
        <v>156.08851397249816</v>
      </c>
      <c r="AR220" s="5"/>
      <c r="AS220" s="86">
        <f t="shared" si="253"/>
        <v>-1.3241864580583713</v>
      </c>
      <c r="AT220" s="86">
        <f t="shared" si="226"/>
        <v>154.7643275144398</v>
      </c>
      <c r="AU220" s="86">
        <f t="shared" si="254"/>
        <v>2.1051792855602116</v>
      </c>
      <c r="AV220" s="92">
        <f t="shared" si="255"/>
        <v>1.3602483979157242E-2</v>
      </c>
      <c r="AW220" s="156">
        <f t="shared" si="256"/>
        <v>1.3419939467548651E-2</v>
      </c>
      <c r="AY220" s="5"/>
      <c r="AZ220" s="86">
        <f t="shared" si="257"/>
        <v>-2.3706628155216389</v>
      </c>
      <c r="BA220" s="86">
        <f t="shared" si="227"/>
        <v>153.71785115697654</v>
      </c>
      <c r="BB220" s="86">
        <f t="shared" si="258"/>
        <v>3.1516556430234743</v>
      </c>
      <c r="BC220" s="92">
        <f t="shared" si="259"/>
        <v>2.0502860398464759E-2</v>
      </c>
      <c r="BD220" s="156">
        <f t="shared" si="260"/>
        <v>2.0090938687285235E-2</v>
      </c>
      <c r="BF220" s="5"/>
      <c r="BG220">
        <f t="shared" si="261"/>
        <v>-3.2965551936298945</v>
      </c>
      <c r="BH220" s="86">
        <f t="shared" si="228"/>
        <v>152.79195877886826</v>
      </c>
      <c r="BI220" s="86">
        <f t="shared" si="262"/>
        <v>4.0775480211317472</v>
      </c>
      <c r="BJ220" s="92">
        <f t="shared" si="263"/>
        <v>2.6686928119254456E-2</v>
      </c>
      <c r="BK220" s="156">
        <f t="shared" si="264"/>
        <v>2.5993248173658102E-2</v>
      </c>
      <c r="BM220" s="5"/>
      <c r="BN220" s="86">
        <f t="shared" si="265"/>
        <v>-3.7078081688735045</v>
      </c>
      <c r="BO220" s="86">
        <f t="shared" si="229"/>
        <v>152.38070580362466</v>
      </c>
      <c r="BP220" s="86">
        <f t="shared" si="266"/>
        <v>4.4888009963753461</v>
      </c>
      <c r="BQ220" s="92">
        <f t="shared" si="267"/>
        <v>2.9457804206263045E-2</v>
      </c>
      <c r="BR220" s="156">
        <f t="shared" si="268"/>
        <v>2.8614872883474547E-2</v>
      </c>
      <c r="BW220" s="5"/>
      <c r="BX220" s="86">
        <f t="shared" si="230"/>
        <v>488.59886350454087</v>
      </c>
      <c r="BY220" s="86">
        <f t="shared" si="269"/>
        <v>2.1611462954591047</v>
      </c>
      <c r="BZ220" s="92">
        <f t="shared" si="270"/>
        <v>4.4231504755414151E-3</v>
      </c>
      <c r="CA220" s="156">
        <f t="shared" si="271"/>
        <v>4.4036723700039034E-3</v>
      </c>
      <c r="CC220" s="5"/>
      <c r="CD220" s="86">
        <f t="shared" si="231"/>
        <v>484.9171603480462</v>
      </c>
      <c r="CE220" s="86">
        <f t="shared" si="272"/>
        <v>5.8428494519537821</v>
      </c>
      <c r="CF220" s="92">
        <f t="shared" si="273"/>
        <v>1.2049170311399402E-2</v>
      </c>
      <c r="CG220" s="156">
        <f t="shared" si="274"/>
        <v>1.1905716307925997E-2</v>
      </c>
      <c r="CI220" s="5"/>
      <c r="CJ220" s="86">
        <f t="shared" si="232"/>
        <v>481.72926447907662</v>
      </c>
      <c r="CK220" s="86">
        <f t="shared" si="275"/>
        <v>9.0307453209233586</v>
      </c>
      <c r="CL220" s="92">
        <f t="shared" si="276"/>
        <v>1.8746515910111578E-2</v>
      </c>
      <c r="CM220" s="156">
        <f t="shared" si="277"/>
        <v>1.8401550942595483E-2</v>
      </c>
      <c r="CO220" s="5"/>
      <c r="CP220" s="86">
        <f t="shared" si="233"/>
        <v>480.47814458468736</v>
      </c>
      <c r="CQ220" s="86">
        <f t="shared" si="278"/>
        <v>10.281865215312621</v>
      </c>
      <c r="CR220" s="92">
        <f t="shared" si="279"/>
        <v>2.1399236013533964E-2</v>
      </c>
      <c r="CS220" s="156">
        <f t="shared" si="280"/>
        <v>2.0950902701919013E-2</v>
      </c>
      <c r="CU220" s="5"/>
      <c r="CV220" s="6">
        <f t="shared" si="234"/>
        <v>484.9171603480462</v>
      </c>
      <c r="CW220" s="5"/>
      <c r="CX220" s="86">
        <f t="shared" si="281"/>
        <v>-3.5734177695389837</v>
      </c>
      <c r="CY220" s="86">
        <f t="shared" si="235"/>
        <v>481.3437425785072</v>
      </c>
      <c r="CZ220" s="86">
        <f t="shared" si="282"/>
        <v>9.4162672214927738</v>
      </c>
      <c r="DA220" s="92">
        <f t="shared" si="283"/>
        <v>1.9562458984198762E-2</v>
      </c>
      <c r="DB220" s="156">
        <f t="shared" si="284"/>
        <v>1.9187111894732819E-2</v>
      </c>
      <c r="DD220" s="5"/>
      <c r="DE220" s="86">
        <f t="shared" si="285"/>
        <v>-5.5116046655395508</v>
      </c>
      <c r="DF220" s="86">
        <f t="shared" si="236"/>
        <v>479.40555568250664</v>
      </c>
      <c r="DG220" s="86">
        <f t="shared" si="286"/>
        <v>11.354454117493333</v>
      </c>
      <c r="DH220" s="92">
        <f t="shared" si="287"/>
        <v>2.3684444168212741E-2</v>
      </c>
      <c r="DI220" s="156">
        <f t="shared" si="288"/>
        <v>2.3136469742350497E-2</v>
      </c>
      <c r="DK220" s="5"/>
      <c r="DL220" s="86">
        <f t="shared" si="289"/>
        <v>-6.5750352297495986</v>
      </c>
      <c r="DM220" s="86">
        <f t="shared" si="237"/>
        <v>478.34212511829662</v>
      </c>
      <c r="DN220" s="86">
        <f t="shared" si="290"/>
        <v>12.417884681703356</v>
      </c>
      <c r="DO220" s="92">
        <f t="shared" si="291"/>
        <v>2.5960257375685542E-2</v>
      </c>
      <c r="DP220" s="156">
        <f t="shared" si="292"/>
        <v>2.530337524193145E-2</v>
      </c>
      <c r="DR220" s="5"/>
      <c r="DS220" s="86">
        <f t="shared" si="238"/>
        <v>-6.6585236450382359</v>
      </c>
      <c r="DT220" s="86">
        <f t="shared" si="222"/>
        <v>478.25863670300794</v>
      </c>
      <c r="DU220" s="86">
        <f t="shared" si="293"/>
        <v>12.50137309699204</v>
      </c>
      <c r="DV220" s="92">
        <f t="shared" si="294"/>
        <v>2.6139356694472454E-2</v>
      </c>
      <c r="DW220" s="156">
        <f t="shared" si="295"/>
        <v>2.5473495898915521E-2</v>
      </c>
    </row>
    <row r="221" spans="1:127" x14ac:dyDescent="0.7">
      <c r="A221" s="25">
        <v>44147</v>
      </c>
      <c r="B221">
        <v>155.51400760000001</v>
      </c>
      <c r="C221" s="85">
        <v>44147</v>
      </c>
      <c r="D221">
        <v>486.76998900000001</v>
      </c>
      <c r="E221" s="17">
        <v>220</v>
      </c>
      <c r="R221" s="5"/>
      <c r="S221" s="86">
        <f t="shared" si="239"/>
        <v>157.26033153025767</v>
      </c>
      <c r="T221" s="86">
        <f t="shared" si="240"/>
        <v>1.7463239302576596</v>
      </c>
      <c r="U221" s="92">
        <f t="shared" si="241"/>
        <v>1.1104669011343514E-2</v>
      </c>
      <c r="V221" s="156">
        <f t="shared" si="242"/>
        <v>1.1229367419746564E-2</v>
      </c>
      <c r="W221" s="102"/>
      <c r="X221" s="5"/>
      <c r="Y221" s="86">
        <f t="shared" si="243"/>
        <v>156.47901038624909</v>
      </c>
      <c r="Z221" s="86">
        <f t="shared" si="244"/>
        <v>0.9650027862490731</v>
      </c>
      <c r="AA221" s="92">
        <f t="shared" si="245"/>
        <v>6.1669790974973769E-3</v>
      </c>
      <c r="AB221" s="156">
        <f t="shared" si="246"/>
        <v>6.2052467243412035E-3</v>
      </c>
      <c r="AC221" s="102"/>
      <c r="AD221" s="5"/>
      <c r="AE221" s="86">
        <f t="shared" si="223"/>
        <v>156.06053710976011</v>
      </c>
      <c r="AF221" s="86">
        <f t="shared" si="247"/>
        <v>0.54652950976009151</v>
      </c>
      <c r="AG221" s="92">
        <f t="shared" si="248"/>
        <v>3.5020352991333597E-3</v>
      </c>
      <c r="AH221" s="156">
        <f t="shared" si="249"/>
        <v>3.5143426511509402E-3</v>
      </c>
      <c r="AI221" s="102"/>
      <c r="AJ221" s="5"/>
      <c r="AK221" s="86">
        <f t="shared" si="224"/>
        <v>156.05629056497895</v>
      </c>
      <c r="AL221" s="86">
        <f t="shared" si="250"/>
        <v>0.5422829649789378</v>
      </c>
      <c r="AM221" s="92">
        <f t="shared" si="251"/>
        <v>3.4749189732479332E-3</v>
      </c>
      <c r="AN221" s="156">
        <f t="shared" si="252"/>
        <v>3.4870361412957232E-3</v>
      </c>
      <c r="AO221" s="102"/>
      <c r="AP221" s="5"/>
      <c r="AQ221" s="6">
        <f t="shared" si="225"/>
        <v>156.47901038624909</v>
      </c>
      <c r="AR221" s="5"/>
      <c r="AS221" s="86">
        <f t="shared" si="253"/>
        <v>-0.75834111036130381</v>
      </c>
      <c r="AT221" s="86">
        <f t="shared" si="226"/>
        <v>155.72066927588779</v>
      </c>
      <c r="AU221" s="86">
        <f t="shared" si="254"/>
        <v>0.20666167588777284</v>
      </c>
      <c r="AV221" s="92">
        <f t="shared" si="255"/>
        <v>1.3271306683227369E-3</v>
      </c>
      <c r="AW221" s="156">
        <f t="shared" si="256"/>
        <v>1.3288942846828983E-3</v>
      </c>
      <c r="AY221" s="5"/>
      <c r="AZ221" s="86">
        <f t="shared" si="257"/>
        <v>-0.99008320088535751</v>
      </c>
      <c r="BA221" s="86">
        <f t="shared" si="227"/>
        <v>155.48892718536374</v>
      </c>
      <c r="BB221" s="86">
        <f t="shared" si="258"/>
        <v>2.5080414636278192E-2</v>
      </c>
      <c r="BC221" s="92">
        <f t="shared" si="259"/>
        <v>1.6130032594783395E-4</v>
      </c>
      <c r="BD221" s="156">
        <f t="shared" si="260"/>
        <v>1.612743123486851E-4</v>
      </c>
      <c r="BF221" s="5"/>
      <c r="BG221">
        <f t="shared" si="261"/>
        <v>-0.86310113275855427</v>
      </c>
      <c r="BH221" s="86">
        <f t="shared" si="228"/>
        <v>155.61590925349054</v>
      </c>
      <c r="BI221" s="86">
        <f t="shared" si="262"/>
        <v>0.10190165349052904</v>
      </c>
      <c r="BJ221" s="92">
        <f t="shared" si="263"/>
        <v>6.5482799271208406E-4</v>
      </c>
      <c r="BK221" s="156">
        <f t="shared" si="264"/>
        <v>6.5525707338615991E-4</v>
      </c>
      <c r="BM221" s="5"/>
      <c r="BN221" s="86">
        <f t="shared" si="265"/>
        <v>-0.63407973190518319</v>
      </c>
      <c r="BO221" s="86">
        <f t="shared" si="229"/>
        <v>155.8449306543439</v>
      </c>
      <c r="BP221" s="86">
        <f t="shared" si="266"/>
        <v>0.33092305434388436</v>
      </c>
      <c r="BQ221" s="92">
        <f t="shared" si="267"/>
        <v>2.1234123750733659E-3</v>
      </c>
      <c r="BR221" s="156">
        <f t="shared" si="268"/>
        <v>2.1279308497730745E-3</v>
      </c>
      <c r="BW221" s="5"/>
      <c r="BX221" s="86">
        <f t="shared" si="230"/>
        <v>489.31204178204234</v>
      </c>
      <c r="BY221" s="86">
        <f t="shared" si="269"/>
        <v>2.5420527820423331</v>
      </c>
      <c r="BZ221" s="92">
        <f t="shared" si="270"/>
        <v>5.1951568017503591E-3</v>
      </c>
      <c r="CA221" s="156">
        <f t="shared" si="271"/>
        <v>5.2222874036762625E-3</v>
      </c>
      <c r="CC221" s="5"/>
      <c r="CD221" s="86">
        <f t="shared" si="231"/>
        <v>487.83858507402306</v>
      </c>
      <c r="CE221" s="86">
        <f t="shared" si="272"/>
        <v>1.0685960740230485</v>
      </c>
      <c r="CF221" s="92">
        <f t="shared" si="273"/>
        <v>2.1904705915398288E-3</v>
      </c>
      <c r="CG221" s="156">
        <f t="shared" si="274"/>
        <v>2.1952792862565905E-3</v>
      </c>
      <c r="CI221" s="5"/>
      <c r="CJ221" s="86">
        <f t="shared" si="232"/>
        <v>487.68955639088608</v>
      </c>
      <c r="CK221" s="86">
        <f t="shared" si="275"/>
        <v>0.91956739088607264</v>
      </c>
      <c r="CL221" s="92">
        <f t="shared" si="276"/>
        <v>1.8855589151657657E-3</v>
      </c>
      <c r="CM221" s="156">
        <f t="shared" si="277"/>
        <v>1.8891209640413402E-3</v>
      </c>
      <c r="CO221" s="5"/>
      <c r="CP221" s="86">
        <f t="shared" si="233"/>
        <v>488.18954349617184</v>
      </c>
      <c r="CQ221" s="86">
        <f t="shared" si="278"/>
        <v>1.4195544961718269</v>
      </c>
      <c r="CR221" s="92">
        <f t="shared" si="279"/>
        <v>2.9077937352071908E-3</v>
      </c>
      <c r="CS221" s="156">
        <f t="shared" si="280"/>
        <v>2.9162736574785569E-3</v>
      </c>
      <c r="CU221" s="5"/>
      <c r="CV221" s="6">
        <f t="shared" si="234"/>
        <v>487.83858507402306</v>
      </c>
      <c r="CW221" s="5"/>
      <c r="CX221" s="86">
        <f t="shared" si="281"/>
        <v>-1.4301197460187542</v>
      </c>
      <c r="CY221" s="86">
        <f t="shared" si="235"/>
        <v>486.4084653280043</v>
      </c>
      <c r="CZ221" s="86">
        <f t="shared" si="282"/>
        <v>0.36152367199571245</v>
      </c>
      <c r="DA221" s="92">
        <f t="shared" si="283"/>
        <v>7.4325119270266578E-4</v>
      </c>
      <c r="DB221" s="156">
        <f t="shared" si="284"/>
        <v>7.4269918065082772E-4</v>
      </c>
      <c r="DD221" s="5"/>
      <c r="DE221" s="86">
        <f t="shared" si="285"/>
        <v>-1.2950899697813441</v>
      </c>
      <c r="DF221" s="86">
        <f t="shared" si="236"/>
        <v>486.54349510424174</v>
      </c>
      <c r="DG221" s="86">
        <f t="shared" si="286"/>
        <v>0.22649389575826717</v>
      </c>
      <c r="DH221" s="92">
        <f t="shared" si="287"/>
        <v>4.6551623449356966E-4</v>
      </c>
      <c r="DI221" s="156">
        <f t="shared" si="288"/>
        <v>4.6529962996191859E-4</v>
      </c>
      <c r="DK221" s="5"/>
      <c r="DL221" s="86">
        <f t="shared" si="289"/>
        <v>-0.30737165897013363</v>
      </c>
      <c r="DM221" s="86">
        <f t="shared" si="237"/>
        <v>487.53121341505295</v>
      </c>
      <c r="DN221" s="86">
        <f t="shared" si="290"/>
        <v>0.76122441505293637</v>
      </c>
      <c r="DO221" s="92">
        <f t="shared" si="291"/>
        <v>1.5613860079249501E-3</v>
      </c>
      <c r="DP221" s="156">
        <f t="shared" si="292"/>
        <v>1.5638277466874326E-3</v>
      </c>
      <c r="DR221" s="5"/>
      <c r="DS221" s="86">
        <f t="shared" si="238"/>
        <v>0.52643763322308801</v>
      </c>
      <c r="DT221" s="86">
        <f t="shared" si="222"/>
        <v>488.36502270724617</v>
      </c>
      <c r="DU221" s="86">
        <f t="shared" si="293"/>
        <v>1.5950337072461593</v>
      </c>
      <c r="DV221" s="92">
        <f t="shared" si="294"/>
        <v>3.2660686844526812E-3</v>
      </c>
      <c r="DW221" s="156">
        <f t="shared" si="295"/>
        <v>3.2767708430894234E-3</v>
      </c>
    </row>
    <row r="222" spans="1:127" x14ac:dyDescent="0.7">
      <c r="A222" s="25">
        <v>44148</v>
      </c>
      <c r="B222">
        <v>156.440506</v>
      </c>
      <c r="C222" s="85">
        <v>44148</v>
      </c>
      <c r="D222">
        <v>482.8399963</v>
      </c>
      <c r="E222" s="17">
        <v>221</v>
      </c>
      <c r="R222" s="5"/>
      <c r="S222" s="86">
        <f t="shared" si="239"/>
        <v>156.68404463327263</v>
      </c>
      <c r="T222" s="86">
        <f t="shared" si="240"/>
        <v>0.24353863327263525</v>
      </c>
      <c r="U222" s="92">
        <f t="shared" si="241"/>
        <v>1.5543295033176507E-3</v>
      </c>
      <c r="V222" s="156">
        <f t="shared" si="242"/>
        <v>1.5567492045355264E-3</v>
      </c>
      <c r="W222" s="102"/>
      <c r="X222" s="5"/>
      <c r="Y222" s="86">
        <f t="shared" si="243"/>
        <v>155.99650899312456</v>
      </c>
      <c r="Z222" s="86">
        <f t="shared" si="244"/>
        <v>0.44399700687543486</v>
      </c>
      <c r="AA222" s="92">
        <f t="shared" si="245"/>
        <v>2.8461983523939225E-3</v>
      </c>
      <c r="AB222" s="156">
        <f t="shared" si="246"/>
        <v>2.838120498507176E-3</v>
      </c>
      <c r="AC222" s="102"/>
      <c r="AD222" s="5"/>
      <c r="AE222" s="86">
        <f t="shared" si="223"/>
        <v>155.69982763331845</v>
      </c>
      <c r="AF222" s="86">
        <f t="shared" si="247"/>
        <v>0.74067836668154996</v>
      </c>
      <c r="AG222" s="92">
        <f t="shared" si="248"/>
        <v>4.7570917575187541E-3</v>
      </c>
      <c r="AH222" s="156">
        <f t="shared" si="249"/>
        <v>4.7345689784559376E-3</v>
      </c>
      <c r="AI222" s="102"/>
      <c r="AJ222" s="5"/>
      <c r="AK222" s="86">
        <f t="shared" si="224"/>
        <v>155.64957834124476</v>
      </c>
      <c r="AL222" s="86">
        <f t="shared" si="250"/>
        <v>0.79092765875523696</v>
      </c>
      <c r="AM222" s="92">
        <f t="shared" si="251"/>
        <v>5.0814635489806088E-3</v>
      </c>
      <c r="AN222" s="156">
        <f t="shared" si="252"/>
        <v>5.0557728236652272E-3</v>
      </c>
      <c r="AO222" s="102"/>
      <c r="AP222" s="5"/>
      <c r="AQ222" s="6">
        <f t="shared" si="225"/>
        <v>155.99650899312456</v>
      </c>
      <c r="AR222" s="5"/>
      <c r="AS222" s="86">
        <f t="shared" si="253"/>
        <v>-0.66731400367316585</v>
      </c>
      <c r="AT222" s="86">
        <f t="shared" si="226"/>
        <v>155.32919498945139</v>
      </c>
      <c r="AU222" s="86">
        <f t="shared" si="254"/>
        <v>1.1113110105486044</v>
      </c>
      <c r="AV222" s="92">
        <f t="shared" si="255"/>
        <v>7.1545533383088411E-3</v>
      </c>
      <c r="AW222" s="156">
        <f t="shared" si="256"/>
        <v>7.1037293279312477E-3</v>
      </c>
      <c r="AY222" s="5"/>
      <c r="AZ222" s="86">
        <f t="shared" si="257"/>
        <v>-0.73629229700493992</v>
      </c>
      <c r="BA222" s="86">
        <f t="shared" si="227"/>
        <v>155.26021669611961</v>
      </c>
      <c r="BB222" s="86">
        <f t="shared" si="258"/>
        <v>1.1802893038803859</v>
      </c>
      <c r="BC222" s="92">
        <f t="shared" si="259"/>
        <v>7.6020073203329789E-3</v>
      </c>
      <c r="BD222" s="156">
        <f t="shared" si="260"/>
        <v>7.5446528144084745E-3</v>
      </c>
      <c r="BF222" s="5"/>
      <c r="BG222">
        <f t="shared" si="261"/>
        <v>-0.61190530460009318</v>
      </c>
      <c r="BH222" s="86">
        <f t="shared" si="228"/>
        <v>155.38460368852446</v>
      </c>
      <c r="BI222" s="86">
        <f t="shared" si="262"/>
        <v>1.0559023114755348</v>
      </c>
      <c r="BJ222" s="92">
        <f t="shared" si="263"/>
        <v>6.7954114269399507E-3</v>
      </c>
      <c r="BK222" s="156">
        <f t="shared" si="264"/>
        <v>6.7495454884014174E-3</v>
      </c>
      <c r="BM222" s="5"/>
      <c r="BN222" s="86">
        <f t="shared" si="265"/>
        <v>-0.52039597781968761</v>
      </c>
      <c r="BO222" s="86">
        <f t="shared" si="229"/>
        <v>155.47611301530489</v>
      </c>
      <c r="BP222" s="86">
        <f t="shared" si="266"/>
        <v>0.96439298469510959</v>
      </c>
      <c r="BQ222" s="92">
        <f t="shared" si="267"/>
        <v>6.2028369888574193E-3</v>
      </c>
      <c r="BR222" s="156">
        <f t="shared" si="268"/>
        <v>6.164598986244072E-3</v>
      </c>
      <c r="BW222" s="5"/>
      <c r="BX222" s="86">
        <f t="shared" si="230"/>
        <v>488.47316436396835</v>
      </c>
      <c r="BY222" s="86">
        <f t="shared" si="269"/>
        <v>5.6331680639683555</v>
      </c>
      <c r="BZ222" s="92">
        <f t="shared" si="270"/>
        <v>1.1532195573738829E-2</v>
      </c>
      <c r="CA222" s="156">
        <f t="shared" si="271"/>
        <v>1.1666738685973177E-2</v>
      </c>
      <c r="CC222" s="5"/>
      <c r="CD222" s="86">
        <f t="shared" si="231"/>
        <v>487.30428703701153</v>
      </c>
      <c r="CE222" s="86">
        <f t="shared" si="272"/>
        <v>4.4642907370115381</v>
      </c>
      <c r="CF222" s="92">
        <f t="shared" si="273"/>
        <v>9.1611973376143681E-3</v>
      </c>
      <c r="CG222" s="156">
        <f t="shared" si="274"/>
        <v>9.2459008599564477E-3</v>
      </c>
      <c r="CI222" s="5"/>
      <c r="CJ222" s="86">
        <f t="shared" si="232"/>
        <v>487.08264191290129</v>
      </c>
      <c r="CK222" s="86">
        <f t="shared" si="275"/>
        <v>4.242645612901299</v>
      </c>
      <c r="CL222" s="92">
        <f t="shared" si="276"/>
        <v>8.7103198673623775E-3</v>
      </c>
      <c r="CM222" s="156">
        <f t="shared" si="277"/>
        <v>8.7868561954532916E-3</v>
      </c>
      <c r="CO222" s="5"/>
      <c r="CP222" s="86">
        <f t="shared" si="233"/>
        <v>487.12487762404299</v>
      </c>
      <c r="CQ222" s="86">
        <f t="shared" si="278"/>
        <v>4.284881324042999</v>
      </c>
      <c r="CR222" s="92">
        <f t="shared" si="279"/>
        <v>8.7962687205436017E-3</v>
      </c>
      <c r="CS222" s="156">
        <f t="shared" si="280"/>
        <v>8.8743297093820291E-3</v>
      </c>
      <c r="CU222" s="5"/>
      <c r="CV222" s="6">
        <f t="shared" si="234"/>
        <v>487.30428703701153</v>
      </c>
      <c r="CW222" s="5"/>
      <c r="CX222" s="86">
        <f t="shared" si="281"/>
        <v>-1.1344985820463682</v>
      </c>
      <c r="CY222" s="86">
        <f t="shared" si="235"/>
        <v>486.16978845496516</v>
      </c>
      <c r="CZ222" s="86">
        <f t="shared" si="282"/>
        <v>3.3297921549651619</v>
      </c>
      <c r="DA222" s="92">
        <f t="shared" si="283"/>
        <v>6.8490314166726688E-3</v>
      </c>
      <c r="DB222" s="156">
        <f t="shared" si="284"/>
        <v>6.8962641464695119E-3</v>
      </c>
      <c r="DD222" s="5"/>
      <c r="DE222" s="86">
        <f t="shared" si="285"/>
        <v>-0.91469400339643414</v>
      </c>
      <c r="DF222" s="86">
        <f t="shared" si="236"/>
        <v>486.38959303361509</v>
      </c>
      <c r="DG222" s="86">
        <f t="shared" si="286"/>
        <v>3.5495967336150898</v>
      </c>
      <c r="DH222" s="92">
        <f t="shared" si="287"/>
        <v>7.29784679700121E-3</v>
      </c>
      <c r="DI222" s="156">
        <f t="shared" si="288"/>
        <v>7.3514968950700614E-3</v>
      </c>
      <c r="DK222" s="5"/>
      <c r="DL222" s="86">
        <f t="shared" si="289"/>
        <v>-0.45714306847745145</v>
      </c>
      <c r="DM222" s="86">
        <f t="shared" si="237"/>
        <v>486.84714396853406</v>
      </c>
      <c r="DN222" s="86">
        <f t="shared" si="290"/>
        <v>4.0071476685340599</v>
      </c>
      <c r="DO222" s="92">
        <f t="shared" si="291"/>
        <v>8.2308127267006221E-3</v>
      </c>
      <c r="DP222" s="156">
        <f t="shared" si="292"/>
        <v>8.2991212394184586E-3</v>
      </c>
      <c r="DR222" s="5"/>
      <c r="DS222" s="86">
        <f t="shared" si="238"/>
        <v>-0.26911411945287117</v>
      </c>
      <c r="DT222" s="86">
        <f t="shared" si="222"/>
        <v>487.03517291755867</v>
      </c>
      <c r="DU222" s="86">
        <f t="shared" si="293"/>
        <v>4.1951766175586727</v>
      </c>
      <c r="DV222" s="92">
        <f t="shared" si="294"/>
        <v>8.6137035902924368E-3</v>
      </c>
      <c r="DW222" s="156">
        <f t="shared" si="295"/>
        <v>8.6885441340947018E-3</v>
      </c>
    </row>
    <row r="223" spans="1:127" x14ac:dyDescent="0.7">
      <c r="A223" s="25">
        <v>44151</v>
      </c>
      <c r="B223">
        <v>156.5529938</v>
      </c>
      <c r="C223" s="85">
        <v>44151</v>
      </c>
      <c r="D223">
        <v>479.10000609999997</v>
      </c>
      <c r="E223" s="17">
        <v>222</v>
      </c>
      <c r="R223" s="5"/>
      <c r="S223" s="86">
        <f t="shared" si="239"/>
        <v>156.60367688429267</v>
      </c>
      <c r="T223" s="86">
        <f t="shared" si="240"/>
        <v>5.0683084292671765E-2</v>
      </c>
      <c r="U223" s="92">
        <f t="shared" si="241"/>
        <v>3.2363917183195635E-4</v>
      </c>
      <c r="V223" s="156">
        <f t="shared" si="242"/>
        <v>3.2374394805519054E-4</v>
      </c>
      <c r="W223" s="102"/>
      <c r="X223" s="5"/>
      <c r="Y223" s="86">
        <f t="shared" si="243"/>
        <v>156.21850749656227</v>
      </c>
      <c r="Z223" s="86">
        <f t="shared" si="244"/>
        <v>0.33448630343772834</v>
      </c>
      <c r="AA223" s="92">
        <f t="shared" si="245"/>
        <v>2.1411438938826696E-3</v>
      </c>
      <c r="AB223" s="156">
        <f t="shared" si="246"/>
        <v>2.1365691918037812E-3</v>
      </c>
      <c r="AC223" s="102"/>
      <c r="AD223" s="5"/>
      <c r="AE223" s="86">
        <f t="shared" si="223"/>
        <v>156.18867535532826</v>
      </c>
      <c r="AF223" s="86">
        <f t="shared" si="247"/>
        <v>0.36431844467173846</v>
      </c>
      <c r="AG223" s="92">
        <f t="shared" si="248"/>
        <v>2.3325535212006649E-3</v>
      </c>
      <c r="AH223" s="156">
        <f t="shared" si="249"/>
        <v>2.3271253767089472E-3</v>
      </c>
      <c r="AI223" s="102"/>
      <c r="AJ223" s="5"/>
      <c r="AK223" s="86">
        <f t="shared" si="224"/>
        <v>156.24277408531117</v>
      </c>
      <c r="AL223" s="86">
        <f t="shared" si="250"/>
        <v>0.31021971468882725</v>
      </c>
      <c r="AM223" s="92">
        <f t="shared" si="251"/>
        <v>1.9854979950589082E-3</v>
      </c>
      <c r="AN223" s="156">
        <f t="shared" si="252"/>
        <v>1.9815636044951015E-3</v>
      </c>
      <c r="AO223" s="102"/>
      <c r="AP223" s="5"/>
      <c r="AQ223" s="6">
        <f t="shared" si="225"/>
        <v>156.21850749656227</v>
      </c>
      <c r="AR223" s="5"/>
      <c r="AS223" s="86">
        <f t="shared" si="253"/>
        <v>-0.37384087632657903</v>
      </c>
      <c r="AT223" s="86">
        <f t="shared" si="226"/>
        <v>155.8446666202357</v>
      </c>
      <c r="AU223" s="86">
        <f t="shared" si="254"/>
        <v>0.70832717976429649</v>
      </c>
      <c r="AV223" s="92">
        <f t="shared" si="255"/>
        <v>4.5450845070646997E-3</v>
      </c>
      <c r="AW223" s="156">
        <f t="shared" si="256"/>
        <v>4.5245201804904513E-3</v>
      </c>
      <c r="AY223" s="5"/>
      <c r="AZ223" s="86">
        <f t="shared" si="257"/>
        <v>-0.25714689678361835</v>
      </c>
      <c r="BA223" s="86">
        <f t="shared" si="227"/>
        <v>155.96136059977866</v>
      </c>
      <c r="BB223" s="86">
        <f t="shared" si="258"/>
        <v>0.59163320022133803</v>
      </c>
      <c r="BC223" s="92">
        <f t="shared" si="259"/>
        <v>3.7934601105434167E-3</v>
      </c>
      <c r="BD223" s="156">
        <f t="shared" si="260"/>
        <v>3.7791241538131354E-3</v>
      </c>
      <c r="BF223" s="5"/>
      <c r="BG223">
        <f t="shared" si="261"/>
        <v>-6.1528791295147517E-2</v>
      </c>
      <c r="BH223" s="86">
        <f t="shared" si="228"/>
        <v>156.15697870526711</v>
      </c>
      <c r="BI223" s="86">
        <f t="shared" si="262"/>
        <v>0.39601509473288843</v>
      </c>
      <c r="BJ223" s="92">
        <f t="shared" si="263"/>
        <v>2.5360063829124981E-3</v>
      </c>
      <c r="BK223" s="156">
        <f t="shared" si="264"/>
        <v>2.5295913231707769E-3</v>
      </c>
      <c r="BM223" s="5"/>
      <c r="BN223" s="86">
        <f t="shared" si="265"/>
        <v>3.6399883123355514E-2</v>
      </c>
      <c r="BO223" s="86">
        <f t="shared" si="229"/>
        <v>156.25490737968562</v>
      </c>
      <c r="BP223" s="86">
        <f t="shared" si="266"/>
        <v>0.29808642031437671</v>
      </c>
      <c r="BQ223" s="92">
        <f t="shared" si="267"/>
        <v>1.9076931746537281E-3</v>
      </c>
      <c r="BR223" s="156">
        <f t="shared" si="268"/>
        <v>1.9040608108407615E-3</v>
      </c>
      <c r="BW223" s="5"/>
      <c r="BX223" s="86">
        <f t="shared" si="230"/>
        <v>486.61421890285874</v>
      </c>
      <c r="BY223" s="86">
        <f t="shared" si="269"/>
        <v>7.5142128028587649</v>
      </c>
      <c r="BZ223" s="92">
        <f t="shared" si="270"/>
        <v>1.5441827449680017E-2</v>
      </c>
      <c r="CA223" s="156">
        <f t="shared" si="271"/>
        <v>1.5684017339148947E-2</v>
      </c>
      <c r="CC223" s="5"/>
      <c r="CD223" s="86">
        <f t="shared" si="231"/>
        <v>485.07214166850576</v>
      </c>
      <c r="CE223" s="86">
        <f t="shared" si="272"/>
        <v>5.9721355685057915</v>
      </c>
      <c r="CF223" s="92">
        <f t="shared" si="273"/>
        <v>1.2311850249662654E-2</v>
      </c>
      <c r="CG223" s="156">
        <f t="shared" si="274"/>
        <v>1.2465321420303342E-2</v>
      </c>
      <c r="CI223" s="5"/>
      <c r="CJ223" s="86">
        <f t="shared" si="232"/>
        <v>484.28249580838644</v>
      </c>
      <c r="CK223" s="86">
        <f t="shared" si="275"/>
        <v>5.1824897083864698</v>
      </c>
      <c r="CL223" s="92">
        <f t="shared" si="276"/>
        <v>1.0701377301972521E-2</v>
      </c>
      <c r="CM223" s="156">
        <f t="shared" si="277"/>
        <v>1.0817135550828519E-2</v>
      </c>
      <c r="CO223" s="5"/>
      <c r="CP223" s="86">
        <f t="shared" si="233"/>
        <v>483.91121663101075</v>
      </c>
      <c r="CQ223" s="86">
        <f t="shared" si="278"/>
        <v>4.8112105310107722</v>
      </c>
      <c r="CR223" s="92">
        <f t="shared" si="279"/>
        <v>9.9423414164821668E-3</v>
      </c>
      <c r="CS223" s="156">
        <f t="shared" si="280"/>
        <v>1.0042184240771131E-2</v>
      </c>
      <c r="CU223" s="5"/>
      <c r="CV223" s="6">
        <f t="shared" si="234"/>
        <v>485.07214166850576</v>
      </c>
      <c r="CW223" s="5"/>
      <c r="CX223" s="86">
        <f t="shared" si="281"/>
        <v>-1.4967220215779704</v>
      </c>
      <c r="CY223" s="86">
        <f t="shared" si="235"/>
        <v>483.5754196469278</v>
      </c>
      <c r="CZ223" s="86">
        <f t="shared" si="282"/>
        <v>4.4754135469278253</v>
      </c>
      <c r="DA223" s="92">
        <f t="shared" si="283"/>
        <v>9.2548408481875535E-3</v>
      </c>
      <c r="DB223" s="156">
        <f t="shared" si="284"/>
        <v>9.3412930284824426E-3</v>
      </c>
      <c r="DD223" s="5"/>
      <c r="DE223" s="86">
        <f t="shared" si="285"/>
        <v>-1.5734196859511016</v>
      </c>
      <c r="DF223" s="86">
        <f t="shared" si="236"/>
        <v>483.49872198255468</v>
      </c>
      <c r="DG223" s="86">
        <f t="shared" si="286"/>
        <v>4.3987158825547112</v>
      </c>
      <c r="DH223" s="92">
        <f t="shared" si="287"/>
        <v>9.097678406507605E-3</v>
      </c>
      <c r="DI223" s="156">
        <f t="shared" si="288"/>
        <v>9.1812060666861921E-3</v>
      </c>
      <c r="DK223" s="5"/>
      <c r="DL223" s="86">
        <f t="shared" si="289"/>
        <v>-1.6286445864961412</v>
      </c>
      <c r="DM223" s="86">
        <f t="shared" si="237"/>
        <v>483.44349708200963</v>
      </c>
      <c r="DN223" s="86">
        <f t="shared" si="290"/>
        <v>4.343490982009655</v>
      </c>
      <c r="DO223" s="92">
        <f t="shared" si="291"/>
        <v>8.9844852774446163E-3</v>
      </c>
      <c r="DP223" s="156">
        <f t="shared" si="292"/>
        <v>9.0659380645114439E-3</v>
      </c>
      <c r="DR223" s="5"/>
      <c r="DS223" s="86">
        <f t="shared" si="238"/>
        <v>-1.7413875562425445</v>
      </c>
      <c r="DT223" s="86">
        <f t="shared" si="222"/>
        <v>483.33075411226321</v>
      </c>
      <c r="DU223" s="86">
        <f t="shared" si="293"/>
        <v>4.2307480122632342</v>
      </c>
      <c r="DV223" s="92">
        <f t="shared" si="294"/>
        <v>8.7533184600137367E-3</v>
      </c>
      <c r="DW223" s="156">
        <f t="shared" si="295"/>
        <v>8.8306156510049652E-3</v>
      </c>
    </row>
    <row r="224" spans="1:127" x14ac:dyDescent="0.7">
      <c r="A224" s="25">
        <v>44152</v>
      </c>
      <c r="B224">
        <v>156.78300479999999</v>
      </c>
      <c r="C224" s="85">
        <v>44152</v>
      </c>
      <c r="D224">
        <v>480.63000490000002</v>
      </c>
      <c r="E224" s="17">
        <v>223</v>
      </c>
      <c r="R224" s="5"/>
      <c r="S224" s="86">
        <f t="shared" si="239"/>
        <v>156.58695146647608</v>
      </c>
      <c r="T224" s="86">
        <f t="shared" si="240"/>
        <v>0.1960533335239063</v>
      </c>
      <c r="U224" s="92">
        <f t="shared" si="241"/>
        <v>1.2520413207346951E-3</v>
      </c>
      <c r="V224" s="156">
        <f t="shared" si="242"/>
        <v>1.2504756735208734E-3</v>
      </c>
      <c r="W224" s="102"/>
      <c r="X224" s="5"/>
      <c r="Y224" s="86">
        <f t="shared" si="243"/>
        <v>156.38575064828115</v>
      </c>
      <c r="Z224" s="86">
        <f t="shared" si="244"/>
        <v>0.39725415171884038</v>
      </c>
      <c r="AA224" s="92">
        <f t="shared" si="245"/>
        <v>2.5402196176573882E-3</v>
      </c>
      <c r="AB224" s="156">
        <f t="shared" si="246"/>
        <v>2.5337832517344405E-3</v>
      </c>
      <c r="AC224" s="102"/>
      <c r="AD224" s="5"/>
      <c r="AE224" s="86">
        <f t="shared" si="223"/>
        <v>156.4291255288116</v>
      </c>
      <c r="AF224" s="86">
        <f t="shared" si="247"/>
        <v>0.35387927118839002</v>
      </c>
      <c r="AG224" s="92">
        <f t="shared" si="248"/>
        <v>2.262233903003002E-3</v>
      </c>
      <c r="AH224" s="156">
        <f t="shared" si="249"/>
        <v>2.2571277520788404E-3</v>
      </c>
      <c r="AI224" s="102"/>
      <c r="AJ224" s="5"/>
      <c r="AK224" s="86">
        <f t="shared" si="224"/>
        <v>156.47543887132781</v>
      </c>
      <c r="AL224" s="86">
        <f t="shared" si="250"/>
        <v>0.30756592867217591</v>
      </c>
      <c r="AM224" s="92">
        <f t="shared" si="251"/>
        <v>1.9655859788007507E-3</v>
      </c>
      <c r="AN224" s="156">
        <f t="shared" si="252"/>
        <v>1.9617300297600621E-3</v>
      </c>
      <c r="AO224" s="102"/>
      <c r="AP224" s="5"/>
      <c r="AQ224" s="6">
        <f t="shared" si="225"/>
        <v>156.38575064828115</v>
      </c>
      <c r="AR224" s="5"/>
      <c r="AS224" s="86">
        <f t="shared" si="253"/>
        <v>-0.19528314707157804</v>
      </c>
      <c r="AT224" s="86">
        <f t="shared" si="226"/>
        <v>156.19046750120955</v>
      </c>
      <c r="AU224" s="86">
        <f t="shared" si="254"/>
        <v>0.59253729879043249</v>
      </c>
      <c r="AV224" s="92">
        <f t="shared" si="255"/>
        <v>3.793684136234779E-3</v>
      </c>
      <c r="AW224" s="156">
        <f t="shared" si="256"/>
        <v>3.7793464894125598E-3</v>
      </c>
      <c r="AY224" s="5"/>
      <c r="AZ224" s="86">
        <f t="shared" si="257"/>
        <v>-4.4951872532369985E-2</v>
      </c>
      <c r="BA224" s="86">
        <f t="shared" si="227"/>
        <v>156.34079877574877</v>
      </c>
      <c r="BB224" s="86">
        <f t="shared" si="258"/>
        <v>0.44220602425122024</v>
      </c>
      <c r="BC224" s="92">
        <f t="shared" si="259"/>
        <v>2.8284748940390742E-3</v>
      </c>
      <c r="BD224" s="156">
        <f t="shared" si="260"/>
        <v>2.8204971885525459E-3</v>
      </c>
      <c r="BF224" s="5"/>
      <c r="BG224">
        <f t="shared" si="261"/>
        <v>8.946069109410959E-2</v>
      </c>
      <c r="BH224" s="86">
        <f t="shared" si="228"/>
        <v>156.47521133937525</v>
      </c>
      <c r="BI224" s="86">
        <f t="shared" si="262"/>
        <v>0.30779346062473678</v>
      </c>
      <c r="BJ224" s="92">
        <f t="shared" si="263"/>
        <v>1.9670429455894522E-3</v>
      </c>
      <c r="BK224" s="156">
        <f t="shared" si="264"/>
        <v>1.9631812836944482E-3</v>
      </c>
      <c r="BM224" s="5"/>
      <c r="BN224" s="86">
        <f t="shared" si="265"/>
        <v>0.13453233456999766</v>
      </c>
      <c r="BO224" s="86">
        <f t="shared" si="229"/>
        <v>156.52028298285114</v>
      </c>
      <c r="BP224" s="86">
        <f t="shared" si="266"/>
        <v>0.26272181714884368</v>
      </c>
      <c r="BQ224" s="92">
        <f t="shared" si="267"/>
        <v>1.6785161139635067E-3</v>
      </c>
      <c r="BR224" s="156">
        <f t="shared" si="268"/>
        <v>1.6757034187728727E-3</v>
      </c>
      <c r="BW224" s="5"/>
      <c r="BX224" s="86">
        <f t="shared" si="230"/>
        <v>484.13452867791534</v>
      </c>
      <c r="BY224" s="86">
        <f t="shared" si="269"/>
        <v>3.504523777915324</v>
      </c>
      <c r="BZ224" s="92">
        <f t="shared" si="270"/>
        <v>7.2387395864648421E-3</v>
      </c>
      <c r="CA224" s="156">
        <f t="shared" si="271"/>
        <v>7.2915210082326754E-3</v>
      </c>
      <c r="CC224" s="5"/>
      <c r="CD224" s="86">
        <f t="shared" si="231"/>
        <v>482.08607388425287</v>
      </c>
      <c r="CE224" s="86">
        <f t="shared" si="272"/>
        <v>1.4560689842528518</v>
      </c>
      <c r="CF224" s="92">
        <f t="shared" si="273"/>
        <v>3.0203506451058544E-3</v>
      </c>
      <c r="CG224" s="156">
        <f t="shared" si="274"/>
        <v>3.0295007998008818E-3</v>
      </c>
      <c r="CI224" s="5"/>
      <c r="CJ224" s="86">
        <f t="shared" si="232"/>
        <v>480.86205260085137</v>
      </c>
      <c r="CK224" s="86">
        <f t="shared" si="275"/>
        <v>0.23204770085135351</v>
      </c>
      <c r="CL224" s="92">
        <f t="shared" si="276"/>
        <v>4.8256604902855392E-4</v>
      </c>
      <c r="CM224" s="156">
        <f t="shared" si="277"/>
        <v>4.8279903144963539E-4</v>
      </c>
      <c r="CO224" s="5"/>
      <c r="CP224" s="86">
        <f t="shared" si="233"/>
        <v>480.30280873275268</v>
      </c>
      <c r="CQ224" s="86">
        <f t="shared" si="278"/>
        <v>0.32719616724733669</v>
      </c>
      <c r="CR224" s="92">
        <f t="shared" si="279"/>
        <v>6.8122892745645655E-4</v>
      </c>
      <c r="CS224" s="156">
        <f t="shared" si="280"/>
        <v>6.8076517052948697E-4</v>
      </c>
      <c r="CU224" s="5"/>
      <c r="CV224" s="6">
        <f t="shared" si="234"/>
        <v>482.08607388425287</v>
      </c>
      <c r="CW224" s="5"/>
      <c r="CX224" s="86">
        <f t="shared" si="281"/>
        <v>-1.9882061232606958</v>
      </c>
      <c r="CY224" s="86">
        <f t="shared" si="235"/>
        <v>480.09786776099219</v>
      </c>
      <c r="CZ224" s="86">
        <f t="shared" si="282"/>
        <v>0.53213713900782977</v>
      </c>
      <c r="DA224" s="92">
        <f t="shared" si="283"/>
        <v>1.108393048045663E-3</v>
      </c>
      <c r="DB224" s="156">
        <f t="shared" si="284"/>
        <v>1.1071658730888979E-3</v>
      </c>
      <c r="DD224" s="5"/>
      <c r="DE224" s="86">
        <f t="shared" si="285"/>
        <v>-2.2797437351019987</v>
      </c>
      <c r="DF224" s="86">
        <f t="shared" si="236"/>
        <v>479.80633014915088</v>
      </c>
      <c r="DG224" s="86">
        <f t="shared" si="286"/>
        <v>0.82367475084913622</v>
      </c>
      <c r="DH224" s="92">
        <f t="shared" si="287"/>
        <v>1.7166817090410033E-3</v>
      </c>
      <c r="DI224" s="156">
        <f t="shared" si="288"/>
        <v>1.7137397633352296E-3</v>
      </c>
      <c r="DK224" s="5"/>
      <c r="DL224" s="86">
        <f t="shared" si="289"/>
        <v>-2.5245438970155991</v>
      </c>
      <c r="DM224" s="86">
        <f t="shared" si="237"/>
        <v>479.56152998723729</v>
      </c>
      <c r="DN224" s="86">
        <f t="shared" si="290"/>
        <v>1.0684749127627242</v>
      </c>
      <c r="DO224" s="92">
        <f t="shared" si="291"/>
        <v>2.2280246557541006E-3</v>
      </c>
      <c r="DP224" s="156">
        <f t="shared" si="292"/>
        <v>2.2230715974235343E-3</v>
      </c>
      <c r="DR224" s="5"/>
      <c r="DS224" s="86">
        <f t="shared" si="238"/>
        <v>-2.6748977272503081</v>
      </c>
      <c r="DT224" s="86">
        <f t="shared" si="222"/>
        <v>479.41117615700256</v>
      </c>
      <c r="DU224" s="86">
        <f t="shared" si="293"/>
        <v>1.2188287429974594</v>
      </c>
      <c r="DV224" s="92">
        <f t="shared" si="294"/>
        <v>2.5423452844126116E-3</v>
      </c>
      <c r="DW224" s="156">
        <f t="shared" si="295"/>
        <v>2.5358981556947305E-3</v>
      </c>
    </row>
    <row r="225" spans="1:127" x14ac:dyDescent="0.7">
      <c r="A225" s="25">
        <v>44153</v>
      </c>
      <c r="B225">
        <v>155.27299500000001</v>
      </c>
      <c r="C225" s="85">
        <v>44153</v>
      </c>
      <c r="D225">
        <v>481.7900085</v>
      </c>
      <c r="E225" s="17">
        <v>224</v>
      </c>
      <c r="R225" s="5"/>
      <c r="S225" s="86">
        <f t="shared" si="239"/>
        <v>156.65164906653897</v>
      </c>
      <c r="T225" s="86">
        <f t="shared" si="240"/>
        <v>1.3786540665389566</v>
      </c>
      <c r="U225" s="92">
        <f t="shared" si="241"/>
        <v>8.8007631886043089E-3</v>
      </c>
      <c r="V225" s="156">
        <f t="shared" si="242"/>
        <v>8.8789043229246436E-3</v>
      </c>
      <c r="W225" s="102"/>
      <c r="X225" s="5"/>
      <c r="Y225" s="86">
        <f t="shared" si="243"/>
        <v>156.58437772414055</v>
      </c>
      <c r="Z225" s="86">
        <f t="shared" si="244"/>
        <v>1.3113827241405431</v>
      </c>
      <c r="AA225" s="92">
        <f t="shared" si="245"/>
        <v>8.3749269448248915E-3</v>
      </c>
      <c r="AB225" s="156">
        <f t="shared" si="246"/>
        <v>8.4456587196024852E-3</v>
      </c>
      <c r="AC225" s="102"/>
      <c r="AD225" s="5"/>
      <c r="AE225" s="86">
        <f t="shared" si="223"/>
        <v>156.66268584779593</v>
      </c>
      <c r="AF225" s="86">
        <f t="shared" si="247"/>
        <v>1.3896908477959187</v>
      </c>
      <c r="AG225" s="92">
        <f t="shared" si="248"/>
        <v>8.8705925107530649E-3</v>
      </c>
      <c r="AH225" s="156">
        <f t="shared" si="249"/>
        <v>8.949984173332386E-3</v>
      </c>
      <c r="AI225" s="102"/>
      <c r="AJ225" s="5"/>
      <c r="AK225" s="86">
        <f t="shared" si="224"/>
        <v>156.70611331783195</v>
      </c>
      <c r="AL225" s="86">
        <f t="shared" si="250"/>
        <v>1.4331183178319407</v>
      </c>
      <c r="AM225" s="92">
        <f t="shared" si="251"/>
        <v>9.1452610717571974E-3</v>
      </c>
      <c r="AN225" s="156">
        <f t="shared" si="252"/>
        <v>9.2296688025624834E-3</v>
      </c>
      <c r="AO225" s="102"/>
      <c r="AP225" s="5"/>
      <c r="AQ225" s="6">
        <f t="shared" si="225"/>
        <v>156.58437772414055</v>
      </c>
      <c r="AR225" s="5"/>
      <c r="AS225" s="86">
        <f t="shared" si="253"/>
        <v>-6.529277350435328E-2</v>
      </c>
      <c r="AT225" s="86">
        <f t="shared" si="226"/>
        <v>156.5190849506362</v>
      </c>
      <c r="AU225" s="86">
        <f t="shared" si="254"/>
        <v>1.2460899506361898</v>
      </c>
      <c r="AV225" s="92">
        <f t="shared" si="255"/>
        <v>7.9612652414188852E-3</v>
      </c>
      <c r="AW225" s="156">
        <f t="shared" si="256"/>
        <v>8.025155634025026E-3</v>
      </c>
      <c r="AY225" s="5"/>
      <c r="AZ225" s="86">
        <f t="shared" si="257"/>
        <v>7.6837601663517996E-2</v>
      </c>
      <c r="BA225" s="86">
        <f t="shared" si="227"/>
        <v>156.66121532580408</v>
      </c>
      <c r="BB225" s="86">
        <f t="shared" si="258"/>
        <v>1.3882203258040704</v>
      </c>
      <c r="BC225" s="92">
        <f t="shared" si="259"/>
        <v>8.8612891385849799E-3</v>
      </c>
      <c r="BD225" s="156">
        <f t="shared" si="260"/>
        <v>8.940513614772938E-3</v>
      </c>
      <c r="BF225" s="5"/>
      <c r="BG225">
        <f t="shared" si="261"/>
        <v>0.16151050503920522</v>
      </c>
      <c r="BH225" s="86">
        <f t="shared" si="228"/>
        <v>156.74588822917977</v>
      </c>
      <c r="BI225" s="86">
        <f t="shared" si="262"/>
        <v>1.4728932291797605</v>
      </c>
      <c r="BJ225" s="92">
        <f t="shared" si="263"/>
        <v>9.3966945214296674E-3</v>
      </c>
      <c r="BK225" s="156">
        <f t="shared" si="264"/>
        <v>9.4858299679204394E-3</v>
      </c>
      <c r="BM225" s="5"/>
      <c r="BN225" s="86">
        <f t="shared" si="265"/>
        <v>0.18260339053705391</v>
      </c>
      <c r="BO225" s="86">
        <f t="shared" si="229"/>
        <v>156.76698111467761</v>
      </c>
      <c r="BP225" s="86">
        <f t="shared" si="266"/>
        <v>1.4939861146775968</v>
      </c>
      <c r="BQ225" s="92">
        <f t="shared" si="267"/>
        <v>9.529979489652363E-3</v>
      </c>
      <c r="BR225" s="156">
        <f t="shared" si="268"/>
        <v>9.6216738440422084E-3</v>
      </c>
      <c r="BW225" s="5"/>
      <c r="BX225" s="86">
        <f t="shared" si="230"/>
        <v>482.97803583120321</v>
      </c>
      <c r="BY225" s="86">
        <f t="shared" si="269"/>
        <v>1.1880273312032159</v>
      </c>
      <c r="BZ225" s="92">
        <f t="shared" si="270"/>
        <v>2.4597957734426284E-3</v>
      </c>
      <c r="CA225" s="156">
        <f t="shared" si="271"/>
        <v>2.4658612886182671E-3</v>
      </c>
      <c r="CC225" s="5"/>
      <c r="CD225" s="86">
        <f t="shared" si="231"/>
        <v>481.35803939212644</v>
      </c>
      <c r="CE225" s="86">
        <f t="shared" si="272"/>
        <v>0.43196910787355591</v>
      </c>
      <c r="CF225" s="92">
        <f t="shared" si="273"/>
        <v>8.9739668297440225E-4</v>
      </c>
      <c r="CG225" s="156">
        <f t="shared" si="274"/>
        <v>8.9659208421204921E-4</v>
      </c>
      <c r="CI225" s="5"/>
      <c r="CJ225" s="86">
        <f t="shared" si="232"/>
        <v>480.70890111828948</v>
      </c>
      <c r="CK225" s="86">
        <f t="shared" si="275"/>
        <v>1.0811073817105239</v>
      </c>
      <c r="CL225" s="92">
        <f t="shared" si="276"/>
        <v>2.2489855694277907E-3</v>
      </c>
      <c r="CM225" s="156">
        <f t="shared" si="277"/>
        <v>2.2439389830362657E-3</v>
      </c>
      <c r="CO225" s="5"/>
      <c r="CP225" s="86">
        <f t="shared" si="233"/>
        <v>480.54820585818817</v>
      </c>
      <c r="CQ225" s="86">
        <f t="shared" si="278"/>
        <v>1.2418026418118302</v>
      </c>
      <c r="CR225" s="92">
        <f t="shared" si="279"/>
        <v>2.584137505193998E-3</v>
      </c>
      <c r="CS225" s="156">
        <f t="shared" si="280"/>
        <v>2.577476950337857E-3</v>
      </c>
      <c r="CU225" s="5"/>
      <c r="CV225" s="6">
        <f t="shared" si="234"/>
        <v>481.35803939212644</v>
      </c>
      <c r="CW225" s="5"/>
      <c r="CX225" s="86">
        <f t="shared" si="281"/>
        <v>-1.5723494849863866</v>
      </c>
      <c r="CY225" s="86">
        <f t="shared" si="235"/>
        <v>479.78568990714007</v>
      </c>
      <c r="CZ225" s="86">
        <f t="shared" si="282"/>
        <v>2.0043185928599314</v>
      </c>
      <c r="DA225" s="92">
        <f t="shared" si="283"/>
        <v>4.1775289155619802E-3</v>
      </c>
      <c r="DB225" s="156">
        <f t="shared" si="284"/>
        <v>4.1601497696063814E-3</v>
      </c>
      <c r="DD225" s="5"/>
      <c r="DE225" s="86">
        <f t="shared" si="285"/>
        <v>-1.5038891136142123</v>
      </c>
      <c r="DF225" s="86">
        <f t="shared" si="236"/>
        <v>479.85415027851224</v>
      </c>
      <c r="DG225" s="86">
        <f t="shared" si="286"/>
        <v>1.9358582214877629</v>
      </c>
      <c r="DH225" s="92">
        <f t="shared" si="287"/>
        <v>4.0342637869531213E-3</v>
      </c>
      <c r="DI225" s="156">
        <f t="shared" si="288"/>
        <v>4.0180538976199269E-3</v>
      </c>
      <c r="DK225" s="5"/>
      <c r="DL225" s="86">
        <f t="shared" si="289"/>
        <v>-1.3388476897887447</v>
      </c>
      <c r="DM225" s="86">
        <f t="shared" si="237"/>
        <v>480.01919170233771</v>
      </c>
      <c r="DN225" s="86">
        <f t="shared" si="290"/>
        <v>1.7708167976622917</v>
      </c>
      <c r="DO225" s="92">
        <f t="shared" si="291"/>
        <v>3.6890541634018335E-3</v>
      </c>
      <c r="DP225" s="156">
        <f t="shared" si="292"/>
        <v>3.6754950630369741E-3</v>
      </c>
      <c r="DR225" s="5"/>
      <c r="DS225" s="86">
        <f t="shared" si="238"/>
        <v>-1.2147503009073963</v>
      </c>
      <c r="DT225" s="86">
        <f t="shared" si="222"/>
        <v>480.14328909121906</v>
      </c>
      <c r="DU225" s="86">
        <f t="shared" si="293"/>
        <v>1.6467194087809389</v>
      </c>
      <c r="DV225" s="92">
        <f t="shared" si="294"/>
        <v>3.4296416219785804E-3</v>
      </c>
      <c r="DW225" s="156">
        <f t="shared" si="295"/>
        <v>3.417919383400702E-3</v>
      </c>
    </row>
    <row r="226" spans="1:127" x14ac:dyDescent="0.7">
      <c r="A226" s="25">
        <v>44154</v>
      </c>
      <c r="B226">
        <v>155.85099790000001</v>
      </c>
      <c r="C226" s="85">
        <v>44154</v>
      </c>
      <c r="D226">
        <v>484.67001340000002</v>
      </c>
      <c r="E226" s="17">
        <v>225</v>
      </c>
      <c r="R226" s="5"/>
      <c r="S226" s="86">
        <f t="shared" si="239"/>
        <v>156.19669322458111</v>
      </c>
      <c r="T226" s="86">
        <f t="shared" si="240"/>
        <v>0.34569532458110075</v>
      </c>
      <c r="U226" s="92">
        <f t="shared" si="241"/>
        <v>2.2132051418275334E-3</v>
      </c>
      <c r="V226" s="156">
        <f t="shared" si="242"/>
        <v>2.2181142837655243E-3</v>
      </c>
      <c r="W226" s="102"/>
      <c r="X226" s="5"/>
      <c r="Y226" s="86">
        <f t="shared" si="243"/>
        <v>155.92868636207027</v>
      </c>
      <c r="Z226" s="86">
        <f t="shared" si="244"/>
        <v>7.7688462070256037E-2</v>
      </c>
      <c r="AA226" s="92">
        <f t="shared" si="245"/>
        <v>4.9823072253595154E-4</v>
      </c>
      <c r="AB226" s="156">
        <f t="shared" si="246"/>
        <v>4.984790801282129E-4</v>
      </c>
      <c r="AC226" s="102"/>
      <c r="AD226" s="5"/>
      <c r="AE226" s="86">
        <f t="shared" si="223"/>
        <v>155.74548988825063</v>
      </c>
      <c r="AF226" s="86">
        <f t="shared" si="247"/>
        <v>0.10550801174937874</v>
      </c>
      <c r="AG226" s="92">
        <f t="shared" si="248"/>
        <v>6.7743863289448751E-4</v>
      </c>
      <c r="AH226" s="156">
        <f t="shared" si="249"/>
        <v>6.7698002047492014E-4</v>
      </c>
      <c r="AI226" s="102"/>
      <c r="AJ226" s="5"/>
      <c r="AK226" s="86">
        <f t="shared" si="224"/>
        <v>155.63127457945799</v>
      </c>
      <c r="AL226" s="86">
        <f t="shared" si="250"/>
        <v>0.21972332054201615</v>
      </c>
      <c r="AM226" s="92">
        <f t="shared" si="251"/>
        <v>1.4118198359278731E-3</v>
      </c>
      <c r="AN226" s="156">
        <f t="shared" si="252"/>
        <v>1.4098294108004306E-3</v>
      </c>
      <c r="AO226" s="102"/>
      <c r="AP226" s="5"/>
      <c r="AQ226" s="6">
        <f t="shared" si="225"/>
        <v>155.92868636207027</v>
      </c>
      <c r="AR226" s="5"/>
      <c r="AS226" s="86">
        <f t="shared" si="253"/>
        <v>-0.260124307731111</v>
      </c>
      <c r="AT226" s="86">
        <f t="shared" si="226"/>
        <v>155.66856205433916</v>
      </c>
      <c r="AU226" s="86">
        <f t="shared" si="254"/>
        <v>0.18243584566084792</v>
      </c>
      <c r="AV226" s="92">
        <f t="shared" si="255"/>
        <v>1.171950477689677E-3</v>
      </c>
      <c r="AW226" s="156">
        <f t="shared" si="256"/>
        <v>1.1705786175197016E-3</v>
      </c>
      <c r="AY226" s="5"/>
      <c r="AZ226" s="86">
        <f t="shared" si="257"/>
        <v>-0.28942688020338392</v>
      </c>
      <c r="BA226" s="86">
        <f t="shared" si="227"/>
        <v>155.63925948186687</v>
      </c>
      <c r="BB226" s="86">
        <f t="shared" si="258"/>
        <v>0.21173841813313743</v>
      </c>
      <c r="BC226" s="92">
        <f t="shared" si="259"/>
        <v>1.360443495028364E-3</v>
      </c>
      <c r="BD226" s="156">
        <f t="shared" si="260"/>
        <v>1.358595203022036E-3</v>
      </c>
      <c r="BF226" s="5"/>
      <c r="BG226">
        <f t="shared" si="261"/>
        <v>-0.37784272725305884</v>
      </c>
      <c r="BH226" s="86">
        <f t="shared" si="228"/>
        <v>155.5508436348172</v>
      </c>
      <c r="BI226" s="86">
        <f t="shared" si="262"/>
        <v>0.30015426518281174</v>
      </c>
      <c r="BJ226" s="92">
        <f t="shared" si="263"/>
        <v>1.929621583329219E-3</v>
      </c>
      <c r="BK226" s="156">
        <f t="shared" si="264"/>
        <v>1.9259053148662048E-3</v>
      </c>
      <c r="BM226" s="5"/>
      <c r="BN226" s="86">
        <f t="shared" si="265"/>
        <v>-0.44611767391845086</v>
      </c>
      <c r="BO226" s="86">
        <f t="shared" si="229"/>
        <v>155.48256868815182</v>
      </c>
      <c r="BP226" s="86">
        <f t="shared" si="266"/>
        <v>0.36842921184819488</v>
      </c>
      <c r="BQ226" s="92">
        <f t="shared" si="267"/>
        <v>2.3695853172270762E-3</v>
      </c>
      <c r="BR226" s="156">
        <f t="shared" si="268"/>
        <v>2.3639836562650259E-3</v>
      </c>
      <c r="BW226" s="5"/>
      <c r="BX226" s="86">
        <f t="shared" si="230"/>
        <v>482.58598681190614</v>
      </c>
      <c r="BY226" s="86">
        <f t="shared" si="269"/>
        <v>2.0840265880938773</v>
      </c>
      <c r="BZ226" s="92">
        <f t="shared" si="270"/>
        <v>4.3184564928242571E-3</v>
      </c>
      <c r="CA226" s="156">
        <f t="shared" si="271"/>
        <v>4.2998876152338357E-3</v>
      </c>
      <c r="CC226" s="5"/>
      <c r="CD226" s="86">
        <f t="shared" si="231"/>
        <v>481.57402394606322</v>
      </c>
      <c r="CE226" s="86">
        <f t="shared" si="272"/>
        <v>3.0959894539367951</v>
      </c>
      <c r="CF226" s="92">
        <f t="shared" si="273"/>
        <v>6.4288962859083715E-3</v>
      </c>
      <c r="CG226" s="156">
        <f t="shared" si="274"/>
        <v>6.3878295919695431E-3</v>
      </c>
      <c r="CI226" s="5"/>
      <c r="CJ226" s="86">
        <f t="shared" si="232"/>
        <v>481.42243199021846</v>
      </c>
      <c r="CK226" s="86">
        <f t="shared" si="275"/>
        <v>3.2475814097815601</v>
      </c>
      <c r="CL226" s="92">
        <f t="shared" si="276"/>
        <v>6.7458040880146288E-3</v>
      </c>
      <c r="CM226" s="156">
        <f t="shared" si="277"/>
        <v>6.7006031320145211E-3</v>
      </c>
      <c r="CO226" s="5"/>
      <c r="CP226" s="86">
        <f t="shared" si="233"/>
        <v>481.479557839547</v>
      </c>
      <c r="CQ226" s="86">
        <f t="shared" si="278"/>
        <v>3.1904555604530174</v>
      </c>
      <c r="CR226" s="92">
        <f t="shared" si="279"/>
        <v>6.6263572533981525E-3</v>
      </c>
      <c r="CS226" s="156">
        <f t="shared" si="280"/>
        <v>6.582737681813053E-3</v>
      </c>
      <c r="CU226" s="5"/>
      <c r="CV226" s="6">
        <f t="shared" si="234"/>
        <v>481.57402394606322</v>
      </c>
      <c r="CW226" s="5"/>
      <c r="CX226" s="86">
        <f t="shared" si="281"/>
        <v>-0.98219925214174209</v>
      </c>
      <c r="CY226" s="86">
        <f t="shared" si="235"/>
        <v>480.59182469392147</v>
      </c>
      <c r="CZ226" s="86">
        <f t="shared" si="282"/>
        <v>4.0781887060785493</v>
      </c>
      <c r="DA226" s="92">
        <f t="shared" si="283"/>
        <v>8.4857637948291351E-3</v>
      </c>
      <c r="DB226" s="156">
        <f t="shared" si="284"/>
        <v>8.4143615105661679E-3</v>
      </c>
      <c r="DD226" s="5"/>
      <c r="DE226" s="86">
        <f t="shared" si="285"/>
        <v>-0.64395227983871717</v>
      </c>
      <c r="DF226" s="86">
        <f t="shared" si="236"/>
        <v>480.93007166622448</v>
      </c>
      <c r="DG226" s="86">
        <f t="shared" si="286"/>
        <v>3.7399417337755381</v>
      </c>
      <c r="DH226" s="92">
        <f t="shared" si="287"/>
        <v>7.7764771930733745E-3</v>
      </c>
      <c r="DI226" s="156">
        <f t="shared" si="288"/>
        <v>7.716470238254558E-3</v>
      </c>
      <c r="DK226" s="5"/>
      <c r="DL226" s="86">
        <f t="shared" si="289"/>
        <v>-0.31265840892989971</v>
      </c>
      <c r="DM226" s="86">
        <f t="shared" si="237"/>
        <v>481.26136553713332</v>
      </c>
      <c r="DN226" s="86">
        <f t="shared" si="290"/>
        <v>3.408647862866701</v>
      </c>
      <c r="DO226" s="92">
        <f t="shared" si="291"/>
        <v>7.08273737922496E-3</v>
      </c>
      <c r="DP226" s="156">
        <f t="shared" si="292"/>
        <v>7.032925018312472E-3</v>
      </c>
      <c r="DR226" s="5"/>
      <c r="DS226" s="86">
        <f t="shared" si="238"/>
        <v>-0.14169915977426562</v>
      </c>
      <c r="DT226" s="86">
        <f t="shared" si="222"/>
        <v>481.43232478628897</v>
      </c>
      <c r="DU226" s="86">
        <f t="shared" si="293"/>
        <v>3.2376886137110432</v>
      </c>
      <c r="DV226" s="92">
        <f t="shared" si="294"/>
        <v>6.7251167963187242E-3</v>
      </c>
      <c r="DW226" s="156">
        <f t="shared" si="295"/>
        <v>6.6801917267346319E-3</v>
      </c>
    </row>
    <row r="227" spans="1:127" x14ac:dyDescent="0.7">
      <c r="A227" s="25">
        <v>44155</v>
      </c>
      <c r="B227">
        <v>154.97000120000001</v>
      </c>
      <c r="C227" s="85">
        <v>44155</v>
      </c>
      <c r="D227">
        <v>488.23999020000002</v>
      </c>
      <c r="E227" s="17">
        <v>226</v>
      </c>
      <c r="R227" s="5"/>
      <c r="S227" s="86">
        <f t="shared" si="239"/>
        <v>156.08261376746933</v>
      </c>
      <c r="T227" s="86">
        <f t="shared" si="240"/>
        <v>1.1126125674693128</v>
      </c>
      <c r="U227" s="92">
        <f t="shared" si="241"/>
        <v>7.1283568400954279E-3</v>
      </c>
      <c r="V227" s="156">
        <f t="shared" si="242"/>
        <v>7.1795351284369268E-3</v>
      </c>
      <c r="W227" s="102"/>
      <c r="X227" s="5"/>
      <c r="Y227" s="86">
        <f t="shared" si="243"/>
        <v>155.88984213103515</v>
      </c>
      <c r="Z227" s="86">
        <f t="shared" si="244"/>
        <v>0.91984093103513942</v>
      </c>
      <c r="AA227" s="92">
        <f t="shared" si="245"/>
        <v>5.9005828632628654E-3</v>
      </c>
      <c r="AB227" s="156">
        <f t="shared" si="246"/>
        <v>5.9356064006737541E-3</v>
      </c>
      <c r="AC227" s="102"/>
      <c r="AD227" s="5"/>
      <c r="AE227" s="86">
        <f t="shared" si="223"/>
        <v>155.81512517600521</v>
      </c>
      <c r="AF227" s="86">
        <f t="shared" si="247"/>
        <v>0.84512397600519762</v>
      </c>
      <c r="AG227" s="92">
        <f t="shared" si="248"/>
        <v>5.4238892087694621E-3</v>
      </c>
      <c r="AH227" s="156">
        <f t="shared" si="249"/>
        <v>5.4534682161775545E-3</v>
      </c>
      <c r="AI227" s="102"/>
      <c r="AJ227" s="5"/>
      <c r="AK227" s="86">
        <f t="shared" si="224"/>
        <v>155.79606706986451</v>
      </c>
      <c r="AL227" s="86">
        <f t="shared" si="250"/>
        <v>0.82606586986449315</v>
      </c>
      <c r="AM227" s="92">
        <f t="shared" si="251"/>
        <v>5.3022254373985946E-3</v>
      </c>
      <c r="AN227" s="156">
        <f t="shared" si="252"/>
        <v>5.3304888911912393E-3</v>
      </c>
      <c r="AO227" s="102"/>
      <c r="AP227" s="5"/>
      <c r="AQ227" s="6">
        <f t="shared" si="225"/>
        <v>155.88984213103515</v>
      </c>
      <c r="AR227" s="5"/>
      <c r="AS227" s="86">
        <f t="shared" si="253"/>
        <v>-0.18710188242143189</v>
      </c>
      <c r="AT227" s="86">
        <f t="shared" si="226"/>
        <v>155.70274024861371</v>
      </c>
      <c r="AU227" s="86">
        <f t="shared" si="254"/>
        <v>0.73273904861369488</v>
      </c>
      <c r="AV227" s="92">
        <f t="shared" si="255"/>
        <v>4.7060125431557312E-3</v>
      </c>
      <c r="AW227" s="156">
        <f t="shared" si="256"/>
        <v>4.7282638119621745E-3</v>
      </c>
      <c r="AY227" s="5"/>
      <c r="AZ227" s="86">
        <f t="shared" si="257"/>
        <v>-0.16413555561924886</v>
      </c>
      <c r="BA227" s="86">
        <f t="shared" si="227"/>
        <v>155.7257065754159</v>
      </c>
      <c r="BB227" s="86">
        <f t="shared" si="258"/>
        <v>0.75570537541588578</v>
      </c>
      <c r="BC227" s="92">
        <f t="shared" si="259"/>
        <v>4.8527978587138898E-3</v>
      </c>
      <c r="BD227" s="156">
        <f t="shared" si="260"/>
        <v>4.8764623447385361E-3</v>
      </c>
      <c r="BF227" s="5"/>
      <c r="BG227">
        <f t="shared" si="261"/>
        <v>-0.15410371974921511</v>
      </c>
      <c r="BH227" s="86">
        <f t="shared" si="228"/>
        <v>155.73573841128595</v>
      </c>
      <c r="BI227" s="86">
        <f t="shared" si="262"/>
        <v>0.76573721128593775</v>
      </c>
      <c r="BJ227" s="92">
        <f t="shared" si="263"/>
        <v>4.9169010215477033E-3</v>
      </c>
      <c r="BK227" s="156">
        <f t="shared" si="264"/>
        <v>4.9411963951506875E-3</v>
      </c>
      <c r="BM227" s="5"/>
      <c r="BN227" s="86">
        <f t="shared" si="265"/>
        <v>-0.14066259175594809</v>
      </c>
      <c r="BO227" s="86">
        <f t="shared" si="229"/>
        <v>155.7491795392792</v>
      </c>
      <c r="BP227" s="86">
        <f t="shared" si="266"/>
        <v>0.77917833927918423</v>
      </c>
      <c r="BQ227" s="92">
        <f t="shared" si="267"/>
        <v>5.0027765255911292E-3</v>
      </c>
      <c r="BR227" s="156">
        <f t="shared" si="268"/>
        <v>5.0279301364500742E-3</v>
      </c>
      <c r="BW227" s="5"/>
      <c r="BX227" s="86">
        <f t="shared" si="230"/>
        <v>483.27371558597713</v>
      </c>
      <c r="BY227" s="86">
        <f t="shared" si="269"/>
        <v>4.9662746140228933</v>
      </c>
      <c r="BZ227" s="92">
        <f t="shared" si="270"/>
        <v>1.0276318479272571E-2</v>
      </c>
      <c r="CA227" s="156">
        <f t="shared" si="271"/>
        <v>1.0171789926483767E-2</v>
      </c>
      <c r="CC227" s="5"/>
      <c r="CD227" s="86">
        <f t="shared" si="231"/>
        <v>483.12201867303162</v>
      </c>
      <c r="CE227" s="86">
        <f t="shared" si="272"/>
        <v>5.1179715269684039</v>
      </c>
      <c r="CF227" s="92">
        <f t="shared" si="273"/>
        <v>1.0593538131475965E-2</v>
      </c>
      <c r="CG227" s="156">
        <f t="shared" si="274"/>
        <v>1.04824914584975E-2</v>
      </c>
      <c r="CI227" s="5"/>
      <c r="CJ227" s="86">
        <f t="shared" si="232"/>
        <v>483.56583572067427</v>
      </c>
      <c r="CK227" s="86">
        <f t="shared" si="275"/>
        <v>4.6741544793257503</v>
      </c>
      <c r="CL227" s="92">
        <f t="shared" si="276"/>
        <v>9.6660147058563444E-3</v>
      </c>
      <c r="CM227" s="156">
        <f t="shared" si="277"/>
        <v>9.5734773331677611E-3</v>
      </c>
      <c r="CO227" s="5"/>
      <c r="CP227" s="86">
        <f t="shared" si="233"/>
        <v>483.87239950988675</v>
      </c>
      <c r="CQ227" s="86">
        <f t="shared" si="278"/>
        <v>4.3675906901132748</v>
      </c>
      <c r="CR227" s="92">
        <f t="shared" si="279"/>
        <v>9.0263273841144839E-3</v>
      </c>
      <c r="CS227" s="156">
        <f t="shared" si="280"/>
        <v>8.9455816356299664E-3</v>
      </c>
      <c r="CU227" s="5"/>
      <c r="CV227" s="6">
        <f t="shared" si="234"/>
        <v>483.12201867303162</v>
      </c>
      <c r="CW227" s="5"/>
      <c r="CX227" s="86">
        <f t="shared" si="281"/>
        <v>-0.14723523903539593</v>
      </c>
      <c r="CY227" s="86">
        <f t="shared" si="235"/>
        <v>482.97478343399621</v>
      </c>
      <c r="CZ227" s="86">
        <f t="shared" si="282"/>
        <v>5.2652067660038142</v>
      </c>
      <c r="DA227" s="92">
        <f t="shared" si="283"/>
        <v>1.0901618358970418E-2</v>
      </c>
      <c r="DB227" s="156">
        <f t="shared" si="284"/>
        <v>1.0784054710158017E-2</v>
      </c>
      <c r="DD227" s="5"/>
      <c r="DE227" s="86">
        <f t="shared" si="285"/>
        <v>0.4520212235648402</v>
      </c>
      <c r="DF227" s="86">
        <f t="shared" si="236"/>
        <v>483.57403989659645</v>
      </c>
      <c r="DG227" s="86">
        <f t="shared" si="286"/>
        <v>4.6659503034035765</v>
      </c>
      <c r="DH227" s="92">
        <f t="shared" si="287"/>
        <v>9.64888500714659E-3</v>
      </c>
      <c r="DI227" s="156">
        <f t="shared" si="288"/>
        <v>9.5566737609761171E-3</v>
      </c>
      <c r="DK227" s="5"/>
      <c r="DL227" s="86">
        <f t="shared" si="289"/>
        <v>0.91537266076297652</v>
      </c>
      <c r="DM227" s="86">
        <f t="shared" si="237"/>
        <v>484.03739133379457</v>
      </c>
      <c r="DN227" s="86">
        <f t="shared" si="290"/>
        <v>4.2025988662054488</v>
      </c>
      <c r="DO227" s="92">
        <f t="shared" si="291"/>
        <v>8.6823847526013038E-3</v>
      </c>
      <c r="DP227" s="156">
        <f t="shared" si="292"/>
        <v>8.60764982500495E-3</v>
      </c>
      <c r="DR227" s="5"/>
      <c r="DS227" s="86">
        <f t="shared" si="238"/>
        <v>1.1255712552827317</v>
      </c>
      <c r="DT227" s="86">
        <f t="shared" si="222"/>
        <v>484.24758992831437</v>
      </c>
      <c r="DU227" s="86">
        <f t="shared" si="293"/>
        <v>3.9924002716856535</v>
      </c>
      <c r="DV227" s="92">
        <f t="shared" si="294"/>
        <v>8.2445434003639937E-3</v>
      </c>
      <c r="DW227" s="156">
        <f t="shared" si="295"/>
        <v>8.1771267241960814E-3</v>
      </c>
    </row>
    <row r="228" spans="1:127" x14ac:dyDescent="0.7">
      <c r="A228" s="25">
        <v>44158</v>
      </c>
      <c r="B228">
        <v>154.91949460000001</v>
      </c>
      <c r="C228" s="85">
        <v>44158</v>
      </c>
      <c r="D228">
        <v>476.61999509999998</v>
      </c>
      <c r="E228" s="17">
        <v>227</v>
      </c>
      <c r="R228" s="5"/>
      <c r="S228" s="86">
        <f t="shared" si="239"/>
        <v>155.71545162020445</v>
      </c>
      <c r="T228" s="86">
        <f t="shared" si="240"/>
        <v>0.79595702020444037</v>
      </c>
      <c r="U228" s="92">
        <f t="shared" si="241"/>
        <v>5.1116123154290941E-3</v>
      </c>
      <c r="V228" s="156">
        <f t="shared" si="242"/>
        <v>5.1378751412763796E-3</v>
      </c>
      <c r="W228" s="102"/>
      <c r="X228" s="5"/>
      <c r="Y228" s="86">
        <f t="shared" si="243"/>
        <v>155.42992166551758</v>
      </c>
      <c r="Z228" s="86">
        <f t="shared" si="244"/>
        <v>0.51042706551757533</v>
      </c>
      <c r="AA228" s="92">
        <f t="shared" si="245"/>
        <v>3.2839691357241063E-3</v>
      </c>
      <c r="AB228" s="156">
        <f t="shared" si="246"/>
        <v>3.2947891215078578E-3</v>
      </c>
      <c r="AC228" s="102"/>
      <c r="AD228" s="5"/>
      <c r="AE228" s="86">
        <f t="shared" si="223"/>
        <v>155.25734335184177</v>
      </c>
      <c r="AF228" s="86">
        <f t="shared" si="247"/>
        <v>0.33784875184176144</v>
      </c>
      <c r="AG228" s="92">
        <f t="shared" si="248"/>
        <v>2.1760565043041722E-3</v>
      </c>
      <c r="AH228" s="156">
        <f t="shared" si="249"/>
        <v>2.1808020527957586E-3</v>
      </c>
      <c r="AI228" s="102"/>
      <c r="AJ228" s="5"/>
      <c r="AK228" s="86">
        <f t="shared" si="224"/>
        <v>155.17651766746613</v>
      </c>
      <c r="AL228" s="86">
        <f t="shared" si="250"/>
        <v>0.2570230674661218</v>
      </c>
      <c r="AM228" s="92">
        <f t="shared" si="251"/>
        <v>1.6563270740287306E-3</v>
      </c>
      <c r="AN228" s="156">
        <f t="shared" si="252"/>
        <v>1.659075044943516E-3</v>
      </c>
      <c r="AO228" s="102"/>
      <c r="AP228" s="5"/>
      <c r="AQ228" s="6">
        <f t="shared" si="225"/>
        <v>155.42992166551758</v>
      </c>
      <c r="AR228" s="5"/>
      <c r="AS228" s="86">
        <f t="shared" si="253"/>
        <v>-0.27713201484315736</v>
      </c>
      <c r="AT228" s="86">
        <f t="shared" si="226"/>
        <v>155.15278965067444</v>
      </c>
      <c r="AU228" s="86">
        <f t="shared" si="254"/>
        <v>0.23329505067442824</v>
      </c>
      <c r="AV228" s="92">
        <f t="shared" si="255"/>
        <v>1.5036471545222657E-3</v>
      </c>
      <c r="AW228" s="156">
        <f t="shared" si="256"/>
        <v>1.5059115140853825E-3</v>
      </c>
      <c r="AY228" s="5"/>
      <c r="AZ228" s="86">
        <f t="shared" si="257"/>
        <v>-0.31202801056840929</v>
      </c>
      <c r="BA228" s="86">
        <f t="shared" si="227"/>
        <v>155.11789365494917</v>
      </c>
      <c r="BB228" s="86">
        <f t="shared" si="258"/>
        <v>0.19839905494916366</v>
      </c>
      <c r="BC228" s="92">
        <f t="shared" si="259"/>
        <v>1.2790210740644206E-3</v>
      </c>
      <c r="BD228" s="156">
        <f t="shared" si="260"/>
        <v>1.280659063995963E-3</v>
      </c>
      <c r="BF228" s="5"/>
      <c r="BG228">
        <f t="shared" si="261"/>
        <v>-0.35594277195632917</v>
      </c>
      <c r="BH228" s="86">
        <f t="shared" si="228"/>
        <v>155.07397889356125</v>
      </c>
      <c r="BI228" s="86">
        <f t="shared" si="262"/>
        <v>0.15448429356123938</v>
      </c>
      <c r="BJ228" s="92">
        <f t="shared" si="263"/>
        <v>9.9619739342132556E-4</v>
      </c>
      <c r="BK228" s="156">
        <f t="shared" si="264"/>
        <v>9.9719079228934807E-4</v>
      </c>
      <c r="BM228" s="5"/>
      <c r="BN228" s="86">
        <f t="shared" si="265"/>
        <v>-0.3801059970771643</v>
      </c>
      <c r="BO228" s="86">
        <f t="shared" si="229"/>
        <v>155.04981566844043</v>
      </c>
      <c r="BP228" s="86">
        <f t="shared" si="266"/>
        <v>0.13032106844042346</v>
      </c>
      <c r="BQ228" s="92">
        <f t="shared" si="267"/>
        <v>8.405109537124695E-4</v>
      </c>
      <c r="BR228" s="156">
        <f t="shared" si="268"/>
        <v>8.4121800666152866E-4</v>
      </c>
      <c r="BW228" s="5"/>
      <c r="BX228" s="86">
        <f t="shared" si="230"/>
        <v>484.91258620860464</v>
      </c>
      <c r="BY228" s="86">
        <f t="shared" si="269"/>
        <v>8.292591108604654</v>
      </c>
      <c r="BZ228" s="92">
        <f t="shared" si="270"/>
        <v>1.7101208226913835E-2</v>
      </c>
      <c r="CA228" s="156">
        <f t="shared" si="271"/>
        <v>1.7398747836554318E-2</v>
      </c>
      <c r="CC228" s="5"/>
      <c r="CD228" s="86">
        <f t="shared" si="231"/>
        <v>485.68100443651582</v>
      </c>
      <c r="CE228" s="86">
        <f t="shared" si="272"/>
        <v>9.0610093365158377</v>
      </c>
      <c r="CF228" s="92">
        <f t="shared" si="273"/>
        <v>1.8656297556929092E-2</v>
      </c>
      <c r="CG228" s="156">
        <f t="shared" si="274"/>
        <v>1.9010971905647267E-2</v>
      </c>
      <c r="CI228" s="5"/>
      <c r="CJ228" s="86">
        <f t="shared" si="232"/>
        <v>486.65077767702928</v>
      </c>
      <c r="CK228" s="86">
        <f t="shared" si="275"/>
        <v>10.030782577029299</v>
      </c>
      <c r="CL228" s="92">
        <f t="shared" si="276"/>
        <v>2.061187002496959E-2</v>
      </c>
      <c r="CM228" s="156">
        <f t="shared" si="277"/>
        <v>2.1045660442602147E-2</v>
      </c>
      <c r="CO228" s="5"/>
      <c r="CP228" s="86">
        <f t="shared" si="233"/>
        <v>487.1480925274717</v>
      </c>
      <c r="CQ228" s="86">
        <f t="shared" si="278"/>
        <v>10.528097427471721</v>
      </c>
      <c r="CR228" s="92">
        <f t="shared" si="279"/>
        <v>2.1611697939426931E-2</v>
      </c>
      <c r="CS228" s="156">
        <f t="shared" si="280"/>
        <v>2.2089080474399343E-2</v>
      </c>
      <c r="CU228" s="5"/>
      <c r="CV228" s="6">
        <f t="shared" si="234"/>
        <v>485.68100443651582</v>
      </c>
      <c r="CW228" s="5"/>
      <c r="CX228" s="86">
        <f t="shared" si="281"/>
        <v>0.74581769179607138</v>
      </c>
      <c r="CY228" s="86">
        <f t="shared" si="235"/>
        <v>486.42682212831187</v>
      </c>
      <c r="CZ228" s="86">
        <f t="shared" si="282"/>
        <v>9.8068270283118864</v>
      </c>
      <c r="DA228" s="92">
        <f t="shared" si="283"/>
        <v>2.016095038798045E-2</v>
      </c>
      <c r="DB228" s="156">
        <f t="shared" si="284"/>
        <v>2.0575777619766686E-2</v>
      </c>
      <c r="DD228" s="5"/>
      <c r="DE228" s="86">
        <f t="shared" si="285"/>
        <v>1.5055034935245211</v>
      </c>
      <c r="DF228" s="86">
        <f t="shared" si="236"/>
        <v>487.18650793004036</v>
      </c>
      <c r="DG228" s="86">
        <f t="shared" si="286"/>
        <v>10.566512830040381</v>
      </c>
      <c r="DH228" s="92">
        <f t="shared" si="287"/>
        <v>2.1688845356032979E-2</v>
      </c>
      <c r="DI228" s="156">
        <f t="shared" si="288"/>
        <v>2.21696801197428E-2</v>
      </c>
      <c r="DK228" s="5"/>
      <c r="DL228" s="86">
        <f t="shared" si="289"/>
        <v>2.0001573085589852</v>
      </c>
      <c r="DM228" s="86">
        <f t="shared" si="237"/>
        <v>487.6811617450748</v>
      </c>
      <c r="DN228" s="86">
        <f t="shared" si="290"/>
        <v>11.06116664507482</v>
      </c>
      <c r="DO228" s="92">
        <f t="shared" si="291"/>
        <v>2.2681143978361861E-2</v>
      </c>
      <c r="DP228" s="156">
        <f t="shared" si="292"/>
        <v>2.3207517013116644E-2</v>
      </c>
      <c r="DR228" s="5"/>
      <c r="DS228" s="86">
        <f t="shared" si="238"/>
        <v>2.2006321364338346</v>
      </c>
      <c r="DT228" s="86">
        <f t="shared" si="222"/>
        <v>487.88163657294967</v>
      </c>
      <c r="DU228" s="86">
        <f t="shared" si="293"/>
        <v>11.261641472949691</v>
      </c>
      <c r="DV228" s="92">
        <f t="shared" si="294"/>
        <v>2.3082732836708874E-2</v>
      </c>
      <c r="DW228" s="156">
        <f t="shared" si="295"/>
        <v>2.3628134758775444E-2</v>
      </c>
    </row>
    <row r="229" spans="1:127" x14ac:dyDescent="0.7">
      <c r="A229" s="25">
        <v>44159</v>
      </c>
      <c r="B229">
        <v>155.9029999</v>
      </c>
      <c r="C229" s="85">
        <v>44159</v>
      </c>
      <c r="D229">
        <v>482.88000490000002</v>
      </c>
      <c r="E229" s="17">
        <v>228</v>
      </c>
      <c r="R229" s="5"/>
      <c r="S229" s="86">
        <f t="shared" si="239"/>
        <v>155.45278580353698</v>
      </c>
      <c r="T229" s="86">
        <f t="shared" si="240"/>
        <v>0.45021409646301436</v>
      </c>
      <c r="U229" s="92">
        <f t="shared" si="241"/>
        <v>2.8961468534375455E-3</v>
      </c>
      <c r="V229" s="156">
        <f t="shared" si="242"/>
        <v>2.8877834086053038E-3</v>
      </c>
      <c r="W229" s="102"/>
      <c r="X229" s="5"/>
      <c r="Y229" s="86">
        <f t="shared" si="243"/>
        <v>155.17470813275878</v>
      </c>
      <c r="Z229" s="86">
        <f t="shared" si="244"/>
        <v>0.7282917672412168</v>
      </c>
      <c r="AA229" s="92">
        <f t="shared" si="245"/>
        <v>4.6933664384155383E-3</v>
      </c>
      <c r="AB229" s="156">
        <f t="shared" si="246"/>
        <v>4.6714416509519444E-3</v>
      </c>
      <c r="AC229" s="102"/>
      <c r="AD229" s="5"/>
      <c r="AE229" s="86">
        <f t="shared" si="223"/>
        <v>155.0343631756262</v>
      </c>
      <c r="AF229" s="86">
        <f t="shared" si="247"/>
        <v>0.86863672437380046</v>
      </c>
      <c r="AG229" s="92">
        <f t="shared" si="248"/>
        <v>5.6028657555731078E-3</v>
      </c>
      <c r="AH229" s="156">
        <f t="shared" si="249"/>
        <v>5.5716485566728374E-3</v>
      </c>
      <c r="AI229" s="102"/>
      <c r="AJ229" s="5"/>
      <c r="AK229" s="86">
        <f t="shared" si="224"/>
        <v>154.98375036686653</v>
      </c>
      <c r="AL229" s="86">
        <f t="shared" si="250"/>
        <v>0.91924953313346691</v>
      </c>
      <c r="AM229" s="92">
        <f t="shared" si="251"/>
        <v>5.931263961270034E-3</v>
      </c>
      <c r="AN229" s="156">
        <f t="shared" si="252"/>
        <v>5.8962914999909945E-3</v>
      </c>
      <c r="AO229" s="102"/>
      <c r="AP229" s="5"/>
      <c r="AQ229" s="6">
        <f t="shared" si="225"/>
        <v>155.17470813275878</v>
      </c>
      <c r="AR229" s="5"/>
      <c r="AS229" s="86">
        <f t="shared" si="253"/>
        <v>-0.26989891575532005</v>
      </c>
      <c r="AT229" s="86">
        <f t="shared" si="226"/>
        <v>154.90480921700345</v>
      </c>
      <c r="AU229" s="86">
        <f t="shared" si="254"/>
        <v>0.998190682996551</v>
      </c>
      <c r="AV229" s="92">
        <f t="shared" si="255"/>
        <v>6.4438973072695445E-3</v>
      </c>
      <c r="AW229" s="156">
        <f t="shared" si="256"/>
        <v>6.4026393567591065E-3</v>
      </c>
      <c r="AY229" s="5"/>
      <c r="AZ229" s="86">
        <f t="shared" si="257"/>
        <v>-0.28362077166360555</v>
      </c>
      <c r="BA229" s="86">
        <f t="shared" si="227"/>
        <v>154.89108736109517</v>
      </c>
      <c r="BB229" s="86">
        <f t="shared" si="258"/>
        <v>1.0119125389048236</v>
      </c>
      <c r="BC229" s="92">
        <f t="shared" si="259"/>
        <v>6.5330585261227309E-3</v>
      </c>
      <c r="BD229" s="156">
        <f t="shared" si="260"/>
        <v>6.4906546991006526E-3</v>
      </c>
      <c r="BF229" s="5"/>
      <c r="BG229">
        <f t="shared" si="261"/>
        <v>-0.28946147408596118</v>
      </c>
      <c r="BH229" s="86">
        <f t="shared" si="228"/>
        <v>154.88524665867283</v>
      </c>
      <c r="BI229" s="86">
        <f t="shared" si="262"/>
        <v>1.0177532413271706</v>
      </c>
      <c r="BJ229" s="92">
        <f t="shared" si="263"/>
        <v>6.5710147562991362E-3</v>
      </c>
      <c r="BK229" s="156">
        <f t="shared" si="264"/>
        <v>6.5281183940012859E-3</v>
      </c>
      <c r="BM229" s="5"/>
      <c r="BN229" s="86">
        <f t="shared" si="265"/>
        <v>-0.28643664883839248</v>
      </c>
      <c r="BO229" s="86">
        <f t="shared" si="229"/>
        <v>154.88827148392039</v>
      </c>
      <c r="BP229" s="86">
        <f t="shared" si="266"/>
        <v>1.0147284160796062</v>
      </c>
      <c r="BQ229" s="92">
        <f t="shared" si="267"/>
        <v>6.5513573517085146E-3</v>
      </c>
      <c r="BR229" s="156">
        <f t="shared" si="268"/>
        <v>6.508716424510611E-3</v>
      </c>
      <c r="BW229" s="5"/>
      <c r="BX229" s="86">
        <f t="shared" si="230"/>
        <v>482.17603114276505</v>
      </c>
      <c r="BY229" s="86">
        <f t="shared" si="269"/>
        <v>0.70397375723496225</v>
      </c>
      <c r="BZ229" s="92">
        <f t="shared" si="270"/>
        <v>1.4599932633866785E-3</v>
      </c>
      <c r="CA229" s="156">
        <f t="shared" si="271"/>
        <v>1.4578647906134542E-3</v>
      </c>
      <c r="CC229" s="5"/>
      <c r="CD229" s="86">
        <f t="shared" si="231"/>
        <v>481.15049976825787</v>
      </c>
      <c r="CE229" s="86">
        <f t="shared" si="272"/>
        <v>1.7295051317421439</v>
      </c>
      <c r="CF229" s="92">
        <f t="shared" si="273"/>
        <v>3.5945200775539996E-3</v>
      </c>
      <c r="CG229" s="156">
        <f t="shared" si="274"/>
        <v>3.5816457798875075E-3</v>
      </c>
      <c r="CI229" s="5"/>
      <c r="CJ229" s="86">
        <f t="shared" si="232"/>
        <v>480.03046117618999</v>
      </c>
      <c r="CK229" s="86">
        <f t="shared" si="275"/>
        <v>2.8495437238100294</v>
      </c>
      <c r="CL229" s="92">
        <f t="shared" si="276"/>
        <v>5.9361727104316727E-3</v>
      </c>
      <c r="CM229" s="156">
        <f t="shared" si="277"/>
        <v>5.9011425093075526E-3</v>
      </c>
      <c r="CO229" s="5"/>
      <c r="CP229" s="86">
        <f t="shared" si="233"/>
        <v>479.25201945686797</v>
      </c>
      <c r="CQ229" s="86">
        <f t="shared" si="278"/>
        <v>3.6279854431320473</v>
      </c>
      <c r="CR229" s="92">
        <f t="shared" si="279"/>
        <v>7.5700994379608684E-3</v>
      </c>
      <c r="CS229" s="156">
        <f t="shared" si="280"/>
        <v>7.5132235882978205E-3</v>
      </c>
      <c r="CU229" s="5"/>
      <c r="CV229" s="6">
        <f t="shared" si="234"/>
        <v>481.15049976825787</v>
      </c>
      <c r="CW229" s="5"/>
      <c r="CX229" s="86">
        <f t="shared" si="281"/>
        <v>-0.99536868702175485</v>
      </c>
      <c r="CY229" s="86">
        <f t="shared" si="235"/>
        <v>480.15513108123611</v>
      </c>
      <c r="CZ229" s="86">
        <f t="shared" si="282"/>
        <v>2.7248738187639105</v>
      </c>
      <c r="DA229" s="92">
        <f t="shared" si="283"/>
        <v>5.6749863583211331E-3</v>
      </c>
      <c r="DB229" s="156">
        <f t="shared" si="284"/>
        <v>5.6429626224183934E-3</v>
      </c>
      <c r="DD229" s="5"/>
      <c r="DE229" s="86">
        <f t="shared" si="285"/>
        <v>-1.5125005873667132</v>
      </c>
      <c r="DF229" s="86">
        <f t="shared" si="236"/>
        <v>479.63799918089114</v>
      </c>
      <c r="DG229" s="86">
        <f t="shared" si="286"/>
        <v>3.2420057191088745</v>
      </c>
      <c r="DH229" s="92">
        <f t="shared" si="287"/>
        <v>6.7592762138226278E-3</v>
      </c>
      <c r="DI229" s="156">
        <f t="shared" si="288"/>
        <v>6.7138951420866221E-3</v>
      </c>
      <c r="DK229" s="5"/>
      <c r="DL229" s="86">
        <f t="shared" si="289"/>
        <v>-2.3100795961401905</v>
      </c>
      <c r="DM229" s="86">
        <f t="shared" si="237"/>
        <v>478.84042017211766</v>
      </c>
      <c r="DN229" s="86">
        <f t="shared" si="290"/>
        <v>4.0395847278823567</v>
      </c>
      <c r="DO229" s="92">
        <f t="shared" si="291"/>
        <v>8.4361815705331234E-3</v>
      </c>
      <c r="DP229" s="156">
        <f t="shared" si="292"/>
        <v>8.3656077843167632E-3</v>
      </c>
      <c r="DR229" s="5"/>
      <c r="DS229" s="86">
        <f t="shared" si="238"/>
        <v>-2.8477204670850016</v>
      </c>
      <c r="DT229" s="86">
        <f t="shared" si="222"/>
        <v>478.30277930117285</v>
      </c>
      <c r="DU229" s="86">
        <f t="shared" si="293"/>
        <v>4.5772255988271695</v>
      </c>
      <c r="DV229" s="92">
        <f t="shared" si="294"/>
        <v>9.5697240260965086E-3</v>
      </c>
      <c r="DW229" s="156">
        <f t="shared" si="295"/>
        <v>9.47901249250333E-3</v>
      </c>
    </row>
    <row r="230" spans="1:127" x14ac:dyDescent="0.7">
      <c r="A230" s="25">
        <v>44160</v>
      </c>
      <c r="B230">
        <v>159.2534943</v>
      </c>
      <c r="C230" s="85">
        <v>44160</v>
      </c>
      <c r="D230">
        <v>485</v>
      </c>
      <c r="E230" s="17">
        <v>229</v>
      </c>
      <c r="R230" s="5"/>
      <c r="S230" s="86">
        <f t="shared" si="239"/>
        <v>155.60135645536977</v>
      </c>
      <c r="T230" s="86">
        <f t="shared" si="240"/>
        <v>3.6521378446302322</v>
      </c>
      <c r="U230" s="92">
        <f t="shared" si="241"/>
        <v>2.3471118297595007E-2</v>
      </c>
      <c r="V230" s="156">
        <f t="shared" si="242"/>
        <v>2.2932858463691697E-2</v>
      </c>
      <c r="W230" s="102"/>
      <c r="X230" s="5"/>
      <c r="Y230" s="86">
        <f t="shared" si="243"/>
        <v>155.53885401637939</v>
      </c>
      <c r="Z230" s="86">
        <f t="shared" si="244"/>
        <v>3.7146402836206107</v>
      </c>
      <c r="AA230" s="92">
        <f t="shared" si="245"/>
        <v>2.3882394576659485E-2</v>
      </c>
      <c r="AB230" s="156">
        <f t="shared" si="246"/>
        <v>2.3325329845654826E-2</v>
      </c>
      <c r="AC230" s="102"/>
      <c r="AD230" s="5"/>
      <c r="AE230" s="86">
        <f t="shared" si="223"/>
        <v>155.60766341371291</v>
      </c>
      <c r="AF230" s="86">
        <f t="shared" si="247"/>
        <v>3.6458308862870865</v>
      </c>
      <c r="AG230" s="92">
        <f t="shared" si="248"/>
        <v>2.3429635830941972E-2</v>
      </c>
      <c r="AH230" s="156">
        <f t="shared" si="249"/>
        <v>2.2893255198652721E-2</v>
      </c>
      <c r="AI230" s="102"/>
      <c r="AJ230" s="5"/>
      <c r="AK230" s="86">
        <f t="shared" si="224"/>
        <v>155.67318751671664</v>
      </c>
      <c r="AL230" s="86">
        <f t="shared" si="250"/>
        <v>3.5803067832833619</v>
      </c>
      <c r="AM230" s="92">
        <f t="shared" si="251"/>
        <v>2.2998866024368507E-2</v>
      </c>
      <c r="AN230" s="156">
        <f t="shared" si="252"/>
        <v>2.2481809890706819E-2</v>
      </c>
      <c r="AO230" s="102"/>
      <c r="AP230" s="5"/>
      <c r="AQ230" s="6">
        <f t="shared" si="225"/>
        <v>155.53885401637939</v>
      </c>
      <c r="AR230" s="5"/>
      <c r="AS230" s="86">
        <f t="shared" si="253"/>
        <v>-6.066413196126362E-2</v>
      </c>
      <c r="AT230" s="86">
        <f t="shared" si="226"/>
        <v>155.47818988441813</v>
      </c>
      <c r="AU230" s="86">
        <f t="shared" si="254"/>
        <v>3.7753044155818714</v>
      </c>
      <c r="AV230" s="92">
        <f t="shared" si="255"/>
        <v>2.4281890716559139E-2</v>
      </c>
      <c r="AW230" s="156">
        <f t="shared" si="256"/>
        <v>2.3706257951677932E-2</v>
      </c>
      <c r="AY230" s="5"/>
      <c r="AZ230" s="86">
        <f t="shared" si="257"/>
        <v>4.0262555978501424E-2</v>
      </c>
      <c r="BA230" s="86">
        <f t="shared" si="227"/>
        <v>155.57911657235789</v>
      </c>
      <c r="BB230" s="86">
        <f t="shared" si="258"/>
        <v>3.6743777276421099</v>
      </c>
      <c r="BC230" s="92">
        <f t="shared" si="259"/>
        <v>2.3617422495989061E-2</v>
      </c>
      <c r="BD230" s="156">
        <f t="shared" si="260"/>
        <v>2.3072509295905038E-2</v>
      </c>
      <c r="BF230" s="5"/>
      <c r="BG230">
        <f t="shared" si="261"/>
        <v>0.14191938200037479</v>
      </c>
      <c r="BH230" s="86">
        <f t="shared" si="228"/>
        <v>155.68077339837976</v>
      </c>
      <c r="BI230" s="86">
        <f t="shared" si="262"/>
        <v>3.5727209016202437</v>
      </c>
      <c r="BJ230" s="92">
        <f t="shared" si="263"/>
        <v>2.2949018196857355E-2</v>
      </c>
      <c r="BK230" s="156">
        <f t="shared" si="264"/>
        <v>2.2434175886213152E-2</v>
      </c>
      <c r="BM230" s="5"/>
      <c r="BN230" s="86">
        <f t="shared" si="265"/>
        <v>0.20150025050585818</v>
      </c>
      <c r="BO230" s="86">
        <f t="shared" si="229"/>
        <v>155.74035426688525</v>
      </c>
      <c r="BP230" s="86">
        <f t="shared" si="266"/>
        <v>3.5131400331147518</v>
      </c>
      <c r="BQ230" s="92">
        <f t="shared" si="267"/>
        <v>2.2557673312431546E-2</v>
      </c>
      <c r="BR230" s="156">
        <f t="shared" si="268"/>
        <v>2.2060049913232904E-2</v>
      </c>
      <c r="BW230" s="5"/>
      <c r="BX230" s="86">
        <f t="shared" si="230"/>
        <v>482.40834248265253</v>
      </c>
      <c r="BY230" s="86">
        <f t="shared" si="269"/>
        <v>2.5916575173474712</v>
      </c>
      <c r="BZ230" s="92">
        <f t="shared" si="270"/>
        <v>5.3723314651024463E-3</v>
      </c>
      <c r="CA230" s="156">
        <f t="shared" si="271"/>
        <v>5.3436237471081883E-3</v>
      </c>
      <c r="CC230" s="5"/>
      <c r="CD230" s="86">
        <f t="shared" si="231"/>
        <v>482.01525233412895</v>
      </c>
      <c r="CE230" s="86">
        <f t="shared" si="272"/>
        <v>2.9847476658710548</v>
      </c>
      <c r="CF230" s="92">
        <f t="shared" si="273"/>
        <v>6.1922265974315117E-3</v>
      </c>
      <c r="CG230" s="156">
        <f t="shared" si="274"/>
        <v>6.1541188987032057E-3</v>
      </c>
      <c r="CI230" s="5"/>
      <c r="CJ230" s="86">
        <f t="shared" si="232"/>
        <v>481.91116003390459</v>
      </c>
      <c r="CK230" s="86">
        <f t="shared" si="275"/>
        <v>3.0888399660954065</v>
      </c>
      <c r="CL230" s="92">
        <f t="shared" si="276"/>
        <v>6.4095630528209655E-3</v>
      </c>
      <c r="CM230" s="156">
        <f t="shared" si="277"/>
        <v>6.3687421981348585E-3</v>
      </c>
      <c r="CO230" s="5"/>
      <c r="CP230" s="86">
        <f t="shared" si="233"/>
        <v>481.97300853921695</v>
      </c>
      <c r="CQ230" s="86">
        <f t="shared" si="278"/>
        <v>3.0269914607830515</v>
      </c>
      <c r="CR230" s="92">
        <f t="shared" si="279"/>
        <v>6.2804169676583723E-3</v>
      </c>
      <c r="CS230" s="156">
        <f t="shared" si="280"/>
        <v>6.2412195067691779E-3</v>
      </c>
      <c r="CU230" s="5"/>
      <c r="CV230" s="6">
        <f t="shared" si="234"/>
        <v>482.01525233412895</v>
      </c>
      <c r="CW230" s="5"/>
      <c r="CX230" s="86">
        <f t="shared" si="281"/>
        <v>-0.38152867356712189</v>
      </c>
      <c r="CY230" s="86">
        <f t="shared" si="235"/>
        <v>481.63372366056183</v>
      </c>
      <c r="CZ230" s="86">
        <f t="shared" si="282"/>
        <v>3.3662763394381727</v>
      </c>
      <c r="DA230" s="92">
        <f t="shared" si="283"/>
        <v>6.9892870330039505E-3</v>
      </c>
      <c r="DB230" s="156">
        <f t="shared" si="284"/>
        <v>6.9407759576044798E-3</v>
      </c>
      <c r="DD230" s="5"/>
      <c r="DE230" s="86">
        <f t="shared" si="285"/>
        <v>-0.32387401074782063</v>
      </c>
      <c r="DF230" s="86">
        <f t="shared" si="236"/>
        <v>481.69137832338112</v>
      </c>
      <c r="DG230" s="86">
        <f t="shared" si="286"/>
        <v>3.3086216766188841</v>
      </c>
      <c r="DH230" s="92">
        <f t="shared" si="287"/>
        <v>6.8687583492467192E-3</v>
      </c>
      <c r="DI230" s="156">
        <f t="shared" si="288"/>
        <v>6.8219003641626476E-3</v>
      </c>
      <c r="DK230" s="5"/>
      <c r="DL230" s="86">
        <f t="shared" si="289"/>
        <v>-0.21469036921275719</v>
      </c>
      <c r="DM230" s="86">
        <f t="shared" si="237"/>
        <v>481.8005619649162</v>
      </c>
      <c r="DN230" s="86">
        <f t="shared" si="290"/>
        <v>3.1994380350838014</v>
      </c>
      <c r="DO230" s="92">
        <f t="shared" si="291"/>
        <v>6.6405859346357057E-3</v>
      </c>
      <c r="DP230" s="156">
        <f t="shared" si="292"/>
        <v>6.5967794537810341E-3</v>
      </c>
      <c r="DR230" s="5"/>
      <c r="DS230" s="86">
        <f t="shared" si="238"/>
        <v>-6.3365692367946425E-2</v>
      </c>
      <c r="DT230" s="86">
        <f t="shared" si="222"/>
        <v>481.95188664176101</v>
      </c>
      <c r="DU230" s="86">
        <f t="shared" si="293"/>
        <v>3.048113358238993</v>
      </c>
      <c r="DV230" s="92">
        <f t="shared" si="294"/>
        <v>6.3245179502838672E-3</v>
      </c>
      <c r="DW230" s="156">
        <f t="shared" si="295"/>
        <v>6.284769810802047E-3</v>
      </c>
    </row>
    <row r="231" spans="1:127" x14ac:dyDescent="0.7">
      <c r="A231" s="25">
        <v>44162</v>
      </c>
      <c r="B231">
        <v>159.76699830000001</v>
      </c>
      <c r="C231" s="85">
        <v>44162</v>
      </c>
      <c r="D231">
        <v>491.35998540000003</v>
      </c>
      <c r="E231" s="17">
        <v>230</v>
      </c>
      <c r="R231" s="5"/>
      <c r="S231" s="86">
        <f t="shared" si="239"/>
        <v>156.80656194409772</v>
      </c>
      <c r="T231" s="86">
        <f t="shared" si="240"/>
        <v>2.9604363559022886</v>
      </c>
      <c r="U231" s="92">
        <f t="shared" si="241"/>
        <v>1.8879543809892971E-2</v>
      </c>
      <c r="V231" s="156">
        <f t="shared" si="242"/>
        <v>1.8529711313367576E-2</v>
      </c>
      <c r="W231" s="102"/>
      <c r="X231" s="5"/>
      <c r="Y231" s="86">
        <f t="shared" si="243"/>
        <v>157.39617415818969</v>
      </c>
      <c r="Z231" s="86">
        <f t="shared" si="244"/>
        <v>2.3708241418103171</v>
      </c>
      <c r="AA231" s="92">
        <f t="shared" si="245"/>
        <v>1.506278125558211E-2</v>
      </c>
      <c r="AB231" s="156">
        <f t="shared" si="246"/>
        <v>1.4839260717401341E-2</v>
      </c>
      <c r="AC231" s="102"/>
      <c r="AD231" s="5"/>
      <c r="AE231" s="86">
        <f t="shared" si="223"/>
        <v>158.01391179866238</v>
      </c>
      <c r="AF231" s="86">
        <f t="shared" si="247"/>
        <v>1.7530865013376342</v>
      </c>
      <c r="AG231" s="92">
        <f t="shared" si="248"/>
        <v>1.1094507321427343E-2</v>
      </c>
      <c r="AH231" s="156">
        <f t="shared" si="249"/>
        <v>1.097276984603418E-2</v>
      </c>
      <c r="AI231" s="102"/>
      <c r="AJ231" s="5"/>
      <c r="AK231" s="86">
        <f t="shared" si="224"/>
        <v>158.35841760417915</v>
      </c>
      <c r="AL231" s="86">
        <f t="shared" si="250"/>
        <v>1.4085806958208593</v>
      </c>
      <c r="AM231" s="92">
        <f t="shared" si="251"/>
        <v>8.8948899410048552E-3</v>
      </c>
      <c r="AN231" s="156">
        <f t="shared" si="252"/>
        <v>8.8164684246988152E-3</v>
      </c>
      <c r="AO231" s="102"/>
      <c r="AP231" s="5"/>
      <c r="AQ231" s="6">
        <f t="shared" si="225"/>
        <v>157.39617415818969</v>
      </c>
      <c r="AR231" s="5"/>
      <c r="AS231" s="86">
        <f t="shared" si="253"/>
        <v>0.57227067838335421</v>
      </c>
      <c r="AT231" s="86">
        <f t="shared" si="226"/>
        <v>157.96844483657304</v>
      </c>
      <c r="AU231" s="86">
        <f t="shared" si="254"/>
        <v>1.7985534634269698</v>
      </c>
      <c r="AV231" s="92">
        <f t="shared" si="255"/>
        <v>1.1385523642317751E-2</v>
      </c>
      <c r="AW231" s="156">
        <f t="shared" si="256"/>
        <v>1.1257352786022579E-2</v>
      </c>
      <c r="AY231" s="5"/>
      <c r="AZ231" s="86">
        <f t="shared" si="257"/>
        <v>0.94879134889440342</v>
      </c>
      <c r="BA231" s="86">
        <f t="shared" si="227"/>
        <v>158.34496550708411</v>
      </c>
      <c r="BB231" s="86">
        <f t="shared" si="258"/>
        <v>1.4220327929158998</v>
      </c>
      <c r="BC231" s="92">
        <f t="shared" si="259"/>
        <v>8.980599972736614E-3</v>
      </c>
      <c r="BD231" s="156">
        <f t="shared" si="260"/>
        <v>8.9006666460973351E-3</v>
      </c>
      <c r="BF231" s="5"/>
      <c r="BG231">
        <f t="shared" si="261"/>
        <v>1.2740838834749291</v>
      </c>
      <c r="BH231" s="86">
        <f t="shared" si="228"/>
        <v>158.67025804166462</v>
      </c>
      <c r="BI231" s="86">
        <f t="shared" si="262"/>
        <v>1.0967402583353874</v>
      </c>
      <c r="BJ231" s="92">
        <f t="shared" si="263"/>
        <v>6.9120720661297371E-3</v>
      </c>
      <c r="BK231" s="156">
        <f t="shared" si="264"/>
        <v>6.8646232952064377E-3</v>
      </c>
      <c r="BM231" s="5"/>
      <c r="BN231" s="86">
        <f t="shared" si="265"/>
        <v>1.4433651689841935</v>
      </c>
      <c r="BO231" s="86">
        <f t="shared" si="229"/>
        <v>158.8395393271739</v>
      </c>
      <c r="BP231" s="86">
        <f t="shared" si="266"/>
        <v>0.92745897282611622</v>
      </c>
      <c r="BQ231" s="92">
        <f t="shared" si="267"/>
        <v>5.8389679090906851E-3</v>
      </c>
      <c r="BR231" s="156">
        <f t="shared" si="268"/>
        <v>5.8050722783474628E-3</v>
      </c>
      <c r="BW231" s="5"/>
      <c r="BX231" s="86">
        <f t="shared" si="230"/>
        <v>483.26358946337717</v>
      </c>
      <c r="BY231" s="86">
        <f t="shared" si="269"/>
        <v>8.0963959366228551</v>
      </c>
      <c r="BZ231" s="92">
        <f t="shared" si="270"/>
        <v>1.6753581509447484E-2</v>
      </c>
      <c r="CA231" s="156">
        <f t="shared" si="271"/>
        <v>1.6477523968566235E-2</v>
      </c>
      <c r="CC231" s="5"/>
      <c r="CD231" s="86">
        <f t="shared" si="231"/>
        <v>483.50762616706447</v>
      </c>
      <c r="CE231" s="86">
        <f t="shared" si="272"/>
        <v>7.8523592329355552</v>
      </c>
      <c r="CF231" s="92">
        <f t="shared" si="273"/>
        <v>1.6240404097002517E-2</v>
      </c>
      <c r="CG231" s="156">
        <f t="shared" si="274"/>
        <v>1.5980868337382433E-2</v>
      </c>
      <c r="CI231" s="5"/>
      <c r="CJ231" s="86">
        <f t="shared" si="232"/>
        <v>483.94979441152759</v>
      </c>
      <c r="CK231" s="86">
        <f t="shared" si="275"/>
        <v>7.4101909884724364</v>
      </c>
      <c r="CL231" s="92">
        <f t="shared" si="276"/>
        <v>1.5311900271562399E-2</v>
      </c>
      <c r="CM231" s="156">
        <f t="shared" si="277"/>
        <v>1.5080981782511335E-2</v>
      </c>
      <c r="CO231" s="5"/>
      <c r="CP231" s="86">
        <f t="shared" si="233"/>
        <v>484.24325213480427</v>
      </c>
      <c r="CQ231" s="86">
        <f t="shared" si="278"/>
        <v>7.1167332651957622</v>
      </c>
      <c r="CR231" s="92">
        <f t="shared" si="279"/>
        <v>1.4696608024626839E-2</v>
      </c>
      <c r="CS231" s="156">
        <f t="shared" si="280"/>
        <v>1.4483746085677415E-2</v>
      </c>
      <c r="CU231" s="5"/>
      <c r="CV231" s="6">
        <f t="shared" si="234"/>
        <v>483.50762616706447</v>
      </c>
      <c r="CW231" s="5"/>
      <c r="CX231" s="86">
        <f t="shared" si="281"/>
        <v>0.23685915357875242</v>
      </c>
      <c r="CY231" s="86">
        <f t="shared" si="235"/>
        <v>483.74448532064321</v>
      </c>
      <c r="CZ231" s="86">
        <f t="shared" si="282"/>
        <v>7.6155000793568206</v>
      </c>
      <c r="DA231" s="92">
        <f t="shared" si="283"/>
        <v>1.5742815288755166E-2</v>
      </c>
      <c r="DB231" s="156">
        <f t="shared" si="284"/>
        <v>1.5498820224763097E-2</v>
      </c>
      <c r="DD231" s="5"/>
      <c r="DE231" s="86">
        <f t="shared" si="285"/>
        <v>0.58424991109385338</v>
      </c>
      <c r="DF231" s="86">
        <f t="shared" si="236"/>
        <v>484.09187607815835</v>
      </c>
      <c r="DG231" s="86">
        <f t="shared" si="286"/>
        <v>7.2681093218416777</v>
      </c>
      <c r="DH231" s="92">
        <f t="shared" si="287"/>
        <v>1.5013904758583918E-2</v>
      </c>
      <c r="DI231" s="156">
        <f t="shared" si="288"/>
        <v>1.4791821755540287E-2</v>
      </c>
      <c r="DK231" s="5"/>
      <c r="DL231" s="86">
        <f t="shared" si="289"/>
        <v>0.91197200420511071</v>
      </c>
      <c r="DM231" s="86">
        <f t="shared" si="237"/>
        <v>484.41959817126957</v>
      </c>
      <c r="DN231" s="86">
        <f t="shared" si="290"/>
        <v>6.940387228730458</v>
      </c>
      <c r="DO231" s="92">
        <f t="shared" si="291"/>
        <v>1.4327222215886981E-2</v>
      </c>
      <c r="DP231" s="156">
        <f t="shared" si="292"/>
        <v>1.4124852317960969E-2</v>
      </c>
      <c r="DR231" s="5"/>
      <c r="DS231" s="86">
        <f t="shared" si="238"/>
        <v>1.103438951609659</v>
      </c>
      <c r="DT231" s="86">
        <f t="shared" si="222"/>
        <v>484.61106511867411</v>
      </c>
      <c r="DU231" s="86">
        <f t="shared" si="293"/>
        <v>6.7489202813259226</v>
      </c>
      <c r="DV231" s="92">
        <f t="shared" si="294"/>
        <v>1.3926467567704447E-2</v>
      </c>
      <c r="DW231" s="156">
        <f t="shared" si="295"/>
        <v>1.3735184959825021E-2</v>
      </c>
    </row>
    <row r="232" spans="1:127" x14ac:dyDescent="0.7">
      <c r="A232" s="25">
        <v>44165</v>
      </c>
      <c r="B232">
        <v>158.40199279999999</v>
      </c>
      <c r="C232" s="85">
        <v>44165</v>
      </c>
      <c r="D232">
        <v>490.7000122</v>
      </c>
      <c r="E232" s="17">
        <v>231</v>
      </c>
      <c r="R232" s="5"/>
      <c r="S232" s="86">
        <f t="shared" si="239"/>
        <v>157.78350594154546</v>
      </c>
      <c r="T232" s="86">
        <f t="shared" si="240"/>
        <v>0.61848685845453133</v>
      </c>
      <c r="U232" s="92">
        <f t="shared" si="241"/>
        <v>3.9198448200514959E-3</v>
      </c>
      <c r="V232" s="156">
        <f t="shared" si="242"/>
        <v>3.9045396306057797E-3</v>
      </c>
      <c r="W232" s="102"/>
      <c r="X232" s="5"/>
      <c r="Y232" s="86">
        <f t="shared" si="243"/>
        <v>158.58158622909485</v>
      </c>
      <c r="Z232" s="86">
        <f t="shared" si="244"/>
        <v>0.17959342909486509</v>
      </c>
      <c r="AA232" s="92">
        <f t="shared" si="245"/>
        <v>1.1324986296669746E-3</v>
      </c>
      <c r="AB232" s="156">
        <f t="shared" si="246"/>
        <v>1.1337826369496602E-3</v>
      </c>
      <c r="AC232" s="102"/>
      <c r="AD232" s="5"/>
      <c r="AE232" s="86">
        <f t="shared" si="223"/>
        <v>159.17094888954523</v>
      </c>
      <c r="AF232" s="86">
        <f t="shared" si="247"/>
        <v>0.76895608954524164</v>
      </c>
      <c r="AG232" s="92">
        <f t="shared" si="248"/>
        <v>4.8310077618425804E-3</v>
      </c>
      <c r="AH232" s="156">
        <f t="shared" si="249"/>
        <v>4.8544596943053209E-3</v>
      </c>
      <c r="AI232" s="102"/>
      <c r="AJ232" s="5"/>
      <c r="AK232" s="86">
        <f t="shared" si="224"/>
        <v>159.41485312604479</v>
      </c>
      <c r="AL232" s="86">
        <f t="shared" si="250"/>
        <v>1.0128603260448017</v>
      </c>
      <c r="AM232" s="92">
        <f t="shared" si="251"/>
        <v>6.3536132686705287E-3</v>
      </c>
      <c r="AN232" s="156">
        <f t="shared" si="252"/>
        <v>6.3942397954781394E-3</v>
      </c>
      <c r="AO232" s="102"/>
      <c r="AP232" s="5"/>
      <c r="AQ232" s="6">
        <f t="shared" si="225"/>
        <v>158.58158622909485</v>
      </c>
      <c r="AR232" s="5"/>
      <c r="AS232" s="86">
        <f t="shared" si="253"/>
        <v>0.77460733791554959</v>
      </c>
      <c r="AT232" s="86">
        <f t="shared" si="226"/>
        <v>159.35619356701039</v>
      </c>
      <c r="AU232" s="86">
        <f t="shared" si="254"/>
        <v>0.95420076701040557</v>
      </c>
      <c r="AV232" s="92">
        <f t="shared" si="255"/>
        <v>5.9878486405309213E-3</v>
      </c>
      <c r="AW232" s="156">
        <f t="shared" si="256"/>
        <v>6.0239189554590353E-3</v>
      </c>
      <c r="AY232" s="5"/>
      <c r="AZ232" s="86">
        <f t="shared" si="257"/>
        <v>1.067101709899781</v>
      </c>
      <c r="BA232" s="86">
        <f t="shared" si="227"/>
        <v>159.64868793899464</v>
      </c>
      <c r="BB232" s="86">
        <f t="shared" si="258"/>
        <v>1.246695138994653</v>
      </c>
      <c r="BC232" s="92">
        <f t="shared" si="259"/>
        <v>7.8089908228437385E-3</v>
      </c>
      <c r="BD232" s="156">
        <f t="shared" si="260"/>
        <v>7.8704511032809E-3</v>
      </c>
      <c r="BF232" s="5"/>
      <c r="BG232">
        <f t="shared" si="261"/>
        <v>1.2155604871788805</v>
      </c>
      <c r="BH232" s="86">
        <f t="shared" si="228"/>
        <v>159.79714671627374</v>
      </c>
      <c r="BI232" s="86">
        <f t="shared" si="262"/>
        <v>1.3951539162737561</v>
      </c>
      <c r="BJ232" s="92">
        <f t="shared" si="263"/>
        <v>8.7307811493712584E-3</v>
      </c>
      <c r="BK232" s="156">
        <f t="shared" si="264"/>
        <v>8.807679067745643E-3</v>
      </c>
      <c r="BM232" s="5"/>
      <c r="BN232" s="86">
        <f t="shared" si="265"/>
        <v>1.2499003454249173</v>
      </c>
      <c r="BO232" s="86">
        <f t="shared" si="229"/>
        <v>159.83148657451977</v>
      </c>
      <c r="BP232" s="86">
        <f t="shared" si="266"/>
        <v>1.4294937745197842</v>
      </c>
      <c r="BQ232" s="92">
        <f t="shared" si="267"/>
        <v>8.9437557339698374E-3</v>
      </c>
      <c r="BR232" s="156">
        <f t="shared" si="268"/>
        <v>9.0244683747424687E-3</v>
      </c>
      <c r="BW232" s="5"/>
      <c r="BX232" s="86">
        <f t="shared" si="230"/>
        <v>485.93540012246268</v>
      </c>
      <c r="BY232" s="86">
        <f t="shared" si="269"/>
        <v>4.764612077537322</v>
      </c>
      <c r="BZ232" s="92">
        <f t="shared" si="270"/>
        <v>9.8050318547209594E-3</v>
      </c>
      <c r="CA232" s="156">
        <f t="shared" si="271"/>
        <v>9.7098266946758424E-3</v>
      </c>
      <c r="CC232" s="5"/>
      <c r="CD232" s="86">
        <f t="shared" si="231"/>
        <v>487.43380578353225</v>
      </c>
      <c r="CE232" s="86">
        <f t="shared" si="272"/>
        <v>3.2662064164677531</v>
      </c>
      <c r="CF232" s="92">
        <f t="shared" si="273"/>
        <v>6.7008204554410093E-3</v>
      </c>
      <c r="CG232" s="156">
        <f t="shared" si="274"/>
        <v>6.6562183314894836E-3</v>
      </c>
      <c r="CI232" s="5"/>
      <c r="CJ232" s="86">
        <f t="shared" si="232"/>
        <v>488.8405204639194</v>
      </c>
      <c r="CK232" s="86">
        <f t="shared" si="275"/>
        <v>1.8594917360805994</v>
      </c>
      <c r="CL232" s="92">
        <f t="shared" si="276"/>
        <v>3.803882162460478E-3</v>
      </c>
      <c r="CM232" s="156">
        <f t="shared" si="277"/>
        <v>3.7894674747281356E-3</v>
      </c>
      <c r="CO232" s="5"/>
      <c r="CP232" s="86">
        <f t="shared" si="233"/>
        <v>489.58080208370109</v>
      </c>
      <c r="CQ232" s="86">
        <f t="shared" si="278"/>
        <v>1.1192101162989161</v>
      </c>
      <c r="CR232" s="92">
        <f t="shared" si="279"/>
        <v>2.2860580143981434E-3</v>
      </c>
      <c r="CS232" s="156">
        <f t="shared" si="280"/>
        <v>2.2808438729827202E-3</v>
      </c>
      <c r="CU232" s="5"/>
      <c r="CV232" s="6">
        <f t="shared" si="234"/>
        <v>487.43380578353225</v>
      </c>
      <c r="CW232" s="5"/>
      <c r="CX232" s="86">
        <f t="shared" si="281"/>
        <v>1.4543349063321309</v>
      </c>
      <c r="CY232" s="86">
        <f t="shared" si="235"/>
        <v>488.88814068986437</v>
      </c>
      <c r="CZ232" s="86">
        <f t="shared" si="282"/>
        <v>1.8118715101356315</v>
      </c>
      <c r="DA232" s="92">
        <f t="shared" si="283"/>
        <v>3.7061064880381852E-3</v>
      </c>
      <c r="DB232" s="156">
        <f t="shared" si="284"/>
        <v>3.692421978985293E-3</v>
      </c>
      <c r="DD232" s="5"/>
      <c r="DE232" s="86">
        <f t="shared" si="285"/>
        <v>2.2552147637808155</v>
      </c>
      <c r="DF232" s="86">
        <f t="shared" si="236"/>
        <v>489.68902054731308</v>
      </c>
      <c r="DG232" s="86">
        <f t="shared" si="286"/>
        <v>1.0109916526869256</v>
      </c>
      <c r="DH232" s="92">
        <f t="shared" si="287"/>
        <v>2.0645585468854616E-3</v>
      </c>
      <c r="DI232" s="156">
        <f t="shared" si="288"/>
        <v>2.0603049267397706E-3</v>
      </c>
      <c r="DK232" s="5"/>
      <c r="DL232" s="86">
        <f t="shared" si="289"/>
        <v>2.9013490282984709</v>
      </c>
      <c r="DM232" s="86">
        <f t="shared" si="237"/>
        <v>490.33515481183071</v>
      </c>
      <c r="DN232" s="86">
        <f t="shared" si="290"/>
        <v>0.36485738816929825</v>
      </c>
      <c r="DO232" s="92">
        <f t="shared" si="291"/>
        <v>7.4409795950550325E-4</v>
      </c>
      <c r="DP232" s="156">
        <f t="shared" si="292"/>
        <v>7.4354468941930513E-4</v>
      </c>
      <c r="DR232" s="5"/>
      <c r="DS232" s="86">
        <f t="shared" si="238"/>
        <v>3.220494450253248</v>
      </c>
      <c r="DT232" s="86">
        <f t="shared" si="222"/>
        <v>490.65430023378548</v>
      </c>
      <c r="DU232" s="86">
        <f t="shared" si="293"/>
        <v>4.5711966214526001E-2</v>
      </c>
      <c r="DV232" s="92">
        <f t="shared" si="294"/>
        <v>9.3165322698171197E-5</v>
      </c>
      <c r="DW232" s="156">
        <f t="shared" si="295"/>
        <v>9.3156643729396679E-5</v>
      </c>
    </row>
    <row r="233" spans="1:127" x14ac:dyDescent="0.7">
      <c r="A233" s="25">
        <v>44166</v>
      </c>
      <c r="B233">
        <v>161.00399780000001</v>
      </c>
      <c r="C233" s="85">
        <v>44166</v>
      </c>
      <c r="D233">
        <v>504.57998659999998</v>
      </c>
      <c r="E233" s="17">
        <v>232</v>
      </c>
      <c r="R233" s="5"/>
      <c r="S233" s="86">
        <f t="shared" si="239"/>
        <v>157.98760660483543</v>
      </c>
      <c r="T233" s="86">
        <f t="shared" si="240"/>
        <v>3.016391195164573</v>
      </c>
      <c r="U233" s="92">
        <f t="shared" si="241"/>
        <v>1.909258112067793E-2</v>
      </c>
      <c r="V233" s="156">
        <f t="shared" si="242"/>
        <v>1.8734883831341566E-2</v>
      </c>
      <c r="W233" s="102"/>
      <c r="X233" s="5"/>
      <c r="Y233" s="86">
        <f t="shared" si="243"/>
        <v>158.49178951454741</v>
      </c>
      <c r="Z233" s="86">
        <f t="shared" si="244"/>
        <v>2.5122082854526013</v>
      </c>
      <c r="AA233" s="92">
        <f t="shared" si="245"/>
        <v>1.5850715631058065E-2</v>
      </c>
      <c r="AB233" s="156">
        <f t="shared" si="246"/>
        <v>1.5603390721845798E-2</v>
      </c>
      <c r="AC233" s="102"/>
      <c r="AD233" s="5"/>
      <c r="AE233" s="86">
        <f t="shared" si="223"/>
        <v>158.66343787044536</v>
      </c>
      <c r="AF233" s="86">
        <f t="shared" si="247"/>
        <v>2.3405599295546438</v>
      </c>
      <c r="AG233" s="92">
        <f t="shared" si="248"/>
        <v>1.4751728318566994E-2</v>
      </c>
      <c r="AH233" s="156">
        <f t="shared" si="249"/>
        <v>1.4537278338032943E-2</v>
      </c>
      <c r="AI233" s="102"/>
      <c r="AJ233" s="5"/>
      <c r="AK233" s="86">
        <f t="shared" si="224"/>
        <v>158.65520788151119</v>
      </c>
      <c r="AL233" s="86">
        <f t="shared" si="250"/>
        <v>2.3487899184888192</v>
      </c>
      <c r="AM233" s="92">
        <f t="shared" si="251"/>
        <v>1.4804366965646481E-2</v>
      </c>
      <c r="AN233" s="156">
        <f t="shared" si="252"/>
        <v>1.4588395012442475E-2</v>
      </c>
      <c r="AO233" s="102"/>
      <c r="AP233" s="5"/>
      <c r="AQ233" s="6">
        <f t="shared" si="225"/>
        <v>158.49178951454741</v>
      </c>
      <c r="AR233" s="5"/>
      <c r="AS233" s="86">
        <f t="shared" si="253"/>
        <v>0.4893540006027608</v>
      </c>
      <c r="AT233" s="86">
        <f t="shared" si="226"/>
        <v>158.98114351515017</v>
      </c>
      <c r="AU233" s="86">
        <f t="shared" si="254"/>
        <v>2.0228542848498421</v>
      </c>
      <c r="AV233" s="92">
        <f t="shared" si="255"/>
        <v>1.2723862969680259E-2</v>
      </c>
      <c r="AW233" s="156">
        <f t="shared" si="256"/>
        <v>1.2564000350864841E-2</v>
      </c>
      <c r="AY233" s="5"/>
      <c r="AZ233" s="86">
        <f t="shared" si="257"/>
        <v>0.48865249767616714</v>
      </c>
      <c r="BA233" s="86">
        <f t="shared" si="227"/>
        <v>158.98044201222356</v>
      </c>
      <c r="BB233" s="86">
        <f t="shared" si="258"/>
        <v>2.023555787776445</v>
      </c>
      <c r="BC233" s="92">
        <f t="shared" si="259"/>
        <v>1.272833162472186E-2</v>
      </c>
      <c r="BD233" s="156">
        <f t="shared" si="260"/>
        <v>1.2568357403709419E-2</v>
      </c>
      <c r="BF233" s="5"/>
      <c r="BG233">
        <f t="shared" si="261"/>
        <v>0.35402473403950446</v>
      </c>
      <c r="BH233" s="86">
        <f t="shared" si="228"/>
        <v>158.84581424858692</v>
      </c>
      <c r="BI233" s="86">
        <f t="shared" si="262"/>
        <v>2.1581835514130887</v>
      </c>
      <c r="BJ233" s="92">
        <f t="shared" si="263"/>
        <v>1.3586656731386221E-2</v>
      </c>
      <c r="BK233" s="156">
        <f t="shared" si="264"/>
        <v>1.340453393023194E-2</v>
      </c>
      <c r="BM233" s="5"/>
      <c r="BN233" s="86">
        <f t="shared" si="265"/>
        <v>0.24512755044564427</v>
      </c>
      <c r="BO233" s="86">
        <f t="shared" si="229"/>
        <v>158.73691706499304</v>
      </c>
      <c r="BP233" s="86">
        <f t="shared" si="266"/>
        <v>2.2670807350069708</v>
      </c>
      <c r="BQ233" s="92">
        <f t="shared" si="267"/>
        <v>1.4282000538530935E-2</v>
      </c>
      <c r="BR233" s="156">
        <f t="shared" si="268"/>
        <v>1.4080897157741077E-2</v>
      </c>
      <c r="BW233" s="5"/>
      <c r="BX233" s="86">
        <f t="shared" si="230"/>
        <v>487.50772210804996</v>
      </c>
      <c r="BY233" s="86">
        <f t="shared" si="269"/>
        <v>17.072264491950023</v>
      </c>
      <c r="BZ233" s="92">
        <f t="shared" si="270"/>
        <v>3.5019475010831046E-2</v>
      </c>
      <c r="CA233" s="156">
        <f t="shared" si="271"/>
        <v>3.3834604909694657E-2</v>
      </c>
      <c r="CC233" s="5"/>
      <c r="CD233" s="86">
        <f t="shared" si="231"/>
        <v>489.06690899176613</v>
      </c>
      <c r="CE233" s="86">
        <f t="shared" si="272"/>
        <v>15.513077608233857</v>
      </c>
      <c r="CF233" s="92">
        <f t="shared" si="273"/>
        <v>3.1719744932681662E-2</v>
      </c>
      <c r="CG233" s="156">
        <f t="shared" si="274"/>
        <v>3.0744536089838362E-2</v>
      </c>
      <c r="CI233" s="5"/>
      <c r="CJ233" s="86">
        <f t="shared" si="232"/>
        <v>490.06778500973257</v>
      </c>
      <c r="CK233" s="86">
        <f t="shared" si="275"/>
        <v>14.512201590267409</v>
      </c>
      <c r="CL233" s="92">
        <f t="shared" si="276"/>
        <v>2.9612641422613002E-2</v>
      </c>
      <c r="CM233" s="156">
        <f t="shared" si="277"/>
        <v>2.8760953616203948E-2</v>
      </c>
      <c r="CO233" s="5"/>
      <c r="CP233" s="86">
        <f t="shared" si="233"/>
        <v>490.42020967092526</v>
      </c>
      <c r="CQ233" s="86">
        <f t="shared" si="278"/>
        <v>14.159776929074724</v>
      </c>
      <c r="CR233" s="92">
        <f t="shared" si="279"/>
        <v>2.8872743516373468E-2</v>
      </c>
      <c r="CS233" s="156">
        <f t="shared" si="280"/>
        <v>2.80625020910703E-2</v>
      </c>
      <c r="CU233" s="5"/>
      <c r="CV233" s="6">
        <f t="shared" si="234"/>
        <v>489.06690899176613</v>
      </c>
      <c r="CW233" s="5"/>
      <c r="CX233" s="86">
        <f t="shared" si="281"/>
        <v>1.5133284459597069</v>
      </c>
      <c r="CY233" s="86">
        <f t="shared" si="235"/>
        <v>490.58023743772583</v>
      </c>
      <c r="CZ233" s="86">
        <f t="shared" si="282"/>
        <v>13.999749162274156</v>
      </c>
      <c r="DA233" s="92">
        <f t="shared" si="283"/>
        <v>2.8537124192760173E-2</v>
      </c>
      <c r="DB233" s="156">
        <f t="shared" si="284"/>
        <v>2.774535164703688E-2</v>
      </c>
      <c r="DD233" s="5"/>
      <c r="DE233" s="86">
        <f t="shared" si="285"/>
        <v>1.944158986007346</v>
      </c>
      <c r="DF233" s="86">
        <f t="shared" si="236"/>
        <v>491.01106797777345</v>
      </c>
      <c r="DG233" s="86">
        <f t="shared" si="286"/>
        <v>13.568918622226533</v>
      </c>
      <c r="DH233" s="92">
        <f t="shared" si="287"/>
        <v>2.7634649210882465E-2</v>
      </c>
      <c r="DI233" s="156">
        <f t="shared" si="288"/>
        <v>2.6891511717810439E-2</v>
      </c>
      <c r="DK233" s="5"/>
      <c r="DL233" s="86">
        <f t="shared" si="289"/>
        <v>2.0643067870558385</v>
      </c>
      <c r="DM233" s="86">
        <f t="shared" si="237"/>
        <v>491.13121577882197</v>
      </c>
      <c r="DN233" s="86">
        <f t="shared" si="290"/>
        <v>13.448770821178016</v>
      </c>
      <c r="DO233" s="92">
        <f t="shared" si="291"/>
        <v>2.7383253984072944E-2</v>
      </c>
      <c r="DP233" s="156">
        <f t="shared" si="292"/>
        <v>2.6653397237967297E-2</v>
      </c>
      <c r="DR233" s="5"/>
      <c r="DS233" s="86">
        <f t="shared" si="238"/>
        <v>2.0299510187387195</v>
      </c>
      <c r="DT233" s="86">
        <f t="shared" si="222"/>
        <v>491.09686001050483</v>
      </c>
      <c r="DU233" s="86">
        <f t="shared" si="293"/>
        <v>13.483126589495157</v>
      </c>
      <c r="DV233" s="92">
        <f t="shared" si="294"/>
        <v>2.7455126854622418E-2</v>
      </c>
      <c r="DW233" s="156">
        <f t="shared" si="295"/>
        <v>2.6721485091686269E-2</v>
      </c>
    </row>
    <row r="234" spans="1:127" x14ac:dyDescent="0.7">
      <c r="A234" s="25">
        <v>44167</v>
      </c>
      <c r="B234">
        <v>160.17649840000001</v>
      </c>
      <c r="C234" s="85">
        <v>44167</v>
      </c>
      <c r="D234">
        <v>503.38000490000002</v>
      </c>
      <c r="E234" s="17">
        <v>233</v>
      </c>
      <c r="R234" s="5"/>
      <c r="S234" s="86">
        <f t="shared" si="239"/>
        <v>158.98301569923973</v>
      </c>
      <c r="T234" s="86">
        <f t="shared" si="240"/>
        <v>1.1934827007602848</v>
      </c>
      <c r="U234" s="92">
        <f t="shared" si="241"/>
        <v>7.5069824000450897E-3</v>
      </c>
      <c r="V234" s="156">
        <f t="shared" si="242"/>
        <v>7.4510475174695461E-3</v>
      </c>
      <c r="W234" s="102"/>
      <c r="X234" s="5"/>
      <c r="Y234" s="86">
        <f t="shared" si="243"/>
        <v>159.74789365727372</v>
      </c>
      <c r="Z234" s="86">
        <f t="shared" si="244"/>
        <v>0.4286047427262929</v>
      </c>
      <c r="AA234" s="92">
        <f t="shared" si="245"/>
        <v>2.6830071615581356E-3</v>
      </c>
      <c r="AB234" s="156">
        <f t="shared" si="246"/>
        <v>2.6758278961496692E-3</v>
      </c>
      <c r="AC234" s="102"/>
      <c r="AD234" s="5"/>
      <c r="AE234" s="86">
        <f t="shared" si="223"/>
        <v>160.20820742395142</v>
      </c>
      <c r="AF234" s="86">
        <f t="shared" si="247"/>
        <v>3.1709023951407289E-2</v>
      </c>
      <c r="AG234" s="92">
        <f t="shared" si="248"/>
        <v>1.9792384211313966E-4</v>
      </c>
      <c r="AH234" s="156">
        <f t="shared" si="249"/>
        <v>1.9796302371538973E-4</v>
      </c>
      <c r="AI234" s="102"/>
      <c r="AJ234" s="5"/>
      <c r="AK234" s="86">
        <f t="shared" si="224"/>
        <v>160.4168003203778</v>
      </c>
      <c r="AL234" s="86">
        <f t="shared" si="250"/>
        <v>0.24030192037778875</v>
      </c>
      <c r="AM234" s="92">
        <f t="shared" si="251"/>
        <v>1.4979847490902928E-3</v>
      </c>
      <c r="AN234" s="156">
        <f t="shared" si="252"/>
        <v>1.5002320738570268E-3</v>
      </c>
      <c r="AO234" s="102"/>
      <c r="AP234" s="5"/>
      <c r="AQ234" s="6">
        <f t="shared" si="225"/>
        <v>159.74789365727372</v>
      </c>
      <c r="AR234" s="5"/>
      <c r="AS234" s="86">
        <f t="shared" si="253"/>
        <v>0.74238154750353358</v>
      </c>
      <c r="AT234" s="86">
        <f t="shared" si="226"/>
        <v>160.49027520477725</v>
      </c>
      <c r="AU234" s="86">
        <f t="shared" si="254"/>
        <v>0.31377680477723402</v>
      </c>
      <c r="AV234" s="92">
        <f t="shared" si="255"/>
        <v>1.9551141299799699E-3</v>
      </c>
      <c r="AW234" s="156">
        <f t="shared" si="256"/>
        <v>1.9589440892487007E-3</v>
      </c>
      <c r="AY234" s="5"/>
      <c r="AZ234" s="86">
        <f t="shared" si="257"/>
        <v>0.87237832020124095</v>
      </c>
      <c r="BA234" s="86">
        <f t="shared" si="227"/>
        <v>160.62027197747497</v>
      </c>
      <c r="BB234" s="86">
        <f t="shared" si="258"/>
        <v>0.44377357747495694</v>
      </c>
      <c r="BC234" s="92">
        <f t="shared" si="259"/>
        <v>2.762874025871347E-3</v>
      </c>
      <c r="BD234" s="156">
        <f t="shared" si="260"/>
        <v>2.7705286475094831E-3</v>
      </c>
      <c r="BF234" s="5"/>
      <c r="BG234">
        <f t="shared" si="261"/>
        <v>0.94939714377279938</v>
      </c>
      <c r="BH234" s="86">
        <f t="shared" si="228"/>
        <v>160.69729080104653</v>
      </c>
      <c r="BI234" s="86">
        <f t="shared" si="262"/>
        <v>0.52079240104652058</v>
      </c>
      <c r="BJ234" s="92">
        <f t="shared" si="263"/>
        <v>3.2408287560447718E-3</v>
      </c>
      <c r="BK234" s="156">
        <f t="shared" si="264"/>
        <v>3.2513658760723696E-3</v>
      </c>
      <c r="BM234" s="5"/>
      <c r="BN234" s="86">
        <f t="shared" si="265"/>
        <v>1.0033599946561473</v>
      </c>
      <c r="BO234" s="86">
        <f t="shared" si="229"/>
        <v>160.75125365192986</v>
      </c>
      <c r="BP234" s="86">
        <f t="shared" si="266"/>
        <v>0.57475525192984378</v>
      </c>
      <c r="BQ234" s="92">
        <f t="shared" si="267"/>
        <v>3.5754324701836857E-3</v>
      </c>
      <c r="BR234" s="156">
        <f t="shared" si="268"/>
        <v>3.5882620588604634E-3</v>
      </c>
      <c r="BW234" s="5"/>
      <c r="BX234" s="86">
        <f t="shared" si="230"/>
        <v>493.14156939039344</v>
      </c>
      <c r="BY234" s="86">
        <f t="shared" si="269"/>
        <v>10.238435509606575</v>
      </c>
      <c r="BZ234" s="92">
        <f t="shared" si="270"/>
        <v>2.0761655770092584E-2</v>
      </c>
      <c r="CA234" s="156">
        <f t="shared" si="271"/>
        <v>2.0339376633842481E-2</v>
      </c>
      <c r="CC234" s="5"/>
      <c r="CD234" s="86">
        <f t="shared" si="231"/>
        <v>496.82344779588306</v>
      </c>
      <c r="CE234" s="86">
        <f t="shared" si="272"/>
        <v>6.5565571041169619</v>
      </c>
      <c r="CF234" s="92">
        <f t="shared" si="273"/>
        <v>1.3196955846598215E-2</v>
      </c>
      <c r="CG234" s="156">
        <f t="shared" si="274"/>
        <v>1.302506464359757E-2</v>
      </c>
      <c r="CI234" s="5"/>
      <c r="CJ234" s="86">
        <f t="shared" si="232"/>
        <v>499.64583805930909</v>
      </c>
      <c r="CK234" s="86">
        <f t="shared" si="275"/>
        <v>3.7341668406909321</v>
      </c>
      <c r="CL234" s="92">
        <f t="shared" si="276"/>
        <v>7.4736274301712051E-3</v>
      </c>
      <c r="CM234" s="156">
        <f t="shared" si="277"/>
        <v>7.4181866668159586E-3</v>
      </c>
      <c r="CO234" s="5"/>
      <c r="CP234" s="86">
        <f t="shared" si="233"/>
        <v>501.0400423677313</v>
      </c>
      <c r="CQ234" s="86">
        <f t="shared" si="278"/>
        <v>2.3399625322687143</v>
      </c>
      <c r="CR234" s="92">
        <f t="shared" si="279"/>
        <v>4.670210630693129E-3</v>
      </c>
      <c r="CS234" s="156">
        <f t="shared" si="280"/>
        <v>4.648501151200005E-3</v>
      </c>
      <c r="CU234" s="5"/>
      <c r="CV234" s="6">
        <f t="shared" si="234"/>
        <v>496.82344779588306</v>
      </c>
      <c r="CW234" s="5"/>
      <c r="CX234" s="86">
        <f t="shared" si="281"/>
        <v>3.5735878641515901</v>
      </c>
      <c r="CY234" s="86">
        <f t="shared" si="235"/>
        <v>500.39703566003465</v>
      </c>
      <c r="CZ234" s="86">
        <f t="shared" si="282"/>
        <v>2.9829692399653709</v>
      </c>
      <c r="DA234" s="92">
        <f t="shared" si="283"/>
        <v>5.9612048581198507E-3</v>
      </c>
      <c r="DB234" s="156">
        <f t="shared" si="284"/>
        <v>5.9258794765953381E-3</v>
      </c>
      <c r="DD234" s="5"/>
      <c r="DE234" s="86">
        <f t="shared" si="285"/>
        <v>4.8503488950621376</v>
      </c>
      <c r="DF234" s="86">
        <f t="shared" si="236"/>
        <v>501.67379669094521</v>
      </c>
      <c r="DG234" s="86">
        <f t="shared" si="286"/>
        <v>1.7062082090548074</v>
      </c>
      <c r="DH234" s="92">
        <f t="shared" si="287"/>
        <v>3.4010311487444747E-3</v>
      </c>
      <c r="DI234" s="156">
        <f t="shared" si="288"/>
        <v>3.389503342298544E-3</v>
      </c>
      <c r="DK234" s="5"/>
      <c r="DL234" s="86">
        <f t="shared" si="289"/>
        <v>5.8211799183161581</v>
      </c>
      <c r="DM234" s="86">
        <f t="shared" si="237"/>
        <v>502.6446277141992</v>
      </c>
      <c r="DN234" s="86">
        <f t="shared" si="290"/>
        <v>0.73537718580081446</v>
      </c>
      <c r="DO234" s="92">
        <f t="shared" si="291"/>
        <v>1.4630161057226014E-3</v>
      </c>
      <c r="DP234" s="156">
        <f t="shared" si="292"/>
        <v>1.4608788164855739E-3</v>
      </c>
      <c r="DR234" s="5"/>
      <c r="DS234" s="86">
        <f t="shared" si="238"/>
        <v>6.3248918577723767</v>
      </c>
      <c r="DT234" s="86">
        <f t="shared" si="222"/>
        <v>503.14833965365546</v>
      </c>
      <c r="DU234" s="86">
        <f t="shared" si="293"/>
        <v>0.23166524634456209</v>
      </c>
      <c r="DV234" s="92">
        <f t="shared" si="294"/>
        <v>4.6043130442213119E-4</v>
      </c>
      <c r="DW234" s="156">
        <f t="shared" si="295"/>
        <v>4.6021940500116611E-4</v>
      </c>
    </row>
    <row r="235" spans="1:127" x14ac:dyDescent="0.7">
      <c r="A235" s="25">
        <v>44168</v>
      </c>
      <c r="B235">
        <v>159.33650209999999</v>
      </c>
      <c r="C235" s="85">
        <v>44168</v>
      </c>
      <c r="D235">
        <v>497.51998900000001</v>
      </c>
      <c r="E235" s="17">
        <v>234</v>
      </c>
      <c r="R235" s="5"/>
      <c r="S235" s="86">
        <f t="shared" si="239"/>
        <v>159.37686499049062</v>
      </c>
      <c r="T235" s="86">
        <f t="shared" si="240"/>
        <v>4.0362890490627024E-2</v>
      </c>
      <c r="U235" s="92">
        <f t="shared" si="241"/>
        <v>2.532543885402396E-4</v>
      </c>
      <c r="V235" s="156">
        <f t="shared" si="242"/>
        <v>2.5331854257284482E-4</v>
      </c>
      <c r="W235" s="102"/>
      <c r="X235" s="5"/>
      <c r="Y235" s="86">
        <f t="shared" si="243"/>
        <v>159.96219602863687</v>
      </c>
      <c r="Z235" s="86">
        <f t="shared" si="244"/>
        <v>0.62569392863687767</v>
      </c>
      <c r="AA235" s="92">
        <f t="shared" si="245"/>
        <v>3.9115112455999556E-3</v>
      </c>
      <c r="AB235" s="156">
        <f t="shared" si="246"/>
        <v>3.9268712466412154E-3</v>
      </c>
      <c r="AC235" s="102"/>
      <c r="AD235" s="5"/>
      <c r="AE235" s="86">
        <f t="shared" si="223"/>
        <v>160.18727946814352</v>
      </c>
      <c r="AF235" s="86">
        <f t="shared" si="247"/>
        <v>0.85077736814352534</v>
      </c>
      <c r="AG235" s="92">
        <f t="shared" si="248"/>
        <v>5.3111418769848052E-3</v>
      </c>
      <c r="AH235" s="156">
        <f t="shared" si="249"/>
        <v>5.3395007228762646E-3</v>
      </c>
      <c r="AI235" s="102"/>
      <c r="AJ235" s="5"/>
      <c r="AK235" s="86">
        <f t="shared" si="224"/>
        <v>160.23657388009445</v>
      </c>
      <c r="AL235" s="86">
        <f t="shared" si="250"/>
        <v>0.9000717800944642</v>
      </c>
      <c r="AM235" s="92">
        <f t="shared" si="251"/>
        <v>5.6171431920904076E-3</v>
      </c>
      <c r="AN235" s="156">
        <f t="shared" si="252"/>
        <v>5.6488737246759499E-3</v>
      </c>
      <c r="AO235" s="102"/>
      <c r="AP235" s="5"/>
      <c r="AQ235" s="6">
        <f t="shared" si="225"/>
        <v>159.96219602863687</v>
      </c>
      <c r="AR235" s="5"/>
      <c r="AS235" s="86">
        <f t="shared" si="253"/>
        <v>0.56811541937720578</v>
      </c>
      <c r="AT235" s="86">
        <f t="shared" si="226"/>
        <v>160.53031144801406</v>
      </c>
      <c r="AU235" s="86">
        <f t="shared" si="254"/>
        <v>1.1938093480140708</v>
      </c>
      <c r="AV235" s="92">
        <f t="shared" si="255"/>
        <v>7.4366600129637979E-3</v>
      </c>
      <c r="AW235" s="156">
        <f t="shared" si="256"/>
        <v>7.4923782829425557E-3</v>
      </c>
      <c r="AY235" s="5"/>
      <c r="AZ235" s="86">
        <f t="shared" si="257"/>
        <v>0.5433403457821937</v>
      </c>
      <c r="BA235" s="86">
        <f t="shared" si="227"/>
        <v>160.50553637441905</v>
      </c>
      <c r="BB235" s="86">
        <f t="shared" si="258"/>
        <v>1.1690342744190616</v>
      </c>
      <c r="BC235" s="92">
        <f t="shared" si="259"/>
        <v>7.2834514050157039E-3</v>
      </c>
      <c r="BD235" s="156">
        <f t="shared" si="260"/>
        <v>7.3368892815619405E-3</v>
      </c>
      <c r="BF235" s="5"/>
      <c r="BG235">
        <f t="shared" si="261"/>
        <v>0.46423459398242839</v>
      </c>
      <c r="BH235" s="86">
        <f t="shared" si="228"/>
        <v>160.42643062261931</v>
      </c>
      <c r="BI235" s="86">
        <f t="shared" si="262"/>
        <v>1.0899285226193172</v>
      </c>
      <c r="BJ235" s="92">
        <f t="shared" si="263"/>
        <v>6.7939460997123429E-3</v>
      </c>
      <c r="BK235" s="156">
        <f t="shared" si="264"/>
        <v>6.840419541375869E-3</v>
      </c>
      <c r="BM235" s="5"/>
      <c r="BN235" s="86">
        <f t="shared" si="265"/>
        <v>0.41156677718639667</v>
      </c>
      <c r="BO235" s="86">
        <f t="shared" si="229"/>
        <v>160.37376280582328</v>
      </c>
      <c r="BP235" s="86">
        <f t="shared" si="266"/>
        <v>1.0372607058232859</v>
      </c>
      <c r="BQ235" s="92">
        <f t="shared" si="267"/>
        <v>6.4677705858855253E-3</v>
      </c>
      <c r="BR235" s="156">
        <f t="shared" si="268"/>
        <v>6.5098749636934945E-3</v>
      </c>
      <c r="BW235" s="5"/>
      <c r="BX235" s="86">
        <f t="shared" si="230"/>
        <v>496.52025310856357</v>
      </c>
      <c r="BY235" s="86">
        <f t="shared" si="269"/>
        <v>0.99973589143644404</v>
      </c>
      <c r="BZ235" s="92">
        <f t="shared" si="270"/>
        <v>2.0134846165436337E-3</v>
      </c>
      <c r="CA235" s="156">
        <f t="shared" si="271"/>
        <v>2.0094386427485711E-3</v>
      </c>
      <c r="CC235" s="5"/>
      <c r="CD235" s="86">
        <f t="shared" si="231"/>
        <v>500.10172634794151</v>
      </c>
      <c r="CE235" s="86">
        <f t="shared" si="272"/>
        <v>2.5817373479414982</v>
      </c>
      <c r="CF235" s="92">
        <f t="shared" si="273"/>
        <v>5.1624243867242252E-3</v>
      </c>
      <c r="CG235" s="156">
        <f t="shared" si="274"/>
        <v>5.1892133080536354E-3</v>
      </c>
      <c r="CI235" s="5"/>
      <c r="CJ235" s="86">
        <f t="shared" si="232"/>
        <v>502.11038817416511</v>
      </c>
      <c r="CK235" s="86">
        <f t="shared" si="275"/>
        <v>4.5903991741650998</v>
      </c>
      <c r="CL235" s="92">
        <f t="shared" si="276"/>
        <v>9.1422111198640361E-3</v>
      </c>
      <c r="CM235" s="156">
        <f t="shared" si="277"/>
        <v>9.2265623003241776E-3</v>
      </c>
      <c r="CO235" s="5"/>
      <c r="CP235" s="86">
        <f t="shared" si="233"/>
        <v>502.79501426693281</v>
      </c>
      <c r="CQ235" s="86">
        <f t="shared" si="278"/>
        <v>5.2750252669328006</v>
      </c>
      <c r="CR235" s="92">
        <f t="shared" si="279"/>
        <v>1.0491403290113575E-2</v>
      </c>
      <c r="CS235" s="156">
        <f t="shared" si="280"/>
        <v>1.0602639860833412E-2</v>
      </c>
      <c r="CU235" s="5"/>
      <c r="CV235" s="6">
        <f t="shared" si="234"/>
        <v>500.10172634794151</v>
      </c>
      <c r="CW235" s="5"/>
      <c r="CX235" s="86">
        <f t="shared" si="281"/>
        <v>3.4761357911608544</v>
      </c>
      <c r="CY235" s="86">
        <f t="shared" si="235"/>
        <v>503.57786213910236</v>
      </c>
      <c r="CZ235" s="86">
        <f t="shared" si="282"/>
        <v>6.0578731391023553</v>
      </c>
      <c r="DA235" s="92">
        <f t="shared" si="283"/>
        <v>1.2029665310086646E-2</v>
      </c>
      <c r="DB235" s="156">
        <f t="shared" si="284"/>
        <v>1.217614020147913E-2</v>
      </c>
      <c r="DD235" s="5"/>
      <c r="DE235" s="86">
        <f t="shared" si="285"/>
        <v>4.0643137235602946</v>
      </c>
      <c r="DF235" s="86">
        <f t="shared" si="236"/>
        <v>504.16604007150181</v>
      </c>
      <c r="DG235" s="86">
        <f t="shared" si="286"/>
        <v>6.6460510715018017</v>
      </c>
      <c r="DH235" s="92">
        <f t="shared" si="287"/>
        <v>1.3182266442537951E-2</v>
      </c>
      <c r="DI235" s="156">
        <f t="shared" si="288"/>
        <v>1.3358359902001448E-2</v>
      </c>
      <c r="DK235" s="5"/>
      <c r="DL235" s="86">
        <f t="shared" si="289"/>
        <v>4.1428650165860725</v>
      </c>
      <c r="DM235" s="86">
        <f t="shared" si="237"/>
        <v>504.24459136452759</v>
      </c>
      <c r="DN235" s="86">
        <f t="shared" si="290"/>
        <v>6.7246023645275841</v>
      </c>
      <c r="DO235" s="92">
        <f t="shared" si="291"/>
        <v>1.3335993047204044E-2</v>
      </c>
      <c r="DP235" s="156">
        <f t="shared" si="292"/>
        <v>1.3516245604611444E-2</v>
      </c>
      <c r="DR235" s="5"/>
      <c r="DS235" s="86">
        <f t="shared" si="238"/>
        <v>4.039931878486934</v>
      </c>
      <c r="DT235" s="86">
        <f t="shared" si="222"/>
        <v>504.14165822642843</v>
      </c>
      <c r="DU235" s="86">
        <f t="shared" si="293"/>
        <v>6.6216692264284234</v>
      </c>
      <c r="DV235" s="92">
        <f t="shared" si="294"/>
        <v>1.3134540894167468E-2</v>
      </c>
      <c r="DW235" s="156">
        <f t="shared" si="295"/>
        <v>1.3309353137223243E-2</v>
      </c>
    </row>
    <row r="236" spans="1:127" x14ac:dyDescent="0.7">
      <c r="A236" s="25">
        <v>44169</v>
      </c>
      <c r="B236">
        <v>158.12899780000001</v>
      </c>
      <c r="C236" s="85">
        <v>44169</v>
      </c>
      <c r="D236">
        <v>498.30999759999997</v>
      </c>
      <c r="E236" s="17">
        <v>235</v>
      </c>
      <c r="R236" s="5"/>
      <c r="S236" s="86">
        <f t="shared" si="239"/>
        <v>159.36354523662871</v>
      </c>
      <c r="T236" s="86">
        <f t="shared" si="240"/>
        <v>1.2345474366287021</v>
      </c>
      <c r="U236" s="92">
        <f t="shared" si="241"/>
        <v>7.7467367759395779E-3</v>
      </c>
      <c r="V236" s="156">
        <f t="shared" si="242"/>
        <v>7.8072172327946169E-3</v>
      </c>
      <c r="W236" s="102"/>
      <c r="X236" s="5"/>
      <c r="Y236" s="86">
        <f t="shared" si="243"/>
        <v>159.64934906431841</v>
      </c>
      <c r="Z236" s="86">
        <f t="shared" si="244"/>
        <v>1.5203512643184069</v>
      </c>
      <c r="AA236" s="92">
        <f t="shared" si="245"/>
        <v>9.5230658516866143E-3</v>
      </c>
      <c r="AB236" s="156">
        <f t="shared" si="246"/>
        <v>9.6146265736872134E-3</v>
      </c>
      <c r="AC236" s="102"/>
      <c r="AD236" s="5"/>
      <c r="AE236" s="86">
        <f t="shared" si="223"/>
        <v>159.6257664051688</v>
      </c>
      <c r="AF236" s="86">
        <f t="shared" si="247"/>
        <v>1.4967686051687963</v>
      </c>
      <c r="AG236" s="92">
        <f t="shared" si="248"/>
        <v>9.3767355914811112E-3</v>
      </c>
      <c r="AH236" s="156">
        <f t="shared" si="249"/>
        <v>9.4654909978111306E-3</v>
      </c>
      <c r="AI236" s="102"/>
      <c r="AJ236" s="5"/>
      <c r="AK236" s="86">
        <f t="shared" si="224"/>
        <v>159.5615200450236</v>
      </c>
      <c r="AL236" s="86">
        <f t="shared" si="250"/>
        <v>1.4325222450235913</v>
      </c>
      <c r="AM236" s="92">
        <f t="shared" si="251"/>
        <v>8.9778678757846831E-3</v>
      </c>
      <c r="AN236" s="156">
        <f t="shared" si="252"/>
        <v>9.0592001780434427E-3</v>
      </c>
      <c r="AO236" s="102"/>
      <c r="AP236" s="5"/>
      <c r="AQ236" s="6">
        <f t="shared" si="225"/>
        <v>159.64934906431841</v>
      </c>
      <c r="AR236" s="5"/>
      <c r="AS236" s="86">
        <f t="shared" si="253"/>
        <v>0.2773978327576383</v>
      </c>
      <c r="AT236" s="86">
        <f t="shared" si="226"/>
        <v>159.92674689707604</v>
      </c>
      <c r="AU236" s="86">
        <f t="shared" si="254"/>
        <v>1.7977490970760357</v>
      </c>
      <c r="AV236" s="92">
        <f t="shared" si="255"/>
        <v>1.124107838092281E-2</v>
      </c>
      <c r="AW236" s="156">
        <f t="shared" si="256"/>
        <v>1.1368876816318098E-2</v>
      </c>
      <c r="AY236" s="5"/>
      <c r="AZ236" s="86">
        <f t="shared" si="257"/>
        <v>0.11524669073187033</v>
      </c>
      <c r="BA236" s="86">
        <f t="shared" si="227"/>
        <v>159.76459575505029</v>
      </c>
      <c r="BB236" s="86">
        <f t="shared" si="258"/>
        <v>1.6355979550502866</v>
      </c>
      <c r="BC236" s="92">
        <f t="shared" si="259"/>
        <v>1.0237549485356389E-2</v>
      </c>
      <c r="BD236" s="156">
        <f t="shared" si="260"/>
        <v>1.0343440974178403E-2</v>
      </c>
      <c r="BF236" s="5"/>
      <c r="BG236">
        <f t="shared" si="261"/>
        <v>-4.86392344961534E-2</v>
      </c>
      <c r="BH236" s="86">
        <f t="shared" si="228"/>
        <v>159.60070982982225</v>
      </c>
      <c r="BI236" s="86">
        <f t="shared" si="262"/>
        <v>1.4717120298222426</v>
      </c>
      <c r="BJ236" s="92">
        <f t="shared" si="263"/>
        <v>9.2212123078367746E-3</v>
      </c>
      <c r="BK236" s="156">
        <f t="shared" si="264"/>
        <v>9.3070344484422109E-3</v>
      </c>
      <c r="BM236" s="5"/>
      <c r="BN236" s="86">
        <f t="shared" si="265"/>
        <v>-0.13174352894224062</v>
      </c>
      <c r="BO236" s="86">
        <f t="shared" si="229"/>
        <v>159.51760553537616</v>
      </c>
      <c r="BP236" s="86">
        <f t="shared" si="266"/>
        <v>1.388607735376155</v>
      </c>
      <c r="BQ236" s="92">
        <f t="shared" si="267"/>
        <v>8.7050437518522306E-3</v>
      </c>
      <c r="BR236" s="156">
        <f t="shared" si="268"/>
        <v>8.7814869802213778E-3</v>
      </c>
      <c r="BW236" s="5"/>
      <c r="BX236" s="86">
        <f t="shared" si="230"/>
        <v>496.8501659527376</v>
      </c>
      <c r="BY236" s="86">
        <f t="shared" si="269"/>
        <v>1.4598316472623765</v>
      </c>
      <c r="BZ236" s="92">
        <f t="shared" si="270"/>
        <v>2.9381728080196345E-3</v>
      </c>
      <c r="CA236" s="156">
        <f t="shared" si="271"/>
        <v>2.9295652390948067E-3</v>
      </c>
      <c r="CC236" s="5"/>
      <c r="CD236" s="86">
        <f t="shared" si="231"/>
        <v>498.81085767397076</v>
      </c>
      <c r="CE236" s="86">
        <f t="shared" si="272"/>
        <v>0.50086007397078447</v>
      </c>
      <c r="CF236" s="92">
        <f t="shared" si="273"/>
        <v>1.0041082030699362E-3</v>
      </c>
      <c r="CG236" s="156">
        <f t="shared" si="274"/>
        <v>1.0051174497462752E-3</v>
      </c>
      <c r="CI236" s="5"/>
      <c r="CJ236" s="86">
        <f t="shared" si="232"/>
        <v>499.08072471921616</v>
      </c>
      <c r="CK236" s="86">
        <f t="shared" si="275"/>
        <v>0.77072711921618975</v>
      </c>
      <c r="CL236" s="92">
        <f t="shared" si="276"/>
        <v>1.5442935001142399E-3</v>
      </c>
      <c r="CM236" s="156">
        <f t="shared" si="277"/>
        <v>1.5466820311216445E-3</v>
      </c>
      <c r="CO236" s="5"/>
      <c r="CP236" s="86">
        <f t="shared" si="233"/>
        <v>498.83874531673325</v>
      </c>
      <c r="CQ236" s="86">
        <f t="shared" si="278"/>
        <v>0.52874771673327814</v>
      </c>
      <c r="CR236" s="92">
        <f t="shared" si="279"/>
        <v>1.059957193977694E-3</v>
      </c>
      <c r="CS236" s="156">
        <f t="shared" si="280"/>
        <v>1.0610818953660868E-3</v>
      </c>
      <c r="CU236" s="5"/>
      <c r="CV236" s="6">
        <f t="shared" si="234"/>
        <v>498.81085767397076</v>
      </c>
      <c r="CW236" s="5"/>
      <c r="CX236" s="86">
        <f t="shared" si="281"/>
        <v>1.9030243176674249</v>
      </c>
      <c r="CY236" s="86">
        <f t="shared" si="235"/>
        <v>500.71388199163817</v>
      </c>
      <c r="CZ236" s="86">
        <f t="shared" si="282"/>
        <v>2.4038843916382007</v>
      </c>
      <c r="DA236" s="92">
        <f t="shared" si="283"/>
        <v>4.8009142108793087E-3</v>
      </c>
      <c r="DB236" s="156">
        <f t="shared" si="284"/>
        <v>4.8240741771507275E-3</v>
      </c>
      <c r="DD236" s="5"/>
      <c r="DE236" s="86">
        <f t="shared" si="285"/>
        <v>1.3867225247947728</v>
      </c>
      <c r="DF236" s="86">
        <f t="shared" si="236"/>
        <v>500.19758019876554</v>
      </c>
      <c r="DG236" s="86">
        <f t="shared" si="286"/>
        <v>1.8875825987655617</v>
      </c>
      <c r="DH236" s="92">
        <f t="shared" si="287"/>
        <v>3.7736739910166806E-3</v>
      </c>
      <c r="DI236" s="156">
        <f t="shared" si="288"/>
        <v>3.7879685494103797E-3</v>
      </c>
      <c r="DK236" s="5"/>
      <c r="DL236" s="86">
        <f t="shared" si="289"/>
        <v>0.55660078081857001</v>
      </c>
      <c r="DM236" s="86">
        <f t="shared" si="237"/>
        <v>499.3674584547893</v>
      </c>
      <c r="DN236" s="86">
        <f t="shared" si="290"/>
        <v>1.0574608547893263</v>
      </c>
      <c r="DO236" s="92">
        <f t="shared" si="291"/>
        <v>2.1176006503536805E-3</v>
      </c>
      <c r="DP236" s="156">
        <f t="shared" si="292"/>
        <v>2.1220943988327604E-3</v>
      </c>
      <c r="DR236" s="5"/>
      <c r="DS236" s="86">
        <f t="shared" si="238"/>
        <v>4.1831464143671671E-2</v>
      </c>
      <c r="DT236" s="86">
        <f t="shared" si="222"/>
        <v>498.85268913811444</v>
      </c>
      <c r="DU236" s="86">
        <f t="shared" si="293"/>
        <v>0.54269153811446813</v>
      </c>
      <c r="DV236" s="92">
        <f t="shared" si="294"/>
        <v>1.0878793478132705E-3</v>
      </c>
      <c r="DW236" s="156">
        <f t="shared" si="295"/>
        <v>1.0890641181758786E-3</v>
      </c>
    </row>
    <row r="237" spans="1:127" x14ac:dyDescent="0.7">
      <c r="A237" s="25">
        <v>44172</v>
      </c>
      <c r="B237">
        <v>157.8999939</v>
      </c>
      <c r="C237" s="85">
        <v>44172</v>
      </c>
      <c r="D237">
        <v>515.78002930000002</v>
      </c>
      <c r="E237" s="17">
        <v>236</v>
      </c>
      <c r="R237" s="5"/>
      <c r="S237" s="86">
        <f t="shared" si="239"/>
        <v>158.95614458254124</v>
      </c>
      <c r="T237" s="86">
        <f t="shared" si="240"/>
        <v>1.0561506825412437</v>
      </c>
      <c r="U237" s="92">
        <f t="shared" si="241"/>
        <v>6.6442897524657549E-3</v>
      </c>
      <c r="V237" s="156">
        <f t="shared" si="242"/>
        <v>6.6887316234484264E-3</v>
      </c>
      <c r="W237" s="102"/>
      <c r="X237" s="5"/>
      <c r="Y237" s="86">
        <f t="shared" si="243"/>
        <v>158.88917343215923</v>
      </c>
      <c r="Z237" s="86">
        <f t="shared" si="244"/>
        <v>0.98917953215922694</v>
      </c>
      <c r="AA237" s="92">
        <f t="shared" si="245"/>
        <v>6.2255942981639095E-3</v>
      </c>
      <c r="AB237" s="156">
        <f t="shared" si="246"/>
        <v>6.2645951258597675E-3</v>
      </c>
      <c r="AC237" s="102"/>
      <c r="AD237" s="5"/>
      <c r="AE237" s="86">
        <f t="shared" si="223"/>
        <v>158.6378991257574</v>
      </c>
      <c r="AF237" s="86">
        <f t="shared" si="247"/>
        <v>0.73790522575740169</v>
      </c>
      <c r="AG237" s="92">
        <f t="shared" si="248"/>
        <v>4.6515065430388757E-3</v>
      </c>
      <c r="AH237" s="156">
        <f t="shared" si="249"/>
        <v>4.6732441688675814E-3</v>
      </c>
      <c r="AI237" s="102"/>
      <c r="AJ237" s="5"/>
      <c r="AK237" s="86">
        <f t="shared" si="224"/>
        <v>158.48712836125591</v>
      </c>
      <c r="AL237" s="86">
        <f t="shared" si="250"/>
        <v>0.58713446125591418</v>
      </c>
      <c r="AM237" s="92">
        <f t="shared" si="251"/>
        <v>3.7046192162533136E-3</v>
      </c>
      <c r="AN237" s="156">
        <f t="shared" si="252"/>
        <v>3.7183944517930356E-3</v>
      </c>
      <c r="AO237" s="102"/>
      <c r="AP237" s="5"/>
      <c r="AQ237" s="6">
        <f t="shared" si="225"/>
        <v>158.88917343215923</v>
      </c>
      <c r="AR237" s="5"/>
      <c r="AS237" s="86">
        <f t="shared" si="253"/>
        <v>-6.5001410664914827E-2</v>
      </c>
      <c r="AT237" s="86">
        <f t="shared" si="226"/>
        <v>158.82417202149432</v>
      </c>
      <c r="AU237" s="86">
        <f t="shared" si="254"/>
        <v>0.92417812149432166</v>
      </c>
      <c r="AV237" s="92">
        <f t="shared" si="255"/>
        <v>5.818875739955055E-3</v>
      </c>
      <c r="AW237" s="156">
        <f t="shared" si="256"/>
        <v>5.8529332311413199E-3</v>
      </c>
      <c r="AY237" s="5"/>
      <c r="AZ237" s="86">
        <f t="shared" si="257"/>
        <v>-0.32246447071365947</v>
      </c>
      <c r="BA237" s="86">
        <f t="shared" si="227"/>
        <v>158.56670896144556</v>
      </c>
      <c r="BB237" s="86">
        <f t="shared" si="258"/>
        <v>0.66671506144555792</v>
      </c>
      <c r="BC237" s="92">
        <f t="shared" si="259"/>
        <v>4.2046345403287978E-3</v>
      </c>
      <c r="BD237" s="156">
        <f t="shared" si="260"/>
        <v>4.2223881393421503E-3</v>
      </c>
      <c r="BF237" s="5"/>
      <c r="BG237">
        <f t="shared" si="261"/>
        <v>-0.51825325695375712</v>
      </c>
      <c r="BH237" s="86">
        <f t="shared" si="228"/>
        <v>158.37092017520547</v>
      </c>
      <c r="BI237" s="86">
        <f t="shared" si="262"/>
        <v>0.47092627520547126</v>
      </c>
      <c r="BJ237" s="92">
        <f t="shared" si="263"/>
        <v>2.9735653154284026E-3</v>
      </c>
      <c r="BK237" s="156">
        <f t="shared" si="264"/>
        <v>2.982433777063441E-3</v>
      </c>
      <c r="BM237" s="5"/>
      <c r="BN237" s="86">
        <f t="shared" si="265"/>
        <v>-0.60306760635495205</v>
      </c>
      <c r="BO237" s="86">
        <f t="shared" si="229"/>
        <v>158.28610582580427</v>
      </c>
      <c r="BP237" s="86">
        <f t="shared" si="266"/>
        <v>0.386111925804272</v>
      </c>
      <c r="BQ237" s="92">
        <f t="shared" si="267"/>
        <v>2.4393292373317511E-3</v>
      </c>
      <c r="BR237" s="156">
        <f t="shared" si="268"/>
        <v>2.4452941147597601E-3</v>
      </c>
      <c r="BW237" s="5"/>
      <c r="BX237" s="86">
        <f t="shared" si="230"/>
        <v>497.33191039633414</v>
      </c>
      <c r="BY237" s="86">
        <f t="shared" si="269"/>
        <v>18.448118903665886</v>
      </c>
      <c r="BZ237" s="92">
        <f t="shared" si="270"/>
        <v>3.7094178993992553E-2</v>
      </c>
      <c r="CA237" s="156">
        <f t="shared" si="271"/>
        <v>3.5767416060492059E-2</v>
      </c>
      <c r="CC237" s="5"/>
      <c r="CD237" s="86">
        <f t="shared" si="231"/>
        <v>498.56042763698537</v>
      </c>
      <c r="CE237" s="86">
        <f t="shared" si="272"/>
        <v>17.219601663014657</v>
      </c>
      <c r="CF237" s="92">
        <f t="shared" si="273"/>
        <v>3.4538645083866726E-2</v>
      </c>
      <c r="CG237" s="156">
        <f t="shared" si="274"/>
        <v>3.33855533072588E-2</v>
      </c>
      <c r="CI237" s="5"/>
      <c r="CJ237" s="86">
        <f t="shared" si="232"/>
        <v>498.57204482053351</v>
      </c>
      <c r="CK237" s="86">
        <f t="shared" si="275"/>
        <v>17.207984479466518</v>
      </c>
      <c r="CL237" s="92">
        <f t="shared" si="276"/>
        <v>3.4514539389509338E-2</v>
      </c>
      <c r="CM237" s="156">
        <f t="shared" si="277"/>
        <v>3.3363029783880227E-2</v>
      </c>
      <c r="CO237" s="5"/>
      <c r="CP237" s="86">
        <f t="shared" si="233"/>
        <v>498.44218452918335</v>
      </c>
      <c r="CQ237" s="86">
        <f t="shared" si="278"/>
        <v>17.337844770816673</v>
      </c>
      <c r="CR237" s="92">
        <f t="shared" si="279"/>
        <v>3.4784063847231532E-2</v>
      </c>
      <c r="CS237" s="156">
        <f t="shared" si="280"/>
        <v>3.3614804346626281E-2</v>
      </c>
      <c r="CU237" s="5"/>
      <c r="CV237" s="6">
        <f t="shared" si="234"/>
        <v>498.56042763698537</v>
      </c>
      <c r="CW237" s="5"/>
      <c r="CX237" s="86">
        <f t="shared" si="281"/>
        <v>1.1923843806319951</v>
      </c>
      <c r="CY237" s="86">
        <f t="shared" si="235"/>
        <v>499.75281201761737</v>
      </c>
      <c r="CZ237" s="86">
        <f t="shared" si="282"/>
        <v>16.027217282382651</v>
      </c>
      <c r="DA237" s="92">
        <f t="shared" si="283"/>
        <v>3.2070289345000537E-2</v>
      </c>
      <c r="DB237" s="156">
        <f t="shared" si="284"/>
        <v>3.1073745340885476E-2</v>
      </c>
      <c r="DD237" s="5"/>
      <c r="DE237" s="86">
        <f t="shared" si="285"/>
        <v>0.56814624390469026</v>
      </c>
      <c r="DF237" s="86">
        <f t="shared" si="236"/>
        <v>499.12857388089003</v>
      </c>
      <c r="DG237" s="86">
        <f t="shared" si="286"/>
        <v>16.651455419109993</v>
      </c>
      <c r="DH237" s="92">
        <f t="shared" si="287"/>
        <v>3.3361054226247577E-2</v>
      </c>
      <c r="DI237" s="156">
        <f t="shared" si="288"/>
        <v>3.2284025113785059E-2</v>
      </c>
      <c r="DK237" s="5"/>
      <c r="DL237" s="86">
        <f t="shared" si="289"/>
        <v>2.3960441067954891E-2</v>
      </c>
      <c r="DM237" s="86">
        <f t="shared" si="237"/>
        <v>498.58438807805334</v>
      </c>
      <c r="DN237" s="86">
        <f t="shared" si="290"/>
        <v>17.195641221946687</v>
      </c>
      <c r="DO237" s="92">
        <f t="shared" si="291"/>
        <v>3.4488928320103578E-2</v>
      </c>
      <c r="DP237" s="156">
        <f t="shared" si="292"/>
        <v>3.3339098540290622E-2</v>
      </c>
      <c r="DR237" s="5"/>
      <c r="DS237" s="86">
        <f t="shared" si="238"/>
        <v>-0.17736466170312626</v>
      </c>
      <c r="DT237" s="86">
        <f t="shared" si="222"/>
        <v>498.38306297528226</v>
      </c>
      <c r="DU237" s="86">
        <f t="shared" si="293"/>
        <v>17.396966324717766</v>
      </c>
      <c r="DV237" s="92">
        <f t="shared" si="294"/>
        <v>3.4906816898752809E-2</v>
      </c>
      <c r="DW237" s="156">
        <f t="shared" si="295"/>
        <v>3.3729429866310189E-2</v>
      </c>
    </row>
    <row r="238" spans="1:127" x14ac:dyDescent="0.7">
      <c r="A238" s="25">
        <v>44173</v>
      </c>
      <c r="B238">
        <v>158.86450199999999</v>
      </c>
      <c r="C238" s="85">
        <v>44173</v>
      </c>
      <c r="D238">
        <v>512.6599731</v>
      </c>
      <c r="E238" s="17">
        <v>237</v>
      </c>
      <c r="R238" s="5"/>
      <c r="S238" s="86">
        <f t="shared" si="239"/>
        <v>158.60761485730262</v>
      </c>
      <c r="T238" s="86">
        <f t="shared" si="240"/>
        <v>0.25688714269736579</v>
      </c>
      <c r="U238" s="92">
        <f t="shared" si="241"/>
        <v>1.6196394033696558E-3</v>
      </c>
      <c r="V238" s="156">
        <f t="shared" si="242"/>
        <v>1.617020413392073E-3</v>
      </c>
      <c r="W238" s="102"/>
      <c r="X238" s="5"/>
      <c r="Y238" s="86">
        <f t="shared" si="243"/>
        <v>158.3945836660796</v>
      </c>
      <c r="Z238" s="86">
        <f t="shared" si="244"/>
        <v>0.46991833392038984</v>
      </c>
      <c r="AA238" s="92">
        <f t="shared" si="245"/>
        <v>2.9667575938773939E-3</v>
      </c>
      <c r="AB238" s="156">
        <f t="shared" si="246"/>
        <v>2.957981978380481E-3</v>
      </c>
      <c r="AC238" s="102"/>
      <c r="AD238" s="5"/>
      <c r="AE238" s="86">
        <f t="shared" si="223"/>
        <v>158.15088167675751</v>
      </c>
      <c r="AF238" s="86">
        <f t="shared" si="247"/>
        <v>0.71362032324248048</v>
      </c>
      <c r="AG238" s="92">
        <f t="shared" si="248"/>
        <v>4.5122753390717078E-3</v>
      </c>
      <c r="AH238" s="156">
        <f t="shared" si="249"/>
        <v>4.4920061704060267E-3</v>
      </c>
      <c r="AI238" s="102"/>
      <c r="AJ238" s="5"/>
      <c r="AK238" s="86">
        <f t="shared" si="224"/>
        <v>158.04677751531398</v>
      </c>
      <c r="AL238" s="86">
        <f t="shared" si="250"/>
        <v>0.81772448468601056</v>
      </c>
      <c r="AM238" s="92">
        <f t="shared" si="251"/>
        <v>5.1739396243417682E-3</v>
      </c>
      <c r="AN238" s="156">
        <f t="shared" si="252"/>
        <v>5.1473077647391022E-3</v>
      </c>
      <c r="AO238" s="102"/>
      <c r="AP238" s="5"/>
      <c r="AQ238" s="6">
        <f t="shared" si="225"/>
        <v>158.3945836660796</v>
      </c>
      <c r="AR238" s="5"/>
      <c r="AS238" s="86">
        <f t="shared" si="253"/>
        <v>-0.20676556795177006</v>
      </c>
      <c r="AT238" s="86">
        <f t="shared" si="226"/>
        <v>158.18781809812782</v>
      </c>
      <c r="AU238" s="86">
        <f t="shared" si="254"/>
        <v>0.67668390187216687</v>
      </c>
      <c r="AV238" s="92">
        <f t="shared" si="255"/>
        <v>4.2777244797219663E-3</v>
      </c>
      <c r="AW238" s="156">
        <f t="shared" si="256"/>
        <v>4.2595034973399335E-3</v>
      </c>
      <c r="AY238" s="5"/>
      <c r="AZ238" s="86">
        <f t="shared" si="257"/>
        <v>-0.40852711839664357</v>
      </c>
      <c r="BA238" s="86">
        <f t="shared" si="227"/>
        <v>157.98605654768295</v>
      </c>
      <c r="BB238" s="86">
        <f t="shared" si="258"/>
        <v>0.87844545231703819</v>
      </c>
      <c r="BC238" s="92">
        <f t="shared" si="259"/>
        <v>5.56027203610787E-3</v>
      </c>
      <c r="BD238" s="156">
        <f t="shared" si="260"/>
        <v>5.5295263652860487E-3</v>
      </c>
      <c r="BF238" s="5"/>
      <c r="BG238">
        <f t="shared" si="261"/>
        <v>-0.50263535297683171</v>
      </c>
      <c r="BH238" s="86">
        <f t="shared" si="228"/>
        <v>157.89194831310277</v>
      </c>
      <c r="BI238" s="86">
        <f t="shared" si="262"/>
        <v>0.97255368689721422</v>
      </c>
      <c r="BJ238" s="92">
        <f t="shared" si="263"/>
        <v>6.1596154667027192E-3</v>
      </c>
      <c r="BK238" s="156">
        <f t="shared" si="264"/>
        <v>6.121906874433247E-3</v>
      </c>
      <c r="BM238" s="5"/>
      <c r="BN238" s="86">
        <f t="shared" si="265"/>
        <v>-0.52170922614845883</v>
      </c>
      <c r="BO238" s="86">
        <f t="shared" si="229"/>
        <v>157.87287443993114</v>
      </c>
      <c r="BP238" s="86">
        <f t="shared" si="266"/>
        <v>0.99162756006884933</v>
      </c>
      <c r="BQ238" s="92">
        <f t="shared" si="267"/>
        <v>6.2811775840956926E-3</v>
      </c>
      <c r="BR238" s="156">
        <f t="shared" si="268"/>
        <v>6.2419706579185915E-3</v>
      </c>
      <c r="BW238" s="5"/>
      <c r="BX238" s="86">
        <f t="shared" si="230"/>
        <v>503.41978963454386</v>
      </c>
      <c r="BY238" s="86">
        <f t="shared" si="269"/>
        <v>9.2401834654561412</v>
      </c>
      <c r="BZ238" s="92">
        <f t="shared" si="270"/>
        <v>1.8354827632350381E-2</v>
      </c>
      <c r="CA238" s="156">
        <f t="shared" si="271"/>
        <v>1.8024000215155749E-2</v>
      </c>
      <c r="CC238" s="5"/>
      <c r="CD238" s="86">
        <f t="shared" si="231"/>
        <v>507.17022846849272</v>
      </c>
      <c r="CE238" s="86">
        <f t="shared" si="272"/>
        <v>5.4897446315072784</v>
      </c>
      <c r="CF238" s="92">
        <f t="shared" si="273"/>
        <v>1.0824264365999396E-2</v>
      </c>
      <c r="CG238" s="156">
        <f t="shared" si="274"/>
        <v>1.0708354308044336E-2</v>
      </c>
      <c r="CI238" s="5"/>
      <c r="CJ238" s="86">
        <f t="shared" si="232"/>
        <v>509.92931457698137</v>
      </c>
      <c r="CK238" s="86">
        <f t="shared" si="275"/>
        <v>2.7306585230186329</v>
      </c>
      <c r="CL238" s="92">
        <f t="shared" si="276"/>
        <v>5.3549745914958568E-3</v>
      </c>
      <c r="CM238" s="156">
        <f t="shared" si="277"/>
        <v>5.3264515786294623E-3</v>
      </c>
      <c r="CO238" s="5"/>
      <c r="CP238" s="86">
        <f t="shared" si="233"/>
        <v>511.44556810729586</v>
      </c>
      <c r="CQ238" s="86">
        <f t="shared" si="278"/>
        <v>1.2144049927041465</v>
      </c>
      <c r="CR238" s="92">
        <f t="shared" si="279"/>
        <v>2.3744559899077614E-3</v>
      </c>
      <c r="CS238" s="156">
        <f t="shared" si="280"/>
        <v>2.3688313042283552E-3</v>
      </c>
      <c r="CU238" s="5"/>
      <c r="CV238" s="6">
        <f t="shared" si="234"/>
        <v>507.17022846849272</v>
      </c>
      <c r="CW238" s="5"/>
      <c r="CX238" s="86">
        <f t="shared" si="281"/>
        <v>3.6401318094208648</v>
      </c>
      <c r="CY238" s="86">
        <f t="shared" si="235"/>
        <v>510.81036027791356</v>
      </c>
      <c r="CZ238" s="86">
        <f t="shared" si="282"/>
        <v>1.8496128220864421</v>
      </c>
      <c r="DA238" s="92">
        <f t="shared" si="283"/>
        <v>3.6209383480008787E-3</v>
      </c>
      <c r="DB238" s="156">
        <f t="shared" si="284"/>
        <v>3.6078744570246656E-3</v>
      </c>
      <c r="DD238" s="5"/>
      <c r="DE238" s="86">
        <f t="shared" si="285"/>
        <v>4.5889735377060239</v>
      </c>
      <c r="DF238" s="86">
        <f t="shared" si="236"/>
        <v>511.75920200619873</v>
      </c>
      <c r="DG238" s="86">
        <f t="shared" si="286"/>
        <v>0.90077109380126785</v>
      </c>
      <c r="DH238" s="92">
        <f t="shared" si="287"/>
        <v>1.7601463545160779E-3</v>
      </c>
      <c r="DI238" s="156">
        <f t="shared" si="288"/>
        <v>1.7570536828814651E-3</v>
      </c>
      <c r="DK238" s="5"/>
      <c r="DL238" s="86">
        <f t="shared" si="289"/>
        <v>5.6906150987579602</v>
      </c>
      <c r="DM238" s="86">
        <f t="shared" si="237"/>
        <v>512.86084356725064</v>
      </c>
      <c r="DN238" s="86">
        <f t="shared" si="290"/>
        <v>0.20087046725063828</v>
      </c>
      <c r="DO238" s="92">
        <f t="shared" si="291"/>
        <v>3.9166660853549536E-4</v>
      </c>
      <c r="DP238" s="156">
        <f t="shared" si="292"/>
        <v>3.9182007137400656E-4</v>
      </c>
      <c r="DR238" s="5"/>
      <c r="DS238" s="86">
        <f t="shared" si="238"/>
        <v>6.4130094582047361</v>
      </c>
      <c r="DT238" s="86">
        <f t="shared" si="222"/>
        <v>513.58323792669751</v>
      </c>
      <c r="DU238" s="86">
        <f t="shared" si="293"/>
        <v>0.92326482669750476</v>
      </c>
      <c r="DV238" s="92">
        <f t="shared" si="294"/>
        <v>1.7976926786486753E-3</v>
      </c>
      <c r="DW238" s="156">
        <f t="shared" si="295"/>
        <v>1.8009301976798016E-3</v>
      </c>
    </row>
    <row r="239" spans="1:127" x14ac:dyDescent="0.7">
      <c r="A239" s="25">
        <v>44174</v>
      </c>
      <c r="B239">
        <v>155.21000670000001</v>
      </c>
      <c r="C239" s="85">
        <v>44174</v>
      </c>
      <c r="D239">
        <v>493.60000609999997</v>
      </c>
      <c r="E239" s="17">
        <v>238</v>
      </c>
      <c r="R239" s="5"/>
      <c r="S239" s="86">
        <f t="shared" si="239"/>
        <v>158.69238761439274</v>
      </c>
      <c r="T239" s="86">
        <f t="shared" si="240"/>
        <v>3.4823809143927349</v>
      </c>
      <c r="U239" s="92">
        <f t="shared" si="241"/>
        <v>2.1944221564392779E-2</v>
      </c>
      <c r="V239" s="156">
        <f t="shared" si="242"/>
        <v>2.2436574731445679E-2</v>
      </c>
      <c r="W239" s="102"/>
      <c r="X239" s="5"/>
      <c r="Y239" s="86">
        <f t="shared" si="243"/>
        <v>158.62954283303981</v>
      </c>
      <c r="Z239" s="86">
        <f t="shared" si="244"/>
        <v>3.4195361330397986</v>
      </c>
      <c r="AA239" s="92">
        <f t="shared" si="245"/>
        <v>2.1556742029061486E-2</v>
      </c>
      <c r="AB239" s="156">
        <f t="shared" si="246"/>
        <v>2.2031673123043546E-2</v>
      </c>
      <c r="AC239" s="102"/>
      <c r="AD239" s="5"/>
      <c r="AE239" s="86">
        <f t="shared" si="223"/>
        <v>158.62187109009756</v>
      </c>
      <c r="AF239" s="86">
        <f t="shared" si="247"/>
        <v>3.4118643900975485</v>
      </c>
      <c r="AG239" s="92">
        <f t="shared" si="248"/>
        <v>2.1509419644656708E-2</v>
      </c>
      <c r="AH239" s="156">
        <f t="shared" si="249"/>
        <v>2.1982244976589828E-2</v>
      </c>
      <c r="AI239" s="102"/>
      <c r="AJ239" s="5"/>
      <c r="AK239" s="86">
        <f t="shared" si="224"/>
        <v>158.66007087882849</v>
      </c>
      <c r="AL239" s="86">
        <f t="shared" si="250"/>
        <v>3.4500641788284838</v>
      </c>
      <c r="AM239" s="92">
        <f t="shared" si="251"/>
        <v>2.1745005909289926E-2</v>
      </c>
      <c r="AN239" s="156">
        <f t="shared" si="252"/>
        <v>2.2228361767273112E-2</v>
      </c>
      <c r="AO239" s="102"/>
      <c r="AP239" s="5"/>
      <c r="AQ239" s="6">
        <f t="shared" si="225"/>
        <v>158.62954283303981</v>
      </c>
      <c r="AR239" s="5"/>
      <c r="AS239" s="86">
        <f t="shared" si="253"/>
        <v>-6.09964054308169E-2</v>
      </c>
      <c r="AT239" s="86">
        <f t="shared" si="226"/>
        <v>158.56854642760899</v>
      </c>
      <c r="AU239" s="86">
        <f t="shared" si="254"/>
        <v>3.358539727608985</v>
      </c>
      <c r="AV239" s="92">
        <f t="shared" si="255"/>
        <v>2.1180365231778502E-2</v>
      </c>
      <c r="AW239" s="156">
        <f t="shared" si="256"/>
        <v>2.163868038547662E-2</v>
      </c>
      <c r="AY239" s="5"/>
      <c r="AZ239" s="86">
        <f t="shared" si="257"/>
        <v>-8.6783975718217221E-2</v>
      </c>
      <c r="BA239" s="86">
        <f t="shared" si="227"/>
        <v>158.54275885732159</v>
      </c>
      <c r="BB239" s="86">
        <f t="shared" si="258"/>
        <v>3.332752157321579</v>
      </c>
      <c r="BC239" s="92">
        <f t="shared" si="259"/>
        <v>2.1021156572157574E-2</v>
      </c>
      <c r="BD239" s="156">
        <f t="shared" si="260"/>
        <v>2.14725340729051E-2</v>
      </c>
      <c r="BF239" s="5"/>
      <c r="BG239">
        <f t="shared" si="261"/>
        <v>-1.5822969818384713E-2</v>
      </c>
      <c r="BH239" s="86">
        <f t="shared" si="228"/>
        <v>158.61371986322143</v>
      </c>
      <c r="BI239" s="86">
        <f t="shared" si="262"/>
        <v>3.4037131632214255</v>
      </c>
      <c r="BJ239" s="92">
        <f t="shared" si="263"/>
        <v>2.1459134595396761E-2</v>
      </c>
      <c r="BK239" s="156">
        <f t="shared" si="264"/>
        <v>2.1929727570982865E-2</v>
      </c>
      <c r="BM239" s="5"/>
      <c r="BN239" s="86">
        <f t="shared" si="265"/>
        <v>4.5792068683042142E-2</v>
      </c>
      <c r="BO239" s="86">
        <f t="shared" si="229"/>
        <v>158.67533490172286</v>
      </c>
      <c r="BP239" s="86">
        <f t="shared" si="266"/>
        <v>3.4653282017228548</v>
      </c>
      <c r="BQ239" s="92">
        <f t="shared" si="267"/>
        <v>2.1839110683895137E-2</v>
      </c>
      <c r="BR239" s="156">
        <f t="shared" si="268"/>
        <v>2.2326706089388079E-2</v>
      </c>
      <c r="BW239" s="5"/>
      <c r="BX239" s="86">
        <f t="shared" si="230"/>
        <v>506.46905017814436</v>
      </c>
      <c r="BY239" s="86">
        <f t="shared" si="269"/>
        <v>12.869044078144384</v>
      </c>
      <c r="BZ239" s="92">
        <f t="shared" si="270"/>
        <v>2.5409339570933019E-2</v>
      </c>
      <c r="CA239" s="156">
        <f t="shared" si="271"/>
        <v>2.6071806967395385E-2</v>
      </c>
      <c r="CC239" s="5"/>
      <c r="CD239" s="86">
        <f t="shared" si="231"/>
        <v>509.91510078424636</v>
      </c>
      <c r="CE239" s="86">
        <f t="shared" si="272"/>
        <v>16.31509468424639</v>
      </c>
      <c r="CF239" s="92">
        <f t="shared" si="273"/>
        <v>3.1995708028952019E-2</v>
      </c>
      <c r="CG239" s="156">
        <f t="shared" si="274"/>
        <v>3.305327083189108E-2</v>
      </c>
      <c r="CI239" s="5"/>
      <c r="CJ239" s="86">
        <f t="shared" si="232"/>
        <v>511.73154920217371</v>
      </c>
      <c r="CK239" s="86">
        <f t="shared" si="275"/>
        <v>18.131543102173737</v>
      </c>
      <c r="CL239" s="92">
        <f t="shared" si="276"/>
        <v>3.5431747623225728E-2</v>
      </c>
      <c r="CM239" s="156">
        <f t="shared" si="277"/>
        <v>3.6733271633105309E-2</v>
      </c>
      <c r="CO239" s="5"/>
      <c r="CP239" s="86">
        <f t="shared" si="233"/>
        <v>512.35637185182395</v>
      </c>
      <c r="CQ239" s="86">
        <f t="shared" si="278"/>
        <v>18.756365751823978</v>
      </c>
      <c r="CR239" s="92">
        <f t="shared" si="279"/>
        <v>3.6608046239441347E-2</v>
      </c>
      <c r="CS239" s="156">
        <f t="shared" si="280"/>
        <v>3.7999119773155079E-2</v>
      </c>
      <c r="CU239" s="5"/>
      <c r="CV239" s="6">
        <f t="shared" si="234"/>
        <v>509.91510078424636</v>
      </c>
      <c r="CW239" s="5"/>
      <c r="CX239" s="86">
        <f t="shared" si="281"/>
        <v>3.3446961765106802</v>
      </c>
      <c r="CY239" s="86">
        <f t="shared" si="235"/>
        <v>513.25979696075706</v>
      </c>
      <c r="CZ239" s="86">
        <f t="shared" si="282"/>
        <v>19.659790860757084</v>
      </c>
      <c r="DA239" s="92">
        <f t="shared" si="283"/>
        <v>3.8303781003639056E-2</v>
      </c>
      <c r="DB239" s="156">
        <f t="shared" si="284"/>
        <v>3.9829397523901459E-2</v>
      </c>
      <c r="DD239" s="5"/>
      <c r="DE239" s="86">
        <f t="shared" si="285"/>
        <v>3.6669229267298316</v>
      </c>
      <c r="DF239" s="86">
        <f t="shared" si="236"/>
        <v>513.58202371097616</v>
      </c>
      <c r="DG239" s="86">
        <f t="shared" si="286"/>
        <v>19.982017610976186</v>
      </c>
      <c r="DH239" s="92">
        <f t="shared" si="287"/>
        <v>3.8907159301629454E-2</v>
      </c>
      <c r="DI239" s="156">
        <f t="shared" si="288"/>
        <v>4.0482206977379913E-2</v>
      </c>
      <c r="DK239" s="5"/>
      <c r="DL239" s="86">
        <f t="shared" si="289"/>
        <v>3.7464248619751084</v>
      </c>
      <c r="DM239" s="86">
        <f t="shared" si="237"/>
        <v>513.66152564622143</v>
      </c>
      <c r="DN239" s="86">
        <f t="shared" si="290"/>
        <v>20.061519546221461</v>
      </c>
      <c r="DO239" s="92">
        <f t="shared" si="291"/>
        <v>3.905591239480647E-2</v>
      </c>
      <c r="DP239" s="156">
        <f t="shared" si="292"/>
        <v>4.0643272484395261E-2</v>
      </c>
      <c r="DR239" s="5"/>
      <c r="DS239" s="86">
        <f t="shared" si="238"/>
        <v>3.6619066013664137</v>
      </c>
      <c r="DT239" s="86">
        <f t="shared" si="222"/>
        <v>513.57700738561277</v>
      </c>
      <c r="DU239" s="86">
        <f t="shared" si="293"/>
        <v>19.977001285612801</v>
      </c>
      <c r="DV239" s="92">
        <f t="shared" si="294"/>
        <v>3.8897771898525287E-2</v>
      </c>
      <c r="DW239" s="156">
        <f t="shared" si="295"/>
        <v>4.0472044243787142E-2</v>
      </c>
    </row>
    <row r="240" spans="1:127" x14ac:dyDescent="0.7">
      <c r="A240" s="25">
        <v>44175</v>
      </c>
      <c r="B240">
        <v>155.07449339999999</v>
      </c>
      <c r="C240" s="85">
        <v>44175</v>
      </c>
      <c r="D240">
        <v>501.0899963</v>
      </c>
      <c r="E240" s="17">
        <v>239</v>
      </c>
      <c r="R240" s="5"/>
      <c r="S240" s="86">
        <f t="shared" si="239"/>
        <v>157.54320191264313</v>
      </c>
      <c r="T240" s="86">
        <f t="shared" si="240"/>
        <v>2.4687085126431327</v>
      </c>
      <c r="U240" s="92">
        <f t="shared" si="241"/>
        <v>1.5670041503993416E-2</v>
      </c>
      <c r="V240" s="156">
        <f t="shared" si="242"/>
        <v>1.5919500741332956E-2</v>
      </c>
      <c r="W240" s="102"/>
      <c r="X240" s="5"/>
      <c r="Y240" s="86">
        <f t="shared" si="243"/>
        <v>156.91977476651991</v>
      </c>
      <c r="Z240" s="86">
        <f t="shared" si="244"/>
        <v>1.845281366519913</v>
      </c>
      <c r="AA240" s="92">
        <f t="shared" si="245"/>
        <v>1.1759393417849965E-2</v>
      </c>
      <c r="AB240" s="156">
        <f t="shared" si="246"/>
        <v>1.1899322229350666E-2</v>
      </c>
      <c r="AC240" s="102"/>
      <c r="AD240" s="5"/>
      <c r="AE240" s="86">
        <f t="shared" si="223"/>
        <v>156.37004059263319</v>
      </c>
      <c r="AF240" s="86">
        <f t="shared" si="247"/>
        <v>1.2955471926331938</v>
      </c>
      <c r="AG240" s="92">
        <f t="shared" si="248"/>
        <v>8.2851368952975048E-3</v>
      </c>
      <c r="AH240" s="156">
        <f t="shared" si="249"/>
        <v>8.3543538607052052E-3</v>
      </c>
      <c r="AI240" s="102"/>
      <c r="AJ240" s="5"/>
      <c r="AK240" s="86">
        <f t="shared" si="224"/>
        <v>156.07252274470713</v>
      </c>
      <c r="AL240" s="86">
        <f t="shared" si="250"/>
        <v>0.99802934470713467</v>
      </c>
      <c r="AM240" s="92">
        <f t="shared" si="251"/>
        <v>6.3946511990431755E-3</v>
      </c>
      <c r="AN240" s="156">
        <f t="shared" si="252"/>
        <v>6.4358059331705332E-3</v>
      </c>
      <c r="AO240" s="102"/>
      <c r="AP240" s="5"/>
      <c r="AQ240" s="6">
        <f t="shared" si="225"/>
        <v>156.91977476651991</v>
      </c>
      <c r="AR240" s="5"/>
      <c r="AS240" s="86">
        <f t="shared" si="253"/>
        <v>-0.60509105359021409</v>
      </c>
      <c r="AT240" s="86">
        <f t="shared" si="226"/>
        <v>156.31468371292971</v>
      </c>
      <c r="AU240" s="86">
        <f t="shared" si="254"/>
        <v>1.2401903129297125</v>
      </c>
      <c r="AV240" s="92">
        <f t="shared" si="255"/>
        <v>7.933933546558615E-3</v>
      </c>
      <c r="AW240" s="156">
        <f t="shared" si="256"/>
        <v>7.9973842618383337E-3</v>
      </c>
      <c r="AY240" s="5"/>
      <c r="AZ240" s="86">
        <f t="shared" si="257"/>
        <v>-0.89827602111905824</v>
      </c>
      <c r="BA240" s="86">
        <f t="shared" si="227"/>
        <v>156.02149874540086</v>
      </c>
      <c r="BB240" s="86">
        <f t="shared" si="258"/>
        <v>0.94700534540086778</v>
      </c>
      <c r="BC240" s="92">
        <f t="shared" si="259"/>
        <v>6.0697106040893175E-3</v>
      </c>
      <c r="BD240" s="156">
        <f t="shared" si="260"/>
        <v>6.106776973039383E-3</v>
      </c>
      <c r="BF240" s="5"/>
      <c r="BG240">
        <f t="shared" si="261"/>
        <v>-1.1338267336413843</v>
      </c>
      <c r="BH240" s="86">
        <f t="shared" si="228"/>
        <v>155.78594803287854</v>
      </c>
      <c r="BI240" s="86">
        <f t="shared" si="262"/>
        <v>0.71145463287854227</v>
      </c>
      <c r="BJ240" s="92">
        <f t="shared" si="263"/>
        <v>4.5668729552449123E-3</v>
      </c>
      <c r="BK240" s="156">
        <f t="shared" si="264"/>
        <v>4.5878249690193239E-3</v>
      </c>
      <c r="BM240" s="5"/>
      <c r="BN240" s="86">
        <f t="shared" si="265"/>
        <v>-1.270878032719164</v>
      </c>
      <c r="BO240" s="86">
        <f t="shared" si="229"/>
        <v>155.64889673380074</v>
      </c>
      <c r="BP240" s="86">
        <f t="shared" si="266"/>
        <v>0.57440333380074549</v>
      </c>
      <c r="BQ240" s="92">
        <f t="shared" si="267"/>
        <v>3.690378446967867E-3</v>
      </c>
      <c r="BR240" s="156">
        <f t="shared" si="268"/>
        <v>3.704047785080467E-3</v>
      </c>
      <c r="BW240" s="5"/>
      <c r="BX240" s="86">
        <f t="shared" si="230"/>
        <v>502.22226563235671</v>
      </c>
      <c r="BY240" s="86">
        <f t="shared" si="269"/>
        <v>1.1322693323567137</v>
      </c>
      <c r="BZ240" s="92">
        <f t="shared" si="270"/>
        <v>2.254518387254404E-3</v>
      </c>
      <c r="CA240" s="156">
        <f t="shared" si="271"/>
        <v>2.2596127256925519E-3</v>
      </c>
      <c r="CC240" s="5"/>
      <c r="CD240" s="86">
        <f t="shared" si="231"/>
        <v>501.75755344212314</v>
      </c>
      <c r="CE240" s="86">
        <f t="shared" si="272"/>
        <v>0.66755714212314388</v>
      </c>
      <c r="CF240" s="92">
        <f t="shared" si="273"/>
        <v>1.330437653690739E-3</v>
      </c>
      <c r="CG240" s="156">
        <f t="shared" si="274"/>
        <v>1.33221007613866E-3</v>
      </c>
      <c r="CI240" s="5"/>
      <c r="CJ240" s="86">
        <f t="shared" si="232"/>
        <v>499.76473075473905</v>
      </c>
      <c r="CK240" s="86">
        <f t="shared" si="275"/>
        <v>1.3252655452609474</v>
      </c>
      <c r="CL240" s="92">
        <f t="shared" si="276"/>
        <v>2.6517788545413084E-3</v>
      </c>
      <c r="CM240" s="156">
        <f t="shared" si="277"/>
        <v>2.6447655212568197E-3</v>
      </c>
      <c r="CO240" s="5"/>
      <c r="CP240" s="86">
        <f t="shared" si="233"/>
        <v>498.28909753795597</v>
      </c>
      <c r="CQ240" s="86">
        <f t="shared" si="278"/>
        <v>2.800898762044028</v>
      </c>
      <c r="CR240" s="92">
        <f t="shared" si="279"/>
        <v>5.6210315976874779E-3</v>
      </c>
      <c r="CS240" s="156">
        <f t="shared" si="280"/>
        <v>5.5896122108315734E-3</v>
      </c>
      <c r="CU240" s="5"/>
      <c r="CV240" s="6">
        <f t="shared" si="234"/>
        <v>501.75755344212314</v>
      </c>
      <c r="CW240" s="5"/>
      <c r="CX240" s="86">
        <f t="shared" si="281"/>
        <v>-0.45104418463850804</v>
      </c>
      <c r="CY240" s="86">
        <f t="shared" si="235"/>
        <v>501.30650925748461</v>
      </c>
      <c r="CZ240" s="86">
        <f t="shared" si="282"/>
        <v>0.21651295748461052</v>
      </c>
      <c r="DA240" s="92">
        <f t="shared" si="283"/>
        <v>4.3189735917313534E-4</v>
      </c>
      <c r="DB240" s="156">
        <f t="shared" si="284"/>
        <v>4.3208397510092247E-4</v>
      </c>
      <c r="DD240" s="5"/>
      <c r="DE240" s="86">
        <f t="shared" si="285"/>
        <v>-2.2453122076966956</v>
      </c>
      <c r="DF240" s="86">
        <f t="shared" si="236"/>
        <v>499.51224123442643</v>
      </c>
      <c r="DG240" s="86">
        <f t="shared" si="286"/>
        <v>1.5777550655735695</v>
      </c>
      <c r="DH240" s="92">
        <f t="shared" si="287"/>
        <v>3.1585913924241792E-3</v>
      </c>
      <c r="DI240" s="156">
        <f t="shared" si="288"/>
        <v>3.1486461059361793E-3</v>
      </c>
      <c r="DK240" s="5"/>
      <c r="DL240" s="86">
        <f t="shared" si="289"/>
        <v>-4.1101967927297904</v>
      </c>
      <c r="DM240" s="86">
        <f t="shared" si="237"/>
        <v>497.64735664939337</v>
      </c>
      <c r="DN240" s="86">
        <f t="shared" si="290"/>
        <v>3.4426396506066226</v>
      </c>
      <c r="DO240" s="92">
        <f t="shared" si="291"/>
        <v>6.9178296731756969E-3</v>
      </c>
      <c r="DP240" s="156">
        <f t="shared" si="292"/>
        <v>6.8703020934896735E-3</v>
      </c>
      <c r="DR240" s="5"/>
      <c r="DS240" s="86">
        <f t="shared" si="238"/>
        <v>-5.2026838562508138</v>
      </c>
      <c r="DT240" s="86">
        <f t="shared" si="222"/>
        <v>496.55486958587232</v>
      </c>
      <c r="DU240" s="86">
        <f t="shared" si="293"/>
        <v>4.5351267141276708</v>
      </c>
      <c r="DV240" s="92">
        <f t="shared" si="294"/>
        <v>9.13318344437942E-3</v>
      </c>
      <c r="DW240" s="156">
        <f t="shared" si="295"/>
        <v>9.0505233543168046E-3</v>
      </c>
    </row>
    <row r="241" spans="1:127" x14ac:dyDescent="0.7">
      <c r="A241" s="25">
        <v>44176</v>
      </c>
      <c r="B241">
        <v>155.82099909999999</v>
      </c>
      <c r="C241" s="85">
        <v>44176</v>
      </c>
      <c r="D241">
        <v>503.22000120000001</v>
      </c>
      <c r="E241" s="17">
        <v>240</v>
      </c>
      <c r="R241" s="5"/>
      <c r="S241" s="86">
        <f t="shared" si="239"/>
        <v>156.72852810347089</v>
      </c>
      <c r="T241" s="86">
        <f t="shared" si="240"/>
        <v>0.90752900347089849</v>
      </c>
      <c r="U241" s="92">
        <f t="shared" si="241"/>
        <v>5.7904519008291537E-3</v>
      </c>
      <c r="V241" s="156">
        <f t="shared" si="242"/>
        <v>5.8241765148000424E-3</v>
      </c>
      <c r="W241" s="102"/>
      <c r="X241" s="5"/>
      <c r="Y241" s="86">
        <f t="shared" si="243"/>
        <v>155.99713408325994</v>
      </c>
      <c r="Z241" s="86">
        <f t="shared" si="244"/>
        <v>0.17613498325994215</v>
      </c>
      <c r="AA241" s="92">
        <f t="shared" si="245"/>
        <v>1.1290911483408028E-3</v>
      </c>
      <c r="AB241" s="156">
        <f t="shared" si="246"/>
        <v>1.1303674362073972E-3</v>
      </c>
      <c r="AC241" s="102"/>
      <c r="AD241" s="5"/>
      <c r="AE241" s="86">
        <f t="shared" si="223"/>
        <v>155.51497944549527</v>
      </c>
      <c r="AF241" s="86">
        <f t="shared" si="247"/>
        <v>0.30601965450472335</v>
      </c>
      <c r="AG241" s="92">
        <f t="shared" si="248"/>
        <v>1.9677824965535027E-3</v>
      </c>
      <c r="AH241" s="156">
        <f t="shared" si="249"/>
        <v>1.9639179332198451E-3</v>
      </c>
      <c r="AI241" s="102"/>
      <c r="AJ241" s="5"/>
      <c r="AK241" s="86">
        <f t="shared" si="224"/>
        <v>155.32400073617677</v>
      </c>
      <c r="AL241" s="86">
        <f t="shared" si="250"/>
        <v>0.4969983638232236</v>
      </c>
      <c r="AM241" s="92">
        <f t="shared" si="251"/>
        <v>3.1997525267675317E-3</v>
      </c>
      <c r="AN241" s="156">
        <f t="shared" si="252"/>
        <v>3.1895467664423646E-3</v>
      </c>
      <c r="AO241" s="102"/>
      <c r="AP241" s="5"/>
      <c r="AQ241" s="6">
        <f t="shared" si="225"/>
        <v>155.99713408325994</v>
      </c>
      <c r="AR241" s="5"/>
      <c r="AS241" s="86">
        <f t="shared" si="253"/>
        <v>-0.70988243138123375</v>
      </c>
      <c r="AT241" s="86">
        <f t="shared" si="226"/>
        <v>155.28725165187871</v>
      </c>
      <c r="AU241" s="86">
        <f t="shared" si="254"/>
        <v>0.53374744812128938</v>
      </c>
      <c r="AV241" s="92">
        <f t="shared" si="255"/>
        <v>3.4371620493215934E-3</v>
      </c>
      <c r="AW241" s="156">
        <f t="shared" si="256"/>
        <v>3.4253884341914056E-3</v>
      </c>
      <c r="AY241" s="5"/>
      <c r="AZ241" s="86">
        <f t="shared" si="257"/>
        <v>-0.91045835218951443</v>
      </c>
      <c r="BA241" s="86">
        <f t="shared" si="227"/>
        <v>155.08667573107041</v>
      </c>
      <c r="BB241" s="86">
        <f t="shared" si="258"/>
        <v>0.73432336892958006</v>
      </c>
      <c r="BC241" s="92">
        <f t="shared" si="259"/>
        <v>4.7349223617568588E-3</v>
      </c>
      <c r="BD241" s="156">
        <f t="shared" si="260"/>
        <v>4.7126085262636473E-3</v>
      </c>
      <c r="BF241" s="5"/>
      <c r="BG241">
        <f t="shared" si="261"/>
        <v>-0.99444394038965145</v>
      </c>
      <c r="BH241" s="86">
        <f t="shared" si="228"/>
        <v>155.00269014287028</v>
      </c>
      <c r="BI241" s="86">
        <f t="shared" si="262"/>
        <v>0.81830895712971596</v>
      </c>
      <c r="BJ241" s="92">
        <f t="shared" si="263"/>
        <v>5.2793210000126956E-3</v>
      </c>
      <c r="BK241" s="156">
        <f t="shared" si="264"/>
        <v>5.2515961382365185E-3</v>
      </c>
      <c r="BM241" s="5"/>
      <c r="BN241" s="86">
        <f t="shared" si="265"/>
        <v>-1.009700020624769</v>
      </c>
      <c r="BO241" s="86">
        <f t="shared" si="229"/>
        <v>154.98743406263517</v>
      </c>
      <c r="BP241" s="86">
        <f t="shared" si="266"/>
        <v>0.83356503736482068</v>
      </c>
      <c r="BQ241" s="92">
        <f t="shared" si="267"/>
        <v>5.3782749705240714E-3</v>
      </c>
      <c r="BR241" s="156">
        <f t="shared" si="268"/>
        <v>5.3495038677673365E-3</v>
      </c>
      <c r="BW241" s="5"/>
      <c r="BX241" s="86">
        <f t="shared" si="230"/>
        <v>501.84861675267894</v>
      </c>
      <c r="BY241" s="86">
        <f t="shared" si="269"/>
        <v>1.371384447321077</v>
      </c>
      <c r="BZ241" s="92">
        <f t="shared" si="270"/>
        <v>2.7326655918570018E-3</v>
      </c>
      <c r="CA241" s="156">
        <f t="shared" si="271"/>
        <v>2.7252184810834523E-3</v>
      </c>
      <c r="CC241" s="5"/>
      <c r="CD241" s="86">
        <f t="shared" si="231"/>
        <v>501.4237748710616</v>
      </c>
      <c r="CE241" s="86">
        <f t="shared" si="272"/>
        <v>1.7962263289384168</v>
      </c>
      <c r="CF241" s="92">
        <f t="shared" si="273"/>
        <v>3.5822520170694073E-3</v>
      </c>
      <c r="CG241" s="156">
        <f t="shared" si="274"/>
        <v>3.5694652928243281E-3</v>
      </c>
      <c r="CI241" s="5"/>
      <c r="CJ241" s="86">
        <f t="shared" si="232"/>
        <v>500.63940601461127</v>
      </c>
      <c r="CK241" s="86">
        <f t="shared" si="275"/>
        <v>2.580595185388745</v>
      </c>
      <c r="CL241" s="92">
        <f t="shared" si="276"/>
        <v>5.1545986080716744E-3</v>
      </c>
      <c r="CM241" s="156">
        <f t="shared" si="277"/>
        <v>5.1281649760242971E-3</v>
      </c>
      <c r="CO241" s="5"/>
      <c r="CP241" s="86">
        <f t="shared" si="233"/>
        <v>500.389771609489</v>
      </c>
      <c r="CQ241" s="86">
        <f t="shared" si="278"/>
        <v>2.83022959051101</v>
      </c>
      <c r="CR241" s="92">
        <f t="shared" si="279"/>
        <v>5.6560500455628011E-3</v>
      </c>
      <c r="CS241" s="156">
        <f t="shared" si="280"/>
        <v>5.6242390679264002E-3</v>
      </c>
      <c r="CU241" s="5"/>
      <c r="CV241" s="6">
        <f t="shared" si="234"/>
        <v>501.4237748710616</v>
      </c>
      <c r="CW241" s="5"/>
      <c r="CX241" s="86">
        <f t="shared" si="281"/>
        <v>-0.41234653215810974</v>
      </c>
      <c r="CY241" s="86">
        <f t="shared" si="235"/>
        <v>501.0114283389035</v>
      </c>
      <c r="CZ241" s="86">
        <f t="shared" si="282"/>
        <v>2.2085728610965134</v>
      </c>
      <c r="DA241" s="92">
        <f t="shared" si="283"/>
        <v>4.4082285077188888E-3</v>
      </c>
      <c r="DB241" s="156">
        <f t="shared" si="284"/>
        <v>4.3888813159847695E-3</v>
      </c>
      <c r="DD241" s="5"/>
      <c r="DE241" s="86">
        <f t="shared" si="285"/>
        <v>-1.2895453893791196</v>
      </c>
      <c r="DF241" s="86">
        <f t="shared" si="236"/>
        <v>500.1342294816825</v>
      </c>
      <c r="DG241" s="86">
        <f t="shared" si="286"/>
        <v>3.0857717183175168</v>
      </c>
      <c r="DH241" s="92">
        <f t="shared" si="287"/>
        <v>6.169887075146761E-3</v>
      </c>
      <c r="DI241" s="156">
        <f t="shared" si="288"/>
        <v>6.1320530005942791E-3</v>
      </c>
      <c r="DK241" s="5"/>
      <c r="DL241" s="86">
        <f t="shared" si="289"/>
        <v>-1.6177607664287474</v>
      </c>
      <c r="DM241" s="86">
        <f t="shared" si="237"/>
        <v>499.80601410463282</v>
      </c>
      <c r="DN241" s="86">
        <f t="shared" si="290"/>
        <v>3.4139870953671902</v>
      </c>
      <c r="DO241" s="92">
        <f t="shared" si="291"/>
        <v>6.83062428026823E-3</v>
      </c>
      <c r="DP241" s="156">
        <f t="shared" si="292"/>
        <v>6.7842833894242085E-3</v>
      </c>
      <c r="DR241" s="5"/>
      <c r="DS241" s="86">
        <f t="shared" si="238"/>
        <v>-1.5510048923588611</v>
      </c>
      <c r="DT241" s="86">
        <f t="shared" si="222"/>
        <v>499.87276997870276</v>
      </c>
      <c r="DU241" s="86">
        <f t="shared" si="293"/>
        <v>3.3472312212972497</v>
      </c>
      <c r="DV241" s="92">
        <f t="shared" si="294"/>
        <v>6.6961663493689799E-3</v>
      </c>
      <c r="DW241" s="156">
        <f t="shared" si="295"/>
        <v>6.6516259554773227E-3</v>
      </c>
    </row>
    <row r="242" spans="1:127" x14ac:dyDescent="0.7">
      <c r="A242" s="25">
        <v>44179</v>
      </c>
      <c r="B242">
        <v>157.84849550000001</v>
      </c>
      <c r="C242" s="85">
        <v>44179</v>
      </c>
      <c r="D242">
        <v>522.41998290000004</v>
      </c>
      <c r="E242" s="17">
        <v>241</v>
      </c>
      <c r="R242" s="5"/>
      <c r="S242" s="86">
        <f t="shared" si="239"/>
        <v>156.42904353232547</v>
      </c>
      <c r="T242" s="86">
        <f t="shared" si="240"/>
        <v>1.4194519676745472</v>
      </c>
      <c r="U242" s="92">
        <f t="shared" si="241"/>
        <v>9.0740947820295466E-3</v>
      </c>
      <c r="V242" s="156">
        <f t="shared" si="242"/>
        <v>8.9924960208096951E-3</v>
      </c>
      <c r="W242" s="102"/>
      <c r="X242" s="5"/>
      <c r="Y242" s="86">
        <f t="shared" si="243"/>
        <v>155.90906659162997</v>
      </c>
      <c r="Z242" s="86">
        <f t="shared" si="244"/>
        <v>1.9394289083700471</v>
      </c>
      <c r="AA242" s="92">
        <f t="shared" si="245"/>
        <v>1.2439487649874533E-2</v>
      </c>
      <c r="AB242" s="156">
        <f t="shared" si="246"/>
        <v>1.2286648043281775E-2</v>
      </c>
      <c r="AC242" s="102"/>
      <c r="AD242" s="5"/>
      <c r="AE242" s="86">
        <f t="shared" si="223"/>
        <v>155.71695241746838</v>
      </c>
      <c r="AF242" s="86">
        <f t="shared" si="247"/>
        <v>2.1315430825316355</v>
      </c>
      <c r="AG242" s="92">
        <f t="shared" si="248"/>
        <v>1.3688574361621774E-2</v>
      </c>
      <c r="AH242" s="156">
        <f t="shared" si="249"/>
        <v>1.3503727582450321E-2</v>
      </c>
      <c r="AI242" s="102"/>
      <c r="AJ242" s="5"/>
      <c r="AK242" s="86">
        <f t="shared" si="224"/>
        <v>155.6967495090442</v>
      </c>
      <c r="AL242" s="86">
        <f t="shared" si="250"/>
        <v>2.151745990955817</v>
      </c>
      <c r="AM242" s="92">
        <f t="shared" si="251"/>
        <v>1.3820108626165154E-2</v>
      </c>
      <c r="AN242" s="156">
        <f t="shared" si="252"/>
        <v>1.3631716818965923E-2</v>
      </c>
      <c r="AO242" s="102"/>
      <c r="AP242" s="5"/>
      <c r="AQ242" s="6">
        <f t="shared" si="225"/>
        <v>155.90906659162997</v>
      </c>
      <c r="AR242" s="5"/>
      <c r="AS242" s="86">
        <f t="shared" si="253"/>
        <v>-0.50468350126331707</v>
      </c>
      <c r="AT242" s="86">
        <f t="shared" si="226"/>
        <v>155.40438309036665</v>
      </c>
      <c r="AU242" s="86">
        <f t="shared" si="254"/>
        <v>2.4441124096333624</v>
      </c>
      <c r="AV242" s="92">
        <f t="shared" si="255"/>
        <v>1.5727435488174915E-2</v>
      </c>
      <c r="AW242" s="156">
        <f t="shared" si="256"/>
        <v>1.5483913241563726E-2</v>
      </c>
      <c r="AY242" s="5"/>
      <c r="AZ242" s="86">
        <f t="shared" si="257"/>
        <v>-0.49926292190974275</v>
      </c>
      <c r="BA242" s="86">
        <f t="shared" si="227"/>
        <v>155.40980366972022</v>
      </c>
      <c r="BB242" s="86">
        <f t="shared" si="258"/>
        <v>2.4386918302797937</v>
      </c>
      <c r="BC242" s="92">
        <f t="shared" si="259"/>
        <v>1.5692007664217546E-2</v>
      </c>
      <c r="BD242" s="156">
        <f t="shared" si="260"/>
        <v>1.5449572848667371E-2</v>
      </c>
      <c r="BF242" s="5"/>
      <c r="BG242">
        <f t="shared" si="261"/>
        <v>-0.39623548420826238</v>
      </c>
      <c r="BH242" s="86">
        <f t="shared" si="228"/>
        <v>155.5128311074217</v>
      </c>
      <c r="BI242" s="86">
        <f t="shared" si="262"/>
        <v>2.3356643925783089</v>
      </c>
      <c r="BJ242" s="92">
        <f t="shared" si="263"/>
        <v>1.5019110487191442E-2</v>
      </c>
      <c r="BK242" s="156">
        <f t="shared" si="264"/>
        <v>1.4796874592816811E-2</v>
      </c>
      <c r="BM242" s="5"/>
      <c r="BN242" s="86">
        <f t="shared" si="265"/>
        <v>-0.31847562387867057</v>
      </c>
      <c r="BO242" s="86">
        <f t="shared" si="229"/>
        <v>155.5905909677513</v>
      </c>
      <c r="BP242" s="86">
        <f t="shared" si="266"/>
        <v>2.2579045322487161</v>
      </c>
      <c r="BQ242" s="92">
        <f t="shared" si="267"/>
        <v>1.4511832098617736E-2</v>
      </c>
      <c r="BR242" s="156">
        <f t="shared" si="268"/>
        <v>1.4304251206808087E-2</v>
      </c>
      <c r="BW242" s="5"/>
      <c r="BX242" s="86">
        <f t="shared" si="230"/>
        <v>502.30117362029489</v>
      </c>
      <c r="BY242" s="86">
        <f t="shared" si="269"/>
        <v>20.118809279705147</v>
      </c>
      <c r="BZ242" s="92">
        <f t="shared" si="270"/>
        <v>4.0053279459214608E-2</v>
      </c>
      <c r="CA242" s="156">
        <f t="shared" si="271"/>
        <v>3.8510795793116177E-2</v>
      </c>
      <c r="CC242" s="5"/>
      <c r="CD242" s="86">
        <f t="shared" si="231"/>
        <v>502.32188803553083</v>
      </c>
      <c r="CE242" s="86">
        <f t="shared" si="272"/>
        <v>20.098094864469203</v>
      </c>
      <c r="CF242" s="92">
        <f t="shared" si="273"/>
        <v>4.0010390435241398E-2</v>
      </c>
      <c r="CG242" s="156">
        <f t="shared" si="274"/>
        <v>3.8471144907020749E-2</v>
      </c>
      <c r="CI242" s="5"/>
      <c r="CJ242" s="86">
        <f t="shared" si="232"/>
        <v>502.34259883696785</v>
      </c>
      <c r="CK242" s="86">
        <f t="shared" si="275"/>
        <v>20.077384063032184</v>
      </c>
      <c r="CL242" s="92">
        <f t="shared" si="276"/>
        <v>3.9967512429795293E-2</v>
      </c>
      <c r="CM242" s="156">
        <f t="shared" si="277"/>
        <v>3.8431500938346255E-2</v>
      </c>
      <c r="CO242" s="5"/>
      <c r="CP242" s="86">
        <f t="shared" si="233"/>
        <v>502.51244380237222</v>
      </c>
      <c r="CQ242" s="86">
        <f t="shared" si="278"/>
        <v>19.907539097627819</v>
      </c>
      <c r="CR242" s="92">
        <f t="shared" si="279"/>
        <v>3.9616012186669436E-2</v>
      </c>
      <c r="CS242" s="156">
        <f t="shared" si="280"/>
        <v>3.8106389015058896E-2</v>
      </c>
      <c r="CU242" s="5"/>
      <c r="CV242" s="6">
        <f t="shared" si="234"/>
        <v>502.32188803553083</v>
      </c>
      <c r="CW242" s="5"/>
      <c r="CX242" s="86">
        <f t="shared" si="281"/>
        <v>2.0105167728914686E-2</v>
      </c>
      <c r="CY242" s="86">
        <f t="shared" si="235"/>
        <v>502.34199320325973</v>
      </c>
      <c r="CZ242" s="86">
        <f t="shared" si="282"/>
        <v>20.077989696740303</v>
      </c>
      <c r="DA242" s="92">
        <f t="shared" si="283"/>
        <v>3.9968766235747015E-2</v>
      </c>
      <c r="DB242" s="156">
        <f t="shared" si="284"/>
        <v>3.8432660223457739E-2</v>
      </c>
      <c r="DD242" s="5"/>
      <c r="DE242" s="86">
        <f t="shared" si="285"/>
        <v>-0.19571611245494136</v>
      </c>
      <c r="DF242" s="86">
        <f t="shared" si="236"/>
        <v>502.1261719230759</v>
      </c>
      <c r="DG242" s="86">
        <f t="shared" si="286"/>
        <v>20.293810976924135</v>
      </c>
      <c r="DH242" s="92">
        <f t="shared" si="287"/>
        <v>4.0415760244485087E-2</v>
      </c>
      <c r="DI242" s="156">
        <f t="shared" si="288"/>
        <v>3.8845778571239512E-2</v>
      </c>
      <c r="DK242" s="5"/>
      <c r="DL242" s="86">
        <f t="shared" si="289"/>
        <v>4.2716027963922265E-2</v>
      </c>
      <c r="DM242" s="86">
        <f t="shared" si="237"/>
        <v>502.36460406349477</v>
      </c>
      <c r="DN242" s="86">
        <f t="shared" si="290"/>
        <v>20.05537883650527</v>
      </c>
      <c r="DO242" s="92">
        <f t="shared" si="291"/>
        <v>3.9921958422792135E-2</v>
      </c>
      <c r="DP242" s="156">
        <f t="shared" si="292"/>
        <v>3.8389379221629438E-2</v>
      </c>
      <c r="DR242" s="5"/>
      <c r="DS242" s="86">
        <f t="shared" si="238"/>
        <v>0.28583365026221236</v>
      </c>
      <c r="DT242" s="86">
        <f t="shared" si="222"/>
        <v>502.60772168579302</v>
      </c>
      <c r="DU242" s="86">
        <f t="shared" si="293"/>
        <v>19.812261214207012</v>
      </c>
      <c r="DV242" s="92">
        <f t="shared" si="294"/>
        <v>3.941893520408888E-2</v>
      </c>
      <c r="DW242" s="156">
        <f t="shared" si="295"/>
        <v>3.7924011069077751E-2</v>
      </c>
    </row>
    <row r="243" spans="1:127" x14ac:dyDescent="0.7">
      <c r="A243" s="25">
        <v>44180</v>
      </c>
      <c r="B243">
        <v>158.2559967</v>
      </c>
      <c r="C243" s="85">
        <v>44180</v>
      </c>
      <c r="D243">
        <v>519.78002930000002</v>
      </c>
      <c r="E243" s="17">
        <v>242</v>
      </c>
      <c r="R243" s="5"/>
      <c r="S243" s="86">
        <f t="shared" si="239"/>
        <v>156.89746268165806</v>
      </c>
      <c r="T243" s="86">
        <f t="shared" si="240"/>
        <v>1.3585340183419419</v>
      </c>
      <c r="U243" s="92">
        <f t="shared" si="241"/>
        <v>8.6587379752493601E-3</v>
      </c>
      <c r="V243" s="156">
        <f t="shared" si="242"/>
        <v>8.5844078371151034E-3</v>
      </c>
      <c r="W243" s="102"/>
      <c r="X243" s="5"/>
      <c r="Y243" s="86">
        <f t="shared" si="243"/>
        <v>156.878781045815</v>
      </c>
      <c r="Z243" s="86">
        <f t="shared" si="244"/>
        <v>1.3772156541849938</v>
      </c>
      <c r="AA243" s="92">
        <f t="shared" si="245"/>
        <v>8.7788523406667138E-3</v>
      </c>
      <c r="AB243" s="156">
        <f t="shared" si="246"/>
        <v>8.702454775193956E-3</v>
      </c>
      <c r="AC243" s="102"/>
      <c r="AD243" s="5"/>
      <c r="AE243" s="86">
        <f t="shared" si="223"/>
        <v>157.12377085193924</v>
      </c>
      <c r="AF243" s="86">
        <f t="shared" si="247"/>
        <v>1.1322258480607559</v>
      </c>
      <c r="AG243" s="92">
        <f t="shared" si="248"/>
        <v>7.2059488002466166E-3</v>
      </c>
      <c r="AH243" s="156">
        <f t="shared" si="249"/>
        <v>7.1543945990689651E-3</v>
      </c>
      <c r="AI243" s="102"/>
      <c r="AJ243" s="5"/>
      <c r="AK243" s="86">
        <f t="shared" si="224"/>
        <v>157.31055900226107</v>
      </c>
      <c r="AL243" s="86">
        <f t="shared" si="250"/>
        <v>0.9454376977389245</v>
      </c>
      <c r="AM243" s="92">
        <f t="shared" si="251"/>
        <v>6.0100078706435429E-3</v>
      </c>
      <c r="AN243" s="156">
        <f t="shared" si="252"/>
        <v>5.9741034618179777E-3</v>
      </c>
      <c r="AO243" s="102"/>
      <c r="AP243" s="5"/>
      <c r="AQ243" s="6">
        <f t="shared" si="225"/>
        <v>156.878781045815</v>
      </c>
      <c r="AR243" s="5"/>
      <c r="AS243" s="86">
        <f t="shared" si="253"/>
        <v>-1.8132175965359931E-2</v>
      </c>
      <c r="AT243" s="86">
        <f t="shared" si="226"/>
        <v>156.86064886984965</v>
      </c>
      <c r="AU243" s="86">
        <f t="shared" si="254"/>
        <v>1.3953478301503424</v>
      </c>
      <c r="AV243" s="92">
        <f t="shared" si="255"/>
        <v>8.8954612913025102E-3</v>
      </c>
      <c r="AW243" s="156">
        <f t="shared" si="256"/>
        <v>8.8170297445059938E-3</v>
      </c>
      <c r="AY243" s="5"/>
      <c r="AZ243" s="86">
        <f t="shared" si="257"/>
        <v>0.23522576613764751</v>
      </c>
      <c r="BA243" s="86">
        <f t="shared" si="227"/>
        <v>157.11400681195266</v>
      </c>
      <c r="BB243" s="86">
        <f t="shared" si="258"/>
        <v>1.141989888047334</v>
      </c>
      <c r="BC243" s="92">
        <f t="shared" si="259"/>
        <v>7.2685428321751363E-3</v>
      </c>
      <c r="BD243" s="156">
        <f t="shared" si="260"/>
        <v>7.2160923558060282E-3</v>
      </c>
      <c r="BF243" s="5"/>
      <c r="BG243">
        <f t="shared" si="261"/>
        <v>0.50529147513131578</v>
      </c>
      <c r="BH243" s="86">
        <f t="shared" si="228"/>
        <v>157.38407252094632</v>
      </c>
      <c r="BI243" s="86">
        <f t="shared" si="262"/>
        <v>0.87192417905367847</v>
      </c>
      <c r="BJ243" s="92">
        <f t="shared" si="263"/>
        <v>5.5401043135266037E-3</v>
      </c>
      <c r="BK243" s="156">
        <f t="shared" si="264"/>
        <v>5.5095806619356903E-3</v>
      </c>
      <c r="BM243" s="5"/>
      <c r="BN243" s="86">
        <f t="shared" si="265"/>
        <v>0.64766693466911063</v>
      </c>
      <c r="BO243" s="86">
        <f t="shared" si="229"/>
        <v>157.52644798048411</v>
      </c>
      <c r="BP243" s="86">
        <f t="shared" si="266"/>
        <v>0.72954871951588984</v>
      </c>
      <c r="BQ243" s="92">
        <f t="shared" si="267"/>
        <v>4.6312776607917508E-3</v>
      </c>
      <c r="BR243" s="156">
        <f t="shared" si="268"/>
        <v>4.6099278051299894E-3</v>
      </c>
      <c r="BW243" s="5"/>
      <c r="BX243" s="86">
        <f t="shared" si="230"/>
        <v>508.94038068259749</v>
      </c>
      <c r="BY243" s="86">
        <f t="shared" si="269"/>
        <v>10.839648617402531</v>
      </c>
      <c r="BZ243" s="92">
        <f t="shared" si="270"/>
        <v>2.1298464474098621E-2</v>
      </c>
      <c r="CA243" s="156">
        <f t="shared" si="271"/>
        <v>2.0854299908368047E-2</v>
      </c>
      <c r="CC243" s="5"/>
      <c r="CD243" s="86">
        <f t="shared" si="231"/>
        <v>512.37093546776543</v>
      </c>
      <c r="CE243" s="86">
        <f t="shared" si="272"/>
        <v>7.4090938322345892</v>
      </c>
      <c r="CF243" s="92">
        <f t="shared" si="273"/>
        <v>1.4460410064966915E-2</v>
      </c>
      <c r="CG243" s="156">
        <f t="shared" si="274"/>
        <v>1.4254287226488077E-2</v>
      </c>
      <c r="CI243" s="5"/>
      <c r="CJ243" s="86">
        <f t="shared" si="232"/>
        <v>515.59367231856913</v>
      </c>
      <c r="CK243" s="86">
        <f t="shared" si="275"/>
        <v>4.1863569814308903</v>
      </c>
      <c r="CL243" s="92">
        <f t="shared" si="276"/>
        <v>8.119488671389806E-3</v>
      </c>
      <c r="CM243" s="156">
        <f t="shared" si="277"/>
        <v>8.0540935500518478E-3</v>
      </c>
      <c r="CO243" s="5"/>
      <c r="CP243" s="86">
        <f t="shared" si="233"/>
        <v>517.44309812559311</v>
      </c>
      <c r="CQ243" s="86">
        <f t="shared" si="278"/>
        <v>2.3369311744069137</v>
      </c>
      <c r="CR243" s="92">
        <f t="shared" si="279"/>
        <v>4.5163056244682904E-3</v>
      </c>
      <c r="CS243" s="156">
        <f t="shared" si="280"/>
        <v>4.496000312967225E-3</v>
      </c>
      <c r="CU243" s="5"/>
      <c r="CV243" s="6">
        <f t="shared" si="234"/>
        <v>512.37093546776543</v>
      </c>
      <c r="CW243" s="5"/>
      <c r="CX243" s="86">
        <f t="shared" si="281"/>
        <v>3.3296561150157915</v>
      </c>
      <c r="CY243" s="86">
        <f t="shared" si="235"/>
        <v>515.70059158278127</v>
      </c>
      <c r="CZ243" s="86">
        <f t="shared" si="282"/>
        <v>4.0794377172187524</v>
      </c>
      <c r="DA243" s="92">
        <f t="shared" si="283"/>
        <v>7.9104770942732428E-3</v>
      </c>
      <c r="DB243" s="156">
        <f t="shared" si="284"/>
        <v>7.8483925646636084E-3</v>
      </c>
      <c r="DD243" s="5"/>
      <c r="DE243" s="86">
        <f t="shared" si="285"/>
        <v>4.9266656598898297</v>
      </c>
      <c r="DF243" s="86">
        <f t="shared" si="236"/>
        <v>517.2976011276553</v>
      </c>
      <c r="DG243" s="86">
        <f t="shared" si="286"/>
        <v>2.4824281723447257</v>
      </c>
      <c r="DH243" s="92">
        <f t="shared" si="287"/>
        <v>4.7988395208740367E-3</v>
      </c>
      <c r="DI243" s="156">
        <f t="shared" si="288"/>
        <v>4.7759206441383871E-3</v>
      </c>
      <c r="DK243" s="5"/>
      <c r="DL243" s="86">
        <f t="shared" si="289"/>
        <v>6.6468947547825712</v>
      </c>
      <c r="DM243" s="86">
        <f t="shared" si="237"/>
        <v>519.01783022254801</v>
      </c>
      <c r="DN243" s="86">
        <f t="shared" si="290"/>
        <v>0.76219907745200999</v>
      </c>
      <c r="DO243" s="92">
        <f t="shared" si="291"/>
        <v>1.4685412197210817E-3</v>
      </c>
      <c r="DP243" s="156">
        <f t="shared" si="292"/>
        <v>1.4663877688384478E-3</v>
      </c>
      <c r="DR243" s="5"/>
      <c r="DS243" s="86">
        <f t="shared" si="238"/>
        <v>7.6082439867415044</v>
      </c>
      <c r="DT243" s="86">
        <f t="shared" si="222"/>
        <v>519.97917945450695</v>
      </c>
      <c r="DU243" s="86">
        <f t="shared" si="293"/>
        <v>0.19915015450692408</v>
      </c>
      <c r="DV243" s="92">
        <f t="shared" si="294"/>
        <v>3.8299640134792698E-4</v>
      </c>
      <c r="DW243" s="156">
        <f t="shared" si="295"/>
        <v>3.8314314379320089E-4</v>
      </c>
    </row>
    <row r="244" spans="1:127" x14ac:dyDescent="0.7">
      <c r="A244" s="25">
        <v>44181</v>
      </c>
      <c r="B244">
        <v>162.04800420000001</v>
      </c>
      <c r="C244" s="85">
        <v>44181</v>
      </c>
      <c r="D244">
        <v>524.83001709999996</v>
      </c>
      <c r="E244" s="17">
        <v>243</v>
      </c>
      <c r="R244" s="5"/>
      <c r="S244" s="86">
        <f t="shared" si="239"/>
        <v>157.34577890771089</v>
      </c>
      <c r="T244" s="86">
        <f t="shared" si="240"/>
        <v>4.7022252922891141</v>
      </c>
      <c r="U244" s="92">
        <f t="shared" si="241"/>
        <v>2.9884661189717346E-2</v>
      </c>
      <c r="V244" s="156">
        <f t="shared" si="242"/>
        <v>2.901748352596566E-2</v>
      </c>
      <c r="W244" s="102"/>
      <c r="X244" s="5"/>
      <c r="Y244" s="86">
        <f t="shared" si="243"/>
        <v>157.56738887290749</v>
      </c>
      <c r="Z244" s="86">
        <f t="shared" si="244"/>
        <v>4.4806153270925222</v>
      </c>
      <c r="AA244" s="92">
        <f t="shared" si="245"/>
        <v>2.8436184410636826E-2</v>
      </c>
      <c r="AB244" s="156">
        <f t="shared" si="246"/>
        <v>2.764992601551906E-2</v>
      </c>
      <c r="AC244" s="102"/>
      <c r="AD244" s="5"/>
      <c r="AE244" s="86">
        <f t="shared" si="223"/>
        <v>157.87103991165932</v>
      </c>
      <c r="AF244" s="86">
        <f t="shared" si="247"/>
        <v>4.1769642883406846</v>
      </c>
      <c r="AG244" s="92">
        <f t="shared" si="248"/>
        <v>2.6458078002640693E-2</v>
      </c>
      <c r="AH244" s="156">
        <f t="shared" si="249"/>
        <v>2.5776092146037578E-2</v>
      </c>
      <c r="AI244" s="102"/>
      <c r="AJ244" s="5"/>
      <c r="AK244" s="86">
        <f t="shared" si="224"/>
        <v>158.01963727556529</v>
      </c>
      <c r="AL244" s="86">
        <f t="shared" si="250"/>
        <v>4.0283669244347209</v>
      </c>
      <c r="AM244" s="92">
        <f t="shared" si="251"/>
        <v>2.549282477727615E-2</v>
      </c>
      <c r="AN244" s="156">
        <f t="shared" si="252"/>
        <v>2.4859096193884014E-2</v>
      </c>
      <c r="AO244" s="102"/>
      <c r="AP244" s="5"/>
      <c r="AQ244" s="6">
        <f t="shared" si="225"/>
        <v>157.56738887290749</v>
      </c>
      <c r="AR244" s="5"/>
      <c r="AS244" s="86">
        <f t="shared" si="253"/>
        <v>0.21509202504372815</v>
      </c>
      <c r="AT244" s="86">
        <f t="shared" si="226"/>
        <v>157.78248089795122</v>
      </c>
      <c r="AU244" s="86">
        <f t="shared" si="254"/>
        <v>4.2655233020487913</v>
      </c>
      <c r="AV244" s="92">
        <f t="shared" si="255"/>
        <v>2.703420099477076E-2</v>
      </c>
      <c r="AW244" s="156">
        <f t="shared" si="256"/>
        <v>2.6322590784791603E-2</v>
      </c>
      <c r="AY244" s="5"/>
      <c r="AZ244" s="86">
        <f t="shared" si="257"/>
        <v>0.46191679661506513</v>
      </c>
      <c r="BA244" s="86">
        <f t="shared" si="227"/>
        <v>158.02930566952256</v>
      </c>
      <c r="BB244" s="86">
        <f t="shared" si="258"/>
        <v>4.018698530477451</v>
      </c>
      <c r="BC244" s="92">
        <f t="shared" si="259"/>
        <v>2.5430084081249589E-2</v>
      </c>
      <c r="BD244" s="156">
        <f t="shared" si="260"/>
        <v>2.4799432429402614E-2</v>
      </c>
      <c r="BF244" s="5"/>
      <c r="BG244">
        <f t="shared" si="261"/>
        <v>0.62628026742568599</v>
      </c>
      <c r="BH244" s="86">
        <f t="shared" si="228"/>
        <v>158.19366914033318</v>
      </c>
      <c r="BI244" s="86">
        <f t="shared" si="262"/>
        <v>3.8543350596668233</v>
      </c>
      <c r="BJ244" s="92">
        <f t="shared" si="263"/>
        <v>2.4364660612604245E-2</v>
      </c>
      <c r="BK244" s="156">
        <f t="shared" si="264"/>
        <v>2.3785143659713293E-2</v>
      </c>
      <c r="BM244" s="5"/>
      <c r="BN244" s="86">
        <f t="shared" si="265"/>
        <v>0.67837260398663968</v>
      </c>
      <c r="BO244" s="86">
        <f t="shared" si="229"/>
        <v>158.24576147689413</v>
      </c>
      <c r="BP244" s="86">
        <f t="shared" si="266"/>
        <v>3.8022427231058771</v>
      </c>
      <c r="BQ244" s="92">
        <f t="shared" si="267"/>
        <v>2.4027453801099451E-2</v>
      </c>
      <c r="BR244" s="156">
        <f t="shared" si="268"/>
        <v>2.3463681283066841E-2</v>
      </c>
      <c r="BW244" s="5"/>
      <c r="BX244" s="86">
        <f t="shared" si="230"/>
        <v>512.51746472634022</v>
      </c>
      <c r="BY244" s="86">
        <f t="shared" si="269"/>
        <v>12.312552373659742</v>
      </c>
      <c r="BZ244" s="92">
        <f t="shared" si="270"/>
        <v>2.4023673769310583E-2</v>
      </c>
      <c r="CA244" s="156">
        <f t="shared" si="271"/>
        <v>2.3460076543818823E-2</v>
      </c>
      <c r="CC244" s="5"/>
      <c r="CD244" s="86">
        <f t="shared" si="231"/>
        <v>516.07548238388267</v>
      </c>
      <c r="CE244" s="86">
        <f t="shared" si="272"/>
        <v>8.7545347161172913</v>
      </c>
      <c r="CF244" s="92">
        <f t="shared" si="273"/>
        <v>1.6963671042224075E-2</v>
      </c>
      <c r="CG244" s="156">
        <f t="shared" si="274"/>
        <v>1.6680705049020132E-2</v>
      </c>
      <c r="CI244" s="5"/>
      <c r="CJ244" s="86">
        <f t="shared" si="232"/>
        <v>518.35666792631355</v>
      </c>
      <c r="CK244" s="86">
        <f t="shared" si="275"/>
        <v>6.4733491736864153</v>
      </c>
      <c r="CL244" s="92">
        <f t="shared" si="276"/>
        <v>1.2488214340104963E-2</v>
      </c>
      <c r="CM244" s="156">
        <f t="shared" si="277"/>
        <v>1.2334182426255924E-2</v>
      </c>
      <c r="CO244" s="5"/>
      <c r="CP244" s="86">
        <f t="shared" si="233"/>
        <v>519.19579650639832</v>
      </c>
      <c r="CQ244" s="86">
        <f t="shared" si="278"/>
        <v>5.6342205936016398</v>
      </c>
      <c r="CR244" s="92">
        <f t="shared" si="279"/>
        <v>1.0851822436763905E-2</v>
      </c>
      <c r="CS244" s="156">
        <f t="shared" si="280"/>
        <v>1.0735324600399348E-2</v>
      </c>
      <c r="CU244" s="5"/>
      <c r="CV244" s="6">
        <f t="shared" si="234"/>
        <v>516.07548238388267</v>
      </c>
      <c r="CW244" s="5"/>
      <c r="CX244" s="86">
        <f t="shared" si="281"/>
        <v>3.4533700793792681</v>
      </c>
      <c r="CY244" s="86">
        <f t="shared" si="235"/>
        <v>519.52885246326196</v>
      </c>
      <c r="CZ244" s="86">
        <f t="shared" si="282"/>
        <v>5.3011646367380081</v>
      </c>
      <c r="DA244" s="92">
        <f t="shared" si="283"/>
        <v>1.0203792554741463E-2</v>
      </c>
      <c r="DB244" s="156">
        <f t="shared" si="284"/>
        <v>1.0100726833480516E-2</v>
      </c>
      <c r="DD244" s="5"/>
      <c r="DE244" s="86">
        <f t="shared" si="285"/>
        <v>4.3156062880035337</v>
      </c>
      <c r="DF244" s="86">
        <f t="shared" si="236"/>
        <v>520.39108867188622</v>
      </c>
      <c r="DG244" s="86">
        <f t="shared" si="286"/>
        <v>4.4389284281137407</v>
      </c>
      <c r="DH244" s="92">
        <f t="shared" si="287"/>
        <v>8.5299854758130698E-3</v>
      </c>
      <c r="DI244" s="156">
        <f t="shared" si="288"/>
        <v>8.4578402215663602E-3</v>
      </c>
      <c r="DK244" s="5"/>
      <c r="DL244" s="86">
        <f t="shared" si="289"/>
        <v>4.7049451812634508</v>
      </c>
      <c r="DM244" s="86">
        <f t="shared" si="237"/>
        <v>520.78042756514617</v>
      </c>
      <c r="DN244" s="86">
        <f t="shared" si="290"/>
        <v>4.0495895348537942</v>
      </c>
      <c r="DO244" s="92">
        <f t="shared" si="291"/>
        <v>7.7760017859872764E-3</v>
      </c>
      <c r="DP244" s="156">
        <f t="shared" si="292"/>
        <v>7.7160021395693045E-3</v>
      </c>
      <c r="DR244" s="5"/>
      <c r="DS244" s="86">
        <f t="shared" si="238"/>
        <v>4.6804711837733048</v>
      </c>
      <c r="DT244" s="86">
        <f t="shared" si="222"/>
        <v>520.75595356765598</v>
      </c>
      <c r="DU244" s="86">
        <f t="shared" si="293"/>
        <v>4.0740635323439847</v>
      </c>
      <c r="DV244" s="92">
        <f t="shared" si="294"/>
        <v>7.8233642926843414E-3</v>
      </c>
      <c r="DW244" s="156">
        <f t="shared" si="295"/>
        <v>7.7626343760892804E-3</v>
      </c>
    </row>
    <row r="245" spans="1:127" x14ac:dyDescent="0.7">
      <c r="A245" s="25">
        <v>44182</v>
      </c>
      <c r="B245">
        <v>161.80400090000001</v>
      </c>
      <c r="C245" s="85">
        <v>44182</v>
      </c>
      <c r="D245">
        <v>532.90002440000001</v>
      </c>
      <c r="E245" s="17">
        <v>244</v>
      </c>
      <c r="R245" s="5"/>
      <c r="S245" s="86">
        <f t="shared" si="239"/>
        <v>158.89751325416628</v>
      </c>
      <c r="T245" s="86">
        <f t="shared" si="240"/>
        <v>2.906487645833721</v>
      </c>
      <c r="U245" s="92">
        <f t="shared" si="241"/>
        <v>1.8291586736065631E-2</v>
      </c>
      <c r="V245" s="156">
        <f t="shared" si="242"/>
        <v>1.7963014694735654E-2</v>
      </c>
      <c r="W245" s="102"/>
      <c r="X245" s="5"/>
      <c r="Y245" s="86">
        <f t="shared" si="243"/>
        <v>159.80769653645376</v>
      </c>
      <c r="Z245" s="86">
        <f t="shared" si="244"/>
        <v>1.9963043635462441</v>
      </c>
      <c r="AA245" s="92">
        <f t="shared" si="245"/>
        <v>1.2491916264438909E-2</v>
      </c>
      <c r="AB245" s="156">
        <f t="shared" si="246"/>
        <v>1.233779358014777E-2</v>
      </c>
      <c r="AC245" s="102"/>
      <c r="AD245" s="5"/>
      <c r="AE245" s="86">
        <f t="shared" si="223"/>
        <v>160.62783634196418</v>
      </c>
      <c r="AF245" s="86">
        <f t="shared" si="247"/>
        <v>1.176164558035822</v>
      </c>
      <c r="AG245" s="92">
        <f t="shared" si="248"/>
        <v>7.3222959657618684E-3</v>
      </c>
      <c r="AH245" s="156">
        <f t="shared" si="249"/>
        <v>7.2690696861243183E-3</v>
      </c>
      <c r="AI245" s="102"/>
      <c r="AJ245" s="5"/>
      <c r="AK245" s="86">
        <f t="shared" si="224"/>
        <v>161.04091246889132</v>
      </c>
      <c r="AL245" s="86">
        <f t="shared" si="250"/>
        <v>0.76308843110868452</v>
      </c>
      <c r="AM245" s="92">
        <f t="shared" si="251"/>
        <v>4.7384755799622794E-3</v>
      </c>
      <c r="AN245" s="156">
        <f t="shared" si="252"/>
        <v>4.7161283210808693E-3</v>
      </c>
      <c r="AO245" s="102"/>
      <c r="AP245" s="5"/>
      <c r="AQ245" s="6">
        <f t="shared" si="225"/>
        <v>159.80769653645376</v>
      </c>
      <c r="AR245" s="5"/>
      <c r="AS245" s="86">
        <f t="shared" si="253"/>
        <v>0.88341318574956873</v>
      </c>
      <c r="AT245" s="86">
        <f t="shared" si="226"/>
        <v>160.69110972220332</v>
      </c>
      <c r="AU245" s="86">
        <f t="shared" si="254"/>
        <v>1.1128911777966835</v>
      </c>
      <c r="AV245" s="92">
        <f t="shared" si="255"/>
        <v>6.9256549395956468E-3</v>
      </c>
      <c r="AW245" s="156">
        <f t="shared" si="256"/>
        <v>6.8780201454010119E-3</v>
      </c>
      <c r="AY245" s="5"/>
      <c r="AZ245" s="86">
        <f t="shared" si="257"/>
        <v>1.3511122300806702</v>
      </c>
      <c r="BA245" s="86">
        <f t="shared" si="227"/>
        <v>161.15880876653443</v>
      </c>
      <c r="BB245" s="86">
        <f t="shared" si="258"/>
        <v>0.64519213346557081</v>
      </c>
      <c r="BC245" s="92">
        <f t="shared" si="259"/>
        <v>4.0034555877131103E-3</v>
      </c>
      <c r="BD245" s="156">
        <f t="shared" si="260"/>
        <v>3.9874918412204155E-3</v>
      </c>
      <c r="BF245" s="5"/>
      <c r="BG245">
        <f t="shared" si="261"/>
        <v>1.6915383488652751</v>
      </c>
      <c r="BH245" s="86">
        <f t="shared" si="228"/>
        <v>161.49923488531903</v>
      </c>
      <c r="BI245" s="86">
        <f t="shared" si="262"/>
        <v>0.30476601468097897</v>
      </c>
      <c r="BJ245" s="92">
        <f t="shared" si="263"/>
        <v>1.8871050063945752E-3</v>
      </c>
      <c r="BK245" s="156">
        <f t="shared" si="264"/>
        <v>1.8835505487242803E-3</v>
      </c>
      <c r="BM245" s="5"/>
      <c r="BN245" s="86">
        <f t="shared" si="265"/>
        <v>1.8498238986563664</v>
      </c>
      <c r="BO245" s="86">
        <f t="shared" si="229"/>
        <v>161.65752043511011</v>
      </c>
      <c r="BP245" s="86">
        <f t="shared" si="266"/>
        <v>0.14648046488989053</v>
      </c>
      <c r="BQ245" s="92">
        <f t="shared" si="267"/>
        <v>9.0611599445315186E-4</v>
      </c>
      <c r="BR245" s="156">
        <f t="shared" si="268"/>
        <v>9.0529569154733131E-4</v>
      </c>
      <c r="BW245" s="5"/>
      <c r="BX245" s="86">
        <f t="shared" si="230"/>
        <v>516.58060700964791</v>
      </c>
      <c r="BY245" s="86">
        <f t="shared" si="269"/>
        <v>16.3194173903521</v>
      </c>
      <c r="BZ245" s="92">
        <f t="shared" si="270"/>
        <v>3.1591231201691841E-2</v>
      </c>
      <c r="CA245" s="156">
        <f t="shared" si="271"/>
        <v>3.0623788033649225E-2</v>
      </c>
      <c r="CC245" s="5"/>
      <c r="CD245" s="86">
        <f t="shared" si="231"/>
        <v>520.45274974194126</v>
      </c>
      <c r="CE245" s="86">
        <f t="shared" si="272"/>
        <v>12.447274658058745</v>
      </c>
      <c r="CF245" s="92">
        <f t="shared" si="273"/>
        <v>2.3916243432723798E-2</v>
      </c>
      <c r="CG245" s="156">
        <f t="shared" si="274"/>
        <v>2.3357616979044645E-2</v>
      </c>
      <c r="CI245" s="5"/>
      <c r="CJ245" s="86">
        <f t="shared" si="232"/>
        <v>522.62907838094657</v>
      </c>
      <c r="CK245" s="86">
        <f t="shared" si="275"/>
        <v>10.27094601905344</v>
      </c>
      <c r="CL245" s="92">
        <f t="shared" si="276"/>
        <v>1.965245801261541E-2</v>
      </c>
      <c r="CM245" s="156">
        <f t="shared" si="277"/>
        <v>1.9273682771205818E-2</v>
      </c>
      <c r="CO245" s="5"/>
      <c r="CP245" s="86">
        <f t="shared" si="233"/>
        <v>523.42146195159955</v>
      </c>
      <c r="CQ245" s="86">
        <f t="shared" si="278"/>
        <v>9.4785624484004529</v>
      </c>
      <c r="CR245" s="92">
        <f t="shared" si="279"/>
        <v>1.8108853261498341E-2</v>
      </c>
      <c r="CS245" s="156">
        <f t="shared" si="280"/>
        <v>1.7786755515863423E-2</v>
      </c>
      <c r="CU245" s="5"/>
      <c r="CV245" s="6">
        <f t="shared" si="234"/>
        <v>520.45274974194126</v>
      </c>
      <c r="CW245" s="5"/>
      <c r="CX245" s="86">
        <f t="shared" si="281"/>
        <v>3.7582561813434436</v>
      </c>
      <c r="CY245" s="86">
        <f t="shared" si="235"/>
        <v>524.21100592328469</v>
      </c>
      <c r="CZ245" s="86">
        <f t="shared" si="282"/>
        <v>8.6890184767153187</v>
      </c>
      <c r="DA245" s="92">
        <f t="shared" si="283"/>
        <v>1.6575421688088149E-2</v>
      </c>
      <c r="DB245" s="156">
        <f t="shared" si="284"/>
        <v>1.630515683781102E-2</v>
      </c>
      <c r="DD245" s="5"/>
      <c r="DE245" s="86">
        <f t="shared" si="285"/>
        <v>4.3464368230310608</v>
      </c>
      <c r="DF245" s="86">
        <f t="shared" si="236"/>
        <v>524.79918656497227</v>
      </c>
      <c r="DG245" s="86">
        <f t="shared" si="286"/>
        <v>8.1008378350277326</v>
      </c>
      <c r="DH245" s="92">
        <f t="shared" si="287"/>
        <v>1.5436071629704815E-2</v>
      </c>
      <c r="DI245" s="156">
        <f t="shared" si="288"/>
        <v>1.520142140009955E-2</v>
      </c>
      <c r="DK245" s="5"/>
      <c r="DL245" s="86">
        <f t="shared" si="289"/>
        <v>4.4886778179482416</v>
      </c>
      <c r="DM245" s="86">
        <f t="shared" si="237"/>
        <v>524.94142755988946</v>
      </c>
      <c r="DN245" s="86">
        <f t="shared" si="290"/>
        <v>7.9585968401105447</v>
      </c>
      <c r="DO245" s="92">
        <f t="shared" si="291"/>
        <v>1.5160923528373201E-2</v>
      </c>
      <c r="DP245" s="156">
        <f t="shared" si="292"/>
        <v>1.4934502675377518E-2</v>
      </c>
      <c r="DR245" s="5"/>
      <c r="DS245" s="86">
        <f t="shared" si="238"/>
        <v>4.4530683144872683</v>
      </c>
      <c r="DT245" s="86">
        <f t="shared" si="222"/>
        <v>524.90581805642853</v>
      </c>
      <c r="DU245" s="86">
        <f t="shared" si="293"/>
        <v>7.9942063435714772</v>
      </c>
      <c r="DV245" s="92">
        <f t="shared" si="294"/>
        <v>1.5229791838032327E-2</v>
      </c>
      <c r="DW245" s="156">
        <f t="shared" si="295"/>
        <v>1.5001324784273132E-2</v>
      </c>
    </row>
    <row r="246" spans="1:127" x14ac:dyDescent="0.7">
      <c r="A246" s="25">
        <v>44183</v>
      </c>
      <c r="B246">
        <v>160.08250430000001</v>
      </c>
      <c r="C246" s="85">
        <v>44183</v>
      </c>
      <c r="D246">
        <v>534.45001219999995</v>
      </c>
      <c r="E246" s="17">
        <v>245</v>
      </c>
      <c r="R246" s="5"/>
      <c r="S246" s="86">
        <f t="shared" si="239"/>
        <v>159.8566541772914</v>
      </c>
      <c r="T246" s="86">
        <f t="shared" si="240"/>
        <v>0.22585012270860716</v>
      </c>
      <c r="U246" s="92">
        <f t="shared" si="241"/>
        <v>1.4128290365574942E-3</v>
      </c>
      <c r="V246" s="156">
        <f t="shared" si="242"/>
        <v>1.4108357668203167E-3</v>
      </c>
      <c r="W246" s="102"/>
      <c r="X246" s="5"/>
      <c r="Y246" s="86">
        <f t="shared" si="243"/>
        <v>160.80584871822688</v>
      </c>
      <c r="Z246" s="86">
        <f t="shared" si="244"/>
        <v>0.72334441822687268</v>
      </c>
      <c r="AA246" s="92">
        <f t="shared" si="245"/>
        <v>4.4982469480594435E-3</v>
      </c>
      <c r="AB246" s="156">
        <f t="shared" si="246"/>
        <v>4.5185726034826443E-3</v>
      </c>
      <c r="AC246" s="102"/>
      <c r="AD246" s="5"/>
      <c r="AE246" s="86">
        <f t="shared" si="223"/>
        <v>161.40410495026782</v>
      </c>
      <c r="AF246" s="86">
        <f t="shared" si="247"/>
        <v>1.3216006502678113</v>
      </c>
      <c r="AG246" s="92">
        <f t="shared" si="248"/>
        <v>8.1881476972040183E-3</v>
      </c>
      <c r="AH246" s="156">
        <f t="shared" si="249"/>
        <v>8.255746972767786E-3</v>
      </c>
      <c r="AI246" s="102"/>
      <c r="AJ246" s="5"/>
      <c r="AK246" s="86">
        <f t="shared" si="224"/>
        <v>161.61322879222283</v>
      </c>
      <c r="AL246" s="86">
        <f t="shared" si="250"/>
        <v>1.5307244922228165</v>
      </c>
      <c r="AM246" s="92">
        <f t="shared" si="251"/>
        <v>9.4715296740391485E-3</v>
      </c>
      <c r="AN246" s="156">
        <f t="shared" si="252"/>
        <v>9.5620973629584605E-3</v>
      </c>
      <c r="AO246" s="102"/>
      <c r="AP246" s="5"/>
      <c r="AQ246" s="6">
        <f t="shared" si="225"/>
        <v>160.80584871822688</v>
      </c>
      <c r="AR246" s="5"/>
      <c r="AS246" s="86">
        <f t="shared" si="253"/>
        <v>0.92127705443734131</v>
      </c>
      <c r="AT246" s="86">
        <f t="shared" si="226"/>
        <v>161.72712577266424</v>
      </c>
      <c r="AU246" s="86">
        <f t="shared" si="254"/>
        <v>1.6446214726642268</v>
      </c>
      <c r="AV246" s="92">
        <f t="shared" si="255"/>
        <v>1.016911334327446E-2</v>
      </c>
      <c r="AW246" s="156">
        <f t="shared" si="256"/>
        <v>1.027358660995302E-2</v>
      </c>
      <c r="AY246" s="5"/>
      <c r="AZ246" s="86">
        <f t="shared" si="257"/>
        <v>1.1746322059268961</v>
      </c>
      <c r="BA246" s="86">
        <f t="shared" si="227"/>
        <v>161.98048092415377</v>
      </c>
      <c r="BB246" s="86">
        <f t="shared" si="258"/>
        <v>1.8979766241537561</v>
      </c>
      <c r="BC246" s="92">
        <f t="shared" si="259"/>
        <v>1.1717316884881151E-2</v>
      </c>
      <c r="BD246" s="156">
        <f t="shared" si="260"/>
        <v>1.1856240208467029E-2</v>
      </c>
      <c r="BF246" s="5"/>
      <c r="BG246">
        <f t="shared" si="261"/>
        <v>1.233903478584454</v>
      </c>
      <c r="BH246" s="86">
        <f t="shared" si="228"/>
        <v>162.03975219681135</v>
      </c>
      <c r="BI246" s="86">
        <f t="shared" si="262"/>
        <v>1.9572478968113387</v>
      </c>
      <c r="BJ246" s="92">
        <f t="shared" si="263"/>
        <v>1.2078813194148132E-2</v>
      </c>
      <c r="BK246" s="156">
        <f t="shared" si="264"/>
        <v>1.2226494740133438E-2</v>
      </c>
      <c r="BM246" s="5"/>
      <c r="BN246" s="86">
        <f t="shared" si="265"/>
        <v>1.211070110993933</v>
      </c>
      <c r="BO246" s="86">
        <f t="shared" si="229"/>
        <v>162.01691882922083</v>
      </c>
      <c r="BP246" s="86">
        <f t="shared" si="266"/>
        <v>1.9344145292208168</v>
      </c>
      <c r="BQ246" s="92">
        <f t="shared" si="267"/>
        <v>1.193958349041219E-2</v>
      </c>
      <c r="BR246" s="156">
        <f t="shared" si="268"/>
        <v>1.2083859742696546E-2</v>
      </c>
      <c r="BW246" s="5"/>
      <c r="BX246" s="86">
        <f t="shared" si="230"/>
        <v>521.96601474846409</v>
      </c>
      <c r="BY246" s="86">
        <f t="shared" si="269"/>
        <v>12.483997451535856</v>
      </c>
      <c r="BZ246" s="92">
        <f t="shared" si="270"/>
        <v>2.3917261083658686E-2</v>
      </c>
      <c r="CA246" s="156">
        <f t="shared" si="271"/>
        <v>2.3358587644421534E-2</v>
      </c>
      <c r="CC246" s="5"/>
      <c r="CD246" s="86">
        <f t="shared" si="231"/>
        <v>526.67638707097058</v>
      </c>
      <c r="CE246" s="86">
        <f t="shared" si="272"/>
        <v>7.7736251290293694</v>
      </c>
      <c r="CF246" s="92">
        <f t="shared" si="273"/>
        <v>1.4759775300087376E-2</v>
      </c>
      <c r="CG246" s="156">
        <f t="shared" si="274"/>
        <v>1.4545092995751213E-2</v>
      </c>
      <c r="CI246" s="5"/>
      <c r="CJ246" s="86">
        <f t="shared" si="232"/>
        <v>529.40790275352185</v>
      </c>
      <c r="CK246" s="86">
        <f t="shared" si="275"/>
        <v>5.0421094464780936</v>
      </c>
      <c r="CL246" s="92">
        <f t="shared" si="276"/>
        <v>9.5240539860727488E-3</v>
      </c>
      <c r="CM246" s="156">
        <f t="shared" si="277"/>
        <v>9.4342021356176031E-3</v>
      </c>
      <c r="CO246" s="5"/>
      <c r="CP246" s="86">
        <f t="shared" si="233"/>
        <v>530.53038378789995</v>
      </c>
      <c r="CQ246" s="86">
        <f t="shared" si="278"/>
        <v>3.9196284120999962</v>
      </c>
      <c r="CR246" s="92">
        <f t="shared" si="279"/>
        <v>7.3881318240710215E-3</v>
      </c>
      <c r="CS246" s="156">
        <f t="shared" si="280"/>
        <v>7.33394765202701E-3</v>
      </c>
      <c r="CU246" s="5"/>
      <c r="CV246" s="6">
        <f t="shared" si="234"/>
        <v>526.67638707097058</v>
      </c>
      <c r="CW246" s="5"/>
      <c r="CX246" s="86">
        <f t="shared" si="281"/>
        <v>4.5718319600797814</v>
      </c>
      <c r="CY246" s="86">
        <f t="shared" si="235"/>
        <v>531.24821903105033</v>
      </c>
      <c r="CZ246" s="86">
        <f t="shared" si="282"/>
        <v>3.2017931689496208</v>
      </c>
      <c r="DA246" s="92">
        <f t="shared" si="283"/>
        <v>6.0269249933475686E-3</v>
      </c>
      <c r="DB246" s="156">
        <f t="shared" si="284"/>
        <v>5.9908187779242816E-3</v>
      </c>
      <c r="DD246" s="5"/>
      <c r="DE246" s="86">
        <f t="shared" si="285"/>
        <v>5.2850370760301884</v>
      </c>
      <c r="DF246" s="86">
        <f t="shared" si="236"/>
        <v>531.9614241470008</v>
      </c>
      <c r="DG246" s="86">
        <f t="shared" si="286"/>
        <v>2.4885880529991482</v>
      </c>
      <c r="DH246" s="92">
        <f t="shared" si="287"/>
        <v>4.678136308454311E-3</v>
      </c>
      <c r="DI246" s="156">
        <f t="shared" si="288"/>
        <v>4.6563532532353609E-3</v>
      </c>
      <c r="DK246" s="5"/>
      <c r="DL246" s="86">
        <f t="shared" si="289"/>
        <v>5.6337510952617507</v>
      </c>
      <c r="DM246" s="86">
        <f t="shared" si="237"/>
        <v>532.31013816623238</v>
      </c>
      <c r="DN246" s="86">
        <f t="shared" si="290"/>
        <v>2.139874033767569</v>
      </c>
      <c r="DO246" s="92">
        <f t="shared" si="291"/>
        <v>4.0199761010362703E-3</v>
      </c>
      <c r="DP246" s="156">
        <f t="shared" si="292"/>
        <v>4.0038805967260284E-3</v>
      </c>
      <c r="DR246" s="5"/>
      <c r="DS246" s="86">
        <f t="shared" si="238"/>
        <v>5.780995075393804</v>
      </c>
      <c r="DT246" s="86">
        <f t="shared" si="222"/>
        <v>532.45738214636435</v>
      </c>
      <c r="DU246" s="86">
        <f t="shared" si="293"/>
        <v>1.9926300536355939</v>
      </c>
      <c r="DV246" s="92">
        <f t="shared" si="294"/>
        <v>3.7423277814333136E-3</v>
      </c>
      <c r="DW246" s="156">
        <f t="shared" si="295"/>
        <v>3.7283749801654397E-3</v>
      </c>
    </row>
    <row r="247" spans="1:127" x14ac:dyDescent="0.7">
      <c r="A247" s="25">
        <v>44186</v>
      </c>
      <c r="B247">
        <v>160.3090057</v>
      </c>
      <c r="C247" s="85">
        <v>44186</v>
      </c>
      <c r="D247">
        <v>528.9099731</v>
      </c>
      <c r="E247" s="17">
        <v>246</v>
      </c>
      <c r="R247" s="5"/>
      <c r="S247" s="86">
        <f t="shared" si="239"/>
        <v>159.93118471778524</v>
      </c>
      <c r="T247" s="86">
        <f t="shared" si="240"/>
        <v>0.37782098221475735</v>
      </c>
      <c r="U247" s="92">
        <f t="shared" si="241"/>
        <v>2.362397195277836E-3</v>
      </c>
      <c r="V247" s="156">
        <f t="shared" si="242"/>
        <v>2.3568294280472686E-3</v>
      </c>
      <c r="W247" s="102"/>
      <c r="X247" s="5"/>
      <c r="Y247" s="86">
        <f t="shared" si="243"/>
        <v>160.44417650911345</v>
      </c>
      <c r="Z247" s="86">
        <f t="shared" si="244"/>
        <v>0.13517080911344692</v>
      </c>
      <c r="AA247" s="92">
        <f t="shared" si="245"/>
        <v>8.4247874902314724E-4</v>
      </c>
      <c r="AB247" s="156">
        <f t="shared" si="246"/>
        <v>8.4318911793641621E-4</v>
      </c>
      <c r="AC247" s="102"/>
      <c r="AD247" s="5"/>
      <c r="AE247" s="86">
        <f t="shared" si="223"/>
        <v>160.53184852109106</v>
      </c>
      <c r="AF247" s="86">
        <f t="shared" si="247"/>
        <v>0.22284282109106357</v>
      </c>
      <c r="AG247" s="92">
        <f t="shared" si="248"/>
        <v>1.388153336200984E-3</v>
      </c>
      <c r="AH247" s="156">
        <f t="shared" si="249"/>
        <v>1.3900829845335605E-3</v>
      </c>
      <c r="AI247" s="102"/>
      <c r="AJ247" s="5"/>
      <c r="AK247" s="86">
        <f t="shared" si="224"/>
        <v>160.46518542305571</v>
      </c>
      <c r="AL247" s="86">
        <f t="shared" si="250"/>
        <v>0.1561797230557147</v>
      </c>
      <c r="AM247" s="92">
        <f t="shared" si="251"/>
        <v>9.7329350689968875E-4</v>
      </c>
      <c r="AN247" s="156">
        <f t="shared" si="252"/>
        <v>9.7424173004969673E-4</v>
      </c>
      <c r="AO247" s="102"/>
      <c r="AP247" s="5"/>
      <c r="AQ247" s="6">
        <f t="shared" si="225"/>
        <v>160.44417650911345</v>
      </c>
      <c r="AR247" s="5"/>
      <c r="AS247" s="86">
        <f t="shared" si="253"/>
        <v>0.49790379746558455</v>
      </c>
      <c r="AT247" s="86">
        <f t="shared" si="226"/>
        <v>160.94208030657904</v>
      </c>
      <c r="AU247" s="86">
        <f t="shared" si="254"/>
        <v>0.63307460657904358</v>
      </c>
      <c r="AV247" s="92">
        <f t="shared" si="255"/>
        <v>3.9335555087463637E-3</v>
      </c>
      <c r="AW247" s="156">
        <f t="shared" si="256"/>
        <v>3.9490894713910861E-3</v>
      </c>
      <c r="AY247" s="5"/>
      <c r="AZ247" s="86">
        <f t="shared" si="257"/>
        <v>0.40647999840672988</v>
      </c>
      <c r="BA247" s="86">
        <f t="shared" si="227"/>
        <v>160.85065650752017</v>
      </c>
      <c r="BB247" s="86">
        <f t="shared" si="258"/>
        <v>0.54165080752017047</v>
      </c>
      <c r="BC247" s="92">
        <f t="shared" si="259"/>
        <v>3.367414341233024E-3</v>
      </c>
      <c r="BD247" s="156">
        <f t="shared" si="260"/>
        <v>3.378792134322186E-3</v>
      </c>
      <c r="BF247" s="5"/>
      <c r="BG247">
        <f t="shared" si="261"/>
        <v>0.18082352470384633</v>
      </c>
      <c r="BH247" s="86">
        <f t="shared" si="228"/>
        <v>160.62500003381729</v>
      </c>
      <c r="BI247" s="86">
        <f t="shared" si="262"/>
        <v>0.31599433381728659</v>
      </c>
      <c r="BJ247" s="92">
        <f t="shared" si="263"/>
        <v>1.967279898837407E-3</v>
      </c>
      <c r="BK247" s="156">
        <f t="shared" si="264"/>
        <v>1.9711577177930597E-3</v>
      </c>
      <c r="BM247" s="5"/>
      <c r="BN247" s="86">
        <f t="shared" si="265"/>
        <v>3.1513370913406002E-2</v>
      </c>
      <c r="BO247" s="86">
        <f t="shared" si="229"/>
        <v>160.47568988002686</v>
      </c>
      <c r="BP247" s="86">
        <f t="shared" si="266"/>
        <v>0.1666841800268628</v>
      </c>
      <c r="BQ247" s="92">
        <f t="shared" si="267"/>
        <v>1.0386880414814074E-3</v>
      </c>
      <c r="BR247" s="156">
        <f t="shared" si="268"/>
        <v>1.0397680361064257E-3</v>
      </c>
      <c r="BW247" s="5"/>
      <c r="BX247" s="86">
        <f t="shared" si="230"/>
        <v>526.08573390747097</v>
      </c>
      <c r="BY247" s="86">
        <f t="shared" si="269"/>
        <v>2.8242391925290349</v>
      </c>
      <c r="BZ247" s="92">
        <f t="shared" si="270"/>
        <v>5.3684010238258389E-3</v>
      </c>
      <c r="CA247" s="156">
        <f t="shared" si="271"/>
        <v>5.3397351839971101E-3</v>
      </c>
      <c r="CC247" s="5"/>
      <c r="CD247" s="86">
        <f t="shared" si="231"/>
        <v>530.56319963548526</v>
      </c>
      <c r="CE247" s="86">
        <f t="shared" si="272"/>
        <v>1.6532265354852598</v>
      </c>
      <c r="CF247" s="92">
        <f t="shared" si="273"/>
        <v>3.1159841779849827E-3</v>
      </c>
      <c r="CG247" s="156">
        <f t="shared" si="274"/>
        <v>3.1257238841527523E-3</v>
      </c>
      <c r="CI247" s="5"/>
      <c r="CJ247" s="86">
        <f t="shared" si="232"/>
        <v>532.73569498819734</v>
      </c>
      <c r="CK247" s="86">
        <f t="shared" si="275"/>
        <v>3.8257218881973358</v>
      </c>
      <c r="CL247" s="92">
        <f t="shared" si="276"/>
        <v>7.1812756760781613E-3</v>
      </c>
      <c r="CM247" s="156">
        <f t="shared" si="277"/>
        <v>7.2332194187497648E-3</v>
      </c>
      <c r="CO247" s="5"/>
      <c r="CP247" s="86">
        <f t="shared" si="233"/>
        <v>533.47010509697498</v>
      </c>
      <c r="CQ247" s="86">
        <f t="shared" si="278"/>
        <v>4.5601319969749738</v>
      </c>
      <c r="CR247" s="92">
        <f t="shared" si="279"/>
        <v>8.5480553706866608E-3</v>
      </c>
      <c r="CS247" s="156">
        <f t="shared" si="280"/>
        <v>8.6217546064551107E-3</v>
      </c>
      <c r="CU247" s="5"/>
      <c r="CV247" s="6">
        <f t="shared" si="234"/>
        <v>530.56319963548526</v>
      </c>
      <c r="CW247" s="5"/>
      <c r="CX247" s="86">
        <f t="shared" si="281"/>
        <v>4.3457755595432994</v>
      </c>
      <c r="CY247" s="86">
        <f t="shared" si="235"/>
        <v>534.90897519502857</v>
      </c>
      <c r="CZ247" s="86">
        <f t="shared" si="282"/>
        <v>5.9990020950285725</v>
      </c>
      <c r="DA247" s="92">
        <f t="shared" si="283"/>
        <v>1.1214996145542945E-2</v>
      </c>
      <c r="DB247" s="156">
        <f t="shared" si="284"/>
        <v>1.1342198862062964E-2</v>
      </c>
      <c r="DD247" s="5"/>
      <c r="DE247" s="86">
        <f t="shared" si="285"/>
        <v>4.585924820272437</v>
      </c>
      <c r="DF247" s="86">
        <f t="shared" si="236"/>
        <v>535.14912445575771</v>
      </c>
      <c r="DG247" s="86">
        <f t="shared" si="286"/>
        <v>6.2391513557577127</v>
      </c>
      <c r="DH247" s="92">
        <f t="shared" si="287"/>
        <v>1.1658715432082373E-2</v>
      </c>
      <c r="DI247" s="156">
        <f t="shared" si="288"/>
        <v>1.1796244489755704E-2</v>
      </c>
      <c r="DK247" s="5"/>
      <c r="DL247" s="86">
        <f t="shared" si="289"/>
        <v>4.4807716649686871</v>
      </c>
      <c r="DM247" s="86">
        <f t="shared" si="237"/>
        <v>535.0439713004539</v>
      </c>
      <c r="DN247" s="86">
        <f t="shared" si="290"/>
        <v>6.1339982004539024</v>
      </c>
      <c r="DO247" s="92">
        <f t="shared" si="291"/>
        <v>1.1464474939405226E-2</v>
      </c>
      <c r="DP247" s="156">
        <f t="shared" si="292"/>
        <v>1.1597433424259064E-2</v>
      </c>
      <c r="DR247" s="5"/>
      <c r="DS247" s="86">
        <f t="shared" si="238"/>
        <v>4.3603581922344645</v>
      </c>
      <c r="DT247" s="86">
        <f t="shared" si="222"/>
        <v>534.92355782771972</v>
      </c>
      <c r="DU247" s="86">
        <f t="shared" si="293"/>
        <v>6.0135847277197172</v>
      </c>
      <c r="DV247" s="92">
        <f t="shared" si="294"/>
        <v>1.1241951564332643E-2</v>
      </c>
      <c r="DW247" s="156">
        <f t="shared" si="295"/>
        <v>1.1369769967606075E-2</v>
      </c>
    </row>
    <row r="248" spans="1:127" x14ac:dyDescent="0.7">
      <c r="A248" s="25">
        <v>44187</v>
      </c>
      <c r="B248">
        <v>160.32600400000001</v>
      </c>
      <c r="C248" s="85">
        <v>44187</v>
      </c>
      <c r="D248">
        <v>527.33001709999996</v>
      </c>
      <c r="E248" s="17">
        <v>247</v>
      </c>
      <c r="R248" s="5"/>
      <c r="S248" s="86">
        <f t="shared" si="239"/>
        <v>160.05586564191611</v>
      </c>
      <c r="T248" s="86">
        <f t="shared" si="240"/>
        <v>0.27013835808389786</v>
      </c>
      <c r="U248" s="92">
        <f t="shared" si="241"/>
        <v>1.6877754339117009E-3</v>
      </c>
      <c r="V248" s="156">
        <f t="shared" si="242"/>
        <v>1.6849316476689447E-3</v>
      </c>
      <c r="W248" s="102"/>
      <c r="X248" s="5"/>
      <c r="Y248" s="86">
        <f t="shared" si="243"/>
        <v>160.37659110455672</v>
      </c>
      <c r="Z248" s="86">
        <f t="shared" si="244"/>
        <v>5.0587104556711893E-2</v>
      </c>
      <c r="AA248" s="92">
        <f t="shared" si="245"/>
        <v>3.1542698475073511E-4</v>
      </c>
      <c r="AB248" s="156">
        <f t="shared" si="246"/>
        <v>3.1552651032649629E-4</v>
      </c>
      <c r="AC248" s="102"/>
      <c r="AD248" s="5"/>
      <c r="AE248" s="86">
        <f t="shared" si="223"/>
        <v>160.38477225917097</v>
      </c>
      <c r="AF248" s="86">
        <f t="shared" si="247"/>
        <v>5.8768259170960846E-2</v>
      </c>
      <c r="AG248" s="92">
        <f t="shared" si="248"/>
        <v>3.6642044218509285E-4</v>
      </c>
      <c r="AH248" s="156">
        <f t="shared" si="249"/>
        <v>3.6655475534062983E-4</v>
      </c>
      <c r="AI248" s="102"/>
      <c r="AJ248" s="5"/>
      <c r="AK248" s="86">
        <f t="shared" si="224"/>
        <v>160.34805063076394</v>
      </c>
      <c r="AL248" s="86">
        <f t="shared" si="250"/>
        <v>2.2046630763924213E-2</v>
      </c>
      <c r="AM248" s="92">
        <f t="shared" si="251"/>
        <v>1.3749235289857903E-4</v>
      </c>
      <c r="AN248" s="156">
        <f t="shared" si="252"/>
        <v>1.375112596452177E-4</v>
      </c>
      <c r="AO248" s="102"/>
      <c r="AP248" s="5"/>
      <c r="AQ248" s="6">
        <f t="shared" si="225"/>
        <v>160.37659110455672</v>
      </c>
      <c r="AR248" s="5"/>
      <c r="AS248" s="86">
        <f t="shared" si="253"/>
        <v>0.31129236079822287</v>
      </c>
      <c r="AT248" s="86">
        <f t="shared" si="226"/>
        <v>160.68788346535496</v>
      </c>
      <c r="AU248" s="86">
        <f t="shared" si="254"/>
        <v>0.36187946535494575</v>
      </c>
      <c r="AV248" s="92">
        <f t="shared" si="255"/>
        <v>2.2520644217270346E-3</v>
      </c>
      <c r="AW248" s="156">
        <f t="shared" si="256"/>
        <v>2.2571476636749814E-3</v>
      </c>
      <c r="AY248" s="5"/>
      <c r="AZ248" s="86">
        <f t="shared" si="257"/>
        <v>0.16944729692500321</v>
      </c>
      <c r="BA248" s="86">
        <f t="shared" si="227"/>
        <v>160.54603840148172</v>
      </c>
      <c r="BB248" s="86">
        <f t="shared" si="258"/>
        <v>0.22003440148171194</v>
      </c>
      <c r="BC248" s="92">
        <f t="shared" si="259"/>
        <v>1.3705377203482661E-3</v>
      </c>
      <c r="BD248" s="156">
        <f t="shared" si="260"/>
        <v>1.3724186719062238E-3</v>
      </c>
      <c r="BF248" s="5"/>
      <c r="BG248">
        <f t="shared" si="261"/>
        <v>1.6873631391870259E-2</v>
      </c>
      <c r="BH248" s="86">
        <f t="shared" si="228"/>
        <v>160.39346473594858</v>
      </c>
      <c r="BI248" s="86">
        <f t="shared" si="262"/>
        <v>6.7460735948571937E-2</v>
      </c>
      <c r="BJ248" s="92">
        <f t="shared" si="263"/>
        <v>4.2059529083451571E-4</v>
      </c>
      <c r="BK248" s="156">
        <f t="shared" si="264"/>
        <v>4.2077226566796942E-4</v>
      </c>
      <c r="BM248" s="5"/>
      <c r="BN248" s="86">
        <f t="shared" si="265"/>
        <v>-4.2810710689191095E-2</v>
      </c>
      <c r="BO248" s="86">
        <f t="shared" si="229"/>
        <v>160.33378039386753</v>
      </c>
      <c r="BP248" s="86">
        <f t="shared" si="266"/>
        <v>7.7763938675161626E-3</v>
      </c>
      <c r="BQ248" s="92">
        <f t="shared" si="267"/>
        <v>4.850128181605325E-5</v>
      </c>
      <c r="BR248" s="156">
        <f t="shared" si="268"/>
        <v>4.8503634304489758E-5</v>
      </c>
      <c r="BW248" s="5"/>
      <c r="BX248" s="86">
        <f t="shared" si="230"/>
        <v>527.01773284100557</v>
      </c>
      <c r="BY248" s="86">
        <f t="shared" si="269"/>
        <v>0.31228425899439571</v>
      </c>
      <c r="BZ248" s="92">
        <f t="shared" si="270"/>
        <v>5.9254981290849241E-4</v>
      </c>
      <c r="CA248" s="156">
        <f t="shared" si="271"/>
        <v>5.9219890555779959E-4</v>
      </c>
      <c r="CC248" s="5"/>
      <c r="CD248" s="86">
        <f t="shared" si="231"/>
        <v>529.73658636774258</v>
      </c>
      <c r="CE248" s="86">
        <f t="shared" si="272"/>
        <v>2.4065692677426114</v>
      </c>
      <c r="CF248" s="92">
        <f t="shared" si="273"/>
        <v>4.5429546111658854E-3</v>
      </c>
      <c r="CG248" s="156">
        <f t="shared" si="274"/>
        <v>4.5636872351346594E-3</v>
      </c>
      <c r="CI248" s="5"/>
      <c r="CJ248" s="86">
        <f t="shared" si="232"/>
        <v>530.21071854198703</v>
      </c>
      <c r="CK248" s="86">
        <f t="shared" si="275"/>
        <v>2.8807014419870711</v>
      </c>
      <c r="CL248" s="92">
        <f t="shared" si="276"/>
        <v>5.4331256258052249E-3</v>
      </c>
      <c r="CM248" s="156">
        <f t="shared" si="277"/>
        <v>5.4628057356363056E-3</v>
      </c>
      <c r="CO248" s="5"/>
      <c r="CP248" s="86">
        <f t="shared" si="233"/>
        <v>530.05000609924377</v>
      </c>
      <c r="CQ248" s="86">
        <f t="shared" si="278"/>
        <v>2.7199889992438102</v>
      </c>
      <c r="CR248" s="92">
        <f t="shared" si="279"/>
        <v>5.1315705460713342E-3</v>
      </c>
      <c r="CS248" s="156">
        <f t="shared" si="280"/>
        <v>5.1580393890757912E-3</v>
      </c>
      <c r="CU248" s="5"/>
      <c r="CV248" s="6">
        <f t="shared" si="234"/>
        <v>529.73658636774258</v>
      </c>
      <c r="CW248" s="5"/>
      <c r="CX248" s="86">
        <f t="shared" si="281"/>
        <v>2.6388872465389235</v>
      </c>
      <c r="CY248" s="86">
        <f t="shared" si="235"/>
        <v>532.37547361428153</v>
      </c>
      <c r="CZ248" s="86">
        <f t="shared" si="282"/>
        <v>5.0454565142815682</v>
      </c>
      <c r="DA248" s="92">
        <f t="shared" si="283"/>
        <v>9.4772519853856367E-3</v>
      </c>
      <c r="DB248" s="156">
        <f t="shared" si="284"/>
        <v>9.5679296658069349E-3</v>
      </c>
      <c r="DD248" s="5"/>
      <c r="DE248" s="86">
        <f t="shared" si="285"/>
        <v>1.8796557762648751</v>
      </c>
      <c r="DF248" s="86">
        <f t="shared" si="236"/>
        <v>531.6162421440074</v>
      </c>
      <c r="DG248" s="86">
        <f t="shared" si="286"/>
        <v>4.2862250440074376</v>
      </c>
      <c r="DH248" s="92">
        <f t="shared" si="287"/>
        <v>8.0626299654071882E-3</v>
      </c>
      <c r="DI248" s="156">
        <f t="shared" si="288"/>
        <v>8.1281643468337234E-3</v>
      </c>
      <c r="DK248" s="5"/>
      <c r="DL248" s="86">
        <f t="shared" si="289"/>
        <v>0.97789760937918013</v>
      </c>
      <c r="DM248" s="86">
        <f t="shared" si="237"/>
        <v>530.71448397712174</v>
      </c>
      <c r="DN248" s="86">
        <f t="shared" si="290"/>
        <v>3.3844668771217812</v>
      </c>
      <c r="DO248" s="92">
        <f t="shared" si="291"/>
        <v>6.3771895799016485E-3</v>
      </c>
      <c r="DP248" s="156">
        <f t="shared" si="292"/>
        <v>6.4181191424192516E-3</v>
      </c>
      <c r="DR248" s="5"/>
      <c r="DS248" s="86">
        <f t="shared" si="238"/>
        <v>0.47012959725160108</v>
      </c>
      <c r="DT248" s="86">
        <f t="shared" si="222"/>
        <v>530.20671596499415</v>
      </c>
      <c r="DU248" s="86">
        <f t="shared" si="293"/>
        <v>2.8766988649941823</v>
      </c>
      <c r="DV248" s="92">
        <f t="shared" si="294"/>
        <v>5.4256175532565506E-3</v>
      </c>
      <c r="DW248" s="156">
        <f t="shared" si="295"/>
        <v>5.455215466045926E-3</v>
      </c>
    </row>
    <row r="249" spans="1:127" x14ac:dyDescent="0.7">
      <c r="A249" s="25">
        <v>44188</v>
      </c>
      <c r="B249">
        <v>159.26350400000001</v>
      </c>
      <c r="C249" s="85">
        <v>44188</v>
      </c>
      <c r="D249">
        <v>514.47998050000001</v>
      </c>
      <c r="E249" s="17">
        <v>248</v>
      </c>
      <c r="R249" s="5"/>
      <c r="S249" s="86">
        <f t="shared" si="239"/>
        <v>160.14501130008381</v>
      </c>
      <c r="T249" s="86">
        <f t="shared" si="240"/>
        <v>0.88150730008379696</v>
      </c>
      <c r="U249" s="92">
        <f t="shared" si="241"/>
        <v>5.5044318454104454E-3</v>
      </c>
      <c r="V249" s="156">
        <f t="shared" si="242"/>
        <v>5.5348983159619353E-3</v>
      </c>
      <c r="W249" s="102"/>
      <c r="X249" s="5"/>
      <c r="Y249" s="86">
        <f t="shared" si="243"/>
        <v>160.35129755227837</v>
      </c>
      <c r="Z249" s="86">
        <f t="shared" si="244"/>
        <v>1.0877935522783559</v>
      </c>
      <c r="AA249" s="92">
        <f t="shared" si="245"/>
        <v>6.7838150915099961E-3</v>
      </c>
      <c r="AB249" s="156">
        <f t="shared" si="246"/>
        <v>6.8301495631940623E-3</v>
      </c>
      <c r="AC249" s="102"/>
      <c r="AD249" s="5"/>
      <c r="AE249" s="86">
        <f t="shared" si="223"/>
        <v>160.34598520811812</v>
      </c>
      <c r="AF249" s="86">
        <f t="shared" si="247"/>
        <v>1.0824812081181108</v>
      </c>
      <c r="AG249" s="92">
        <f t="shared" si="248"/>
        <v>6.7509093334212527E-3</v>
      </c>
      <c r="AH249" s="156">
        <f t="shared" si="249"/>
        <v>6.7967938726132176E-3</v>
      </c>
      <c r="AI249" s="102"/>
      <c r="AJ249" s="5"/>
      <c r="AK249" s="86">
        <f t="shared" si="224"/>
        <v>160.331515657691</v>
      </c>
      <c r="AL249" s="86">
        <f t="shared" si="250"/>
        <v>1.0680116576909882</v>
      </c>
      <c r="AM249" s="92">
        <f t="shared" si="251"/>
        <v>6.6612708880716947E-3</v>
      </c>
      <c r="AN249" s="156">
        <f t="shared" si="252"/>
        <v>6.7059409774821235E-3</v>
      </c>
      <c r="AO249" s="102"/>
      <c r="AP249" s="5"/>
      <c r="AQ249" s="6">
        <f t="shared" si="225"/>
        <v>160.35129755227837</v>
      </c>
      <c r="AR249" s="5"/>
      <c r="AS249" s="86">
        <f t="shared" si="253"/>
        <v>0.20021900948295185</v>
      </c>
      <c r="AT249" s="86">
        <f t="shared" si="226"/>
        <v>160.55151656176133</v>
      </c>
      <c r="AU249" s="86">
        <f t="shared" si="254"/>
        <v>1.2880125617613203</v>
      </c>
      <c r="AV249" s="92">
        <f t="shared" si="255"/>
        <v>8.0224253831065167E-3</v>
      </c>
      <c r="AW249" s="156">
        <f t="shared" si="256"/>
        <v>8.0873051855076608E-3</v>
      </c>
      <c r="AY249" s="5"/>
      <c r="AZ249" s="86">
        <f t="shared" si="257"/>
        <v>7.2076872323323632E-2</v>
      </c>
      <c r="BA249" s="86">
        <f t="shared" si="227"/>
        <v>160.42337442460169</v>
      </c>
      <c r="BB249" s="86">
        <f t="shared" si="258"/>
        <v>1.159870424601678</v>
      </c>
      <c r="BC249" s="92">
        <f t="shared" si="259"/>
        <v>7.2300587664474803E-3</v>
      </c>
      <c r="BD249" s="156">
        <f t="shared" si="260"/>
        <v>7.2827132109417733E-3</v>
      </c>
      <c r="BF249" s="5"/>
      <c r="BG249">
        <f t="shared" si="261"/>
        <v>-1.0956709830479036E-2</v>
      </c>
      <c r="BH249" s="86">
        <f t="shared" si="228"/>
        <v>160.34034084244789</v>
      </c>
      <c r="BI249" s="86">
        <f t="shared" si="262"/>
        <v>1.0768368424478751</v>
      </c>
      <c r="BJ249" s="92">
        <f t="shared" si="263"/>
        <v>6.7159445763308335E-3</v>
      </c>
      <c r="BK249" s="156">
        <f t="shared" si="264"/>
        <v>6.7613534513712263E-3</v>
      </c>
      <c r="BM249" s="5"/>
      <c r="BN249" s="86">
        <f t="shared" si="265"/>
        <v>-2.9672841881064733E-2</v>
      </c>
      <c r="BO249" s="86">
        <f t="shared" si="229"/>
        <v>160.32162471039732</v>
      </c>
      <c r="BP249" s="86">
        <f t="shared" si="266"/>
        <v>1.0581207103973043</v>
      </c>
      <c r="BQ249" s="92">
        <f t="shared" si="267"/>
        <v>6.5999874459149125E-3</v>
      </c>
      <c r="BR249" s="156">
        <f t="shared" si="268"/>
        <v>6.6438366846261537E-3</v>
      </c>
      <c r="BW249" s="5"/>
      <c r="BX249" s="86">
        <f t="shared" si="230"/>
        <v>527.12078664647368</v>
      </c>
      <c r="BY249" s="86">
        <f t="shared" si="269"/>
        <v>12.640806146473665</v>
      </c>
      <c r="BZ249" s="92">
        <f t="shared" si="270"/>
        <v>2.3980853092313219E-2</v>
      </c>
      <c r="CA249" s="156">
        <f t="shared" si="271"/>
        <v>2.4570064192174459E-2</v>
      </c>
      <c r="CC249" s="5"/>
      <c r="CD249" s="86">
        <f t="shared" si="231"/>
        <v>528.53330173387121</v>
      </c>
      <c r="CE249" s="86">
        <f t="shared" si="272"/>
        <v>14.053321233871202</v>
      </c>
      <c r="CF249" s="92">
        <f t="shared" si="273"/>
        <v>2.6589282430773634E-2</v>
      </c>
      <c r="CG249" s="156">
        <f t="shared" si="274"/>
        <v>2.731558421420676E-2</v>
      </c>
      <c r="CI249" s="5"/>
      <c r="CJ249" s="86">
        <f t="shared" si="232"/>
        <v>528.30945559027555</v>
      </c>
      <c r="CK249" s="86">
        <f t="shared" si="275"/>
        <v>13.829475090275537</v>
      </c>
      <c r="CL249" s="92">
        <f t="shared" si="276"/>
        <v>2.6176845680007724E-2</v>
      </c>
      <c r="CM249" s="156">
        <f t="shared" si="277"/>
        <v>2.688049217548813E-2</v>
      </c>
      <c r="CO249" s="5"/>
      <c r="CP249" s="86">
        <f t="shared" si="233"/>
        <v>528.01001434981094</v>
      </c>
      <c r="CQ249" s="86">
        <f t="shared" si="278"/>
        <v>13.530033849810934</v>
      </c>
      <c r="CR249" s="92">
        <f t="shared" si="279"/>
        <v>2.562457809909487E-2</v>
      </c>
      <c r="CS249" s="156">
        <f t="shared" si="280"/>
        <v>2.6298465173827952E-2</v>
      </c>
      <c r="CU249" s="5"/>
      <c r="CV249" s="6">
        <f t="shared" si="234"/>
        <v>528.53330173387121</v>
      </c>
      <c r="CW249" s="5"/>
      <c r="CX249" s="86">
        <f t="shared" si="281"/>
        <v>1.370970526003529</v>
      </c>
      <c r="CY249" s="86">
        <f t="shared" si="235"/>
        <v>529.90427225987469</v>
      </c>
      <c r="CZ249" s="86">
        <f t="shared" si="282"/>
        <v>15.424291759874677</v>
      </c>
      <c r="DA249" s="92">
        <f t="shared" si="283"/>
        <v>2.9107694667368757E-2</v>
      </c>
      <c r="DB249" s="156">
        <f t="shared" si="284"/>
        <v>2.9980353647355726E-2</v>
      </c>
      <c r="DD249" s="5"/>
      <c r="DE249" s="86">
        <f t="shared" si="285"/>
        <v>0.3381855711967563</v>
      </c>
      <c r="DF249" s="86">
        <f t="shared" si="236"/>
        <v>528.87148730506794</v>
      </c>
      <c r="DG249" s="86">
        <f t="shared" si="286"/>
        <v>14.391506805067934</v>
      </c>
      <c r="DH249" s="92">
        <f t="shared" si="287"/>
        <v>2.721172751891332E-2</v>
      </c>
      <c r="DI249" s="156">
        <f t="shared" si="288"/>
        <v>2.7972918967773E-2</v>
      </c>
      <c r="DK249" s="5"/>
      <c r="DL249" s="86">
        <f t="shared" si="289"/>
        <v>-0.46168267116617806</v>
      </c>
      <c r="DM249" s="86">
        <f t="shared" si="237"/>
        <v>528.07161906270505</v>
      </c>
      <c r="DN249" s="86">
        <f t="shared" si="290"/>
        <v>13.591638562705043</v>
      </c>
      <c r="DO249" s="92">
        <f t="shared" si="291"/>
        <v>2.5738248510361859E-2</v>
      </c>
      <c r="DP249" s="156">
        <f t="shared" si="292"/>
        <v>2.6418206884349395E-2</v>
      </c>
      <c r="DR249" s="5"/>
      <c r="DS249" s="86">
        <f t="shared" si="238"/>
        <v>-0.78493107609062163</v>
      </c>
      <c r="DT249" s="86">
        <f t="shared" si="222"/>
        <v>527.74837065778058</v>
      </c>
      <c r="DU249" s="86">
        <f t="shared" si="293"/>
        <v>13.268390157780573</v>
      </c>
      <c r="DV249" s="92">
        <f t="shared" si="294"/>
        <v>2.5141508520894109E-2</v>
      </c>
      <c r="DW249" s="156">
        <f t="shared" si="295"/>
        <v>2.5789905653638107E-2</v>
      </c>
    </row>
    <row r="250" spans="1:127" x14ac:dyDescent="0.7">
      <c r="A250" s="25">
        <v>44189</v>
      </c>
      <c r="B250">
        <v>158.6345062</v>
      </c>
      <c r="C250" s="85">
        <v>44189</v>
      </c>
      <c r="D250">
        <v>513.96997069999998</v>
      </c>
      <c r="E250" s="17">
        <v>249</v>
      </c>
      <c r="R250" s="5"/>
      <c r="S250" s="86">
        <f t="shared" si="239"/>
        <v>159.85411389105616</v>
      </c>
      <c r="T250" s="86">
        <f t="shared" si="240"/>
        <v>1.2196076910561544</v>
      </c>
      <c r="U250" s="92">
        <f t="shared" si="241"/>
        <v>7.6295045611859697E-3</v>
      </c>
      <c r="V250" s="156">
        <f t="shared" si="242"/>
        <v>7.6881614238362619E-3</v>
      </c>
      <c r="W250" s="102"/>
      <c r="X250" s="5"/>
      <c r="Y250" s="86">
        <f t="shared" si="243"/>
        <v>159.80740077613919</v>
      </c>
      <c r="Z250" s="86">
        <f t="shared" si="244"/>
        <v>1.1728945761391856</v>
      </c>
      <c r="AA250" s="92">
        <f t="shared" si="245"/>
        <v>7.3394258991934637E-3</v>
      </c>
      <c r="AB250" s="156">
        <f t="shared" si="246"/>
        <v>7.393691348970742E-3</v>
      </c>
      <c r="AC250" s="102"/>
      <c r="AD250" s="5"/>
      <c r="AE250" s="86">
        <f t="shared" si="223"/>
        <v>159.63154761076015</v>
      </c>
      <c r="AF250" s="86">
        <f t="shared" si="247"/>
        <v>0.99704141076014707</v>
      </c>
      <c r="AG250" s="92">
        <f t="shared" si="248"/>
        <v>6.2458920287567291E-3</v>
      </c>
      <c r="AH250" s="156">
        <f t="shared" si="249"/>
        <v>6.2851483869664354E-3</v>
      </c>
      <c r="AI250" s="102"/>
      <c r="AJ250" s="5"/>
      <c r="AK250" s="86">
        <f t="shared" si="224"/>
        <v>159.53050691442274</v>
      </c>
      <c r="AL250" s="86">
        <f t="shared" si="250"/>
        <v>0.89600071442274043</v>
      </c>
      <c r="AM250" s="92">
        <f t="shared" si="251"/>
        <v>5.6164850958781432E-3</v>
      </c>
      <c r="AN250" s="156">
        <f t="shared" si="252"/>
        <v>5.6482081728996512E-3</v>
      </c>
      <c r="AO250" s="102"/>
      <c r="AP250" s="5"/>
      <c r="AQ250" s="6">
        <f t="shared" si="225"/>
        <v>159.80740077613919</v>
      </c>
      <c r="AR250" s="5"/>
      <c r="AS250" s="86">
        <f t="shared" si="253"/>
        <v>-4.5339199772351041E-2</v>
      </c>
      <c r="AT250" s="86">
        <f t="shared" si="226"/>
        <v>159.76206157636685</v>
      </c>
      <c r="AU250" s="86">
        <f t="shared" si="254"/>
        <v>1.1275553763668427</v>
      </c>
      <c r="AV250" s="92">
        <f t="shared" si="255"/>
        <v>7.0577167397646978E-3</v>
      </c>
      <c r="AW250" s="156">
        <f t="shared" si="256"/>
        <v>7.1078821586601478E-3</v>
      </c>
      <c r="AY250" s="5"/>
      <c r="AZ250" s="86">
        <f t="shared" si="257"/>
        <v>-0.23590995190792718</v>
      </c>
      <c r="BA250" s="86">
        <f t="shared" si="227"/>
        <v>159.57149082423126</v>
      </c>
      <c r="BB250" s="86">
        <f t="shared" si="258"/>
        <v>0.93698462423125761</v>
      </c>
      <c r="BC250" s="92">
        <f t="shared" si="259"/>
        <v>5.8718798664565376E-3</v>
      </c>
      <c r="BD250" s="156">
        <f t="shared" si="260"/>
        <v>5.9065624918322943E-3</v>
      </c>
      <c r="BF250" s="5"/>
      <c r="BG250">
        <f t="shared" si="261"/>
        <v>-0.36269715359422039</v>
      </c>
      <c r="BH250" s="86">
        <f t="shared" si="228"/>
        <v>159.44470362254498</v>
      </c>
      <c r="BI250" s="86">
        <f t="shared" si="262"/>
        <v>0.81019742254497373</v>
      </c>
      <c r="BJ250" s="92">
        <f t="shared" si="263"/>
        <v>5.0813693031971892E-3</v>
      </c>
      <c r="BK250" s="156">
        <f t="shared" si="264"/>
        <v>5.107321489837207E-3</v>
      </c>
      <c r="BM250" s="5"/>
      <c r="BN250" s="86">
        <f t="shared" si="265"/>
        <v>-0.41534079257464968</v>
      </c>
      <c r="BO250" s="86">
        <f t="shared" si="229"/>
        <v>159.39205998356454</v>
      </c>
      <c r="BP250" s="86">
        <f t="shared" si="266"/>
        <v>0.75755378356453207</v>
      </c>
      <c r="BQ250" s="92">
        <f t="shared" si="267"/>
        <v>4.7527698910638716E-3</v>
      </c>
      <c r="BR250" s="156">
        <f t="shared" si="268"/>
        <v>4.7754665848641952E-3</v>
      </c>
      <c r="BW250" s="5"/>
      <c r="BX250" s="86">
        <f t="shared" si="230"/>
        <v>522.94932061813734</v>
      </c>
      <c r="BY250" s="86">
        <f t="shared" si="269"/>
        <v>8.9793499181373591</v>
      </c>
      <c r="BZ250" s="92">
        <f t="shared" si="270"/>
        <v>1.7170592950620098E-2</v>
      </c>
      <c r="CA250" s="156">
        <f t="shared" si="271"/>
        <v>1.7470573049059576E-2</v>
      </c>
      <c r="CC250" s="5"/>
      <c r="CD250" s="86">
        <f t="shared" si="231"/>
        <v>521.50664111693561</v>
      </c>
      <c r="CE250" s="86">
        <f t="shared" si="272"/>
        <v>7.5366704169356353</v>
      </c>
      <c r="CF250" s="92">
        <f t="shared" si="273"/>
        <v>1.4451724719735092E-2</v>
      </c>
      <c r="CG250" s="156">
        <f t="shared" si="274"/>
        <v>1.4663639602662171E-2</v>
      </c>
      <c r="CI250" s="5"/>
      <c r="CJ250" s="86">
        <f t="shared" si="232"/>
        <v>519.18200203069364</v>
      </c>
      <c r="CK250" s="86">
        <f t="shared" si="275"/>
        <v>5.2120313306936623</v>
      </c>
      <c r="CL250" s="92">
        <f t="shared" si="276"/>
        <v>1.003892914297428E-2</v>
      </c>
      <c r="CM250" s="156">
        <f t="shared" si="277"/>
        <v>1.0140731225202031E-2</v>
      </c>
      <c r="CO250" s="5"/>
      <c r="CP250" s="86">
        <f t="shared" si="233"/>
        <v>517.86248896245274</v>
      </c>
      <c r="CQ250" s="86">
        <f t="shared" si="278"/>
        <v>3.8925182624527679</v>
      </c>
      <c r="CR250" s="92">
        <f t="shared" si="279"/>
        <v>7.5165093927762588E-3</v>
      </c>
      <c r="CS250" s="156">
        <f t="shared" si="280"/>
        <v>7.5734351895138221E-3</v>
      </c>
      <c r="CU250" s="5"/>
      <c r="CV250" s="6">
        <f t="shared" si="234"/>
        <v>521.50664111693561</v>
      </c>
      <c r="CW250" s="5"/>
      <c r="CX250" s="86">
        <f t="shared" si="281"/>
        <v>-1.4002477511663842</v>
      </c>
      <c r="CY250" s="86">
        <f t="shared" si="235"/>
        <v>520.10639336576924</v>
      </c>
      <c r="CZ250" s="86">
        <f t="shared" si="282"/>
        <v>6.1364226657692598</v>
      </c>
      <c r="DA250" s="92">
        <f t="shared" si="283"/>
        <v>1.1798398835397066E-2</v>
      </c>
      <c r="DB250" s="156">
        <f t="shared" si="284"/>
        <v>1.1939263022335285E-2</v>
      </c>
      <c r="DD250" s="5"/>
      <c r="DE250" s="86">
        <f t="shared" si="285"/>
        <v>-3.3442375228694221</v>
      </c>
      <c r="DF250" s="86">
        <f t="shared" si="236"/>
        <v>518.16240359406618</v>
      </c>
      <c r="DG250" s="86">
        <f t="shared" si="286"/>
        <v>4.1924328940662008</v>
      </c>
      <c r="DH250" s="92">
        <f t="shared" si="287"/>
        <v>8.0909631130833583E-3</v>
      </c>
      <c r="DI250" s="156">
        <f t="shared" si="288"/>
        <v>8.1569607818844526E-3</v>
      </c>
      <c r="DK250" s="5"/>
      <c r="DL250" s="86">
        <f t="shared" si="289"/>
        <v>-4.7945681153739974</v>
      </c>
      <c r="DM250" s="86">
        <f t="shared" si="237"/>
        <v>516.71207300156163</v>
      </c>
      <c r="DN250" s="86">
        <f t="shared" si="290"/>
        <v>2.7421023015616584</v>
      </c>
      <c r="DO250" s="92">
        <f t="shared" si="291"/>
        <v>5.3068283960018307E-3</v>
      </c>
      <c r="DP250" s="156">
        <f t="shared" si="292"/>
        <v>5.3351410741508103E-3</v>
      </c>
      <c r="DR250" s="5"/>
      <c r="DS250" s="86">
        <f t="shared" si="238"/>
        <v>-5.4662282317243562</v>
      </c>
      <c r="DT250" s="86">
        <f t="shared" si="222"/>
        <v>516.04041288521125</v>
      </c>
      <c r="DU250" s="86">
        <f t="shared" si="293"/>
        <v>2.0704421852112773</v>
      </c>
      <c r="DV250" s="92">
        <f t="shared" si="294"/>
        <v>4.012170623682974E-3</v>
      </c>
      <c r="DW250" s="156">
        <f t="shared" si="295"/>
        <v>4.028332982939537E-3</v>
      </c>
    </row>
    <row r="251" spans="1:127" x14ac:dyDescent="0.7">
      <c r="A251" s="25">
        <v>44193</v>
      </c>
      <c r="B251">
        <v>164.19799800000001</v>
      </c>
      <c r="C251" s="85">
        <v>44193</v>
      </c>
      <c r="D251">
        <v>519.11999509999998</v>
      </c>
      <c r="E251" s="17">
        <v>250</v>
      </c>
      <c r="R251" s="5"/>
      <c r="S251" s="86">
        <f t="shared" si="239"/>
        <v>159.45164335300763</v>
      </c>
      <c r="T251" s="86">
        <f t="shared" si="240"/>
        <v>4.746354646992387</v>
      </c>
      <c r="U251" s="92">
        <f t="shared" si="241"/>
        <v>2.9766733958862392E-2</v>
      </c>
      <c r="V251" s="156">
        <f t="shared" si="242"/>
        <v>2.8906288169191847E-2</v>
      </c>
      <c r="W251" s="102"/>
      <c r="X251" s="5"/>
      <c r="Y251" s="86">
        <f t="shared" si="243"/>
        <v>159.2209534880696</v>
      </c>
      <c r="Z251" s="86">
        <f t="shared" si="244"/>
        <v>4.9770445119304156</v>
      </c>
      <c r="AA251" s="92">
        <f t="shared" si="245"/>
        <v>3.1258728219482397E-2</v>
      </c>
      <c r="AB251" s="156">
        <f t="shared" si="246"/>
        <v>3.0311237484944336E-2</v>
      </c>
      <c r="AC251" s="102"/>
      <c r="AD251" s="5"/>
      <c r="AE251" s="86">
        <f t="shared" si="223"/>
        <v>158.97350027965845</v>
      </c>
      <c r="AF251" s="86">
        <f t="shared" si="247"/>
        <v>5.2244977203415601</v>
      </c>
      <c r="AG251" s="92">
        <f t="shared" si="248"/>
        <v>3.2863953496342961E-2</v>
      </c>
      <c r="AH251" s="156">
        <f t="shared" si="249"/>
        <v>3.1818279053204779E-2</v>
      </c>
      <c r="AI251" s="102"/>
      <c r="AJ251" s="5"/>
      <c r="AK251" s="86">
        <f t="shared" si="224"/>
        <v>158.85850637860568</v>
      </c>
      <c r="AL251" s="86">
        <f t="shared" si="250"/>
        <v>5.3394916213943304</v>
      </c>
      <c r="AM251" s="92">
        <f t="shared" si="251"/>
        <v>3.361161918939852E-2</v>
      </c>
      <c r="AN251" s="156">
        <f t="shared" si="252"/>
        <v>3.251861585665819E-2</v>
      </c>
      <c r="AO251" s="102"/>
      <c r="AP251" s="5"/>
      <c r="AQ251" s="6">
        <f t="shared" si="225"/>
        <v>159.2209534880696</v>
      </c>
      <c r="AR251" s="5"/>
      <c r="AS251" s="86">
        <f t="shared" si="253"/>
        <v>-0.22390486891044081</v>
      </c>
      <c r="AT251" s="86">
        <f t="shared" si="226"/>
        <v>158.99704861915916</v>
      </c>
      <c r="AU251" s="86">
        <f t="shared" si="254"/>
        <v>5.2009493808408536</v>
      </c>
      <c r="AV251" s="92">
        <f t="shared" si="255"/>
        <v>3.2710980650329749E-2</v>
      </c>
      <c r="AW251" s="156">
        <f t="shared" si="256"/>
        <v>3.1674864761998212E-2</v>
      </c>
      <c r="AY251" s="5"/>
      <c r="AZ251" s="86">
        <f t="shared" si="257"/>
        <v>-0.41117861998875999</v>
      </c>
      <c r="BA251" s="86">
        <f t="shared" si="227"/>
        <v>158.80977486808084</v>
      </c>
      <c r="BB251" s="86">
        <f t="shared" si="258"/>
        <v>5.388223131919176</v>
      </c>
      <c r="BC251" s="92">
        <f t="shared" si="259"/>
        <v>3.3928787673145645E-2</v>
      </c>
      <c r="BD251" s="156">
        <f t="shared" si="260"/>
        <v>3.2815400903482242E-2</v>
      </c>
      <c r="BF251" s="5"/>
      <c r="BG251">
        <f t="shared" si="261"/>
        <v>-0.51037224234796619</v>
      </c>
      <c r="BH251" s="86">
        <f t="shared" si="228"/>
        <v>158.71058124572164</v>
      </c>
      <c r="BI251" s="86">
        <f t="shared" si="262"/>
        <v>5.4874167542783709</v>
      </c>
      <c r="BJ251" s="92">
        <f t="shared" si="263"/>
        <v>3.457498996732012E-2</v>
      </c>
      <c r="BK251" s="156">
        <f t="shared" si="264"/>
        <v>3.3419510719481307E-2</v>
      </c>
      <c r="BM251" s="5"/>
      <c r="BN251" s="86">
        <f t="shared" si="265"/>
        <v>-0.54367066419585697</v>
      </c>
      <c r="BO251" s="86">
        <f t="shared" si="229"/>
        <v>158.67728282387375</v>
      </c>
      <c r="BP251" s="86">
        <f t="shared" si="266"/>
        <v>5.5207151761262594</v>
      </c>
      <c r="BQ251" s="92">
        <f t="shared" si="267"/>
        <v>3.4792095490153184E-2</v>
      </c>
      <c r="BR251" s="156">
        <f t="shared" si="268"/>
        <v>3.3622305042514948E-2</v>
      </c>
      <c r="BW251" s="5"/>
      <c r="BX251" s="86">
        <f t="shared" si="230"/>
        <v>519.98613514515193</v>
      </c>
      <c r="BY251" s="86">
        <f t="shared" si="269"/>
        <v>0.8661400451519512</v>
      </c>
      <c r="BZ251" s="92">
        <f t="shared" si="270"/>
        <v>1.6656983458033393E-3</v>
      </c>
      <c r="CA251" s="156">
        <f t="shared" si="271"/>
        <v>1.6684775260585049E-3</v>
      </c>
      <c r="CC251" s="5"/>
      <c r="CD251" s="86">
        <f t="shared" si="231"/>
        <v>517.73830590846774</v>
      </c>
      <c r="CE251" s="86">
        <f t="shared" si="272"/>
        <v>1.3816891915322458</v>
      </c>
      <c r="CF251" s="92">
        <f t="shared" si="273"/>
        <v>2.6687018823299468E-3</v>
      </c>
      <c r="CG251" s="156">
        <f t="shared" si="274"/>
        <v>2.6615988684197877E-3</v>
      </c>
      <c r="CI251" s="5"/>
      <c r="CJ251" s="86">
        <f t="shared" si="232"/>
        <v>515.74206135243583</v>
      </c>
      <c r="CK251" s="86">
        <f t="shared" si="275"/>
        <v>3.3779337475641569</v>
      </c>
      <c r="CL251" s="92">
        <f t="shared" si="276"/>
        <v>6.5496572815995765E-3</v>
      </c>
      <c r="CM251" s="156">
        <f t="shared" si="277"/>
        <v>6.5070384100952483E-3</v>
      </c>
      <c r="CO251" s="5"/>
      <c r="CP251" s="86">
        <f t="shared" si="233"/>
        <v>514.94310026561311</v>
      </c>
      <c r="CQ251" s="86">
        <f t="shared" si="278"/>
        <v>4.1768948343868715</v>
      </c>
      <c r="CR251" s="92">
        <f t="shared" si="279"/>
        <v>8.1113715908269959E-3</v>
      </c>
      <c r="CS251" s="156">
        <f t="shared" si="280"/>
        <v>8.0461066300909125E-3</v>
      </c>
      <c r="CU251" s="5"/>
      <c r="CV251" s="6">
        <f t="shared" si="234"/>
        <v>517.73830590846774</v>
      </c>
      <c r="CW251" s="5"/>
      <c r="CX251" s="86">
        <f t="shared" si="281"/>
        <v>-2.181716612075876</v>
      </c>
      <c r="CY251" s="86">
        <f t="shared" si="235"/>
        <v>515.55658929639185</v>
      </c>
      <c r="CZ251" s="86">
        <f t="shared" si="282"/>
        <v>3.5634058036081342</v>
      </c>
      <c r="DA251" s="92">
        <f t="shared" si="283"/>
        <v>6.911764639593314E-3</v>
      </c>
      <c r="DB251" s="156">
        <f t="shared" si="284"/>
        <v>6.8643200748252867E-3</v>
      </c>
      <c r="DD251" s="5"/>
      <c r="DE251" s="86">
        <f t="shared" si="285"/>
        <v>-3.5562863656686483</v>
      </c>
      <c r="DF251" s="86">
        <f t="shared" si="236"/>
        <v>514.18201954279914</v>
      </c>
      <c r="DG251" s="86">
        <f t="shared" si="286"/>
        <v>4.9379755572008435</v>
      </c>
      <c r="DH251" s="92">
        <f t="shared" si="287"/>
        <v>9.6035554910916514E-3</v>
      </c>
      <c r="DI251" s="156">
        <f t="shared" si="288"/>
        <v>9.5122045072635331E-3</v>
      </c>
      <c r="DK251" s="5"/>
      <c r="DL251" s="86">
        <f t="shared" si="289"/>
        <v>-4.1172543968159561</v>
      </c>
      <c r="DM251" s="86">
        <f t="shared" si="237"/>
        <v>513.62105151165179</v>
      </c>
      <c r="DN251" s="86">
        <f t="shared" si="290"/>
        <v>5.4989435883481974</v>
      </c>
      <c r="DO251" s="92">
        <f t="shared" si="291"/>
        <v>1.0706227036769832E-2</v>
      </c>
      <c r="DP251" s="156">
        <f t="shared" si="292"/>
        <v>1.0592817923125684E-2</v>
      </c>
      <c r="DR251" s="5"/>
      <c r="DS251" s="86">
        <f t="shared" si="238"/>
        <v>-4.1928084642819954</v>
      </c>
      <c r="DT251" s="86">
        <f t="shared" si="222"/>
        <v>513.54549744418568</v>
      </c>
      <c r="DU251" s="86">
        <f t="shared" si="293"/>
        <v>5.574497655814298</v>
      </c>
      <c r="DV251" s="92">
        <f t="shared" si="294"/>
        <v>1.0854924604650356E-2</v>
      </c>
      <c r="DW251" s="156">
        <f t="shared" si="295"/>
        <v>1.0738360510926692E-2</v>
      </c>
    </row>
    <row r="252" spans="1:127" x14ac:dyDescent="0.7">
      <c r="A252" s="25">
        <v>44194</v>
      </c>
      <c r="B252">
        <v>166.1000061</v>
      </c>
      <c r="C252" s="85">
        <v>44194</v>
      </c>
      <c r="D252">
        <v>530.86999509999998</v>
      </c>
      <c r="E252" s="17">
        <v>251</v>
      </c>
      <c r="R252" s="5"/>
      <c r="S252" s="86">
        <f t="shared" si="239"/>
        <v>161.01794038651511</v>
      </c>
      <c r="T252" s="86">
        <f t="shared" si="240"/>
        <v>5.0820657134848943</v>
      </c>
      <c r="U252" s="92">
        <f t="shared" si="241"/>
        <v>3.1562108553156637E-2</v>
      </c>
      <c r="V252" s="156">
        <f t="shared" si="242"/>
        <v>3.0596420992454704E-2</v>
      </c>
      <c r="W252" s="102"/>
      <c r="X252" s="5"/>
      <c r="Y252" s="86">
        <f t="shared" si="243"/>
        <v>161.70947574403482</v>
      </c>
      <c r="Z252" s="86">
        <f t="shared" si="244"/>
        <v>4.3905303559651827</v>
      </c>
      <c r="AA252" s="92">
        <f t="shared" si="245"/>
        <v>2.7150730257235044E-2</v>
      </c>
      <c r="AB252" s="156">
        <f t="shared" si="246"/>
        <v>2.6433053550412738E-2</v>
      </c>
      <c r="AC252" s="102"/>
      <c r="AD252" s="5"/>
      <c r="AE252" s="86">
        <f t="shared" si="223"/>
        <v>162.42166877508387</v>
      </c>
      <c r="AF252" s="86">
        <f t="shared" si="247"/>
        <v>3.6783373249161286</v>
      </c>
      <c r="AG252" s="92">
        <f t="shared" si="248"/>
        <v>2.2646838643246351E-2</v>
      </c>
      <c r="AH252" s="156">
        <f t="shared" si="249"/>
        <v>2.214531721751772E-2</v>
      </c>
      <c r="AI252" s="102"/>
      <c r="AJ252" s="5"/>
      <c r="AK252" s="86">
        <f t="shared" si="224"/>
        <v>162.86312509465142</v>
      </c>
      <c r="AL252" s="86">
        <f t="shared" si="250"/>
        <v>3.2368810053485788</v>
      </c>
      <c r="AM252" s="92">
        <f t="shared" si="251"/>
        <v>1.9874855056768656E-2</v>
      </c>
      <c r="AN252" s="156">
        <f t="shared" si="252"/>
        <v>1.9487542964928155E-2</v>
      </c>
      <c r="AO252" s="102"/>
      <c r="AP252" s="5"/>
      <c r="AQ252" s="6">
        <f t="shared" si="225"/>
        <v>161.70947574403482</v>
      </c>
      <c r="AR252" s="5"/>
      <c r="AS252" s="86">
        <f t="shared" si="253"/>
        <v>0.67119608229852801</v>
      </c>
      <c r="AT252" s="86">
        <f t="shared" si="226"/>
        <v>162.38067182633336</v>
      </c>
      <c r="AU252" s="86">
        <f t="shared" si="254"/>
        <v>3.7193342736666466</v>
      </c>
      <c r="AV252" s="92">
        <f t="shared" si="255"/>
        <v>2.2905030702450143E-2</v>
      </c>
      <c r="AW252" s="156">
        <f t="shared" si="256"/>
        <v>2.2392138091960289E-2</v>
      </c>
      <c r="AY252" s="5"/>
      <c r="AZ252" s="86">
        <f t="shared" si="257"/>
        <v>1.038671817988231</v>
      </c>
      <c r="BA252" s="86">
        <f t="shared" si="227"/>
        <v>162.74814756202306</v>
      </c>
      <c r="BB252" s="86">
        <f t="shared" si="258"/>
        <v>3.3518585379769377</v>
      </c>
      <c r="BC252" s="92">
        <f t="shared" si="259"/>
        <v>2.0595371364823367E-2</v>
      </c>
      <c r="BD252" s="156">
        <f t="shared" si="260"/>
        <v>2.0179761678990916E-2</v>
      </c>
      <c r="BF252" s="5"/>
      <c r="BG252">
        <f t="shared" si="261"/>
        <v>1.4688981265387382</v>
      </c>
      <c r="BH252" s="86">
        <f t="shared" si="228"/>
        <v>163.17837387057355</v>
      </c>
      <c r="BI252" s="86">
        <f t="shared" si="262"/>
        <v>2.9216322294264501</v>
      </c>
      <c r="BJ252" s="92">
        <f t="shared" si="263"/>
        <v>1.7904530852499916E-2</v>
      </c>
      <c r="BK252" s="156">
        <f t="shared" si="264"/>
        <v>1.7589597363816413E-2</v>
      </c>
      <c r="BM252" s="5"/>
      <c r="BN252" s="86">
        <f t="shared" si="265"/>
        <v>1.7304740259249523</v>
      </c>
      <c r="BO252" s="86">
        <f t="shared" si="229"/>
        <v>163.43994976995978</v>
      </c>
      <c r="BP252" s="86">
        <f t="shared" si="266"/>
        <v>2.66005633004022</v>
      </c>
      <c r="BQ252" s="92">
        <f t="shared" si="267"/>
        <v>1.6275435312995537E-2</v>
      </c>
      <c r="BR252" s="156">
        <f t="shared" si="268"/>
        <v>1.6014787672185522E-2</v>
      </c>
      <c r="BW252" s="5"/>
      <c r="BX252" s="86">
        <f t="shared" si="230"/>
        <v>519.70030893025182</v>
      </c>
      <c r="BY252" s="86">
        <f t="shared" si="269"/>
        <v>11.169686169748161</v>
      </c>
      <c r="BZ252" s="92">
        <f t="shared" si="270"/>
        <v>2.1492552491915541E-2</v>
      </c>
      <c r="CA252" s="156">
        <f t="shared" si="271"/>
        <v>2.1040341840461576E-2</v>
      </c>
      <c r="CC252" s="5"/>
      <c r="CD252" s="86">
        <f t="shared" si="231"/>
        <v>518.4291505042338</v>
      </c>
      <c r="CE252" s="86">
        <f t="shared" si="272"/>
        <v>12.44084459576618</v>
      </c>
      <c r="CF252" s="92">
        <f t="shared" si="273"/>
        <v>2.3997193413344879E-2</v>
      </c>
      <c r="CG252" s="156">
        <f t="shared" si="274"/>
        <v>2.3434823423054259E-2</v>
      </c>
      <c r="CI252" s="5"/>
      <c r="CJ252" s="86">
        <f t="shared" si="232"/>
        <v>517.97149762582819</v>
      </c>
      <c r="CK252" s="86">
        <f t="shared" si="275"/>
        <v>12.898497474171791</v>
      </c>
      <c r="CL252" s="92">
        <f t="shared" si="276"/>
        <v>2.4901944476275788E-2</v>
      </c>
      <c r="CM252" s="156">
        <f t="shared" si="277"/>
        <v>2.429690431410067E-2</v>
      </c>
      <c r="CO252" s="5"/>
      <c r="CP252" s="86">
        <f t="shared" si="233"/>
        <v>518.07577139140335</v>
      </c>
      <c r="CQ252" s="86">
        <f t="shared" si="278"/>
        <v>12.794223708596633</v>
      </c>
      <c r="CR252" s="92">
        <f t="shared" si="279"/>
        <v>2.4695661166000887E-2</v>
      </c>
      <c r="CS252" s="156">
        <f t="shared" si="280"/>
        <v>2.4100483784521641E-2</v>
      </c>
      <c r="CU252" s="5"/>
      <c r="CV252" s="6">
        <f t="shared" si="234"/>
        <v>518.4291505042338</v>
      </c>
      <c r="CW252" s="5"/>
      <c r="CX252" s="86">
        <f t="shared" si="281"/>
        <v>-1.2337714134880349</v>
      </c>
      <c r="CY252" s="86">
        <f t="shared" si="235"/>
        <v>517.19537909074575</v>
      </c>
      <c r="CZ252" s="86">
        <f t="shared" si="282"/>
        <v>13.674616009254237</v>
      </c>
      <c r="DA252" s="92">
        <f t="shared" si="283"/>
        <v>2.6439942354656895E-2</v>
      </c>
      <c r="DB252" s="156">
        <f t="shared" si="284"/>
        <v>2.5758879076747121E-2</v>
      </c>
      <c r="DD252" s="5"/>
      <c r="DE252" s="86">
        <f t="shared" si="285"/>
        <v>-1.4327208849512911</v>
      </c>
      <c r="DF252" s="86">
        <f t="shared" si="236"/>
        <v>516.99642961928248</v>
      </c>
      <c r="DG252" s="86">
        <f t="shared" si="286"/>
        <v>13.873565480717502</v>
      </c>
      <c r="DH252" s="92">
        <f t="shared" si="287"/>
        <v>2.6834934800099165E-2</v>
      </c>
      <c r="DI252" s="156">
        <f t="shared" si="288"/>
        <v>2.6133640267433346E-2</v>
      </c>
      <c r="DK252" s="5"/>
      <c r="DL252" s="86">
        <f t="shared" si="289"/>
        <v>-0.94390906171182132</v>
      </c>
      <c r="DM252" s="86">
        <f t="shared" si="237"/>
        <v>517.48524144252201</v>
      </c>
      <c r="DN252" s="86">
        <f t="shared" si="290"/>
        <v>13.384753657477972</v>
      </c>
      <c r="DO252" s="92">
        <f t="shared" si="291"/>
        <v>2.5864995917887719E-2</v>
      </c>
      <c r="DP252" s="156">
        <f t="shared" si="292"/>
        <v>2.5212865260837894E-2</v>
      </c>
      <c r="DR252" s="5"/>
      <c r="DS252" s="86">
        <f t="shared" si="238"/>
        <v>-0.53006866924594931</v>
      </c>
      <c r="DT252" s="86">
        <f t="shared" si="222"/>
        <v>517.8990818349879</v>
      </c>
      <c r="DU252" s="86">
        <f t="shared" si="293"/>
        <v>12.970913265012086</v>
      </c>
      <c r="DV252" s="92">
        <f t="shared" si="294"/>
        <v>2.5045252482499777E-2</v>
      </c>
      <c r="DW252" s="156">
        <f t="shared" si="295"/>
        <v>2.4433313965255759E-2</v>
      </c>
    </row>
    <row r="253" spans="1:127" x14ac:dyDescent="0.7">
      <c r="A253" s="25">
        <v>44195</v>
      </c>
      <c r="B253">
        <v>164.29249569999999</v>
      </c>
      <c r="C253" s="85">
        <v>44195</v>
      </c>
      <c r="D253">
        <v>524.5900269</v>
      </c>
      <c r="E253" s="17">
        <v>252</v>
      </c>
      <c r="R253" s="5"/>
      <c r="S253" s="86">
        <f t="shared" si="239"/>
        <v>162.69502207196513</v>
      </c>
      <c r="T253" s="86">
        <f t="shared" si="240"/>
        <v>1.5974736280348623</v>
      </c>
      <c r="U253" s="92">
        <f t="shared" si="241"/>
        <v>9.818823020462478E-3</v>
      </c>
      <c r="V253" s="156">
        <f t="shared" si="242"/>
        <v>9.7233511562930287E-3</v>
      </c>
      <c r="W253" s="102"/>
      <c r="X253" s="5"/>
      <c r="Y253" s="86">
        <f t="shared" si="243"/>
        <v>163.90474092201742</v>
      </c>
      <c r="Z253" s="86">
        <f t="shared" si="244"/>
        <v>0.38775477798256475</v>
      </c>
      <c r="AA253" s="92">
        <f t="shared" si="245"/>
        <v>2.3657325334295893E-3</v>
      </c>
      <c r="AB253" s="156">
        <f t="shared" si="246"/>
        <v>2.3601490520334507E-3</v>
      </c>
      <c r="AC253" s="102"/>
      <c r="AD253" s="5"/>
      <c r="AE253" s="86">
        <f t="shared" si="223"/>
        <v>164.84937140952852</v>
      </c>
      <c r="AF253" s="86">
        <f t="shared" si="247"/>
        <v>0.55687570952852639</v>
      </c>
      <c r="AG253" s="92">
        <f t="shared" si="248"/>
        <v>3.3780881587052156E-3</v>
      </c>
      <c r="AH253" s="156">
        <f t="shared" si="249"/>
        <v>3.3895383179605959E-3</v>
      </c>
      <c r="AI253" s="102"/>
      <c r="AJ253" s="5"/>
      <c r="AK253" s="86">
        <f t="shared" si="224"/>
        <v>165.29078584866286</v>
      </c>
      <c r="AL253" s="86">
        <f t="shared" si="250"/>
        <v>0.9982901486628748</v>
      </c>
      <c r="AM253" s="92">
        <f t="shared" si="251"/>
        <v>6.0395995066348735E-3</v>
      </c>
      <c r="AN253" s="156">
        <f t="shared" si="252"/>
        <v>6.0762979125094322E-3</v>
      </c>
      <c r="AO253" s="102"/>
      <c r="AP253" s="5"/>
      <c r="AQ253" s="6">
        <f t="shared" si="225"/>
        <v>163.90474092201742</v>
      </c>
      <c r="AR253" s="5"/>
      <c r="AS253" s="86">
        <f t="shared" si="253"/>
        <v>1.1741388838742735</v>
      </c>
      <c r="AT253" s="86">
        <f t="shared" si="226"/>
        <v>165.07887980589169</v>
      </c>
      <c r="AU253" s="86">
        <f t="shared" si="254"/>
        <v>0.78638410589169894</v>
      </c>
      <c r="AV253" s="92">
        <f t="shared" si="255"/>
        <v>4.7636869526639031E-3</v>
      </c>
      <c r="AW253" s="156">
        <f t="shared" si="256"/>
        <v>4.7864882844536336E-3</v>
      </c>
      <c r="AY253" s="5"/>
      <c r="AZ253" s="86">
        <f t="shared" si="257"/>
        <v>1.6169684979854182</v>
      </c>
      <c r="BA253" s="86">
        <f t="shared" si="227"/>
        <v>165.52170942000285</v>
      </c>
      <c r="BB253" s="86">
        <f t="shared" si="258"/>
        <v>1.2292137200028606</v>
      </c>
      <c r="BC253" s="92">
        <f t="shared" si="259"/>
        <v>7.4262990897695103E-3</v>
      </c>
      <c r="BD253" s="156">
        <f t="shared" si="260"/>
        <v>7.4818616319969914E-3</v>
      </c>
      <c r="BF253" s="5"/>
      <c r="BG253">
        <f t="shared" si="261"/>
        <v>1.9483003804916905</v>
      </c>
      <c r="BH253" s="86">
        <f t="shared" si="228"/>
        <v>165.85304130250913</v>
      </c>
      <c r="BI253" s="86">
        <f t="shared" si="262"/>
        <v>1.5605456025091371</v>
      </c>
      <c r="BJ253" s="92">
        <f t="shared" si="263"/>
        <v>9.4092070320420957E-3</v>
      </c>
      <c r="BK253" s="156">
        <f t="shared" si="264"/>
        <v>9.4985811485797343E-3</v>
      </c>
      <c r="BM253" s="5"/>
      <c r="BN253" s="86">
        <f t="shared" si="265"/>
        <v>2.0790673899681922</v>
      </c>
      <c r="BO253" s="86">
        <f t="shared" si="229"/>
        <v>165.98380831198563</v>
      </c>
      <c r="BP253" s="86">
        <f t="shared" si="266"/>
        <v>1.6913126119856372</v>
      </c>
      <c r="BQ253" s="92">
        <f t="shared" si="267"/>
        <v>1.0189624091565732E-2</v>
      </c>
      <c r="BR253" s="156">
        <f t="shared" si="268"/>
        <v>1.0294521394781132E-2</v>
      </c>
      <c r="BW253" s="5"/>
      <c r="BX253" s="86">
        <f t="shared" si="230"/>
        <v>523.38630536626874</v>
      </c>
      <c r="BY253" s="86">
        <f t="shared" si="269"/>
        <v>1.2037215337312546</v>
      </c>
      <c r="BZ253" s="92">
        <f t="shared" si="270"/>
        <v>2.299872047452375E-3</v>
      </c>
      <c r="CA253" s="156">
        <f t="shared" si="271"/>
        <v>2.2945947730735532E-3</v>
      </c>
      <c r="CC253" s="5"/>
      <c r="CD253" s="86">
        <f t="shared" si="231"/>
        <v>524.64957280211684</v>
      </c>
      <c r="CE253" s="86">
        <f t="shared" si="272"/>
        <v>5.9545902116838079E-2</v>
      </c>
      <c r="CF253" s="92">
        <f t="shared" si="273"/>
        <v>1.1349652263854435E-4</v>
      </c>
      <c r="CG253" s="156">
        <f t="shared" si="274"/>
        <v>1.1350940556136234E-4</v>
      </c>
      <c r="CI253" s="5"/>
      <c r="CJ253" s="86">
        <f t="shared" si="232"/>
        <v>526.4845059587816</v>
      </c>
      <c r="CK253" s="86">
        <f t="shared" si="275"/>
        <v>1.8944790587815987</v>
      </c>
      <c r="CL253" s="92">
        <f t="shared" si="276"/>
        <v>3.5983567176997174E-3</v>
      </c>
      <c r="CM253" s="156">
        <f t="shared" si="277"/>
        <v>3.6113516491664715E-3</v>
      </c>
      <c r="CO253" s="5"/>
      <c r="CP253" s="86">
        <f t="shared" si="233"/>
        <v>527.6714391728508</v>
      </c>
      <c r="CQ253" s="86">
        <f t="shared" si="278"/>
        <v>3.0814122728507982</v>
      </c>
      <c r="CR253" s="92">
        <f t="shared" si="279"/>
        <v>5.8396419515921753E-3</v>
      </c>
      <c r="CS253" s="156">
        <f t="shared" si="280"/>
        <v>5.8739436795244154E-3</v>
      </c>
      <c r="CU253" s="5"/>
      <c r="CV253" s="6">
        <f t="shared" si="234"/>
        <v>524.64957280211684</v>
      </c>
      <c r="CW253" s="5"/>
      <c r="CX253" s="86">
        <f t="shared" si="281"/>
        <v>1.2261125112644176</v>
      </c>
      <c r="CY253" s="86">
        <f t="shared" si="235"/>
        <v>525.87568531338127</v>
      </c>
      <c r="CZ253" s="86">
        <f t="shared" si="282"/>
        <v>1.2856584133812703</v>
      </c>
      <c r="DA253" s="92">
        <f t="shared" si="283"/>
        <v>2.4447953181465638E-3</v>
      </c>
      <c r="DB253" s="156">
        <f t="shared" si="284"/>
        <v>2.4507869907072193E-3</v>
      </c>
      <c r="DD253" s="5"/>
      <c r="DE253" s="86">
        <f t="shared" si="285"/>
        <v>2.3938507064658712</v>
      </c>
      <c r="DF253" s="86">
        <f t="shared" si="236"/>
        <v>527.04342350858269</v>
      </c>
      <c r="DG253" s="86">
        <f t="shared" si="286"/>
        <v>2.4533966085826933</v>
      </c>
      <c r="DH253" s="92">
        <f t="shared" si="287"/>
        <v>4.6550179722387539E-3</v>
      </c>
      <c r="DI253" s="156">
        <f t="shared" si="288"/>
        <v>4.6767885067902221E-3</v>
      </c>
      <c r="DK253" s="5"/>
      <c r="DL253" s="86">
        <f t="shared" si="289"/>
        <v>3.7845496356207824</v>
      </c>
      <c r="DM253" s="86">
        <f t="shared" si="237"/>
        <v>528.43412243773764</v>
      </c>
      <c r="DN253" s="86">
        <f t="shared" si="290"/>
        <v>3.844095537737644</v>
      </c>
      <c r="DO253" s="92">
        <f t="shared" si="291"/>
        <v>7.2745028651902991E-3</v>
      </c>
      <c r="DP253" s="156">
        <f t="shared" si="292"/>
        <v>7.3278090329963992E-3</v>
      </c>
      <c r="DR253" s="5"/>
      <c r="DS253" s="86">
        <f t="shared" si="238"/>
        <v>4.5327995561007874</v>
      </c>
      <c r="DT253" s="86">
        <f t="shared" si="222"/>
        <v>529.18237235821766</v>
      </c>
      <c r="DU253" s="86">
        <f t="shared" si="293"/>
        <v>4.5923454582176646</v>
      </c>
      <c r="DV253" s="92">
        <f t="shared" si="294"/>
        <v>8.6781905409142827E-3</v>
      </c>
      <c r="DW253" s="156">
        <f t="shared" si="295"/>
        <v>8.7541608165057263E-3</v>
      </c>
    </row>
    <row r="254" spans="1:127" ht="37.200000000000003" thickBot="1" x14ac:dyDescent="0.75">
      <c r="A254" s="25">
        <v>44196</v>
      </c>
      <c r="C254" s="85">
        <v>44196</v>
      </c>
      <c r="E254" s="17">
        <v>253</v>
      </c>
      <c r="R254" s="7"/>
      <c r="S254" s="94">
        <f t="shared" si="239"/>
        <v>163.22218836921661</v>
      </c>
      <c r="T254" s="94">
        <f>AVERAGE(T3:T253)</f>
        <v>3.0003342823753334</v>
      </c>
      <c r="U254" s="95"/>
      <c r="V254" s="94"/>
      <c r="W254" s="94"/>
      <c r="X254" s="7"/>
      <c r="Y254" s="94">
        <f t="shared" si="243"/>
        <v>164.09861831100869</v>
      </c>
      <c r="Z254" s="94">
        <f>AVERAGE(Z3:Z253)</f>
        <v>2.6407556330823914</v>
      </c>
      <c r="AA254" s="95"/>
      <c r="AB254" s="94"/>
      <c r="AC254" s="94"/>
      <c r="AD254" s="7"/>
      <c r="AE254" s="94">
        <f t="shared" si="223"/>
        <v>164.4818334412397</v>
      </c>
      <c r="AF254" s="94">
        <f>AVERAGE(AF3:AF253)</f>
        <v>2.4564680074972931</v>
      </c>
      <c r="AG254" s="95"/>
      <c r="AH254" s="94"/>
      <c r="AI254" s="94"/>
      <c r="AJ254" s="7"/>
      <c r="AK254" s="94">
        <f t="shared" si="224"/>
        <v>164.54206823716569</v>
      </c>
      <c r="AL254" s="94">
        <f>AVERAGE(AL3:AL253)</f>
        <v>2.3974336889083956</v>
      </c>
      <c r="AM254" s="95"/>
      <c r="AO254" s="94"/>
      <c r="AP254" s="7"/>
      <c r="AQ254" s="95">
        <f t="shared" si="225"/>
        <v>164.09861831100869</v>
      </c>
      <c r="AR254" s="7"/>
      <c r="AS254" s="8">
        <f t="shared" si="253"/>
        <v>0.85065259056288156</v>
      </c>
      <c r="AT254" s="94">
        <f t="shared" si="226"/>
        <v>164.94927090157157</v>
      </c>
      <c r="AU254" s="94">
        <f>AVERAGE(AU3:AU253)</f>
        <v>2.4574703424879103</v>
      </c>
      <c r="AV254" s="96"/>
      <c r="AY254" s="7"/>
      <c r="AZ254" s="8">
        <f t="shared" si="257"/>
        <v>0.90542294348834318</v>
      </c>
      <c r="BA254" s="94">
        <f t="shared" si="227"/>
        <v>165.00404125449703</v>
      </c>
      <c r="BB254" s="94">
        <f>AVERAGE(BB3:BB253)</f>
        <v>2.4084605947063729</v>
      </c>
      <c r="BC254" s="96"/>
      <c r="BF254" s="7"/>
      <c r="BG254" s="13">
        <f t="shared" si="261"/>
        <v>0.79038120610141172</v>
      </c>
      <c r="BH254" s="94">
        <f t="shared" si="228"/>
        <v>164.88899951711011</v>
      </c>
      <c r="BI254" s="94">
        <f>AVERAGE(BI3:BI253)</f>
        <v>2.3705286165824493</v>
      </c>
      <c r="BJ254" s="96"/>
      <c r="BM254" s="7"/>
      <c r="BN254" s="8">
        <f t="shared" si="265"/>
        <v>0.66517488923549917</v>
      </c>
      <c r="BO254" s="94">
        <f t="shared" si="229"/>
        <v>164.76379320024418</v>
      </c>
      <c r="BP254" s="94">
        <f>AVERAGE(BP3:BP253)</f>
        <v>2.3612110601314176</v>
      </c>
      <c r="BQ254" s="18"/>
      <c r="BW254" s="7"/>
      <c r="BX254" s="94">
        <f t="shared" si="230"/>
        <v>523.78353347239999</v>
      </c>
      <c r="BY254" s="94">
        <f>AVERAGE(BY3:BY253)</f>
        <v>11.061296500777196</v>
      </c>
      <c r="BZ254" s="95"/>
      <c r="CC254" s="7"/>
      <c r="CD254" s="94">
        <f t="shared" si="231"/>
        <v>524.61979985105836</v>
      </c>
      <c r="CE254" s="94">
        <f>AVERAGE(CE3:CE253)</f>
        <v>9.5935147773601948</v>
      </c>
      <c r="CF254" s="95"/>
      <c r="CI254" s="7"/>
      <c r="CJ254" s="94">
        <f t="shared" si="232"/>
        <v>525.23414977998573</v>
      </c>
      <c r="CK254" s="94">
        <f>AVERAGE(CK3:CK253)</f>
        <v>9.052606827971907</v>
      </c>
      <c r="CL254" s="95"/>
      <c r="CO254" s="7"/>
      <c r="CP254" s="94">
        <f t="shared" si="233"/>
        <v>525.36037996821278</v>
      </c>
      <c r="CQ254" s="94">
        <f>AVERAGE(CQ3:CQ253)</f>
        <v>8.9371282322983507</v>
      </c>
      <c r="CR254" s="95"/>
      <c r="CV254" s="6">
        <f t="shared" si="234"/>
        <v>524.61979985105836</v>
      </c>
      <c r="CW254" s="7"/>
      <c r="CX254" s="94">
        <f t="shared" si="281"/>
        <v>0.81167030869786261</v>
      </c>
      <c r="CY254" s="94">
        <f t="shared" si="235"/>
        <v>525.43147015975626</v>
      </c>
      <c r="CZ254" s="94">
        <f>AVERAGE(CZ3:CZ253)</f>
        <v>9.1506869355753402</v>
      </c>
      <c r="DA254" s="96"/>
      <c r="DD254" s="7"/>
      <c r="DE254" s="94">
        <f t="shared" si="285"/>
        <v>1.1820388777036976</v>
      </c>
      <c r="DF254" s="94">
        <f t="shared" si="236"/>
        <v>525.80183872876205</v>
      </c>
      <c r="DG254" s="94">
        <f>AVERAGE(DG3:DG253)</f>
        <v>8.9876832959946782</v>
      </c>
      <c r="DH254" s="96"/>
      <c r="DK254" s="7"/>
      <c r="DL254" s="94">
        <f t="shared" si="289"/>
        <v>1.2670967284124717</v>
      </c>
      <c r="DM254" s="94">
        <f t="shared" si="237"/>
        <v>525.88689657947089</v>
      </c>
      <c r="DN254" s="94">
        <f>AVERAGE(DN3:DN253)</f>
        <v>8.9529192143932388</v>
      </c>
      <c r="DO254" s="96"/>
      <c r="DR254" s="7"/>
      <c r="DS254" s="94">
        <f t="shared" si="238"/>
        <v>1.1108701757313399</v>
      </c>
      <c r="DT254" s="94">
        <f t="shared" si="222"/>
        <v>525.73067002678965</v>
      </c>
      <c r="DU254" s="94">
        <f>AVERAGE(DU3:DU253)</f>
        <v>8.98046298642792</v>
      </c>
      <c r="DV254" s="18"/>
    </row>
    <row r="255" spans="1:127" ht="37.200000000000003" thickTop="1" x14ac:dyDescent="0.7">
      <c r="A255" s="25">
        <v>44200</v>
      </c>
      <c r="C255" s="85">
        <v>44200</v>
      </c>
      <c r="E255" s="17">
        <v>254</v>
      </c>
    </row>
    <row r="256" spans="1:127" x14ac:dyDescent="0.7">
      <c r="A256" s="25">
        <v>44201</v>
      </c>
      <c r="C256" s="85">
        <v>44201</v>
      </c>
      <c r="E256" s="17">
        <v>255</v>
      </c>
    </row>
    <row r="257" spans="1:5" x14ac:dyDescent="0.7">
      <c r="A257" s="25">
        <v>44202</v>
      </c>
      <c r="C257" s="85">
        <v>44202</v>
      </c>
      <c r="E257" s="17">
        <v>256</v>
      </c>
    </row>
    <row r="258" spans="1:5" x14ac:dyDescent="0.7">
      <c r="A258" s="25">
        <v>44203</v>
      </c>
      <c r="C258" s="85">
        <v>44203</v>
      </c>
      <c r="E258" s="17">
        <v>257</v>
      </c>
    </row>
    <row r="259" spans="1:5" x14ac:dyDescent="0.7">
      <c r="A259" s="25">
        <v>44204</v>
      </c>
      <c r="C259" s="85">
        <v>44204</v>
      </c>
      <c r="E259" s="17">
        <v>258</v>
      </c>
    </row>
    <row r="260" spans="1:5" x14ac:dyDescent="0.7">
      <c r="A260" s="25">
        <v>44207</v>
      </c>
      <c r="C260" s="85">
        <v>44207</v>
      </c>
      <c r="E260" s="17">
        <v>259</v>
      </c>
    </row>
    <row r="261" spans="1:5" x14ac:dyDescent="0.7">
      <c r="A261" s="25">
        <v>44208</v>
      </c>
      <c r="C261" s="85">
        <v>44208</v>
      </c>
      <c r="E261" s="17">
        <v>260</v>
      </c>
    </row>
    <row r="262" spans="1:5" x14ac:dyDescent="0.7">
      <c r="A262" s="25">
        <v>44209</v>
      </c>
      <c r="C262" s="85">
        <v>44209</v>
      </c>
      <c r="E262" s="17">
        <v>261</v>
      </c>
    </row>
    <row r="263" spans="1:5" ht="37.200000000000003" thickBot="1" x14ac:dyDescent="0.75">
      <c r="A263" s="27">
        <v>44210</v>
      </c>
      <c r="B263" s="13"/>
      <c r="C263" s="97">
        <v>44210</v>
      </c>
      <c r="D263" s="13"/>
      <c r="E263" s="18">
        <v>262</v>
      </c>
    </row>
    <row r="264" spans="1:5" ht="37.200000000000003" thickTop="1" x14ac:dyDescent="0.7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17238-6B37-47C5-B3FE-42B5B20F1462}">
  <dimension ref="A1:AN264"/>
  <sheetViews>
    <sheetView topLeftCell="C1" zoomScale="98" zoomScaleNormal="100" workbookViewId="0">
      <selection activeCell="L6" sqref="L6"/>
    </sheetView>
  </sheetViews>
  <sheetFormatPr defaultRowHeight="14.4" x14ac:dyDescent="0.3"/>
  <cols>
    <col min="2" max="2" width="10.5546875" bestFit="1" customWidth="1"/>
    <col min="3" max="3" width="10.21875" bestFit="1" customWidth="1"/>
    <col min="4" max="4" width="12.44140625" bestFit="1" customWidth="1"/>
    <col min="5" max="5" width="6.88671875" bestFit="1" customWidth="1"/>
    <col min="6" max="6" width="17.21875" bestFit="1" customWidth="1"/>
    <col min="7" max="7" width="6.88671875" bestFit="1" customWidth="1"/>
    <col min="8" max="8" width="6.6640625" bestFit="1" customWidth="1"/>
    <col min="9" max="9" width="9.33203125" bestFit="1" customWidth="1"/>
    <col min="10" max="10" width="12" bestFit="1" customWidth="1"/>
    <col min="11" max="13" width="12" customWidth="1"/>
    <col min="14" max="14" width="13.44140625" bestFit="1" customWidth="1"/>
    <col min="15" max="15" width="10" bestFit="1" customWidth="1"/>
    <col min="27" max="27" width="10.5546875" bestFit="1" customWidth="1"/>
    <col min="28" max="28" width="10.21875" bestFit="1" customWidth="1"/>
    <col min="29" max="29" width="12" bestFit="1" customWidth="1"/>
    <col min="30" max="30" width="12" customWidth="1"/>
    <col min="31" max="31" width="15.5546875" bestFit="1" customWidth="1"/>
    <col min="32" max="32" width="4.21875" bestFit="1" customWidth="1"/>
    <col min="33" max="33" width="12" customWidth="1"/>
    <col min="34" max="34" width="12.88671875" bestFit="1" customWidth="1"/>
    <col min="35" max="35" width="12" bestFit="1" customWidth="1"/>
    <col min="36" max="38" width="12" customWidth="1"/>
    <col min="39" max="39" width="13" bestFit="1" customWidth="1"/>
    <col min="40" max="40" width="10.5546875" bestFit="1" customWidth="1"/>
  </cols>
  <sheetData>
    <row r="1" spans="2:40" ht="28.2" thickTop="1" thickBot="1" x14ac:dyDescent="0.65">
      <c r="B1" s="23" t="s">
        <v>0</v>
      </c>
      <c r="C1" s="23" t="s">
        <v>1</v>
      </c>
      <c r="D1" s="23" t="s">
        <v>2</v>
      </c>
      <c r="E1" s="23" t="s">
        <v>8</v>
      </c>
      <c r="F1" s="23" t="s">
        <v>4</v>
      </c>
      <c r="G1" s="23" t="s">
        <v>9</v>
      </c>
      <c r="H1" s="23" t="s">
        <v>10</v>
      </c>
      <c r="I1" s="23" t="s">
        <v>11</v>
      </c>
      <c r="J1" s="23" t="s">
        <v>49</v>
      </c>
      <c r="K1" s="23" t="s">
        <v>41</v>
      </c>
      <c r="L1" s="23" t="s">
        <v>45</v>
      </c>
      <c r="M1" s="23" t="s">
        <v>6</v>
      </c>
      <c r="N1" s="23" t="s">
        <v>7</v>
      </c>
      <c r="O1" s="23" t="s">
        <v>5</v>
      </c>
      <c r="AA1" s="34" t="s">
        <v>0</v>
      </c>
      <c r="AB1" s="34" t="s">
        <v>1</v>
      </c>
      <c r="AC1" s="80" t="s">
        <v>3</v>
      </c>
      <c r="AD1" s="34" t="s">
        <v>8</v>
      </c>
      <c r="AE1" s="34" t="s">
        <v>42</v>
      </c>
      <c r="AF1" s="34" t="s">
        <v>9</v>
      </c>
      <c r="AG1" s="34" t="s">
        <v>43</v>
      </c>
      <c r="AH1" s="34" t="s">
        <v>44</v>
      </c>
      <c r="AI1" s="83" t="s">
        <v>49</v>
      </c>
      <c r="AJ1" s="34" t="s">
        <v>41</v>
      </c>
      <c r="AK1" s="23" t="s">
        <v>45</v>
      </c>
      <c r="AL1" s="23" t="s">
        <v>6</v>
      </c>
      <c r="AM1" s="34" t="s">
        <v>13</v>
      </c>
      <c r="AN1" s="34" t="s">
        <v>5</v>
      </c>
    </row>
    <row r="2" spans="2:40" ht="15" thickTop="1" x14ac:dyDescent="0.3">
      <c r="B2" s="25">
        <v>43832</v>
      </c>
      <c r="C2">
        <v>1</v>
      </c>
      <c r="D2">
        <v>94.900497439999995</v>
      </c>
      <c r="E2" s="71">
        <v>0.5</v>
      </c>
      <c r="F2" s="6">
        <v>94.900497439999995</v>
      </c>
      <c r="G2" s="72">
        <v>0.5</v>
      </c>
      <c r="H2" s="10">
        <v>0</v>
      </c>
      <c r="I2" s="10">
        <v>94.900497439999995</v>
      </c>
      <c r="J2" s="17"/>
      <c r="K2" s="77"/>
      <c r="L2" s="117"/>
      <c r="M2" s="122"/>
      <c r="N2" s="29"/>
      <c r="O2" s="115">
        <f>AVERAGE(N6:N253)</f>
        <v>2.091685550464583E-2</v>
      </c>
      <c r="AA2" s="25">
        <v>43832</v>
      </c>
      <c r="AB2">
        <v>1</v>
      </c>
      <c r="AC2">
        <v>329.80999759999997</v>
      </c>
      <c r="AD2" s="30">
        <v>0.5</v>
      </c>
      <c r="AE2" s="5">
        <v>329.80999759999997</v>
      </c>
      <c r="AF2">
        <v>0.5</v>
      </c>
      <c r="AG2">
        <v>0</v>
      </c>
      <c r="AH2" s="17">
        <v>329.80999759999997</v>
      </c>
      <c r="AI2" s="17"/>
      <c r="AJ2" s="17"/>
      <c r="AK2" s="109"/>
      <c r="AL2" s="113"/>
      <c r="AM2" s="33"/>
      <c r="AN2" s="116">
        <f>AVERAGE(AM6:AM253)</f>
        <v>2.2482727186699244E-2</v>
      </c>
    </row>
    <row r="3" spans="2:40" x14ac:dyDescent="0.3">
      <c r="B3" s="25">
        <v>43833</v>
      </c>
      <c r="C3">
        <v>2</v>
      </c>
      <c r="D3">
        <v>93.748497009999994</v>
      </c>
      <c r="E3" s="5"/>
      <c r="F3" s="6">
        <v>94.900497439999995</v>
      </c>
      <c r="G3" s="9"/>
      <c r="H3" s="10">
        <v>0</v>
      </c>
      <c r="I3" s="10">
        <v>94.900497439999995</v>
      </c>
      <c r="J3" s="17"/>
      <c r="K3" s="17"/>
      <c r="L3" s="118"/>
      <c r="M3" s="123"/>
      <c r="N3" s="29"/>
      <c r="O3" s="17"/>
      <c r="AA3" s="25">
        <v>43833</v>
      </c>
      <c r="AB3">
        <v>2</v>
      </c>
      <c r="AC3">
        <v>325.89999390000003</v>
      </c>
      <c r="AD3" s="31"/>
      <c r="AE3" s="5">
        <v>329.80999759999997</v>
      </c>
      <c r="AG3">
        <v>0</v>
      </c>
      <c r="AH3" s="17">
        <v>329.80999759999997</v>
      </c>
      <c r="AI3" s="17"/>
      <c r="AJ3" s="17"/>
      <c r="AK3" s="109"/>
      <c r="AL3" s="113"/>
      <c r="AM3" s="33"/>
      <c r="AN3" s="17"/>
    </row>
    <row r="4" spans="2:40" x14ac:dyDescent="0.3">
      <c r="B4" s="25">
        <v>43836</v>
      </c>
      <c r="C4">
        <v>3</v>
      </c>
      <c r="D4">
        <v>95.143997189999993</v>
      </c>
      <c r="E4" s="5"/>
      <c r="F4" s="6">
        <v>94.324497224999988</v>
      </c>
      <c r="G4" s="9"/>
      <c r="H4" s="10">
        <v>-0.28800010750000382</v>
      </c>
      <c r="I4" s="10">
        <v>94.036497117499977</v>
      </c>
      <c r="J4" s="17"/>
      <c r="K4" s="17"/>
      <c r="L4" s="118"/>
      <c r="M4" s="123"/>
      <c r="N4" s="29"/>
      <c r="O4" s="17"/>
      <c r="AA4" s="25">
        <v>43836</v>
      </c>
      <c r="AB4">
        <v>3</v>
      </c>
      <c r="AC4">
        <v>335.82998659999998</v>
      </c>
      <c r="AD4" s="31"/>
      <c r="AE4" s="5">
        <v>327.85499575</v>
      </c>
      <c r="AG4">
        <v>-0.97750092499998686</v>
      </c>
      <c r="AH4" s="17">
        <v>326.87749482499999</v>
      </c>
      <c r="AI4" s="17"/>
      <c r="AJ4" s="17"/>
      <c r="AK4" s="109"/>
      <c r="AL4" s="113"/>
      <c r="AM4" s="33"/>
      <c r="AN4" s="17"/>
    </row>
    <row r="5" spans="2:40" x14ac:dyDescent="0.3">
      <c r="B5" s="25">
        <v>43837</v>
      </c>
      <c r="C5">
        <v>4</v>
      </c>
      <c r="D5">
        <v>95.343002319999997</v>
      </c>
      <c r="E5" s="5"/>
      <c r="F5" s="6">
        <v>94.73424720749999</v>
      </c>
      <c r="G5" s="9"/>
      <c r="H5" s="10">
        <v>6.0874937499999504E-2</v>
      </c>
      <c r="I5" s="10">
        <v>94.795122144999993</v>
      </c>
      <c r="J5" s="17"/>
      <c r="K5" s="17"/>
      <c r="L5" s="118"/>
      <c r="M5" s="123"/>
      <c r="N5" s="29"/>
      <c r="O5" s="17"/>
      <c r="AA5" s="25">
        <v>43837</v>
      </c>
      <c r="AB5">
        <v>4</v>
      </c>
      <c r="AC5">
        <v>330.75</v>
      </c>
      <c r="AD5" s="31"/>
      <c r="AE5" s="5">
        <v>331.84249117499996</v>
      </c>
      <c r="AG5">
        <v>1.5049972499999882</v>
      </c>
      <c r="AH5" s="17">
        <v>333.34748842499994</v>
      </c>
      <c r="AI5" s="17"/>
      <c r="AJ5" s="17"/>
      <c r="AK5" s="109"/>
      <c r="AL5" s="113"/>
      <c r="AM5" s="33"/>
      <c r="AN5" s="17"/>
    </row>
    <row r="6" spans="2:40" x14ac:dyDescent="0.3">
      <c r="B6" s="25">
        <v>43838</v>
      </c>
      <c r="C6">
        <v>5</v>
      </c>
      <c r="D6">
        <v>94.598503109999996</v>
      </c>
      <c r="E6" s="5"/>
      <c r="F6" s="6">
        <v>95.038624763749993</v>
      </c>
      <c r="G6" s="9"/>
      <c r="H6" s="10">
        <v>0.18262624687500129</v>
      </c>
      <c r="I6" s="10">
        <v>95.221251010624997</v>
      </c>
      <c r="J6" s="26">
        <f>(0.4)*(D5)+(0.3)*(D4)+(0.2)*(D3)+(0.1)*D2</f>
        <v>94.920149231000011</v>
      </c>
      <c r="K6" s="17"/>
      <c r="L6" s="119">
        <f>ABS((F6-J6))</f>
        <v>0.1184755327499829</v>
      </c>
      <c r="M6" s="124">
        <f t="shared" ref="M6:M69" si="0">L6/$L$254</f>
        <v>0.37721162954981463</v>
      </c>
      <c r="N6" s="29">
        <f>ABS((D6-J6)/D6)</f>
        <v>3.4001185053213977E-3</v>
      </c>
      <c r="O6" s="17"/>
      <c r="AA6" s="25">
        <v>43838</v>
      </c>
      <c r="AB6">
        <v>5</v>
      </c>
      <c r="AC6">
        <v>339.26000979999998</v>
      </c>
      <c r="AD6" s="31"/>
      <c r="AE6" s="5">
        <v>331.29624558749998</v>
      </c>
      <c r="AG6">
        <v>0.47937583125000316</v>
      </c>
      <c r="AH6" s="17">
        <v>331.77562141875001</v>
      </c>
      <c r="AI6" s="28">
        <f t="shared" ref="AI6:AI69" si="1">(0.4)*(AC5)+(0.3)*(AC4)+(0.2)*(AC3)+(0.1)*AC2</f>
        <v>331.20999451999995</v>
      </c>
      <c r="AJ6" s="17"/>
      <c r="AK6" s="109">
        <f>ABS((AE6-AI6))</f>
        <v>8.6251067500029421E-2</v>
      </c>
      <c r="AL6" s="113">
        <f t="shared" ref="AL6:AL69" si="2">AK6/$AK$254</f>
        <v>7.2539774928101361E-2</v>
      </c>
      <c r="AM6" s="33">
        <f t="shared" ref="AM6:AM69" si="3">ABS((AC6-AI6)/AC6)</f>
        <v>2.3728158484537146E-2</v>
      </c>
      <c r="AN6" s="17"/>
    </row>
    <row r="7" spans="2:40" x14ac:dyDescent="0.3">
      <c r="B7" s="25">
        <v>43839</v>
      </c>
      <c r="C7">
        <v>6</v>
      </c>
      <c r="D7">
        <v>95.052497860000003</v>
      </c>
      <c r="E7" s="5"/>
      <c r="F7" s="6">
        <v>94.818563936874995</v>
      </c>
      <c r="G7" s="9"/>
      <c r="H7" s="10">
        <v>-1.8717289999998776E-2</v>
      </c>
      <c r="I7" s="10">
        <v>94.799846646874997</v>
      </c>
      <c r="J7" s="26">
        <f>(0.4)*(D6)+(0.3)*(D5)+(0.2)*(D4)+(0.1)*D3</f>
        <v>94.845951078999988</v>
      </c>
      <c r="K7" s="17"/>
      <c r="L7" s="119">
        <f t="shared" ref="L7:L70" si="4">ABS((F7-J7))</f>
        <v>2.7387142124993602E-2</v>
      </c>
      <c r="M7" s="124">
        <f t="shared" si="0"/>
        <v>8.7197316356298057E-2</v>
      </c>
      <c r="N7" s="29">
        <f t="shared" ref="N7:N70" si="5">ABS((D7-J7)/D7)</f>
        <v>2.1729758359872978E-3</v>
      </c>
      <c r="O7" s="17"/>
      <c r="AA7" s="25">
        <v>43839</v>
      </c>
      <c r="AB7">
        <v>6</v>
      </c>
      <c r="AC7">
        <v>335.6600037</v>
      </c>
      <c r="AD7" s="31"/>
      <c r="AE7" s="5">
        <v>335.27812769374998</v>
      </c>
      <c r="AG7">
        <v>2.2306289687500005</v>
      </c>
      <c r="AH7" s="17">
        <v>337.50875666249999</v>
      </c>
      <c r="AI7" s="28">
        <f t="shared" si="1"/>
        <v>334.68500062999999</v>
      </c>
      <c r="AJ7" s="17"/>
      <c r="AK7" s="109">
        <f t="shared" ref="AK7:AK70" si="6">ABS((AE7-AI7))</f>
        <v>0.59312706374998925</v>
      </c>
      <c r="AL7" s="113">
        <f t="shared" si="2"/>
        <v>0.49883792694131207</v>
      </c>
      <c r="AM7" s="33">
        <f t="shared" si="3"/>
        <v>2.9047341335056232E-3</v>
      </c>
      <c r="AN7" s="17"/>
    </row>
    <row r="8" spans="2:40" x14ac:dyDescent="0.3">
      <c r="B8" s="25">
        <v>43840</v>
      </c>
      <c r="C8">
        <v>7</v>
      </c>
      <c r="D8">
        <v>94.157997129999998</v>
      </c>
      <c r="E8" s="5"/>
      <c r="F8" s="6">
        <v>94.935530898437491</v>
      </c>
      <c r="G8" s="9"/>
      <c r="H8" s="10">
        <v>4.9124835781249043E-2</v>
      </c>
      <c r="I8" s="10">
        <v>94.984655734218734</v>
      </c>
      <c r="J8" s="26">
        <f t="shared" ref="J8:J70" si="7">(0.4)*(D7)+(0.3)*(D6)+(0.2)*(D5)+(0.1)*D4</f>
        <v>94.983550259999987</v>
      </c>
      <c r="K8" s="17"/>
      <c r="L8" s="119">
        <f t="shared" si="4"/>
        <v>4.8019361562495533E-2</v>
      </c>
      <c r="M8" s="124">
        <f t="shared" si="0"/>
        <v>0.15288778370092018</v>
      </c>
      <c r="N8" s="29">
        <f t="shared" si="5"/>
        <v>8.7677431037555126E-3</v>
      </c>
      <c r="O8" s="17"/>
      <c r="AA8" s="25">
        <v>43840</v>
      </c>
      <c r="AB8">
        <v>7</v>
      </c>
      <c r="AC8">
        <v>329.0499878</v>
      </c>
      <c r="AD8" s="31"/>
      <c r="AE8" s="5">
        <v>335.46906569687496</v>
      </c>
      <c r="AG8">
        <v>1.2107834859374922</v>
      </c>
      <c r="AH8" s="17">
        <v>336.67984918281246</v>
      </c>
      <c r="AI8" s="28">
        <f t="shared" si="1"/>
        <v>335.77500307999998</v>
      </c>
      <c r="AJ8" s="17"/>
      <c r="AK8" s="109">
        <f t="shared" si="6"/>
        <v>0.30593738312501273</v>
      </c>
      <c r="AL8" s="113">
        <f t="shared" si="2"/>
        <v>0.25730265789432888</v>
      </c>
      <c r="AM8" s="33">
        <f t="shared" si="3"/>
        <v>2.043767065594761E-2</v>
      </c>
      <c r="AN8" s="17"/>
    </row>
    <row r="9" spans="2:40" x14ac:dyDescent="0.3">
      <c r="B9" s="25">
        <v>43843</v>
      </c>
      <c r="C9">
        <v>8</v>
      </c>
      <c r="D9">
        <v>94.565002440000001</v>
      </c>
      <c r="E9" s="5"/>
      <c r="F9" s="6">
        <v>94.546764014218752</v>
      </c>
      <c r="G9" s="9"/>
      <c r="H9" s="10">
        <v>-0.16982102421874523</v>
      </c>
      <c r="I9" s="10">
        <v>94.376942990000003</v>
      </c>
      <c r="J9" s="26">
        <f t="shared" si="7"/>
        <v>94.632949064000002</v>
      </c>
      <c r="K9" s="17"/>
      <c r="L9" s="119">
        <f t="shared" si="4"/>
        <v>8.6185049781249745E-2</v>
      </c>
      <c r="M9" s="124">
        <f t="shared" si="0"/>
        <v>0.27440267468070789</v>
      </c>
      <c r="N9" s="29">
        <f t="shared" si="5"/>
        <v>7.1851765713337897E-4</v>
      </c>
      <c r="O9" s="17"/>
      <c r="AA9" s="25">
        <v>43843</v>
      </c>
      <c r="AB9">
        <v>8</v>
      </c>
      <c r="AC9">
        <v>338.92001340000002</v>
      </c>
      <c r="AD9" s="31"/>
      <c r="AE9" s="5">
        <v>332.25952674843745</v>
      </c>
      <c r="AG9">
        <v>-0.99937773125000984</v>
      </c>
      <c r="AH9" s="17">
        <v>331.26014901718742</v>
      </c>
      <c r="AI9" s="28">
        <f t="shared" si="1"/>
        <v>333.24499818999999</v>
      </c>
      <c r="AJ9" s="17"/>
      <c r="AK9" s="109">
        <f t="shared" si="6"/>
        <v>0.98547144156253808</v>
      </c>
      <c r="AL9" s="113">
        <f t="shared" si="2"/>
        <v>0.82881149927789266</v>
      </c>
      <c r="AM9" s="33">
        <f t="shared" si="3"/>
        <v>1.6744408667605779E-2</v>
      </c>
      <c r="AN9" s="17"/>
    </row>
    <row r="10" spans="2:40" x14ac:dyDescent="0.3">
      <c r="B10" s="25">
        <v>43844</v>
      </c>
      <c r="C10">
        <v>9</v>
      </c>
      <c r="D10">
        <v>93.472000120000004</v>
      </c>
      <c r="E10" s="5"/>
      <c r="F10" s="6">
        <v>94.555883227109376</v>
      </c>
      <c r="G10" s="9"/>
      <c r="H10" s="10">
        <v>-8.0350905664060446E-2</v>
      </c>
      <c r="I10" s="10">
        <v>94.475532321445314</v>
      </c>
      <c r="J10" s="26">
        <f t="shared" si="7"/>
        <v>94.543749997999996</v>
      </c>
      <c r="K10" s="17"/>
      <c r="L10" s="119">
        <f t="shared" si="4"/>
        <v>1.213322910938075E-2</v>
      </c>
      <c r="M10" s="124">
        <f t="shared" si="0"/>
        <v>3.8630719928553513E-2</v>
      </c>
      <c r="N10" s="29">
        <f t="shared" si="5"/>
        <v>1.1465999193598848E-2</v>
      </c>
      <c r="O10" s="17"/>
      <c r="AA10" s="25">
        <v>43844</v>
      </c>
      <c r="AB10">
        <v>9</v>
      </c>
      <c r="AC10">
        <v>338.69000240000003</v>
      </c>
      <c r="AD10" s="31"/>
      <c r="AE10" s="5">
        <v>335.58977007421873</v>
      </c>
      <c r="AG10">
        <v>1.1654327972656362</v>
      </c>
      <c r="AH10" s="17">
        <v>336.75520287148436</v>
      </c>
      <c r="AI10" s="28">
        <f t="shared" si="1"/>
        <v>335.34100341999999</v>
      </c>
      <c r="AJ10" s="17"/>
      <c r="AK10" s="109">
        <f t="shared" si="6"/>
        <v>0.24876665421874122</v>
      </c>
      <c r="AL10" s="113">
        <f t="shared" si="2"/>
        <v>0.20922033349486546</v>
      </c>
      <c r="AM10" s="33">
        <f t="shared" si="3"/>
        <v>9.8880951792748653E-3</v>
      </c>
      <c r="AN10" s="17"/>
    </row>
    <row r="11" spans="2:40" x14ac:dyDescent="0.3">
      <c r="B11" s="25">
        <v>43845</v>
      </c>
      <c r="C11">
        <v>10</v>
      </c>
      <c r="D11">
        <v>93.100997919999998</v>
      </c>
      <c r="E11" s="5"/>
      <c r="F11" s="6">
        <v>94.013941673554683</v>
      </c>
      <c r="G11" s="9"/>
      <c r="H11" s="10">
        <v>-0.31114622960937682</v>
      </c>
      <c r="I11" s="10">
        <v>93.702795443945305</v>
      </c>
      <c r="J11" s="26">
        <f t="shared" si="7"/>
        <v>94.095149991999989</v>
      </c>
      <c r="K11" s="17"/>
      <c r="L11" s="119">
        <f t="shared" si="4"/>
        <v>8.1208318445305849E-2</v>
      </c>
      <c r="M11" s="124">
        <f t="shared" si="0"/>
        <v>0.25855736980223459</v>
      </c>
      <c r="N11" s="29">
        <f t="shared" si="5"/>
        <v>1.0678210698173702E-2</v>
      </c>
      <c r="O11" s="17"/>
      <c r="AA11" s="25">
        <v>43845</v>
      </c>
      <c r="AB11">
        <v>10</v>
      </c>
      <c r="AC11">
        <v>339.07000729999999</v>
      </c>
      <c r="AD11" s="31"/>
      <c r="AE11" s="5">
        <v>337.13988623710941</v>
      </c>
      <c r="AG11">
        <v>1.3577744800781553</v>
      </c>
      <c r="AH11" s="17">
        <v>338.49766071718756</v>
      </c>
      <c r="AI11" s="28">
        <f t="shared" si="1"/>
        <v>336.52800291</v>
      </c>
      <c r="AJ11" s="17"/>
      <c r="AK11" s="109">
        <f t="shared" si="6"/>
        <v>0.6118833271094104</v>
      </c>
      <c r="AL11" s="113">
        <f t="shared" si="2"/>
        <v>0.5146125157321596</v>
      </c>
      <c r="AM11" s="33">
        <f t="shared" si="3"/>
        <v>7.4969898111657256E-3</v>
      </c>
      <c r="AN11" s="17"/>
    </row>
    <row r="12" spans="2:40" x14ac:dyDescent="0.3">
      <c r="B12" s="25">
        <v>43846</v>
      </c>
      <c r="C12">
        <v>11</v>
      </c>
      <c r="D12">
        <v>93.897003170000005</v>
      </c>
      <c r="E12" s="5"/>
      <c r="F12" s="6">
        <v>93.55746979677734</v>
      </c>
      <c r="G12" s="9"/>
      <c r="H12" s="10">
        <v>-0.38380905319335978</v>
      </c>
      <c r="I12" s="10">
        <v>93.17366074358398</v>
      </c>
      <c r="J12" s="26">
        <f t="shared" si="7"/>
        <v>93.610799405000009</v>
      </c>
      <c r="K12" s="17"/>
      <c r="L12" s="119">
        <f t="shared" si="4"/>
        <v>5.3329608222668412E-2</v>
      </c>
      <c r="M12" s="124">
        <f t="shared" si="0"/>
        <v>0.16979496064708641</v>
      </c>
      <c r="N12" s="29">
        <f t="shared" si="5"/>
        <v>3.0480606977607784E-3</v>
      </c>
      <c r="O12" s="17"/>
      <c r="AA12" s="25">
        <v>43846</v>
      </c>
      <c r="AB12">
        <v>11</v>
      </c>
      <c r="AC12">
        <v>338.61999509999998</v>
      </c>
      <c r="AD12" s="31"/>
      <c r="AE12" s="5">
        <v>338.10494676855467</v>
      </c>
      <c r="AG12">
        <v>1.1614175057617078</v>
      </c>
      <c r="AH12" s="17">
        <v>339.2663642743164</v>
      </c>
      <c r="AI12" s="28">
        <f t="shared" si="1"/>
        <v>337.92400510000004</v>
      </c>
      <c r="AJ12" s="17"/>
      <c r="AK12" s="109">
        <f t="shared" si="6"/>
        <v>0.1809416685546239</v>
      </c>
      <c r="AL12" s="113">
        <f t="shared" si="2"/>
        <v>0.15217745463919108</v>
      </c>
      <c r="AM12" s="33">
        <f t="shared" si="3"/>
        <v>2.0553718329432993E-3</v>
      </c>
      <c r="AN12" s="17"/>
    </row>
    <row r="13" spans="2:40" x14ac:dyDescent="0.3">
      <c r="B13" s="25">
        <v>43847</v>
      </c>
      <c r="C13">
        <v>12</v>
      </c>
      <c r="D13">
        <v>93.236000059999995</v>
      </c>
      <c r="E13" s="5"/>
      <c r="F13" s="6">
        <v>93.72723648338868</v>
      </c>
      <c r="G13" s="9"/>
      <c r="H13" s="10">
        <v>-0.10702118329101018</v>
      </c>
      <c r="I13" s="10">
        <v>93.620215300097669</v>
      </c>
      <c r="J13" s="26">
        <f t="shared" si="7"/>
        <v>93.640000912000005</v>
      </c>
      <c r="K13" s="17"/>
      <c r="L13" s="119">
        <f t="shared" si="4"/>
        <v>8.7235571388674771E-2</v>
      </c>
      <c r="M13" s="124">
        <f t="shared" si="0"/>
        <v>0.27774740720240354</v>
      </c>
      <c r="N13" s="29">
        <f t="shared" si="5"/>
        <v>4.3330993579735735E-3</v>
      </c>
      <c r="O13" s="17"/>
      <c r="AA13" s="25">
        <v>43847</v>
      </c>
      <c r="AB13">
        <v>12</v>
      </c>
      <c r="AC13">
        <v>339.67001340000002</v>
      </c>
      <c r="AD13" s="31"/>
      <c r="AE13" s="5">
        <v>338.36247093427733</v>
      </c>
      <c r="AG13">
        <v>0.70947083574218239</v>
      </c>
      <c r="AH13" s="17">
        <v>339.07194177001952</v>
      </c>
      <c r="AI13" s="28">
        <f t="shared" si="1"/>
        <v>338.79900205000001</v>
      </c>
      <c r="AJ13" s="17"/>
      <c r="AK13" s="109">
        <f t="shared" si="6"/>
        <v>0.43653111572268699</v>
      </c>
      <c r="AL13" s="113">
        <f t="shared" si="2"/>
        <v>0.36713596482299637</v>
      </c>
      <c r="AM13" s="33">
        <f t="shared" si="3"/>
        <v>2.5642868538244754E-3</v>
      </c>
      <c r="AN13" s="17"/>
    </row>
    <row r="14" spans="2:40" x14ac:dyDescent="0.3">
      <c r="B14" s="25">
        <v>43851</v>
      </c>
      <c r="C14">
        <v>13</v>
      </c>
      <c r="D14">
        <v>94.599998470000003</v>
      </c>
      <c r="E14" s="5"/>
      <c r="F14" s="6">
        <v>93.481618271694344</v>
      </c>
      <c r="G14" s="9"/>
      <c r="H14" s="10">
        <v>-0.17631969749267273</v>
      </c>
      <c r="I14" s="10">
        <v>93.305298574201672</v>
      </c>
      <c r="J14" s="26">
        <f t="shared" si="7"/>
        <v>93.430900571000009</v>
      </c>
      <c r="K14" s="17"/>
      <c r="L14" s="119">
        <f t="shared" si="4"/>
        <v>5.0717700694335122E-2</v>
      </c>
      <c r="M14" s="124">
        <f t="shared" si="0"/>
        <v>0.16147896600982092</v>
      </c>
      <c r="N14" s="29">
        <f t="shared" si="5"/>
        <v>1.2358328941947534E-2</v>
      </c>
      <c r="O14" s="17"/>
      <c r="AA14" s="25">
        <v>43851</v>
      </c>
      <c r="AB14">
        <v>13</v>
      </c>
      <c r="AC14">
        <v>338.10998540000003</v>
      </c>
      <c r="AD14" s="31"/>
      <c r="AE14" s="5">
        <v>339.01624216713867</v>
      </c>
      <c r="AG14">
        <v>0.6816210343017638</v>
      </c>
      <c r="AH14" s="17">
        <v>339.69786320144044</v>
      </c>
      <c r="AI14" s="28">
        <f t="shared" si="1"/>
        <v>339.13700559</v>
      </c>
      <c r="AJ14" s="17"/>
      <c r="AK14" s="109">
        <f t="shared" si="6"/>
        <v>0.12076342286133013</v>
      </c>
      <c r="AL14" s="113">
        <f t="shared" si="2"/>
        <v>0.1015657170145173</v>
      </c>
      <c r="AM14" s="33">
        <f t="shared" si="3"/>
        <v>3.0375328572001805E-3</v>
      </c>
      <c r="AN14" s="17"/>
    </row>
    <row r="15" spans="2:40" x14ac:dyDescent="0.3">
      <c r="B15" s="25">
        <v>43852</v>
      </c>
      <c r="C15">
        <v>14</v>
      </c>
      <c r="D15">
        <v>94.373001099999996</v>
      </c>
      <c r="E15" s="5"/>
      <c r="F15" s="6">
        <v>94.040808370847174</v>
      </c>
      <c r="G15" s="9"/>
      <c r="H15" s="10">
        <v>0.1914352008300782</v>
      </c>
      <c r="I15" s="10">
        <v>94.232243571677259</v>
      </c>
      <c r="J15" s="26">
        <f t="shared" si="7"/>
        <v>93.900299832000002</v>
      </c>
      <c r="K15" s="17"/>
      <c r="L15" s="119">
        <f t="shared" si="4"/>
        <v>0.14050853884717185</v>
      </c>
      <c r="M15" s="124">
        <f t="shared" si="0"/>
        <v>0.44736203057261859</v>
      </c>
      <c r="N15" s="29">
        <f t="shared" si="5"/>
        <v>5.0088612472873294E-3</v>
      </c>
      <c r="O15" s="17"/>
      <c r="AA15" s="25">
        <v>43852</v>
      </c>
      <c r="AB15">
        <v>14</v>
      </c>
      <c r="AC15">
        <v>326</v>
      </c>
      <c r="AD15" s="31"/>
      <c r="AE15" s="5">
        <v>338.56311378356935</v>
      </c>
      <c r="AG15">
        <v>0.11424632536622109</v>
      </c>
      <c r="AH15" s="17">
        <v>338.67736010893555</v>
      </c>
      <c r="AI15" s="28">
        <f t="shared" si="1"/>
        <v>338.77599793000002</v>
      </c>
      <c r="AJ15" s="17"/>
      <c r="AK15" s="109">
        <f t="shared" si="6"/>
        <v>0.21288414643066744</v>
      </c>
      <c r="AL15" s="113">
        <f t="shared" si="2"/>
        <v>0.1790420514834361</v>
      </c>
      <c r="AM15" s="33">
        <f t="shared" si="3"/>
        <v>3.9190177699386555E-2</v>
      </c>
      <c r="AN15" s="17"/>
    </row>
    <row r="16" spans="2:40" x14ac:dyDescent="0.3">
      <c r="B16" s="25">
        <v>43853</v>
      </c>
      <c r="C16">
        <v>15</v>
      </c>
      <c r="D16">
        <v>94.228996280000004</v>
      </c>
      <c r="E16" s="5"/>
      <c r="F16" s="6">
        <v>94.206904735423592</v>
      </c>
      <c r="G16" s="9"/>
      <c r="H16" s="10">
        <v>0.1787657827032483</v>
      </c>
      <c r="I16" s="10">
        <v>94.385670518126844</v>
      </c>
      <c r="J16" s="26">
        <f t="shared" si="7"/>
        <v>94.166100310000004</v>
      </c>
      <c r="K16" s="17"/>
      <c r="L16" s="119">
        <f t="shared" si="4"/>
        <v>4.0804425423587531E-2</v>
      </c>
      <c r="M16" s="124">
        <f t="shared" si="0"/>
        <v>0.12991630803093021</v>
      </c>
      <c r="N16" s="29">
        <f t="shared" si="5"/>
        <v>6.6747999536262892E-4</v>
      </c>
      <c r="O16" s="17"/>
      <c r="AA16" s="25">
        <v>43853</v>
      </c>
      <c r="AB16">
        <v>15</v>
      </c>
      <c r="AC16">
        <v>349.60000609999997</v>
      </c>
      <c r="AD16" s="31"/>
      <c r="AE16" s="5">
        <v>332.2815568917847</v>
      </c>
      <c r="AG16">
        <v>-3.0836552832092128</v>
      </c>
      <c r="AH16" s="17">
        <v>329.19790160857548</v>
      </c>
      <c r="AI16" s="28">
        <f t="shared" si="1"/>
        <v>333.62899780999999</v>
      </c>
      <c r="AJ16" s="17"/>
      <c r="AK16" s="109">
        <f t="shared" si="6"/>
        <v>1.347440918215284</v>
      </c>
      <c r="AL16" s="113">
        <f t="shared" si="2"/>
        <v>1.1332388545361203</v>
      </c>
      <c r="AM16" s="33">
        <f t="shared" si="3"/>
        <v>4.5683661359638597E-2</v>
      </c>
      <c r="AN16" s="17"/>
    </row>
    <row r="17" spans="1:40" x14ac:dyDescent="0.3">
      <c r="B17" s="25">
        <v>43854</v>
      </c>
      <c r="C17">
        <v>16</v>
      </c>
      <c r="D17">
        <v>93.082000730000004</v>
      </c>
      <c r="E17" s="5"/>
      <c r="F17" s="6">
        <v>94.217950507711805</v>
      </c>
      <c r="G17" s="9"/>
      <c r="H17" s="10">
        <v>9.4905777495730717E-2</v>
      </c>
      <c r="I17" s="10">
        <v>94.312856285207531</v>
      </c>
      <c r="J17" s="26">
        <f t="shared" si="7"/>
        <v>94.247098542000003</v>
      </c>
      <c r="K17" s="17"/>
      <c r="L17" s="119">
        <f t="shared" si="4"/>
        <v>2.9148034288198232E-2</v>
      </c>
      <c r="M17" s="124">
        <f t="shared" si="0"/>
        <v>9.2803781986173117E-2</v>
      </c>
      <c r="N17" s="29">
        <f t="shared" si="5"/>
        <v>1.2516896960343183E-2</v>
      </c>
      <c r="O17" s="17"/>
      <c r="AA17" s="25">
        <v>43854</v>
      </c>
      <c r="AB17">
        <v>16</v>
      </c>
      <c r="AC17">
        <v>353.1600037</v>
      </c>
      <c r="AD17" s="31"/>
      <c r="AE17" s="5">
        <v>340.94078149589234</v>
      </c>
      <c r="AG17">
        <v>2.7877846604492111</v>
      </c>
      <c r="AH17" s="17">
        <v>343.72856615634157</v>
      </c>
      <c r="AI17" s="28">
        <f t="shared" si="1"/>
        <v>339.22900086000004</v>
      </c>
      <c r="AJ17" s="17"/>
      <c r="AK17" s="109">
        <f t="shared" si="6"/>
        <v>1.7117806358922962</v>
      </c>
      <c r="AL17" s="113">
        <f t="shared" si="2"/>
        <v>1.4396596546920077</v>
      </c>
      <c r="AM17" s="33">
        <f t="shared" si="3"/>
        <v>3.9446717335052409E-2</v>
      </c>
      <c r="AN17" s="17"/>
    </row>
    <row r="18" spans="1:40" x14ac:dyDescent="0.3">
      <c r="B18" s="25">
        <v>43857</v>
      </c>
      <c r="C18">
        <v>17</v>
      </c>
      <c r="D18">
        <v>91.416999820000001</v>
      </c>
      <c r="E18" s="5"/>
      <c r="F18" s="6">
        <v>93.649975618855905</v>
      </c>
      <c r="G18" s="9"/>
      <c r="H18" s="10">
        <v>-0.23653455568008486</v>
      </c>
      <c r="I18" s="10">
        <v>93.413441063175824</v>
      </c>
      <c r="J18" s="26">
        <f t="shared" si="7"/>
        <v>93.836099243000007</v>
      </c>
      <c r="K18" s="17"/>
      <c r="L18" s="119">
        <f t="shared" si="4"/>
        <v>0.186123624144102</v>
      </c>
      <c r="M18" s="124">
        <f t="shared" si="0"/>
        <v>0.59259489222363571</v>
      </c>
      <c r="N18" s="29">
        <f t="shared" si="5"/>
        <v>2.646224911956431E-2</v>
      </c>
      <c r="O18" s="17"/>
      <c r="AA18" s="25">
        <v>43857</v>
      </c>
      <c r="AB18">
        <v>17</v>
      </c>
      <c r="AC18">
        <v>342.88000490000002</v>
      </c>
      <c r="AD18" s="31"/>
      <c r="AE18" s="5">
        <v>347.05039259794614</v>
      </c>
      <c r="AG18">
        <v>4.4486978812515083</v>
      </c>
      <c r="AH18" s="17">
        <v>351.49909047919766</v>
      </c>
      <c r="AI18" s="28">
        <f t="shared" si="1"/>
        <v>345.15500185000002</v>
      </c>
      <c r="AJ18" s="17"/>
      <c r="AK18" s="109">
        <f t="shared" si="6"/>
        <v>1.8953907479461236</v>
      </c>
      <c r="AL18" s="113">
        <f t="shared" si="2"/>
        <v>1.5940813515933656</v>
      </c>
      <c r="AM18" s="33">
        <f t="shared" si="3"/>
        <v>6.6349653449856265E-3</v>
      </c>
      <c r="AN18" s="17"/>
    </row>
    <row r="19" spans="1:40" x14ac:dyDescent="0.3">
      <c r="B19" s="25">
        <v>43858</v>
      </c>
      <c r="C19">
        <v>18</v>
      </c>
      <c r="D19">
        <v>92.662498470000003</v>
      </c>
      <c r="E19" s="5"/>
      <c r="F19" s="6">
        <v>92.533487719427953</v>
      </c>
      <c r="G19" s="9"/>
      <c r="H19" s="10">
        <v>-0.67651122755401838</v>
      </c>
      <c r="I19" s="10">
        <v>91.856976491873937</v>
      </c>
      <c r="J19" s="26">
        <f t="shared" si="7"/>
        <v>92.774499513000009</v>
      </c>
      <c r="K19" s="17"/>
      <c r="L19" s="119">
        <f t="shared" si="4"/>
        <v>0.24101179357205638</v>
      </c>
      <c r="M19" s="124">
        <f t="shared" si="0"/>
        <v>0.76735212143666887</v>
      </c>
      <c r="N19" s="29">
        <f t="shared" si="5"/>
        <v>1.208698716841392E-3</v>
      </c>
      <c r="O19" s="17"/>
      <c r="AA19" s="25">
        <v>43858</v>
      </c>
      <c r="AB19">
        <v>18</v>
      </c>
      <c r="AC19">
        <v>348.51998900000001</v>
      </c>
      <c r="AD19" s="31"/>
      <c r="AE19" s="5">
        <v>344.96519874897308</v>
      </c>
      <c r="AG19">
        <v>1.1817520161392228</v>
      </c>
      <c r="AH19" s="17">
        <v>346.14695076511231</v>
      </c>
      <c r="AI19" s="28">
        <f t="shared" si="1"/>
        <v>345.62000429000005</v>
      </c>
      <c r="AJ19" s="17"/>
      <c r="AK19" s="109">
        <f t="shared" si="6"/>
        <v>0.65480554102697397</v>
      </c>
      <c r="AL19" s="113">
        <f t="shared" si="2"/>
        <v>0.55071140502410754</v>
      </c>
      <c r="AM19" s="33">
        <f t="shared" si="3"/>
        <v>8.3208561962853592E-3</v>
      </c>
      <c r="AN19" s="17"/>
    </row>
    <row r="20" spans="1:40" x14ac:dyDescent="0.3">
      <c r="B20" s="25">
        <v>43859</v>
      </c>
      <c r="C20">
        <v>19</v>
      </c>
      <c r="D20">
        <v>92.900001529999997</v>
      </c>
      <c r="E20" s="5"/>
      <c r="F20" s="6">
        <v>92.597993094713985</v>
      </c>
      <c r="G20" s="9"/>
      <c r="H20" s="10">
        <v>-0.30600292613399316</v>
      </c>
      <c r="I20" s="10">
        <v>92.291990168579986</v>
      </c>
      <c r="J20" s="26">
        <f t="shared" si="7"/>
        <v>92.529399108000007</v>
      </c>
      <c r="K20" s="17"/>
      <c r="L20" s="119">
        <f t="shared" si="4"/>
        <v>6.8593986713977984E-2</v>
      </c>
      <c r="M20" s="124">
        <f t="shared" si="0"/>
        <v>0.21839487787153844</v>
      </c>
      <c r="N20" s="29">
        <f t="shared" si="5"/>
        <v>3.9892617426955856E-3</v>
      </c>
      <c r="O20" s="17"/>
      <c r="AA20" s="25">
        <v>43859</v>
      </c>
      <c r="AB20">
        <v>19</v>
      </c>
      <c r="AC20">
        <v>343.1600037</v>
      </c>
      <c r="AD20" s="31"/>
      <c r="AE20" s="5">
        <v>346.74259387448654</v>
      </c>
      <c r="AG20">
        <v>1.4795735708263438</v>
      </c>
      <c r="AH20" s="17">
        <v>348.22216744531289</v>
      </c>
      <c r="AI20" s="28">
        <f t="shared" si="1"/>
        <v>347.86399842000003</v>
      </c>
      <c r="AJ20" s="17"/>
      <c r="AK20" s="109">
        <f t="shared" si="6"/>
        <v>1.1214045455134851</v>
      </c>
      <c r="AL20" s="113">
        <f t="shared" si="2"/>
        <v>0.94313538014900822</v>
      </c>
      <c r="AM20" s="33">
        <f t="shared" si="3"/>
        <v>1.3707875828420809E-2</v>
      </c>
      <c r="AN20" s="17"/>
    </row>
    <row r="21" spans="1:40" x14ac:dyDescent="0.3">
      <c r="B21" s="25">
        <v>43860</v>
      </c>
      <c r="C21">
        <v>20</v>
      </c>
      <c r="D21">
        <v>93.533996579999993</v>
      </c>
      <c r="E21" s="5"/>
      <c r="F21" s="6">
        <v>92.748997312356991</v>
      </c>
      <c r="G21" s="9"/>
      <c r="H21" s="10">
        <v>-7.7499354245493479E-2</v>
      </c>
      <c r="I21" s="10">
        <v>92.671497958111502</v>
      </c>
      <c r="J21" s="26">
        <f t="shared" si="7"/>
        <v>92.550350189999989</v>
      </c>
      <c r="K21" s="17"/>
      <c r="L21" s="119">
        <f t="shared" si="4"/>
        <v>0.1986471223570021</v>
      </c>
      <c r="M21" s="124">
        <f t="shared" si="0"/>
        <v>0.63246818132309257</v>
      </c>
      <c r="N21" s="29">
        <f t="shared" si="5"/>
        <v>1.0516458463941371E-2</v>
      </c>
      <c r="O21" s="17"/>
      <c r="AA21" s="25">
        <v>43860</v>
      </c>
      <c r="AB21">
        <v>20</v>
      </c>
      <c r="AC21">
        <v>347.73999020000002</v>
      </c>
      <c r="AD21" s="31"/>
      <c r="AE21" s="5">
        <v>344.95129878724327</v>
      </c>
      <c r="AG21">
        <v>-0.15586075820846323</v>
      </c>
      <c r="AH21" s="17">
        <v>344.79543802903481</v>
      </c>
      <c r="AI21" s="28">
        <f t="shared" si="1"/>
        <v>345.71199953000001</v>
      </c>
      <c r="AJ21" s="17"/>
      <c r="AK21" s="109">
        <f t="shared" si="6"/>
        <v>0.7607007427567396</v>
      </c>
      <c r="AL21" s="113">
        <f t="shared" si="2"/>
        <v>0.63977249518905499</v>
      </c>
      <c r="AM21" s="33">
        <f t="shared" si="3"/>
        <v>5.8319167399574169E-3</v>
      </c>
      <c r="AN21" s="17"/>
    </row>
    <row r="22" spans="1:40" ht="15" thickBot="1" x14ac:dyDescent="0.35">
      <c r="B22" s="25">
        <v>43861</v>
      </c>
      <c r="C22">
        <v>21</v>
      </c>
      <c r="D22">
        <v>100.435997</v>
      </c>
      <c r="E22" s="5"/>
      <c r="F22" s="6">
        <v>93.141496946178492</v>
      </c>
      <c r="G22" s="9"/>
      <c r="H22" s="10">
        <v>0.15750013978800376</v>
      </c>
      <c r="I22" s="10">
        <v>93.298997085966491</v>
      </c>
      <c r="J22" s="26">
        <f t="shared" si="7"/>
        <v>92.957798767000014</v>
      </c>
      <c r="K22" s="17"/>
      <c r="L22" s="119">
        <f t="shared" si="4"/>
        <v>0.18369817917847797</v>
      </c>
      <c r="M22" s="124">
        <f t="shared" si="0"/>
        <v>0.58487257161759842</v>
      </c>
      <c r="N22" s="29">
        <f t="shared" si="5"/>
        <v>7.445735051547292E-2</v>
      </c>
      <c r="O22" s="17"/>
      <c r="AA22" s="25">
        <v>43861</v>
      </c>
      <c r="AB22">
        <v>21</v>
      </c>
      <c r="AC22">
        <v>345.0899963</v>
      </c>
      <c r="AD22" s="31"/>
      <c r="AE22" s="5">
        <v>346.34564449362165</v>
      </c>
      <c r="AG22">
        <v>0.61924247408495536</v>
      </c>
      <c r="AH22" s="17">
        <v>346.9648869677066</v>
      </c>
      <c r="AI22" s="28">
        <f t="shared" si="1"/>
        <v>346.03599548000005</v>
      </c>
      <c r="AJ22" s="17"/>
      <c r="AK22" s="109">
        <f t="shared" si="6"/>
        <v>0.3096490136215948</v>
      </c>
      <c r="AL22" s="113">
        <f t="shared" si="2"/>
        <v>0.26042425219619941</v>
      </c>
      <c r="AM22" s="33">
        <f t="shared" si="3"/>
        <v>2.7413115133527793E-3</v>
      </c>
      <c r="AN22" s="17"/>
    </row>
    <row r="23" spans="1:40" ht="37.200000000000003" thickTop="1" x14ac:dyDescent="0.7">
      <c r="A23" s="68" t="s">
        <v>34</v>
      </c>
      <c r="B23" s="25">
        <v>43864</v>
      </c>
      <c r="C23">
        <v>22</v>
      </c>
      <c r="D23">
        <v>100.2099991</v>
      </c>
      <c r="E23" s="5"/>
      <c r="F23" s="6">
        <v>96.788746973089246</v>
      </c>
      <c r="G23" s="9"/>
      <c r="H23" s="10">
        <v>1.9023750833493789</v>
      </c>
      <c r="I23" s="10">
        <v>98.69112205643863</v>
      </c>
      <c r="J23" s="26">
        <f t="shared" si="7"/>
        <v>96.080847927000008</v>
      </c>
      <c r="K23" s="17"/>
      <c r="L23" s="119">
        <f t="shared" si="4"/>
        <v>0.70789904608923848</v>
      </c>
      <c r="M23" s="124">
        <f t="shared" si="0"/>
        <v>2.2538641231146479</v>
      </c>
      <c r="N23" s="29">
        <f t="shared" si="5"/>
        <v>4.1204981639402054E-2</v>
      </c>
      <c r="O23" s="17"/>
      <c r="Z23" s="48" t="s">
        <v>27</v>
      </c>
      <c r="AA23" s="25">
        <v>43864</v>
      </c>
      <c r="AB23">
        <v>22</v>
      </c>
      <c r="AC23">
        <v>358</v>
      </c>
      <c r="AD23" s="31"/>
      <c r="AE23" s="5">
        <v>345.71782039681079</v>
      </c>
      <c r="AG23">
        <v>-4.2908113629497313E-3</v>
      </c>
      <c r="AH23" s="17">
        <v>345.71352958544782</v>
      </c>
      <c r="AI23" s="28">
        <f t="shared" si="1"/>
        <v>345.84199522</v>
      </c>
      <c r="AJ23" s="17"/>
      <c r="AK23" s="109">
        <f t="shared" si="6"/>
        <v>0.12417482318920747</v>
      </c>
      <c r="AL23" s="113">
        <f t="shared" si="2"/>
        <v>0.10443480859965959</v>
      </c>
      <c r="AM23" s="33">
        <f t="shared" si="3"/>
        <v>3.3960907206703909E-2</v>
      </c>
      <c r="AN23" s="17"/>
    </row>
    <row r="24" spans="1:40" ht="36.6" x14ac:dyDescent="0.7">
      <c r="A24" s="69" t="s">
        <v>35</v>
      </c>
      <c r="B24" s="25">
        <v>43865</v>
      </c>
      <c r="C24">
        <v>23</v>
      </c>
      <c r="D24">
        <v>102.48349760000001</v>
      </c>
      <c r="E24" s="5"/>
      <c r="F24" s="6">
        <v>98.499373036544625</v>
      </c>
      <c r="G24" s="9"/>
      <c r="H24" s="10">
        <v>1.8065005734023791</v>
      </c>
      <c r="I24" s="10">
        <v>100.305873609947</v>
      </c>
      <c r="J24" s="26">
        <f t="shared" si="7"/>
        <v>98.211598208999987</v>
      </c>
      <c r="K24" s="17"/>
      <c r="L24" s="119">
        <f t="shared" si="4"/>
        <v>0.2877748275446379</v>
      </c>
      <c r="M24" s="124">
        <f t="shared" si="0"/>
        <v>0.91623991149805917</v>
      </c>
      <c r="N24" s="29">
        <f t="shared" si="5"/>
        <v>4.1683778276903963E-2</v>
      </c>
      <c r="O24" s="17"/>
      <c r="Z24" s="49" t="s">
        <v>28</v>
      </c>
      <c r="AA24" s="25">
        <v>43865</v>
      </c>
      <c r="AB24">
        <v>23</v>
      </c>
      <c r="AC24">
        <v>369.01000979999998</v>
      </c>
      <c r="AD24" s="31"/>
      <c r="AE24" s="5">
        <v>351.8589101984054</v>
      </c>
      <c r="AG24">
        <v>3.0683994951158269</v>
      </c>
      <c r="AH24" s="17">
        <v>354.92730969352124</v>
      </c>
      <c r="AI24" s="28">
        <f t="shared" si="1"/>
        <v>350.59099730000003</v>
      </c>
      <c r="AJ24" s="17"/>
      <c r="AK24" s="109">
        <f t="shared" si="6"/>
        <v>1.2679128984053705</v>
      </c>
      <c r="AL24" s="113">
        <f t="shared" si="2"/>
        <v>1.0663533674957804</v>
      </c>
      <c r="AM24" s="33">
        <f t="shared" si="3"/>
        <v>4.9914669008526043E-2</v>
      </c>
      <c r="AN24" s="17"/>
    </row>
    <row r="25" spans="1:40" ht="36.6" x14ac:dyDescent="0.7">
      <c r="A25" s="69" t="s">
        <v>34</v>
      </c>
      <c r="B25" s="25">
        <v>43866</v>
      </c>
      <c r="C25">
        <v>24</v>
      </c>
      <c r="D25">
        <v>101.9934998</v>
      </c>
      <c r="E25" s="5"/>
      <c r="F25" s="6">
        <v>100.49143531827232</v>
      </c>
      <c r="G25" s="9"/>
      <c r="H25" s="10">
        <v>1.8992814275650385</v>
      </c>
      <c r="I25" s="10">
        <v>102.39071674583737</v>
      </c>
      <c r="J25" s="26">
        <f t="shared" si="7"/>
        <v>100.49699782800002</v>
      </c>
      <c r="K25" s="17"/>
      <c r="L25" s="119">
        <f t="shared" si="4"/>
        <v>5.5625097276958968E-3</v>
      </c>
      <c r="M25" s="124">
        <f t="shared" si="0"/>
        <v>1.7710351750000193E-2</v>
      </c>
      <c r="N25" s="29">
        <f t="shared" si="5"/>
        <v>1.4672523003274528E-2</v>
      </c>
      <c r="O25" s="17"/>
      <c r="Z25" s="49" t="s">
        <v>29</v>
      </c>
      <c r="AA25" s="25">
        <v>43866</v>
      </c>
      <c r="AB25">
        <v>24</v>
      </c>
      <c r="AC25">
        <v>369.67001340000002</v>
      </c>
      <c r="AD25" s="31"/>
      <c r="AE25" s="5">
        <v>360.43445999920266</v>
      </c>
      <c r="AG25">
        <v>5.8219746479565444</v>
      </c>
      <c r="AH25" s="17">
        <v>366.25643464715921</v>
      </c>
      <c r="AI25" s="28">
        <f t="shared" si="1"/>
        <v>358.79600220000003</v>
      </c>
      <c r="AJ25" s="17"/>
      <c r="AK25" s="109">
        <f t="shared" si="6"/>
        <v>1.6384577992026266</v>
      </c>
      <c r="AL25" s="113">
        <f t="shared" si="2"/>
        <v>1.3779929156622936</v>
      </c>
      <c r="AM25" s="33">
        <f t="shared" si="3"/>
        <v>2.9415453798882524E-2</v>
      </c>
      <c r="AN25" s="17"/>
    </row>
    <row r="26" spans="1:40" ht="36.6" x14ac:dyDescent="0.7">
      <c r="A26" s="69" t="s">
        <v>36</v>
      </c>
      <c r="B26" s="25">
        <v>43867</v>
      </c>
      <c r="C26">
        <v>25</v>
      </c>
      <c r="D26">
        <v>102.5114975</v>
      </c>
      <c r="E26" s="5"/>
      <c r="F26" s="6">
        <v>101.24246755913616</v>
      </c>
      <c r="G26" s="9"/>
      <c r="H26" s="10">
        <v>1.3251568342144373</v>
      </c>
      <c r="I26" s="10">
        <v>102.5676243933506</v>
      </c>
      <c r="J26" s="26">
        <f t="shared" si="7"/>
        <v>101.62804872000001</v>
      </c>
      <c r="K26" s="17"/>
      <c r="L26" s="119">
        <f t="shared" si="4"/>
        <v>0.38558116086385041</v>
      </c>
      <c r="M26" s="124">
        <f t="shared" si="0"/>
        <v>1.2276433339202115</v>
      </c>
      <c r="N26" s="29">
        <f t="shared" si="5"/>
        <v>8.6180457953020807E-3</v>
      </c>
      <c r="O26" s="17"/>
      <c r="Z26" s="49" t="s">
        <v>30</v>
      </c>
      <c r="AA26" s="25">
        <v>43867</v>
      </c>
      <c r="AB26">
        <v>25</v>
      </c>
      <c r="AC26">
        <v>366.9500122</v>
      </c>
      <c r="AD26" s="31"/>
      <c r="AE26" s="5">
        <v>365.05223669960134</v>
      </c>
      <c r="AG26">
        <v>5.2198756741776116</v>
      </c>
      <c r="AH26" s="17">
        <v>370.27211237377895</v>
      </c>
      <c r="AI26" s="28">
        <f t="shared" si="1"/>
        <v>364.68000793000004</v>
      </c>
      <c r="AJ26" s="17"/>
      <c r="AK26" s="109">
        <f t="shared" si="6"/>
        <v>0.3722287696012927</v>
      </c>
      <c r="AL26" s="113">
        <f t="shared" si="2"/>
        <v>0.31305573312043544</v>
      </c>
      <c r="AM26" s="33">
        <f t="shared" si="3"/>
        <v>6.1861403311869369E-3</v>
      </c>
      <c r="AN26" s="17"/>
    </row>
    <row r="27" spans="1:40" ht="36.6" x14ac:dyDescent="0.7">
      <c r="A27" s="69" t="s">
        <v>37</v>
      </c>
      <c r="B27" s="25">
        <v>43868</v>
      </c>
      <c r="C27">
        <v>26</v>
      </c>
      <c r="D27">
        <v>103.9639969</v>
      </c>
      <c r="E27" s="5"/>
      <c r="F27" s="6">
        <v>101.87698252956808</v>
      </c>
      <c r="G27" s="9"/>
      <c r="H27" s="10">
        <v>0.97983590232317996</v>
      </c>
      <c r="I27" s="10">
        <v>102.85681843189126</v>
      </c>
      <c r="J27" s="26">
        <f t="shared" si="7"/>
        <v>102.12034837</v>
      </c>
      <c r="K27" s="17"/>
      <c r="L27" s="119">
        <f t="shared" si="4"/>
        <v>0.24336584043192033</v>
      </c>
      <c r="M27" s="124">
        <f t="shared" si="0"/>
        <v>0.77484711919219518</v>
      </c>
      <c r="N27" s="29">
        <f t="shared" si="5"/>
        <v>1.7733528769323371E-2</v>
      </c>
      <c r="O27" s="17"/>
      <c r="Z27" s="49" t="s">
        <v>31</v>
      </c>
      <c r="AA27" s="25">
        <v>43868</v>
      </c>
      <c r="AB27">
        <v>26</v>
      </c>
      <c r="AC27">
        <v>366.76998900000001</v>
      </c>
      <c r="AD27" s="31"/>
      <c r="AE27" s="5">
        <v>366.00112444980067</v>
      </c>
      <c r="AG27">
        <v>3.0843817121884722</v>
      </c>
      <c r="AH27" s="17">
        <v>369.08550616198914</v>
      </c>
      <c r="AI27" s="28">
        <f t="shared" si="1"/>
        <v>367.28301085999999</v>
      </c>
      <c r="AJ27" s="17"/>
      <c r="AK27" s="109">
        <f t="shared" si="6"/>
        <v>1.2818864101993199</v>
      </c>
      <c r="AL27" s="113">
        <f t="shared" si="2"/>
        <v>1.0781055165400564</v>
      </c>
      <c r="AM27" s="33">
        <f t="shared" si="3"/>
        <v>1.3987563742571662E-3</v>
      </c>
      <c r="AN27" s="17"/>
    </row>
    <row r="28" spans="1:40" ht="37.200000000000003" thickBot="1" x14ac:dyDescent="0.75">
      <c r="A28" s="70" t="s">
        <v>27</v>
      </c>
      <c r="B28" s="25">
        <v>43871</v>
      </c>
      <c r="C28">
        <v>27</v>
      </c>
      <c r="D28">
        <v>106.6955032</v>
      </c>
      <c r="E28" s="5"/>
      <c r="F28" s="6">
        <v>102.92048971478404</v>
      </c>
      <c r="G28" s="9"/>
      <c r="H28" s="10">
        <v>1.0116715437695691</v>
      </c>
      <c r="I28" s="10">
        <v>103.93216125855361</v>
      </c>
      <c r="J28" s="26">
        <f t="shared" si="7"/>
        <v>102.98609773</v>
      </c>
      <c r="K28" s="17"/>
      <c r="L28" s="119">
        <f t="shared" si="4"/>
        <v>6.5608015215957494E-2</v>
      </c>
      <c r="M28" s="124">
        <f t="shared" si="0"/>
        <v>0.20888790923072623</v>
      </c>
      <c r="N28" s="29">
        <f t="shared" si="5"/>
        <v>3.4766277478880732E-2</v>
      </c>
      <c r="O28" s="17"/>
      <c r="Z28" s="49" t="s">
        <v>32</v>
      </c>
      <c r="AA28" s="25">
        <v>43871</v>
      </c>
      <c r="AB28">
        <v>27</v>
      </c>
      <c r="AC28">
        <v>371.07000729999999</v>
      </c>
      <c r="AD28" s="31"/>
      <c r="AE28" s="5">
        <v>366.38555672490031</v>
      </c>
      <c r="AG28">
        <v>1.7344069936440567</v>
      </c>
      <c r="AH28" s="17">
        <v>368.11996371854434</v>
      </c>
      <c r="AI28" s="28">
        <f t="shared" si="1"/>
        <v>367.62800291999997</v>
      </c>
      <c r="AJ28" s="17"/>
      <c r="AK28" s="109">
        <f t="shared" si="6"/>
        <v>1.2424461950996601</v>
      </c>
      <c r="AL28" s="113">
        <f t="shared" si="2"/>
        <v>1.0449350943137548</v>
      </c>
      <c r="AM28" s="33">
        <f t="shared" si="3"/>
        <v>9.2758894879295586E-3</v>
      </c>
      <c r="AN28" s="17"/>
    </row>
    <row r="29" spans="1:40" ht="37.799999999999997" thickTop="1" thickBot="1" x14ac:dyDescent="0.75">
      <c r="B29" s="25">
        <v>43872</v>
      </c>
      <c r="C29">
        <v>28</v>
      </c>
      <c r="D29">
        <v>107.5400009</v>
      </c>
      <c r="E29" s="5"/>
      <c r="F29" s="6">
        <v>104.80799645739202</v>
      </c>
      <c r="G29" s="9"/>
      <c r="H29" s="10">
        <v>1.4495891431887757</v>
      </c>
      <c r="I29" s="10">
        <v>106.2575856005808</v>
      </c>
      <c r="J29" s="26">
        <f t="shared" si="7"/>
        <v>104.56904983000001</v>
      </c>
      <c r="K29" s="17"/>
      <c r="L29" s="119">
        <f t="shared" si="4"/>
        <v>0.23894662739201067</v>
      </c>
      <c r="M29" s="124">
        <f t="shared" si="0"/>
        <v>0.76077688449124714</v>
      </c>
      <c r="N29" s="29">
        <f t="shared" si="5"/>
        <v>2.7626474289902895E-2</v>
      </c>
      <c r="O29" s="17"/>
      <c r="Z29" s="50" t="s">
        <v>33</v>
      </c>
      <c r="AA29" s="25">
        <v>43872</v>
      </c>
      <c r="AB29">
        <v>28</v>
      </c>
      <c r="AC29">
        <v>373.69000240000003</v>
      </c>
      <c r="AD29" s="31"/>
      <c r="AE29" s="5">
        <v>368.72778201245012</v>
      </c>
      <c r="AG29">
        <v>2.0383161405969328</v>
      </c>
      <c r="AH29" s="17">
        <v>370.76609815304704</v>
      </c>
      <c r="AI29" s="28">
        <f t="shared" si="1"/>
        <v>368.8160034</v>
      </c>
      <c r="AJ29" s="17"/>
      <c r="AK29" s="109">
        <f t="shared" si="6"/>
        <v>8.8221387549879182E-2</v>
      </c>
      <c r="AL29" s="113">
        <f t="shared" si="2"/>
        <v>7.4196874104901445E-2</v>
      </c>
      <c r="AM29" s="33">
        <f t="shared" si="3"/>
        <v>1.3042893758722687E-2</v>
      </c>
      <c r="AN29" s="17"/>
    </row>
    <row r="30" spans="1:40" ht="15" thickTop="1" x14ac:dyDescent="0.3">
      <c r="B30" s="25">
        <v>43873</v>
      </c>
      <c r="C30">
        <v>29</v>
      </c>
      <c r="D30">
        <v>108</v>
      </c>
      <c r="E30" s="5"/>
      <c r="F30" s="6">
        <v>106.17399867869601</v>
      </c>
      <c r="G30" s="9"/>
      <c r="H30" s="10">
        <v>1.4077956822463813</v>
      </c>
      <c r="I30" s="10">
        <v>107.5817943609424</v>
      </c>
      <c r="J30" s="26">
        <f t="shared" si="7"/>
        <v>106.06860045000001</v>
      </c>
      <c r="K30" s="17"/>
      <c r="L30" s="119">
        <f t="shared" si="4"/>
        <v>0.10539822869600357</v>
      </c>
      <c r="M30" s="124">
        <f t="shared" si="0"/>
        <v>0.33557509027609145</v>
      </c>
      <c r="N30" s="29">
        <f t="shared" si="5"/>
        <v>1.7883329166666618E-2</v>
      </c>
      <c r="O30" s="17"/>
      <c r="AA30" s="25">
        <v>43873</v>
      </c>
      <c r="AB30">
        <v>29</v>
      </c>
      <c r="AC30">
        <v>380.01000979999998</v>
      </c>
      <c r="AD30" s="31"/>
      <c r="AE30" s="5">
        <v>371.20889220622507</v>
      </c>
      <c r="AG30">
        <v>2.259713167185943</v>
      </c>
      <c r="AH30" s="17">
        <v>373.46860537341104</v>
      </c>
      <c r="AI30" s="28">
        <f t="shared" si="1"/>
        <v>370.84600217000002</v>
      </c>
      <c r="AJ30" s="17"/>
      <c r="AK30" s="109">
        <f t="shared" si="6"/>
        <v>0.36289003622505334</v>
      </c>
      <c r="AL30" s="113">
        <f t="shared" si="2"/>
        <v>0.30520157389828179</v>
      </c>
      <c r="AM30" s="33">
        <f t="shared" si="3"/>
        <v>2.4115174320863266E-2</v>
      </c>
      <c r="AN30" s="17"/>
    </row>
    <row r="31" spans="1:40" x14ac:dyDescent="0.3">
      <c r="B31" s="25">
        <v>43874</v>
      </c>
      <c r="C31">
        <v>30</v>
      </c>
      <c r="D31">
        <v>107.4934998</v>
      </c>
      <c r="E31" s="5"/>
      <c r="F31" s="6">
        <v>107.08699933934801</v>
      </c>
      <c r="G31" s="9"/>
      <c r="H31" s="10">
        <v>1.160398171449192</v>
      </c>
      <c r="I31" s="10">
        <v>108.2473975107972</v>
      </c>
      <c r="J31" s="26">
        <f t="shared" si="7"/>
        <v>107.1975006</v>
      </c>
      <c r="K31" s="17"/>
      <c r="L31" s="119">
        <f t="shared" si="4"/>
        <v>0.1105012606519864</v>
      </c>
      <c r="M31" s="124">
        <f t="shared" si="0"/>
        <v>0.35182252090654231</v>
      </c>
      <c r="N31" s="29">
        <f t="shared" si="5"/>
        <v>2.7536474349679433E-3</v>
      </c>
      <c r="O31" s="17"/>
      <c r="AA31" s="25">
        <v>43874</v>
      </c>
      <c r="AB31">
        <v>30</v>
      </c>
      <c r="AC31">
        <v>381.39999390000003</v>
      </c>
      <c r="AD31" s="31"/>
      <c r="AE31" s="5">
        <v>375.60945100311255</v>
      </c>
      <c r="AG31">
        <v>3.3301359820367118</v>
      </c>
      <c r="AH31" s="17">
        <v>378.93958698514928</v>
      </c>
      <c r="AI31" s="28">
        <f t="shared" si="1"/>
        <v>375.00200500000005</v>
      </c>
      <c r="AJ31" s="17"/>
      <c r="AK31" s="109">
        <f t="shared" si="6"/>
        <v>0.60744600311249997</v>
      </c>
      <c r="AL31" s="113">
        <f t="shared" si="2"/>
        <v>0.5108805910922839</v>
      </c>
      <c r="AM31" s="33">
        <f t="shared" si="3"/>
        <v>1.6775010493779594E-2</v>
      </c>
      <c r="AN31" s="17"/>
    </row>
    <row r="32" spans="1:40" x14ac:dyDescent="0.3">
      <c r="B32" s="25">
        <v>43875</v>
      </c>
      <c r="C32">
        <v>31</v>
      </c>
      <c r="D32">
        <v>106.7434998</v>
      </c>
      <c r="E32" s="5"/>
      <c r="F32" s="6">
        <v>107.290249569674</v>
      </c>
      <c r="G32" s="9"/>
      <c r="H32" s="10">
        <v>0.68182420088759188</v>
      </c>
      <c r="I32" s="10">
        <v>107.97207377056159</v>
      </c>
      <c r="J32" s="26">
        <f t="shared" si="7"/>
        <v>107.57495041999999</v>
      </c>
      <c r="K32" s="17"/>
      <c r="L32" s="119">
        <f t="shared" si="4"/>
        <v>0.28470085032599002</v>
      </c>
      <c r="M32" s="124">
        <f t="shared" si="0"/>
        <v>0.90645274338890924</v>
      </c>
      <c r="N32" s="29">
        <f t="shared" si="5"/>
        <v>7.789238890966158E-3</v>
      </c>
      <c r="O32" s="17"/>
      <c r="AA32" s="25">
        <v>43875</v>
      </c>
      <c r="AB32">
        <v>31</v>
      </c>
      <c r="AC32">
        <v>380.39999390000003</v>
      </c>
      <c r="AD32" s="31"/>
      <c r="AE32" s="5">
        <v>378.50472245155629</v>
      </c>
      <c r="AG32">
        <v>3.1127037152402242</v>
      </c>
      <c r="AH32" s="17">
        <v>381.61742616679652</v>
      </c>
      <c r="AI32" s="28">
        <f t="shared" si="1"/>
        <v>378.40800171000001</v>
      </c>
      <c r="AJ32" s="17"/>
      <c r="AK32" s="109">
        <f t="shared" si="6"/>
        <v>9.6720741556282519E-2</v>
      </c>
      <c r="AL32" s="113">
        <f t="shared" si="2"/>
        <v>8.1345089709984178E-2</v>
      </c>
      <c r="AM32" s="33">
        <f t="shared" si="3"/>
        <v>5.2365726128893583E-3</v>
      </c>
      <c r="AN32" s="17"/>
    </row>
    <row r="33" spans="2:40" x14ac:dyDescent="0.3">
      <c r="B33" s="25">
        <v>43879</v>
      </c>
      <c r="C33">
        <v>32</v>
      </c>
      <c r="D33">
        <v>107.7835007</v>
      </c>
      <c r="E33" s="5"/>
      <c r="F33" s="6">
        <v>107.01687468483701</v>
      </c>
      <c r="G33" s="9"/>
      <c r="H33" s="10">
        <v>0.20422465802529743</v>
      </c>
      <c r="I33" s="10">
        <v>107.2210993428623</v>
      </c>
      <c r="J33" s="26">
        <f t="shared" si="7"/>
        <v>107.29944995</v>
      </c>
      <c r="K33" s="17"/>
      <c r="L33" s="119">
        <f t="shared" si="4"/>
        <v>0.28257526516298981</v>
      </c>
      <c r="M33" s="124">
        <f t="shared" si="0"/>
        <v>0.8996851397793586</v>
      </c>
      <c r="N33" s="29">
        <f t="shared" si="5"/>
        <v>4.4909540593536185E-3</v>
      </c>
      <c r="O33" s="17"/>
      <c r="AA33" s="25">
        <v>43879</v>
      </c>
      <c r="AB33">
        <v>32</v>
      </c>
      <c r="AC33">
        <v>387.77999879999999</v>
      </c>
      <c r="AD33" s="31"/>
      <c r="AE33" s="5">
        <v>379.45235817577816</v>
      </c>
      <c r="AG33">
        <v>2.0301697197310462</v>
      </c>
      <c r="AH33" s="17">
        <v>381.48252789550918</v>
      </c>
      <c r="AI33" s="28">
        <f t="shared" si="1"/>
        <v>379.95099792999997</v>
      </c>
      <c r="AJ33" s="17"/>
      <c r="AK33" s="109">
        <f t="shared" si="6"/>
        <v>0.49863975422181284</v>
      </c>
      <c r="AL33" s="113">
        <f t="shared" si="2"/>
        <v>0.41937122159608919</v>
      </c>
      <c r="AM33" s="33">
        <f t="shared" si="3"/>
        <v>2.018928488892454E-2</v>
      </c>
      <c r="AN33" s="17"/>
    </row>
    <row r="34" spans="2:40" x14ac:dyDescent="0.3">
      <c r="B34" s="25">
        <v>43880</v>
      </c>
      <c r="C34">
        <v>33</v>
      </c>
      <c r="D34">
        <v>108.5110016</v>
      </c>
      <c r="E34" s="5"/>
      <c r="F34" s="6">
        <v>107.40018769241851</v>
      </c>
      <c r="G34" s="9"/>
      <c r="H34" s="10">
        <v>0.29376883280340188</v>
      </c>
      <c r="I34" s="10">
        <v>107.69395652522192</v>
      </c>
      <c r="J34" s="26">
        <f t="shared" si="7"/>
        <v>107.43515017999999</v>
      </c>
      <c r="K34" s="17"/>
      <c r="L34" s="119">
        <f t="shared" si="4"/>
        <v>3.4962487581481128E-2</v>
      </c>
      <c r="M34" s="124">
        <f t="shared" si="0"/>
        <v>0.11131629128485651</v>
      </c>
      <c r="N34" s="29">
        <f t="shared" si="5"/>
        <v>9.9146759695931744E-3</v>
      </c>
      <c r="O34" s="17"/>
      <c r="AA34" s="25">
        <v>43880</v>
      </c>
      <c r="AB34">
        <v>33</v>
      </c>
      <c r="AC34">
        <v>386.19000240000003</v>
      </c>
      <c r="AD34" s="31"/>
      <c r="AE34" s="5">
        <v>383.6161784878891</v>
      </c>
      <c r="AG34">
        <v>3.0969950159209945</v>
      </c>
      <c r="AH34" s="17">
        <v>386.71317350381008</v>
      </c>
      <c r="AI34" s="28">
        <f t="shared" si="1"/>
        <v>383.51299745000006</v>
      </c>
      <c r="AJ34" s="17"/>
      <c r="AK34" s="109">
        <f t="shared" si="6"/>
        <v>0.10318103788904409</v>
      </c>
      <c r="AL34" s="113">
        <f t="shared" si="2"/>
        <v>8.6778395702947153E-2</v>
      </c>
      <c r="AM34" s="33">
        <f t="shared" si="3"/>
        <v>6.9318338987637354E-3</v>
      </c>
      <c r="AN34" s="17"/>
    </row>
    <row r="35" spans="2:40" x14ac:dyDescent="0.3">
      <c r="B35" s="25">
        <v>43881</v>
      </c>
      <c r="C35">
        <v>34</v>
      </c>
      <c r="D35">
        <v>107.6549988</v>
      </c>
      <c r="E35" s="5"/>
      <c r="F35" s="6">
        <v>107.95559464620925</v>
      </c>
      <c r="G35" s="9"/>
      <c r="H35" s="10">
        <v>0.42458789329706925</v>
      </c>
      <c r="I35" s="10">
        <v>108.38018253950632</v>
      </c>
      <c r="J35" s="26">
        <f t="shared" si="7"/>
        <v>107.83750079000001</v>
      </c>
      <c r="K35" s="17"/>
      <c r="L35" s="119">
        <f t="shared" si="4"/>
        <v>0.11809385620924218</v>
      </c>
      <c r="M35" s="124">
        <f t="shared" si="0"/>
        <v>0.37599641804958384</v>
      </c>
      <c r="N35" s="29">
        <f t="shared" si="5"/>
        <v>1.6952486371678429E-3</v>
      </c>
      <c r="O35" s="17"/>
      <c r="AA35" s="25">
        <v>43881</v>
      </c>
      <c r="AB35">
        <v>34</v>
      </c>
      <c r="AC35">
        <v>386</v>
      </c>
      <c r="AD35" s="31"/>
      <c r="AE35" s="5">
        <v>384.90309044394456</v>
      </c>
      <c r="AG35">
        <v>2.1919534859882281</v>
      </c>
      <c r="AH35" s="17">
        <v>387.09504392993279</v>
      </c>
      <c r="AI35" s="28">
        <f t="shared" si="1"/>
        <v>385.02999877000008</v>
      </c>
      <c r="AJ35" s="17"/>
      <c r="AK35" s="109">
        <f t="shared" si="6"/>
        <v>0.1269083260555135</v>
      </c>
      <c r="AL35" s="113">
        <f t="shared" si="2"/>
        <v>0.10673376777123264</v>
      </c>
      <c r="AM35" s="33">
        <f t="shared" si="3"/>
        <v>2.5129565544039457E-3</v>
      </c>
      <c r="AN35" s="17"/>
    </row>
    <row r="36" spans="2:40" x14ac:dyDescent="0.3">
      <c r="B36" s="25">
        <v>43882</v>
      </c>
      <c r="C36">
        <v>35</v>
      </c>
      <c r="D36">
        <v>104.7985001</v>
      </c>
      <c r="E36" s="5"/>
      <c r="F36" s="6">
        <v>107.80529672310462</v>
      </c>
      <c r="G36" s="9"/>
      <c r="H36" s="10">
        <v>0.13714498509621909</v>
      </c>
      <c r="I36" s="10">
        <v>107.94244170820083</v>
      </c>
      <c r="J36" s="26">
        <f t="shared" si="7"/>
        <v>107.84635012</v>
      </c>
      <c r="K36" s="17"/>
      <c r="L36" s="119">
        <f t="shared" si="4"/>
        <v>4.1053396895378569E-2</v>
      </c>
      <c r="M36" s="124">
        <f t="shared" si="0"/>
        <v>0.13070900279588138</v>
      </c>
      <c r="N36" s="29">
        <f t="shared" si="5"/>
        <v>2.9082954594690794E-2</v>
      </c>
      <c r="O36" s="17"/>
      <c r="AA36" s="25">
        <v>43882</v>
      </c>
      <c r="AB36">
        <v>35</v>
      </c>
      <c r="AC36">
        <v>380.07000729999999</v>
      </c>
      <c r="AD36" s="31"/>
      <c r="AE36" s="5">
        <v>385.45154522197231</v>
      </c>
      <c r="AG36">
        <v>1.3702041320079874</v>
      </c>
      <c r="AH36" s="17">
        <v>386.82174935398029</v>
      </c>
      <c r="AI36" s="28">
        <f t="shared" si="1"/>
        <v>385.85299987000002</v>
      </c>
      <c r="AJ36" s="17"/>
      <c r="AK36" s="109">
        <f t="shared" si="6"/>
        <v>0.40145464802770903</v>
      </c>
      <c r="AL36" s="113">
        <f t="shared" si="2"/>
        <v>0.33763558708140318</v>
      </c>
      <c r="AM36" s="33">
        <f t="shared" si="3"/>
        <v>1.5215598334323061E-2</v>
      </c>
      <c r="AN36" s="17"/>
    </row>
    <row r="37" spans="2:40" x14ac:dyDescent="0.3">
      <c r="B37" s="25">
        <v>43885</v>
      </c>
      <c r="C37">
        <v>36</v>
      </c>
      <c r="D37">
        <v>100.46450040000001</v>
      </c>
      <c r="E37" s="5"/>
      <c r="F37" s="6">
        <v>106.30189841155232</v>
      </c>
      <c r="G37" s="9"/>
      <c r="H37" s="10">
        <v>-0.68312666322804194</v>
      </c>
      <c r="I37" s="10">
        <v>105.61877174832428</v>
      </c>
      <c r="J37" s="26">
        <f t="shared" si="7"/>
        <v>106.69645007000001</v>
      </c>
      <c r="K37" s="17"/>
      <c r="L37" s="119">
        <f t="shared" si="4"/>
        <v>0.39455165844769624</v>
      </c>
      <c r="M37" s="124">
        <f t="shared" si="0"/>
        <v>1.2562043028640346</v>
      </c>
      <c r="N37" s="29">
        <f t="shared" si="5"/>
        <v>6.2031360781046652E-2</v>
      </c>
      <c r="O37" s="17"/>
      <c r="AA37" s="25">
        <v>43885</v>
      </c>
      <c r="AB37">
        <v>36</v>
      </c>
      <c r="AC37">
        <v>368.7000122</v>
      </c>
      <c r="AD37" s="31"/>
      <c r="AE37" s="5">
        <v>382.76077626098618</v>
      </c>
      <c r="AG37">
        <v>-0.6602824144890731</v>
      </c>
      <c r="AH37" s="17">
        <v>382.1004938464971</v>
      </c>
      <c r="AI37" s="28">
        <f t="shared" si="1"/>
        <v>383.84400327999998</v>
      </c>
      <c r="AJ37" s="17"/>
      <c r="AK37" s="109">
        <f t="shared" si="6"/>
        <v>1.0832270190138047</v>
      </c>
      <c r="AL37" s="113">
        <f t="shared" si="2"/>
        <v>0.91102691749609666</v>
      </c>
      <c r="AM37" s="33">
        <f t="shared" si="3"/>
        <v>4.1074018385942372E-2</v>
      </c>
      <c r="AN37" s="17"/>
    </row>
    <row r="38" spans="2:40" x14ac:dyDescent="0.3">
      <c r="B38" s="25">
        <v>43886</v>
      </c>
      <c r="C38">
        <v>37</v>
      </c>
      <c r="D38">
        <v>98.637001040000001</v>
      </c>
      <c r="E38" s="5"/>
      <c r="F38" s="6">
        <v>103.38319940577617</v>
      </c>
      <c r="G38" s="9"/>
      <c r="H38" s="10">
        <v>-1.8009128345020948</v>
      </c>
      <c r="I38" s="10">
        <v>101.58228657127407</v>
      </c>
      <c r="J38" s="26">
        <f t="shared" si="7"/>
        <v>104.00745011000001</v>
      </c>
      <c r="K38" s="17"/>
      <c r="L38" s="119">
        <f t="shared" si="4"/>
        <v>0.6242507042238401</v>
      </c>
      <c r="M38" s="124">
        <f t="shared" si="0"/>
        <v>1.9875380166874841</v>
      </c>
      <c r="N38" s="29">
        <f t="shared" si="5"/>
        <v>5.4446597254331999E-2</v>
      </c>
      <c r="O38" s="17"/>
      <c r="AA38" s="25">
        <v>43886</v>
      </c>
      <c r="AB38">
        <v>37</v>
      </c>
      <c r="AC38">
        <v>360.0899963</v>
      </c>
      <c r="AD38" s="31"/>
      <c r="AE38" s="5">
        <v>375.73039423049306</v>
      </c>
      <c r="AG38">
        <v>-3.845332222491094</v>
      </c>
      <c r="AH38" s="17">
        <v>371.88506200800197</v>
      </c>
      <c r="AI38" s="28">
        <f t="shared" si="1"/>
        <v>377.32000730999999</v>
      </c>
      <c r="AJ38" s="17"/>
      <c r="AK38" s="109">
        <f t="shared" si="6"/>
        <v>1.5896130795069325</v>
      </c>
      <c r="AL38" s="113">
        <f t="shared" si="2"/>
        <v>1.3369130186146352</v>
      </c>
      <c r="AM38" s="33">
        <f t="shared" si="3"/>
        <v>4.7849179891254867E-2</v>
      </c>
      <c r="AN38" s="17"/>
    </row>
    <row r="39" spans="2:40" x14ac:dyDescent="0.3">
      <c r="B39" s="25">
        <v>43887</v>
      </c>
      <c r="C39">
        <v>38</v>
      </c>
      <c r="D39">
        <v>98.979499820000001</v>
      </c>
      <c r="E39" s="5"/>
      <c r="F39" s="6">
        <v>101.01010022288808</v>
      </c>
      <c r="G39" s="9"/>
      <c r="H39" s="10">
        <v>-2.0870060086950888</v>
      </c>
      <c r="I39" s="10">
        <v>98.923094214193</v>
      </c>
      <c r="J39" s="26">
        <f t="shared" si="7"/>
        <v>101.31935043600001</v>
      </c>
      <c r="K39" s="17"/>
      <c r="L39" s="119">
        <f t="shared" si="4"/>
        <v>0.30925021311192324</v>
      </c>
      <c r="M39" s="124">
        <f t="shared" si="0"/>
        <v>0.98461491684318125</v>
      </c>
      <c r="N39" s="29">
        <f t="shared" si="5"/>
        <v>2.3639749849768504E-2</v>
      </c>
      <c r="O39" s="17"/>
      <c r="AA39" s="25">
        <v>43887</v>
      </c>
      <c r="AB39">
        <v>38</v>
      </c>
      <c r="AC39">
        <v>379.23999020000002</v>
      </c>
      <c r="AD39" s="31"/>
      <c r="AE39" s="5">
        <v>367.91019526524656</v>
      </c>
      <c r="AG39">
        <v>-5.8327655938687997</v>
      </c>
      <c r="AH39" s="17">
        <v>362.07742967137779</v>
      </c>
      <c r="AI39" s="28">
        <f t="shared" si="1"/>
        <v>369.26000364000004</v>
      </c>
      <c r="AJ39" s="17"/>
      <c r="AK39" s="109">
        <f t="shared" si="6"/>
        <v>1.3498083747534793</v>
      </c>
      <c r="AL39" s="113">
        <f t="shared" si="2"/>
        <v>1.1352299575961804</v>
      </c>
      <c r="AM39" s="33">
        <f t="shared" si="3"/>
        <v>2.6315754714414042E-2</v>
      </c>
      <c r="AN39" s="17"/>
    </row>
    <row r="40" spans="2:40" x14ac:dyDescent="0.3">
      <c r="B40" s="25">
        <v>43888</v>
      </c>
      <c r="C40">
        <v>39</v>
      </c>
      <c r="D40">
        <v>94.214996339999999</v>
      </c>
      <c r="E40" s="5"/>
      <c r="F40" s="6">
        <v>99.994800021444036</v>
      </c>
      <c r="G40" s="9"/>
      <c r="H40" s="10">
        <v>-1.5511531050695688</v>
      </c>
      <c r="I40" s="10">
        <v>98.443646916374462</v>
      </c>
      <c r="J40" s="26">
        <f t="shared" si="7"/>
        <v>99.755650330000009</v>
      </c>
      <c r="K40" s="17"/>
      <c r="L40" s="119">
        <f t="shared" si="4"/>
        <v>0.23914969144402676</v>
      </c>
      <c r="M40" s="124">
        <f t="shared" si="0"/>
        <v>0.76142341563726557</v>
      </c>
      <c r="N40" s="29">
        <f t="shared" si="5"/>
        <v>5.8808620763568027E-2</v>
      </c>
      <c r="O40" s="17"/>
      <c r="AA40" s="25">
        <v>43888</v>
      </c>
      <c r="AB40">
        <v>39</v>
      </c>
      <c r="AC40">
        <v>371.7099915</v>
      </c>
      <c r="AD40" s="31"/>
      <c r="AE40" s="5">
        <v>373.57509273262326</v>
      </c>
      <c r="AG40">
        <v>-8.3934063246047685E-2</v>
      </c>
      <c r="AH40" s="17">
        <v>373.49115866937723</v>
      </c>
      <c r="AI40" s="28">
        <f t="shared" si="1"/>
        <v>371.46999814000003</v>
      </c>
      <c r="AJ40" s="17"/>
      <c r="AK40" s="109">
        <f t="shared" si="6"/>
        <v>2.1050945926232316</v>
      </c>
      <c r="AL40" s="113">
        <f t="shared" si="2"/>
        <v>1.7704486724317976</v>
      </c>
      <c r="AM40" s="33">
        <f t="shared" si="3"/>
        <v>6.4564678240555521E-4</v>
      </c>
      <c r="AN40" s="17"/>
    </row>
    <row r="41" spans="2:40" x14ac:dyDescent="0.3">
      <c r="B41" s="25">
        <v>43889</v>
      </c>
      <c r="C41">
        <v>40</v>
      </c>
      <c r="D41">
        <v>94.1875</v>
      </c>
      <c r="E41" s="5"/>
      <c r="F41" s="6">
        <v>97.104898180722017</v>
      </c>
      <c r="G41" s="9"/>
      <c r="H41" s="10">
        <v>-2.2205274728957933</v>
      </c>
      <c r="I41" s="10">
        <v>94.884370707826221</v>
      </c>
      <c r="J41" s="26">
        <f t="shared" si="7"/>
        <v>97.153698730000002</v>
      </c>
      <c r="K41" s="17"/>
      <c r="L41" s="119">
        <f t="shared" si="4"/>
        <v>4.8800549277984828E-2</v>
      </c>
      <c r="M41" s="124">
        <f t="shared" si="0"/>
        <v>0.15537498999832389</v>
      </c>
      <c r="N41" s="29">
        <f t="shared" si="5"/>
        <v>3.1492488175182506E-2</v>
      </c>
      <c r="O41" s="17"/>
      <c r="AA41" s="25">
        <v>43889</v>
      </c>
      <c r="AB41">
        <v>40</v>
      </c>
      <c r="AC41">
        <v>369.02999879999999</v>
      </c>
      <c r="AD41" s="31"/>
      <c r="AE41" s="5">
        <v>372.64254211631163</v>
      </c>
      <c r="AG41">
        <v>-0.50824233977883893</v>
      </c>
      <c r="AH41" s="17">
        <v>372.13429977653277</v>
      </c>
      <c r="AI41" s="28">
        <f t="shared" si="1"/>
        <v>371.34399414000001</v>
      </c>
      <c r="AJ41" s="17"/>
      <c r="AK41" s="109">
        <f t="shared" si="6"/>
        <v>1.2985479763116246</v>
      </c>
      <c r="AL41" s="113">
        <f t="shared" si="2"/>
        <v>1.0921184011427407</v>
      </c>
      <c r="AM41" s="33">
        <f t="shared" si="3"/>
        <v>6.2704803065457984E-3</v>
      </c>
      <c r="AN41" s="17"/>
    </row>
    <row r="42" spans="2:40" x14ac:dyDescent="0.3">
      <c r="B42" s="25">
        <v>43892</v>
      </c>
      <c r="C42">
        <v>41</v>
      </c>
      <c r="D42">
        <v>97.697502139999997</v>
      </c>
      <c r="E42" s="5"/>
      <c r="F42" s="6">
        <v>95.646199090361009</v>
      </c>
      <c r="G42" s="9"/>
      <c r="H42" s="10">
        <v>-1.839613281628401</v>
      </c>
      <c r="I42" s="10">
        <v>93.806585808732606</v>
      </c>
      <c r="J42" s="26">
        <f t="shared" si="7"/>
        <v>95.59909897</v>
      </c>
      <c r="K42" s="17"/>
      <c r="L42" s="119">
        <f t="shared" si="4"/>
        <v>4.7100120361008635E-2</v>
      </c>
      <c r="M42" s="124">
        <f t="shared" si="0"/>
        <v>0.14996103196143706</v>
      </c>
      <c r="N42" s="29">
        <f t="shared" si="5"/>
        <v>2.1478575439861265E-2</v>
      </c>
      <c r="O42" s="17"/>
      <c r="AA42" s="25">
        <v>43892</v>
      </c>
      <c r="AB42">
        <v>41</v>
      </c>
      <c r="AC42">
        <v>381.0499878</v>
      </c>
      <c r="AD42" s="31"/>
      <c r="AE42" s="5">
        <v>370.83627045815581</v>
      </c>
      <c r="AG42">
        <v>-1.1572569989673305</v>
      </c>
      <c r="AH42" s="17">
        <v>369.67901345918847</v>
      </c>
      <c r="AI42" s="28">
        <f t="shared" si="1"/>
        <v>370.98199463999998</v>
      </c>
      <c r="AJ42" s="17"/>
      <c r="AK42" s="109">
        <f t="shared" si="6"/>
        <v>0.14572418184417302</v>
      </c>
      <c r="AL42" s="113">
        <f t="shared" si="2"/>
        <v>0.12255847561022268</v>
      </c>
      <c r="AM42" s="33">
        <f t="shared" si="3"/>
        <v>2.6421712327371488E-2</v>
      </c>
      <c r="AN42" s="17"/>
    </row>
    <row r="43" spans="2:40" x14ac:dyDescent="0.3">
      <c r="B43" s="25">
        <v>43893</v>
      </c>
      <c r="C43">
        <v>42</v>
      </c>
      <c r="D43">
        <v>95.449501040000001</v>
      </c>
      <c r="E43" s="5"/>
      <c r="F43" s="6">
        <v>96.671850615180503</v>
      </c>
      <c r="G43" s="9"/>
      <c r="H43" s="10">
        <v>-0.40698087840445329</v>
      </c>
      <c r="I43" s="10">
        <v>96.264869736776049</v>
      </c>
      <c r="J43" s="26">
        <f t="shared" si="7"/>
        <v>96.076200106000002</v>
      </c>
      <c r="K43" s="17"/>
      <c r="L43" s="119">
        <f t="shared" si="4"/>
        <v>0.59565050918050133</v>
      </c>
      <c r="M43" s="124">
        <f t="shared" si="0"/>
        <v>1.8964784879617784</v>
      </c>
      <c r="N43" s="29">
        <f t="shared" si="5"/>
        <v>6.5657657627499781E-3</v>
      </c>
      <c r="O43" s="17"/>
      <c r="AA43" s="25">
        <v>43893</v>
      </c>
      <c r="AB43">
        <v>42</v>
      </c>
      <c r="AC43">
        <v>368.76998900000001</v>
      </c>
      <c r="AD43" s="31"/>
      <c r="AE43" s="5">
        <v>375.94312912907787</v>
      </c>
      <c r="AG43">
        <v>1.9748008359773674</v>
      </c>
      <c r="AH43" s="17">
        <v>377.91792996505524</v>
      </c>
      <c r="AI43" s="28">
        <f t="shared" si="1"/>
        <v>375.39499208000001</v>
      </c>
      <c r="AJ43" s="17"/>
      <c r="AK43" s="109">
        <f t="shared" si="6"/>
        <v>0.54813704907786587</v>
      </c>
      <c r="AL43" s="113">
        <f t="shared" si="2"/>
        <v>0.46099995423069379</v>
      </c>
      <c r="AM43" s="33">
        <f t="shared" si="3"/>
        <v>1.7965136203098128E-2</v>
      </c>
      <c r="AN43" s="17"/>
    </row>
    <row r="44" spans="2:40" x14ac:dyDescent="0.3">
      <c r="B44" s="25">
        <v>43894</v>
      </c>
      <c r="C44">
        <v>43</v>
      </c>
      <c r="D44">
        <v>98.791496280000004</v>
      </c>
      <c r="E44" s="5"/>
      <c r="F44" s="6">
        <v>96.060675827590245</v>
      </c>
      <c r="G44" s="9"/>
      <c r="H44" s="10">
        <v>-0.50907783299735565</v>
      </c>
      <c r="I44" s="10">
        <v>95.551597994592896</v>
      </c>
      <c r="J44" s="26">
        <f t="shared" si="7"/>
        <v>95.748050692000007</v>
      </c>
      <c r="K44" s="17"/>
      <c r="L44" s="119">
        <f t="shared" si="4"/>
        <v>0.3126251355902383</v>
      </c>
      <c r="M44" s="124">
        <f t="shared" si="0"/>
        <v>0.99536025791150162</v>
      </c>
      <c r="N44" s="29">
        <f t="shared" si="5"/>
        <v>3.0806756680495102E-2</v>
      </c>
      <c r="O44" s="17"/>
      <c r="AA44" s="25">
        <v>43894</v>
      </c>
      <c r="AB44">
        <v>43</v>
      </c>
      <c r="AC44">
        <v>383.7900085</v>
      </c>
      <c r="AD44" s="31"/>
      <c r="AE44" s="5">
        <v>372.35655906453894</v>
      </c>
      <c r="AG44">
        <v>-0.80588461428078251</v>
      </c>
      <c r="AH44" s="17">
        <v>371.55067445025816</v>
      </c>
      <c r="AI44" s="28">
        <f t="shared" si="1"/>
        <v>372.79999085000003</v>
      </c>
      <c r="AJ44" s="17"/>
      <c r="AK44" s="109">
        <f t="shared" si="6"/>
        <v>0.44343178546108675</v>
      </c>
      <c r="AL44" s="113">
        <f t="shared" si="2"/>
        <v>0.3729396382636353</v>
      </c>
      <c r="AM44" s="33">
        <f t="shared" si="3"/>
        <v>2.8635497033789953E-2</v>
      </c>
      <c r="AN44" s="17"/>
    </row>
    <row r="45" spans="2:40" x14ac:dyDescent="0.3">
      <c r="B45" s="25">
        <v>43895</v>
      </c>
      <c r="C45">
        <v>44</v>
      </c>
      <c r="D45">
        <v>96.201499940000005</v>
      </c>
      <c r="E45" s="5"/>
      <c r="F45" s="6">
        <v>97.426086053795132</v>
      </c>
      <c r="G45" s="9"/>
      <c r="H45" s="10">
        <v>0.42816619660376548</v>
      </c>
      <c r="I45" s="10">
        <v>97.854252250398901</v>
      </c>
      <c r="J45" s="26">
        <f t="shared" si="7"/>
        <v>97.109699251999999</v>
      </c>
      <c r="K45" s="17"/>
      <c r="L45" s="119">
        <f t="shared" si="4"/>
        <v>0.31638680179513301</v>
      </c>
      <c r="M45" s="124">
        <f t="shared" si="0"/>
        <v>1.0073369437810236</v>
      </c>
      <c r="N45" s="29">
        <f t="shared" si="5"/>
        <v>9.4405940922587406E-3</v>
      </c>
      <c r="O45" s="17"/>
      <c r="AA45" s="25">
        <v>43895</v>
      </c>
      <c r="AB45">
        <v>44</v>
      </c>
      <c r="AC45">
        <v>372.77999879999999</v>
      </c>
      <c r="AD45" s="31"/>
      <c r="AE45" s="5">
        <v>378.07328378226947</v>
      </c>
      <c r="AG45">
        <v>2.455420051724873</v>
      </c>
      <c r="AH45" s="17">
        <v>380.52870383399437</v>
      </c>
      <c r="AI45" s="28">
        <f t="shared" si="1"/>
        <v>377.25999754000003</v>
      </c>
      <c r="AJ45" s="17"/>
      <c r="AK45" s="109">
        <f t="shared" si="6"/>
        <v>0.81328624226944157</v>
      </c>
      <c r="AL45" s="113">
        <f t="shared" si="2"/>
        <v>0.68399850200493439</v>
      </c>
      <c r="AM45" s="33">
        <f t="shared" si="3"/>
        <v>1.2017808773060284E-2</v>
      </c>
      <c r="AN45" s="17"/>
    </row>
    <row r="46" spans="2:40" x14ac:dyDescent="0.3">
      <c r="B46" s="25">
        <v>43896</v>
      </c>
      <c r="C46">
        <v>45</v>
      </c>
      <c r="D46">
        <v>95.05449677</v>
      </c>
      <c r="E46" s="5"/>
      <c r="F46" s="6">
        <v>96.813792996897575</v>
      </c>
      <c r="G46" s="9"/>
      <c r="H46" s="10">
        <v>-9.2063430146895359E-2</v>
      </c>
      <c r="I46" s="10">
        <v>96.721729566750682</v>
      </c>
      <c r="J46" s="26">
        <f t="shared" si="7"/>
        <v>96.977699282000017</v>
      </c>
      <c r="K46" s="17"/>
      <c r="L46" s="119">
        <f t="shared" si="4"/>
        <v>0.16390628510244198</v>
      </c>
      <c r="M46" s="124">
        <f t="shared" si="0"/>
        <v>0.52185759761403194</v>
      </c>
      <c r="N46" s="29">
        <f t="shared" si="5"/>
        <v>2.0232630515666421E-2</v>
      </c>
      <c r="O46" s="17"/>
      <c r="AA46" s="25">
        <v>43896</v>
      </c>
      <c r="AB46">
        <v>45</v>
      </c>
      <c r="AC46">
        <v>368.97000120000001</v>
      </c>
      <c r="AD46" s="31"/>
      <c r="AE46" s="5">
        <v>375.42664129113473</v>
      </c>
      <c r="AG46">
        <v>-9.5611219704934358E-2</v>
      </c>
      <c r="AH46" s="17">
        <v>375.33103007142978</v>
      </c>
      <c r="AI46" s="28">
        <f t="shared" si="1"/>
        <v>376.10799865000007</v>
      </c>
      <c r="AJ46" s="17"/>
      <c r="AK46" s="109">
        <f t="shared" si="6"/>
        <v>0.68135735886534121</v>
      </c>
      <c r="AL46" s="113">
        <f t="shared" si="2"/>
        <v>0.57304229258009565</v>
      </c>
      <c r="AM46" s="33">
        <f t="shared" si="3"/>
        <v>1.9345739292585224E-2</v>
      </c>
      <c r="AN46" s="17"/>
    </row>
    <row r="47" spans="2:40" x14ac:dyDescent="0.3">
      <c r="B47" s="25">
        <v>43899</v>
      </c>
      <c r="C47">
        <v>46</v>
      </c>
      <c r="D47">
        <v>90.030502319999997</v>
      </c>
      <c r="E47" s="5"/>
      <c r="F47" s="6">
        <v>95.934144883448795</v>
      </c>
      <c r="G47" s="9"/>
      <c r="H47" s="10">
        <v>-0.48585577179783795</v>
      </c>
      <c r="I47" s="10">
        <v>95.448289111650951</v>
      </c>
      <c r="J47" s="26">
        <f t="shared" si="7"/>
        <v>96.185498049999993</v>
      </c>
      <c r="K47" s="17"/>
      <c r="L47" s="119">
        <f t="shared" si="4"/>
        <v>0.25135316655119766</v>
      </c>
      <c r="M47" s="124">
        <f t="shared" si="0"/>
        <v>0.80027779024523449</v>
      </c>
      <c r="N47" s="29">
        <f t="shared" si="5"/>
        <v>6.8365671315738979E-2</v>
      </c>
      <c r="O47" s="17"/>
      <c r="AA47" s="25">
        <v>43899</v>
      </c>
      <c r="AB47">
        <v>46</v>
      </c>
      <c r="AC47">
        <v>346.48999020000002</v>
      </c>
      <c r="AD47" s="31"/>
      <c r="AE47" s="5">
        <v>372.1983212455674</v>
      </c>
      <c r="AG47">
        <v>-1.6619656326361318</v>
      </c>
      <c r="AH47" s="17">
        <v>370.53635561293129</v>
      </c>
      <c r="AI47" s="28">
        <f t="shared" si="1"/>
        <v>373.05700072000002</v>
      </c>
      <c r="AJ47" s="17"/>
      <c r="AK47" s="109">
        <f t="shared" si="6"/>
        <v>0.85867947443261983</v>
      </c>
      <c r="AL47" s="113">
        <f t="shared" si="2"/>
        <v>0.72217559290731526</v>
      </c>
      <c r="AM47" s="33">
        <f t="shared" si="3"/>
        <v>7.6674684035360041E-2</v>
      </c>
      <c r="AN47" s="17"/>
    </row>
    <row r="48" spans="2:40" x14ac:dyDescent="0.3">
      <c r="B48" s="25">
        <v>43900</v>
      </c>
      <c r="C48">
        <v>47</v>
      </c>
      <c r="D48">
        <v>94.591003420000007</v>
      </c>
      <c r="E48" s="5"/>
      <c r="F48" s="6">
        <v>92.982323601724403</v>
      </c>
      <c r="G48" s="9"/>
      <c r="H48" s="10">
        <v>-1.718838526761115</v>
      </c>
      <c r="I48" s="10">
        <v>91.263485074963285</v>
      </c>
      <c r="J48" s="26">
        <f t="shared" si="7"/>
        <v>93.647999575</v>
      </c>
      <c r="K48" s="17"/>
      <c r="L48" s="119">
        <f t="shared" si="4"/>
        <v>0.66567597327559724</v>
      </c>
      <c r="M48" s="124">
        <f t="shared" si="0"/>
        <v>2.1194310150209739</v>
      </c>
      <c r="N48" s="29">
        <f t="shared" si="5"/>
        <v>9.9692762620659688E-3</v>
      </c>
      <c r="O48" s="17"/>
      <c r="AA48" s="25">
        <v>43900</v>
      </c>
      <c r="AB48">
        <v>47</v>
      </c>
      <c r="AC48">
        <v>364.13000490000002</v>
      </c>
      <c r="AD48" s="31"/>
      <c r="AE48" s="5">
        <v>359.34415572278374</v>
      </c>
      <c r="AG48">
        <v>-7.2580655777098961</v>
      </c>
      <c r="AH48" s="17">
        <v>352.08609014507385</v>
      </c>
      <c r="AI48" s="28">
        <f t="shared" si="1"/>
        <v>362.22199705000003</v>
      </c>
      <c r="AJ48" s="17"/>
      <c r="AK48" s="109">
        <f t="shared" si="6"/>
        <v>2.8778413272162879</v>
      </c>
      <c r="AL48" s="113">
        <f t="shared" si="2"/>
        <v>2.4203522136695508</v>
      </c>
      <c r="AM48" s="33">
        <f t="shared" si="3"/>
        <v>5.239908341318867E-3</v>
      </c>
      <c r="AN48" s="17"/>
    </row>
    <row r="49" spans="2:40" x14ac:dyDescent="0.3">
      <c r="B49" s="25">
        <v>43901</v>
      </c>
      <c r="C49">
        <v>48</v>
      </c>
      <c r="D49">
        <v>91.042999269999996</v>
      </c>
      <c r="E49" s="5"/>
      <c r="F49" s="6">
        <v>93.786663510862212</v>
      </c>
      <c r="G49" s="9"/>
      <c r="H49" s="10">
        <v>-0.45724930881165293</v>
      </c>
      <c r="I49" s="10">
        <v>93.329414202050557</v>
      </c>
      <c r="J49" s="26">
        <f t="shared" si="7"/>
        <v>93.476601412000008</v>
      </c>
      <c r="K49" s="17"/>
      <c r="L49" s="119">
        <f t="shared" si="4"/>
        <v>0.31006209886220404</v>
      </c>
      <c r="M49" s="124">
        <f t="shared" si="0"/>
        <v>0.98719986193490727</v>
      </c>
      <c r="N49" s="29">
        <f t="shared" si="5"/>
        <v>2.6730250118219907E-2</v>
      </c>
      <c r="O49" s="17"/>
      <c r="AA49" s="25">
        <v>43901</v>
      </c>
      <c r="AB49">
        <v>48</v>
      </c>
      <c r="AC49">
        <v>349.92001340000002</v>
      </c>
      <c r="AD49" s="31"/>
      <c r="AE49" s="5">
        <v>361.73708031139188</v>
      </c>
      <c r="AG49">
        <v>-2.4325704945508786</v>
      </c>
      <c r="AH49" s="17">
        <v>359.304509816841</v>
      </c>
      <c r="AI49" s="28">
        <f t="shared" si="1"/>
        <v>360.67099913999999</v>
      </c>
      <c r="AJ49" s="17"/>
      <c r="AK49" s="109">
        <f t="shared" si="6"/>
        <v>1.0660811713918861</v>
      </c>
      <c r="AL49" s="113">
        <f t="shared" si="2"/>
        <v>0.89660673739287566</v>
      </c>
      <c r="AM49" s="33">
        <f t="shared" si="3"/>
        <v>3.0724123594812299E-2</v>
      </c>
      <c r="AN49" s="17"/>
    </row>
    <row r="50" spans="2:40" x14ac:dyDescent="0.3">
      <c r="B50" s="25">
        <v>43902</v>
      </c>
      <c r="C50">
        <v>49</v>
      </c>
      <c r="D50">
        <v>83.830497739999998</v>
      </c>
      <c r="E50" s="5"/>
      <c r="F50" s="6">
        <v>92.414831390431104</v>
      </c>
      <c r="G50" s="9"/>
      <c r="H50" s="10">
        <v>-0.91454071462138053</v>
      </c>
      <c r="I50" s="10">
        <v>91.500290675809723</v>
      </c>
      <c r="J50" s="26">
        <f t="shared" si="7"/>
        <v>92.306050874999997</v>
      </c>
      <c r="K50" s="17"/>
      <c r="L50" s="119">
        <f t="shared" si="4"/>
        <v>0.10878051543110701</v>
      </c>
      <c r="M50" s="124">
        <f t="shared" si="0"/>
        <v>0.34634387823879653</v>
      </c>
      <c r="N50" s="29">
        <f t="shared" si="5"/>
        <v>0.10110345713664849</v>
      </c>
      <c r="O50" s="17"/>
      <c r="AA50" s="25">
        <v>43902</v>
      </c>
      <c r="AB50">
        <v>49</v>
      </c>
      <c r="AC50">
        <v>315.25</v>
      </c>
      <c r="AD50" s="31"/>
      <c r="AE50" s="5">
        <v>355.82854685569595</v>
      </c>
      <c r="AG50">
        <v>-4.1705519751234048</v>
      </c>
      <c r="AH50" s="17">
        <v>351.65799488057252</v>
      </c>
      <c r="AI50" s="28">
        <f t="shared" si="1"/>
        <v>355.40200499000002</v>
      </c>
      <c r="AJ50" s="17"/>
      <c r="AK50" s="109">
        <f t="shared" si="6"/>
        <v>0.42654186569592412</v>
      </c>
      <c r="AL50" s="113">
        <f t="shared" si="2"/>
        <v>0.35873470128336932</v>
      </c>
      <c r="AM50" s="33">
        <f t="shared" si="3"/>
        <v>0.12736559869944497</v>
      </c>
      <c r="AN50" s="17"/>
    </row>
    <row r="51" spans="2:40" x14ac:dyDescent="0.3">
      <c r="B51" s="25">
        <v>43903</v>
      </c>
      <c r="C51">
        <v>50</v>
      </c>
      <c r="D51">
        <v>89.25</v>
      </c>
      <c r="E51" s="5"/>
      <c r="F51" s="6">
        <v>88.122664565215558</v>
      </c>
      <c r="G51" s="9"/>
      <c r="H51" s="10">
        <v>-2.603353769918463</v>
      </c>
      <c r="I51" s="10">
        <v>85.519310795297102</v>
      </c>
      <c r="J51" s="26">
        <f t="shared" si="7"/>
        <v>88.766349792999989</v>
      </c>
      <c r="K51" s="17"/>
      <c r="L51" s="119">
        <f t="shared" si="4"/>
        <v>0.64368522778443094</v>
      </c>
      <c r="M51" s="124">
        <f t="shared" si="0"/>
        <v>2.0494151666074178</v>
      </c>
      <c r="N51" s="29">
        <f t="shared" si="5"/>
        <v>5.4190499383754715E-3</v>
      </c>
      <c r="O51" s="17"/>
      <c r="AA51" s="25">
        <v>43903</v>
      </c>
      <c r="AB51">
        <v>50</v>
      </c>
      <c r="AC51">
        <v>336.2999878</v>
      </c>
      <c r="AD51" s="31"/>
      <c r="AE51" s="5">
        <v>335.539273427848</v>
      </c>
      <c r="AG51">
        <v>-12.229912701485675</v>
      </c>
      <c r="AH51" s="17">
        <v>323.30936072636234</v>
      </c>
      <c r="AI51" s="28">
        <f t="shared" si="1"/>
        <v>338.55100402000005</v>
      </c>
      <c r="AJ51" s="17"/>
      <c r="AK51" s="109">
        <f t="shared" si="6"/>
        <v>3.0117305921520483</v>
      </c>
      <c r="AL51" s="113">
        <f t="shared" si="2"/>
        <v>2.5329571636746699</v>
      </c>
      <c r="AM51" s="33">
        <f t="shared" si="3"/>
        <v>6.6934769600370874E-3</v>
      </c>
      <c r="AN51" s="17"/>
    </row>
    <row r="52" spans="2:40" x14ac:dyDescent="0.3">
      <c r="B52" s="25">
        <v>43906</v>
      </c>
      <c r="C52">
        <v>51</v>
      </c>
      <c r="D52">
        <v>84.457496640000002</v>
      </c>
      <c r="E52" s="5"/>
      <c r="F52" s="6">
        <v>88.686332282607779</v>
      </c>
      <c r="G52" s="9"/>
      <c r="H52" s="10">
        <v>-1.0198430262631211</v>
      </c>
      <c r="I52" s="10">
        <v>87.666489256344661</v>
      </c>
      <c r="J52" s="26">
        <f t="shared" si="7"/>
        <v>88.516849518000001</v>
      </c>
      <c r="K52" s="28" cm="1">
        <f t="array" ref="K52:K253">TREND(I51:I253,D51:D253,D52:D253)</f>
        <v>83.864061191928755</v>
      </c>
      <c r="L52" s="119">
        <f t="shared" si="4"/>
        <v>0.16948276460777834</v>
      </c>
      <c r="M52" s="124">
        <f t="shared" si="0"/>
        <v>0.53961242743022775</v>
      </c>
      <c r="N52" s="29">
        <f t="shared" si="5"/>
        <v>4.8063855069053092E-2</v>
      </c>
      <c r="O52" s="17"/>
      <c r="AA52" s="25">
        <v>43906</v>
      </c>
      <c r="AB52">
        <v>51</v>
      </c>
      <c r="AC52">
        <v>298.8399963</v>
      </c>
      <c r="AD52" s="31"/>
      <c r="AE52" s="5">
        <v>335.91963061392403</v>
      </c>
      <c r="AG52">
        <v>-5.9247777577048248</v>
      </c>
      <c r="AH52" s="17">
        <v>329.99485285621921</v>
      </c>
      <c r="AI52" s="28">
        <f t="shared" si="1"/>
        <v>335.49199829000003</v>
      </c>
      <c r="AJ52" s="26" cm="1">
        <f t="array" ref="AJ52:AJ254">TREND(AH51:AH253,AC51:AC253,AC51:AC253)</f>
        <v>336.75825891065904</v>
      </c>
      <c r="AK52" s="109">
        <f t="shared" si="6"/>
        <v>0.42763232392400141</v>
      </c>
      <c r="AL52" s="113">
        <f t="shared" si="2"/>
        <v>0.35965180986794648</v>
      </c>
      <c r="AM52" s="33">
        <f t="shared" si="3"/>
        <v>0.12264757878395152</v>
      </c>
      <c r="AN52" s="17"/>
    </row>
    <row r="53" spans="2:40" x14ac:dyDescent="0.3">
      <c r="B53" s="25">
        <v>43907</v>
      </c>
      <c r="C53">
        <v>52</v>
      </c>
      <c r="D53">
        <v>90.391998290000004</v>
      </c>
      <c r="E53" s="5"/>
      <c r="F53" s="6">
        <v>86.571914461303891</v>
      </c>
      <c r="G53" s="9"/>
      <c r="H53" s="10">
        <v>-1.5671304237835049</v>
      </c>
      <c r="I53" s="10">
        <v>85.00478403752038</v>
      </c>
      <c r="J53" s="26">
        <f t="shared" si="7"/>
        <v>86.428398130999994</v>
      </c>
      <c r="K53" s="28">
        <v>89.817375726059439</v>
      </c>
      <c r="L53" s="119">
        <f t="shared" si="4"/>
        <v>0.14351633030389621</v>
      </c>
      <c r="M53" s="124">
        <f t="shared" si="0"/>
        <v>0.45693847129756793</v>
      </c>
      <c r="N53" s="29">
        <f t="shared" si="5"/>
        <v>4.3849015775531311E-2</v>
      </c>
      <c r="O53" s="17"/>
      <c r="AA53" s="25">
        <v>43907</v>
      </c>
      <c r="AB53">
        <v>52</v>
      </c>
      <c r="AC53">
        <v>319.75</v>
      </c>
      <c r="AD53" s="31"/>
      <c r="AE53" s="5">
        <v>317.37981345696198</v>
      </c>
      <c r="AG53">
        <v>-12.232297457333434</v>
      </c>
      <c r="AH53" s="17">
        <v>305.14751599962852</v>
      </c>
      <c r="AI53" s="28">
        <f t="shared" si="1"/>
        <v>318.46799620000002</v>
      </c>
      <c r="AJ53" s="26">
        <v>299.73064328089566</v>
      </c>
      <c r="AK53" s="109">
        <f t="shared" si="6"/>
        <v>1.0881827430380326</v>
      </c>
      <c r="AL53" s="113">
        <f t="shared" si="2"/>
        <v>0.91519483234912913</v>
      </c>
      <c r="AM53" s="33">
        <f t="shared" si="3"/>
        <v>4.0093942142298174E-3</v>
      </c>
      <c r="AN53" s="17"/>
    </row>
    <row r="54" spans="2:40" x14ac:dyDescent="0.3">
      <c r="B54" s="25">
        <v>43908</v>
      </c>
      <c r="C54">
        <v>53</v>
      </c>
      <c r="D54">
        <v>91.5</v>
      </c>
      <c r="E54" s="5"/>
      <c r="F54" s="6">
        <v>88.481956375651947</v>
      </c>
      <c r="G54" s="9"/>
      <c r="H54" s="10">
        <v>0.17145574528227581</v>
      </c>
      <c r="I54" s="10">
        <v>88.65341212093422</v>
      </c>
      <c r="J54" s="26">
        <f t="shared" si="7"/>
        <v>87.727098081999998</v>
      </c>
      <c r="K54" s="28">
        <v>90.928889897427922</v>
      </c>
      <c r="L54" s="119">
        <f t="shared" si="4"/>
        <v>0.75485829365194945</v>
      </c>
      <c r="M54" s="124">
        <f t="shared" si="0"/>
        <v>2.403376633287901</v>
      </c>
      <c r="N54" s="29">
        <f t="shared" si="5"/>
        <v>4.1233900743169426E-2</v>
      </c>
      <c r="O54" s="17"/>
      <c r="AA54" s="25">
        <v>43908</v>
      </c>
      <c r="AB54">
        <v>53</v>
      </c>
      <c r="AC54">
        <v>315.47000120000001</v>
      </c>
      <c r="AD54" s="31"/>
      <c r="AE54" s="5">
        <v>318.56490672848099</v>
      </c>
      <c r="AG54">
        <v>-5.5236020929072129</v>
      </c>
      <c r="AH54" s="17">
        <v>313.04130463557379</v>
      </c>
      <c r="AI54" s="28">
        <f t="shared" si="1"/>
        <v>316.33699644999996</v>
      </c>
      <c r="AJ54" s="26">
        <v>320.39929665794006</v>
      </c>
      <c r="AK54" s="109">
        <f t="shared" si="6"/>
        <v>2.2279102784810334</v>
      </c>
      <c r="AL54" s="113">
        <f t="shared" si="2"/>
        <v>1.8737404051371616</v>
      </c>
      <c r="AM54" s="33">
        <f t="shared" si="3"/>
        <v>2.7482652762609028E-3</v>
      </c>
      <c r="AN54" s="17"/>
    </row>
    <row r="55" spans="2:40" x14ac:dyDescent="0.3">
      <c r="B55" s="25">
        <v>43909</v>
      </c>
      <c r="C55">
        <v>54</v>
      </c>
      <c r="D55">
        <v>94.046501160000005</v>
      </c>
      <c r="E55" s="5"/>
      <c r="F55" s="6">
        <v>89.990978187825974</v>
      </c>
      <c r="G55" s="9"/>
      <c r="H55" s="10">
        <v>0.84023877872815111</v>
      </c>
      <c r="I55" s="10">
        <v>90.831216966554123</v>
      </c>
      <c r="J55" s="26">
        <f t="shared" si="7"/>
        <v>89.534098815000007</v>
      </c>
      <c r="K55" s="28">
        <v>93.483463686620254</v>
      </c>
      <c r="L55" s="119">
        <f t="shared" si="4"/>
        <v>0.45687937282596636</v>
      </c>
      <c r="M55" s="124">
        <f t="shared" si="0"/>
        <v>1.454648134776207</v>
      </c>
      <c r="N55" s="29">
        <f t="shared" si="5"/>
        <v>4.7980544617211338E-2</v>
      </c>
      <c r="O55" s="17"/>
      <c r="AA55" s="25">
        <v>43909</v>
      </c>
      <c r="AB55">
        <v>54</v>
      </c>
      <c r="AC55">
        <v>332.02999879999999</v>
      </c>
      <c r="AD55" s="31"/>
      <c r="AE55" s="5">
        <v>317.01745396424053</v>
      </c>
      <c r="AG55">
        <v>-3.5355274285738369</v>
      </c>
      <c r="AH55" s="17">
        <v>313.48192653566667</v>
      </c>
      <c r="AI55" s="28">
        <f t="shared" si="1"/>
        <v>315.51099851999999</v>
      </c>
      <c r="AJ55" s="26">
        <v>316.16869904922874</v>
      </c>
      <c r="AK55" s="109">
        <f t="shared" si="6"/>
        <v>1.5064554442405438</v>
      </c>
      <c r="AL55" s="113">
        <f t="shared" si="2"/>
        <v>1.2669749144192879</v>
      </c>
      <c r="AM55" s="33">
        <f t="shared" si="3"/>
        <v>4.9751529499448353E-2</v>
      </c>
      <c r="AN55" s="17"/>
    </row>
    <row r="56" spans="2:40" x14ac:dyDescent="0.3">
      <c r="B56" s="25">
        <v>43910</v>
      </c>
      <c r="C56">
        <v>55</v>
      </c>
      <c r="D56">
        <v>92.30449677</v>
      </c>
      <c r="E56" s="5"/>
      <c r="F56" s="6">
        <v>92.018739673912989</v>
      </c>
      <c r="G56" s="9"/>
      <c r="H56" s="10">
        <v>1.4340001324075835</v>
      </c>
      <c r="I56" s="10">
        <v>93.452739806320579</v>
      </c>
      <c r="J56" s="26">
        <f t="shared" si="7"/>
        <v>91.592749786000013</v>
      </c>
      <c r="K56" s="28">
        <v>91.735936991854487</v>
      </c>
      <c r="L56" s="119">
        <f t="shared" si="4"/>
        <v>0.42598988791297643</v>
      </c>
      <c r="M56" s="124">
        <f t="shared" si="0"/>
        <v>1.3562997866445121</v>
      </c>
      <c r="N56" s="29">
        <f t="shared" si="5"/>
        <v>7.7108592636985461E-3</v>
      </c>
      <c r="O56" s="17"/>
      <c r="AA56" s="25">
        <v>43910</v>
      </c>
      <c r="AB56">
        <v>55</v>
      </c>
      <c r="AC56">
        <v>332.82998659999998</v>
      </c>
      <c r="AD56" s="31"/>
      <c r="AE56" s="5">
        <v>324.52372638212023</v>
      </c>
      <c r="AG56">
        <v>1.9853724946529314</v>
      </c>
      <c r="AH56" s="17">
        <v>326.50909887677318</v>
      </c>
      <c r="AI56" s="28">
        <f t="shared" si="1"/>
        <v>321.28699950999999</v>
      </c>
      <c r="AJ56" s="26">
        <v>332.53755556545622</v>
      </c>
      <c r="AK56" s="109">
        <f t="shared" si="6"/>
        <v>3.2367268721202436</v>
      </c>
      <c r="AL56" s="113">
        <f t="shared" si="2"/>
        <v>2.722185888392163</v>
      </c>
      <c r="AM56" s="33">
        <f t="shared" si="3"/>
        <v>3.4681331474716338E-2</v>
      </c>
      <c r="AN56" s="17"/>
    </row>
    <row r="57" spans="2:40" x14ac:dyDescent="0.3">
      <c r="B57" s="25">
        <v>43913</v>
      </c>
      <c r="C57">
        <v>56</v>
      </c>
      <c r="D57">
        <v>95.141502380000006</v>
      </c>
      <c r="E57" s="5"/>
      <c r="F57" s="6">
        <v>92.161618221956502</v>
      </c>
      <c r="G57" s="9"/>
      <c r="H57" s="10">
        <v>0.78843934022554796</v>
      </c>
      <c r="I57" s="10">
        <v>92.950057562182053</v>
      </c>
      <c r="J57" s="26">
        <f t="shared" si="7"/>
        <v>92.474948885000003</v>
      </c>
      <c r="K57" s="28">
        <v>94.581936155309663</v>
      </c>
      <c r="L57" s="119">
        <f t="shared" si="4"/>
        <v>0.31333066304350154</v>
      </c>
      <c r="M57" s="124">
        <f t="shared" si="0"/>
        <v>0.99760657117264706</v>
      </c>
      <c r="N57" s="29">
        <f t="shared" si="5"/>
        <v>2.8027237622858338E-2</v>
      </c>
      <c r="O57" s="17"/>
      <c r="AA57" s="25">
        <v>43913</v>
      </c>
      <c r="AB57">
        <v>56</v>
      </c>
      <c r="AC57">
        <v>360.26998900000001</v>
      </c>
      <c r="AD57" s="31"/>
      <c r="AE57" s="5">
        <v>328.67685649106011</v>
      </c>
      <c r="AG57">
        <v>3.0692513017964043</v>
      </c>
      <c r="AH57" s="17">
        <v>331.74610779285649</v>
      </c>
      <c r="AI57" s="28">
        <f t="shared" si="1"/>
        <v>327.80999452000003</v>
      </c>
      <c r="AJ57" s="26">
        <v>333.32830963615322</v>
      </c>
      <c r="AK57" s="109">
        <f t="shared" si="6"/>
        <v>0.86686197106007512</v>
      </c>
      <c r="AL57" s="113">
        <f t="shared" si="2"/>
        <v>0.72905732180539928</v>
      </c>
      <c r="AM57" s="33">
        <f t="shared" si="3"/>
        <v>9.0099079776528312E-2</v>
      </c>
      <c r="AN57" s="17"/>
    </row>
    <row r="58" spans="2:40" x14ac:dyDescent="0.3">
      <c r="B58" s="25">
        <v>43914</v>
      </c>
      <c r="C58">
        <v>57</v>
      </c>
      <c r="D58">
        <v>97.004997250000002</v>
      </c>
      <c r="E58" s="5"/>
      <c r="F58" s="6">
        <v>93.651560300978247</v>
      </c>
      <c r="G58" s="9"/>
      <c r="H58" s="10">
        <v>1.1391907096236464</v>
      </c>
      <c r="I58" s="10">
        <v>94.790751010601895</v>
      </c>
      <c r="J58" s="26">
        <f t="shared" si="7"/>
        <v>93.707250215000002</v>
      </c>
      <c r="K58" s="28">
        <v>96.451338465417521</v>
      </c>
      <c r="L58" s="119">
        <f t="shared" si="4"/>
        <v>5.5689914021755271E-2</v>
      </c>
      <c r="M58" s="124">
        <f t="shared" si="0"/>
        <v>0.17730988610083637</v>
      </c>
      <c r="N58" s="29">
        <f t="shared" si="5"/>
        <v>3.3995640724581333E-2</v>
      </c>
      <c r="O58" s="17"/>
      <c r="AA58" s="25">
        <v>43914</v>
      </c>
      <c r="AB58">
        <v>57</v>
      </c>
      <c r="AC58">
        <v>357.32000729999999</v>
      </c>
      <c r="AD58" s="31"/>
      <c r="AE58" s="5">
        <v>344.47342274553006</v>
      </c>
      <c r="AG58">
        <v>9.4329087781331786</v>
      </c>
      <c r="AH58" s="17">
        <v>353.90633152366325</v>
      </c>
      <c r="AI58" s="28">
        <f t="shared" si="1"/>
        <v>341.90999146000001</v>
      </c>
      <c r="AJ58" s="26">
        <v>360.4515902633521</v>
      </c>
      <c r="AK58" s="109">
        <f t="shared" si="6"/>
        <v>2.5634312855300436</v>
      </c>
      <c r="AL58" s="113">
        <f t="shared" si="2"/>
        <v>2.1559237918526573</v>
      </c>
      <c r="AM58" s="33">
        <f t="shared" si="3"/>
        <v>4.3126652650776358E-2</v>
      </c>
      <c r="AN58" s="17"/>
    </row>
    <row r="59" spans="2:40" x14ac:dyDescent="0.3">
      <c r="B59" s="25">
        <v>43915</v>
      </c>
      <c r="C59">
        <v>58</v>
      </c>
      <c r="D59">
        <v>94.291999820000001</v>
      </c>
      <c r="E59" s="5"/>
      <c r="F59" s="6">
        <v>95.328278775489125</v>
      </c>
      <c r="G59" s="9"/>
      <c r="H59" s="10">
        <v>1.407954592067262</v>
      </c>
      <c r="I59" s="10">
        <v>96.73623336755638</v>
      </c>
      <c r="J59" s="26">
        <f t="shared" si="7"/>
        <v>95.209999084000003</v>
      </c>
      <c r="K59" s="28">
        <v>93.729740598631494</v>
      </c>
      <c r="L59" s="119">
        <f t="shared" si="4"/>
        <v>0.11827969148912132</v>
      </c>
      <c r="M59" s="124">
        <f t="shared" si="0"/>
        <v>0.37658809488887679</v>
      </c>
      <c r="N59" s="29">
        <f t="shared" si="5"/>
        <v>9.7357068017692866E-3</v>
      </c>
      <c r="O59" s="17"/>
      <c r="AA59" s="25">
        <v>43915</v>
      </c>
      <c r="AB59">
        <v>58</v>
      </c>
      <c r="AC59">
        <v>342.39001459999997</v>
      </c>
      <c r="AD59" s="31"/>
      <c r="AE59" s="5">
        <v>350.89671502276502</v>
      </c>
      <c r="AG59">
        <v>7.9281005276840713</v>
      </c>
      <c r="AH59" s="17">
        <v>358.8248155504491</v>
      </c>
      <c r="AI59" s="28">
        <f t="shared" si="1"/>
        <v>350.77799682</v>
      </c>
      <c r="AJ59" s="26">
        <v>357.53565824819304</v>
      </c>
      <c r="AK59" s="109">
        <f t="shared" si="6"/>
        <v>0.11871820276502376</v>
      </c>
      <c r="AL59" s="113">
        <f t="shared" si="2"/>
        <v>9.9845624617232565E-2</v>
      </c>
      <c r="AM59" s="33">
        <f t="shared" si="3"/>
        <v>2.449832606771362E-2</v>
      </c>
      <c r="AN59" s="17"/>
    </row>
    <row r="60" spans="2:40" x14ac:dyDescent="0.3">
      <c r="B60" s="25">
        <v>43916</v>
      </c>
      <c r="C60">
        <v>59</v>
      </c>
      <c r="D60">
        <v>97.77449799</v>
      </c>
      <c r="E60" s="5"/>
      <c r="F60" s="6">
        <v>94.81013929774457</v>
      </c>
      <c r="G60" s="9"/>
      <c r="H60" s="10">
        <v>0.44490755716135366</v>
      </c>
      <c r="I60" s="10">
        <v>95.255046854905927</v>
      </c>
      <c r="J60" s="26">
        <f t="shared" si="7"/>
        <v>95.077049255999995</v>
      </c>
      <c r="K60" s="28">
        <v>97.223278589398504</v>
      </c>
      <c r="L60" s="119">
        <f t="shared" si="4"/>
        <v>0.26690995825542529</v>
      </c>
      <c r="M60" s="124">
        <f t="shared" si="0"/>
        <v>0.84980871543383296</v>
      </c>
      <c r="N60" s="29">
        <f t="shared" si="5"/>
        <v>2.7588469278317235E-2</v>
      </c>
      <c r="O60" s="17"/>
      <c r="AA60" s="25">
        <v>43916</v>
      </c>
      <c r="AB60">
        <v>59</v>
      </c>
      <c r="AC60">
        <v>362.98999020000002</v>
      </c>
      <c r="AD60" s="31"/>
      <c r="AE60" s="5">
        <v>346.64336481138253</v>
      </c>
      <c r="AG60">
        <v>1.8373751581507873</v>
      </c>
      <c r="AH60" s="17">
        <v>348.48073996953332</v>
      </c>
      <c r="AI60" s="28">
        <f t="shared" si="1"/>
        <v>349.48900448999996</v>
      </c>
      <c r="AJ60" s="26">
        <v>342.77799256503948</v>
      </c>
      <c r="AK60" s="109">
        <f t="shared" si="6"/>
        <v>2.8456396786174309</v>
      </c>
      <c r="AL60" s="113">
        <f t="shared" si="2"/>
        <v>2.3932696463532204</v>
      </c>
      <c r="AM60" s="33">
        <f t="shared" si="3"/>
        <v>3.719382372654767E-2</v>
      </c>
      <c r="AN60" s="17"/>
    </row>
    <row r="61" spans="2:40" x14ac:dyDescent="0.3">
      <c r="B61" s="25">
        <v>43917</v>
      </c>
      <c r="C61">
        <v>60</v>
      </c>
      <c r="D61">
        <v>95.004997250000002</v>
      </c>
      <c r="E61" s="5"/>
      <c r="F61" s="6">
        <v>96.292318643872278</v>
      </c>
      <c r="G61" s="9"/>
      <c r="H61" s="10">
        <v>0.96354345164453092</v>
      </c>
      <c r="I61" s="10">
        <v>97.255862095516804</v>
      </c>
      <c r="J61" s="26">
        <f t="shared" si="7"/>
        <v>96.312548830000011</v>
      </c>
      <c r="K61" s="28">
        <v>94.444998292226856</v>
      </c>
      <c r="L61" s="119">
        <f t="shared" si="4"/>
        <v>2.0230186127733418E-2</v>
      </c>
      <c r="M61" s="124">
        <f t="shared" si="0"/>
        <v>6.4410442377516794E-2</v>
      </c>
      <c r="N61" s="29">
        <f t="shared" si="5"/>
        <v>1.3762976873303462E-2</v>
      </c>
      <c r="O61" s="17"/>
      <c r="AA61" s="25">
        <v>43917</v>
      </c>
      <c r="AB61">
        <v>60</v>
      </c>
      <c r="AC61">
        <v>357.11999509999998</v>
      </c>
      <c r="AD61" s="31"/>
      <c r="AE61" s="5">
        <v>354.81667750569125</v>
      </c>
      <c r="AG61">
        <v>5.0053439262297541</v>
      </c>
      <c r="AH61" s="17">
        <v>359.82202143192097</v>
      </c>
      <c r="AI61" s="28">
        <f t="shared" si="1"/>
        <v>355.40400082000002</v>
      </c>
      <c r="AJ61" s="26">
        <v>363.14019629109492</v>
      </c>
      <c r="AK61" s="109">
        <f t="shared" si="6"/>
        <v>0.58732331430877593</v>
      </c>
      <c r="AL61" s="113">
        <f t="shared" si="2"/>
        <v>0.49395679688220218</v>
      </c>
      <c r="AM61" s="33">
        <f t="shared" si="3"/>
        <v>4.8050915757865981E-3</v>
      </c>
      <c r="AN61" s="17"/>
    </row>
    <row r="62" spans="2:40" x14ac:dyDescent="0.3">
      <c r="B62" s="25">
        <v>43920</v>
      </c>
      <c r="C62">
        <v>61</v>
      </c>
      <c r="D62">
        <v>98.197502139999997</v>
      </c>
      <c r="E62" s="5"/>
      <c r="F62" s="6">
        <v>95.64865794693614</v>
      </c>
      <c r="G62" s="9"/>
      <c r="H62" s="10">
        <v>0.15994137735419656</v>
      </c>
      <c r="I62" s="10">
        <v>95.808599324290341</v>
      </c>
      <c r="J62" s="26">
        <f t="shared" si="7"/>
        <v>95.893247986000006</v>
      </c>
      <c r="K62" s="28">
        <v>97.64762369918418</v>
      </c>
      <c r="L62" s="119">
        <f t="shared" si="4"/>
        <v>0.24459003906386556</v>
      </c>
      <c r="M62" s="124">
        <f t="shared" si="0"/>
        <v>0.77874481815273255</v>
      </c>
      <c r="N62" s="29">
        <f t="shared" si="5"/>
        <v>2.3465506797869674E-2</v>
      </c>
      <c r="O62" s="17"/>
      <c r="AA62" s="25">
        <v>43920</v>
      </c>
      <c r="AB62">
        <v>61</v>
      </c>
      <c r="AC62">
        <v>370.9599915</v>
      </c>
      <c r="AD62" s="31"/>
      <c r="AE62" s="5">
        <v>355.96833630284561</v>
      </c>
      <c r="AG62">
        <v>3.0785013616920613</v>
      </c>
      <c r="AH62" s="17">
        <v>359.04683766453769</v>
      </c>
      <c r="AI62" s="28">
        <f t="shared" si="1"/>
        <v>355.95499874999996</v>
      </c>
      <c r="AJ62" s="26">
        <v>357.33795465653941</v>
      </c>
      <c r="AK62" s="109">
        <f t="shared" si="6"/>
        <v>1.3337552845655409E-2</v>
      </c>
      <c r="AL62" s="113">
        <f t="shared" si="2"/>
        <v>1.1217288197797335E-2</v>
      </c>
      <c r="AM62" s="33">
        <f t="shared" si="3"/>
        <v>4.0449086407745513E-2</v>
      </c>
      <c r="AN62" s="17"/>
    </row>
    <row r="63" spans="2:40" x14ac:dyDescent="0.3">
      <c r="B63" s="25">
        <v>43921</v>
      </c>
      <c r="C63">
        <v>62</v>
      </c>
      <c r="D63">
        <v>97.486000059999995</v>
      </c>
      <c r="E63" s="5"/>
      <c r="F63" s="6">
        <v>96.923080043468076</v>
      </c>
      <c r="G63" s="9"/>
      <c r="H63" s="10">
        <v>0.71718173694306619</v>
      </c>
      <c r="I63" s="10">
        <v>97.640261780411137</v>
      </c>
      <c r="J63" s="26">
        <f t="shared" si="7"/>
        <v>96.764599611000008</v>
      </c>
      <c r="K63" s="28">
        <v>96.93386609597782</v>
      </c>
      <c r="L63" s="119">
        <f t="shared" si="4"/>
        <v>0.15848043246806753</v>
      </c>
      <c r="M63" s="124">
        <f t="shared" si="0"/>
        <v>0.50458234536234003</v>
      </c>
      <c r="N63" s="29">
        <f t="shared" si="5"/>
        <v>7.4000415296143459E-3</v>
      </c>
      <c r="O63" s="17"/>
      <c r="AA63" s="25">
        <v>43921</v>
      </c>
      <c r="AB63">
        <v>62</v>
      </c>
      <c r="AC63">
        <v>375.5</v>
      </c>
      <c r="AD63" s="31"/>
      <c r="AE63" s="5">
        <v>363.46416390142281</v>
      </c>
      <c r="AG63">
        <v>5.2871644801346278</v>
      </c>
      <c r="AH63" s="17">
        <v>368.75132838155741</v>
      </c>
      <c r="AI63" s="28">
        <f t="shared" si="1"/>
        <v>362.35699463000003</v>
      </c>
      <c r="AJ63" s="26">
        <v>371.01820514502413</v>
      </c>
      <c r="AK63" s="109">
        <f t="shared" si="6"/>
        <v>1.1071692714227765</v>
      </c>
      <c r="AL63" s="113">
        <f t="shared" si="2"/>
        <v>0.93116308104002055</v>
      </c>
      <c r="AM63" s="33">
        <f t="shared" si="3"/>
        <v>3.5001345858854775E-2</v>
      </c>
      <c r="AN63" s="17"/>
    </row>
    <row r="64" spans="2:40" x14ac:dyDescent="0.3">
      <c r="B64" s="25">
        <v>43922</v>
      </c>
      <c r="C64">
        <v>63</v>
      </c>
      <c r="D64">
        <v>95.385002139999997</v>
      </c>
      <c r="E64" s="5"/>
      <c r="F64" s="6">
        <v>97.204540051734028</v>
      </c>
      <c r="G64" s="9"/>
      <c r="H64" s="10">
        <v>0.4993208726045093</v>
      </c>
      <c r="I64" s="10">
        <v>97.703860924338542</v>
      </c>
      <c r="J64" s="26">
        <f t="shared" si="7"/>
        <v>97.232099915000006</v>
      </c>
      <c r="K64" s="28">
        <v>94.8262078306348</v>
      </c>
      <c r="L64" s="119">
        <f t="shared" si="4"/>
        <v>2.7559863265977924E-2</v>
      </c>
      <c r="M64" s="124">
        <f t="shared" si="0"/>
        <v>8.7747239378681827E-2</v>
      </c>
      <c r="N64" s="29">
        <f t="shared" si="5"/>
        <v>1.9364656220156675E-2</v>
      </c>
      <c r="O64" s="17"/>
      <c r="AA64" s="25">
        <v>43922</v>
      </c>
      <c r="AB64">
        <v>63</v>
      </c>
      <c r="AC64">
        <v>364.07998659999998</v>
      </c>
      <c r="AD64" s="31"/>
      <c r="AE64" s="5">
        <v>369.4820819507114</v>
      </c>
      <c r="AG64">
        <v>5.652541264711612</v>
      </c>
      <c r="AH64" s="17">
        <v>375.13462321542301</v>
      </c>
      <c r="AI64" s="28">
        <f t="shared" si="1"/>
        <v>369.21099549000002</v>
      </c>
      <c r="AJ64" s="26">
        <v>375.505811333986</v>
      </c>
      <c r="AK64" s="109">
        <f t="shared" si="6"/>
        <v>0.27108646071138764</v>
      </c>
      <c r="AL64" s="113">
        <f t="shared" si="2"/>
        <v>0.22799197060434001</v>
      </c>
      <c r="AM64" s="33">
        <f t="shared" si="3"/>
        <v>1.4093081407512973E-2</v>
      </c>
      <c r="AN64" s="17"/>
    </row>
    <row r="65" spans="2:40" x14ac:dyDescent="0.3">
      <c r="B65" s="25">
        <v>43923</v>
      </c>
      <c r="C65">
        <v>64</v>
      </c>
      <c r="D65">
        <v>95.941497799999993</v>
      </c>
      <c r="E65" s="5"/>
      <c r="F65" s="6">
        <v>96.29477109586702</v>
      </c>
      <c r="G65" s="9"/>
      <c r="H65" s="10">
        <v>-0.20522404163124952</v>
      </c>
      <c r="I65" s="10">
        <v>96.089547054235766</v>
      </c>
      <c r="J65" s="26">
        <f t="shared" si="7"/>
        <v>96.539801026999996</v>
      </c>
      <c r="K65" s="28">
        <v>95.384467630066922</v>
      </c>
      <c r="L65" s="119">
        <f t="shared" si="4"/>
        <v>0.24502993113297578</v>
      </c>
      <c r="M65" s="124">
        <f t="shared" si="0"/>
        <v>0.78014538078675144</v>
      </c>
      <c r="N65" s="29">
        <f t="shared" si="5"/>
        <v>6.2361255631762967E-3</v>
      </c>
      <c r="O65" s="17"/>
      <c r="AA65" s="25">
        <v>43923</v>
      </c>
      <c r="AB65">
        <v>64</v>
      </c>
      <c r="AC65">
        <v>370.07998659999998</v>
      </c>
      <c r="AD65" s="31"/>
      <c r="AE65" s="5">
        <v>366.78103427535569</v>
      </c>
      <c r="AG65">
        <v>1.475746794677951</v>
      </c>
      <c r="AH65" s="17">
        <v>368.25678107003364</v>
      </c>
      <c r="AI65" s="28">
        <f t="shared" si="1"/>
        <v>368.18599245000001</v>
      </c>
      <c r="AJ65" s="26">
        <v>364.21761158460947</v>
      </c>
      <c r="AK65" s="109">
        <f t="shared" si="6"/>
        <v>1.4049581746443209</v>
      </c>
      <c r="AL65" s="113">
        <f t="shared" si="2"/>
        <v>1.1816126191372693</v>
      </c>
      <c r="AM65" s="33">
        <f t="shared" si="3"/>
        <v>5.1177967428081648E-3</v>
      </c>
      <c r="AN65" s="17"/>
    </row>
    <row r="66" spans="2:40" x14ac:dyDescent="0.3">
      <c r="B66" s="25">
        <v>43924</v>
      </c>
      <c r="C66">
        <v>65</v>
      </c>
      <c r="D66">
        <v>95.329498290000004</v>
      </c>
      <c r="E66" s="5"/>
      <c r="F66" s="6">
        <v>96.1181344479335</v>
      </c>
      <c r="G66" s="9"/>
      <c r="H66" s="10">
        <v>-0.19093034478238496</v>
      </c>
      <c r="I66" s="10">
        <v>95.927204103151112</v>
      </c>
      <c r="J66" s="26">
        <f t="shared" si="7"/>
        <v>96.309049987999984</v>
      </c>
      <c r="K66" s="28">
        <v>94.770528028623929</v>
      </c>
      <c r="L66" s="119">
        <f t="shared" si="4"/>
        <v>0.19091554006648437</v>
      </c>
      <c r="M66" s="124">
        <f t="shared" si="0"/>
        <v>0.60785176739263813</v>
      </c>
      <c r="N66" s="29">
        <f t="shared" si="5"/>
        <v>1.0275431168431258E-2</v>
      </c>
      <c r="O66" s="17"/>
      <c r="AA66" s="25">
        <v>43924</v>
      </c>
      <c r="AB66">
        <v>65</v>
      </c>
      <c r="AC66">
        <v>361.76000979999998</v>
      </c>
      <c r="AD66" s="31"/>
      <c r="AE66" s="5">
        <v>368.43051043767787</v>
      </c>
      <c r="AG66">
        <v>1.5626114785000622</v>
      </c>
      <c r="AH66" s="17">
        <v>369.99312191617793</v>
      </c>
      <c r="AI66" s="28">
        <f t="shared" si="1"/>
        <v>369.45198977000001</v>
      </c>
      <c r="AJ66" s="26">
        <v>370.14835755871303</v>
      </c>
      <c r="AK66" s="109">
        <f t="shared" si="6"/>
        <v>1.0214793323221443</v>
      </c>
      <c r="AL66" s="113">
        <f t="shared" si="2"/>
        <v>0.85909523218747785</v>
      </c>
      <c r="AM66" s="33">
        <f t="shared" si="3"/>
        <v>2.1262659668360155E-2</v>
      </c>
      <c r="AN66" s="17"/>
    </row>
    <row r="67" spans="2:40" x14ac:dyDescent="0.3">
      <c r="B67" s="25">
        <v>43927</v>
      </c>
      <c r="C67">
        <v>66</v>
      </c>
      <c r="D67">
        <v>99.879501340000004</v>
      </c>
      <c r="E67" s="5"/>
      <c r="F67" s="6">
        <v>95.723816368966752</v>
      </c>
      <c r="G67" s="9"/>
      <c r="H67" s="10">
        <v>-0.29262421187456644</v>
      </c>
      <c r="I67" s="10">
        <v>95.431192157092184</v>
      </c>
      <c r="J67" s="26">
        <f t="shared" si="7"/>
        <v>95.739849090000007</v>
      </c>
      <c r="K67" s="28">
        <v>99.334954982301483</v>
      </c>
      <c r="L67" s="119">
        <f t="shared" si="4"/>
        <v>1.603272103325537E-2</v>
      </c>
      <c r="M67" s="124">
        <f t="shared" si="0"/>
        <v>5.1046226057782543E-2</v>
      </c>
      <c r="N67" s="29">
        <f t="shared" si="5"/>
        <v>4.1446464934863855E-2</v>
      </c>
      <c r="O67" s="17"/>
      <c r="AA67" s="25">
        <v>43927</v>
      </c>
      <c r="AB67">
        <v>66</v>
      </c>
      <c r="AC67">
        <v>379.9599915</v>
      </c>
      <c r="AD67" s="31"/>
      <c r="AE67" s="5">
        <v>365.09526011883895</v>
      </c>
      <c r="AG67">
        <v>-0.88631942016942711</v>
      </c>
      <c r="AH67" s="17">
        <v>364.20894069866955</v>
      </c>
      <c r="AI67" s="28">
        <f t="shared" si="1"/>
        <v>366.09399722000001</v>
      </c>
      <c r="AJ67" s="26">
        <v>361.92441274017381</v>
      </c>
      <c r="AK67" s="109">
        <f t="shared" si="6"/>
        <v>0.99873710116105485</v>
      </c>
      <c r="AL67" s="113">
        <f t="shared" si="2"/>
        <v>0.83996832306501723</v>
      </c>
      <c r="AM67" s="33">
        <f t="shared" si="3"/>
        <v>3.6493300847965711E-2</v>
      </c>
      <c r="AN67" s="17"/>
    </row>
    <row r="68" spans="2:40" x14ac:dyDescent="0.3">
      <c r="B68" s="25">
        <v>43928</v>
      </c>
      <c r="C68">
        <v>67</v>
      </c>
      <c r="D68">
        <v>100.58000180000001</v>
      </c>
      <c r="E68" s="5"/>
      <c r="F68" s="6">
        <v>97.801658854483378</v>
      </c>
      <c r="G68" s="9"/>
      <c r="H68" s="10">
        <v>0.89260913682103005</v>
      </c>
      <c r="I68" s="10">
        <v>98.694267991304415</v>
      </c>
      <c r="J68" s="26">
        <f t="shared" si="7"/>
        <v>97.277449797000003</v>
      </c>
      <c r="K68" s="28">
        <v>100.03767608941976</v>
      </c>
      <c r="L68" s="119">
        <f t="shared" si="4"/>
        <v>0.52420905748337532</v>
      </c>
      <c r="M68" s="124">
        <f t="shared" si="0"/>
        <v>1.6690176292801264</v>
      </c>
      <c r="N68" s="29">
        <f t="shared" si="5"/>
        <v>3.2835075998179218E-2</v>
      </c>
      <c r="O68" s="17"/>
      <c r="AA68" s="25">
        <v>43928</v>
      </c>
      <c r="AB68">
        <v>67</v>
      </c>
      <c r="AC68">
        <v>372.27999879999999</v>
      </c>
      <c r="AD68" s="31"/>
      <c r="AE68" s="5">
        <v>372.52762580941948</v>
      </c>
      <c r="AG68">
        <v>3.2730231352055492</v>
      </c>
      <c r="AH68" s="17">
        <v>375.80064894462504</v>
      </c>
      <c r="AI68" s="28">
        <f t="shared" si="1"/>
        <v>370.93599552000001</v>
      </c>
      <c r="AJ68" s="26">
        <v>379.91432410617955</v>
      </c>
      <c r="AK68" s="109">
        <f t="shared" si="6"/>
        <v>1.59163028941947</v>
      </c>
      <c r="AL68" s="113">
        <f t="shared" si="2"/>
        <v>1.3386095535941953</v>
      </c>
      <c r="AM68" s="33">
        <f t="shared" si="3"/>
        <v>3.6101947038041662E-3</v>
      </c>
      <c r="AN68" s="17"/>
    </row>
    <row r="69" spans="2:40" x14ac:dyDescent="0.3">
      <c r="B69" s="25">
        <v>43929</v>
      </c>
      <c r="C69">
        <v>68</v>
      </c>
      <c r="D69">
        <v>102.1500015</v>
      </c>
      <c r="E69" s="5"/>
      <c r="F69" s="6">
        <v>99.190830327241684</v>
      </c>
      <c r="G69" s="9"/>
      <c r="H69" s="10">
        <v>1.1408903047896684</v>
      </c>
      <c r="I69" s="10">
        <v>100.33172063203135</v>
      </c>
      <c r="J69" s="26">
        <f t="shared" si="7"/>
        <v>98.855900559999995</v>
      </c>
      <c r="K69" s="28">
        <v>101.61265282442341</v>
      </c>
      <c r="L69" s="119">
        <f t="shared" si="4"/>
        <v>0.33492976724168955</v>
      </c>
      <c r="M69" s="124">
        <f t="shared" si="0"/>
        <v>1.0663754815316167</v>
      </c>
      <c r="N69" s="29">
        <f t="shared" si="5"/>
        <v>3.2247683716382584E-2</v>
      </c>
      <c r="O69" s="17"/>
      <c r="AA69" s="25">
        <v>43929</v>
      </c>
      <c r="AB69">
        <v>68</v>
      </c>
      <c r="AC69">
        <v>371.11999509999998</v>
      </c>
      <c r="AD69" s="31"/>
      <c r="AE69" s="5">
        <v>372.40381230470973</v>
      </c>
      <c r="AG69">
        <v>1.5746048152479024</v>
      </c>
      <c r="AH69" s="17">
        <v>373.97841711995761</v>
      </c>
      <c r="AI69" s="28">
        <f t="shared" si="1"/>
        <v>372.25999758999995</v>
      </c>
      <c r="AJ69" s="26">
        <v>372.32297647506783</v>
      </c>
      <c r="AK69" s="109">
        <f t="shared" si="6"/>
        <v>0.14381471470977658</v>
      </c>
      <c r="AL69" s="113">
        <f t="shared" si="2"/>
        <v>0.12095255558886553</v>
      </c>
      <c r="AM69" s="33">
        <f t="shared" si="3"/>
        <v>3.0717894617690788E-3</v>
      </c>
      <c r="AN69" s="17"/>
    </row>
    <row r="70" spans="2:40" x14ac:dyDescent="0.3">
      <c r="B70" s="25">
        <v>43930</v>
      </c>
      <c r="C70">
        <v>69</v>
      </c>
      <c r="D70">
        <v>102.1380005</v>
      </c>
      <c r="E70" s="5"/>
      <c r="F70" s="6">
        <v>100.67041591362084</v>
      </c>
      <c r="G70" s="9"/>
      <c r="H70" s="10">
        <v>1.3102379455844135</v>
      </c>
      <c r="I70" s="10">
        <v>101.98065385920526</v>
      </c>
      <c r="J70" s="26">
        <f t="shared" si="7"/>
        <v>100.54285123700002</v>
      </c>
      <c r="K70" s="28">
        <v>101.60061378021419</v>
      </c>
      <c r="L70" s="119">
        <f t="shared" si="4"/>
        <v>0.12756467662082116</v>
      </c>
      <c r="M70" s="124">
        <f t="shared" ref="M70:M133" si="8">L70/$L$254</f>
        <v>0.40615035378384517</v>
      </c>
      <c r="N70" s="29">
        <f t="shared" si="5"/>
        <v>1.5617588509577118E-2</v>
      </c>
      <c r="O70" s="17"/>
      <c r="AA70" s="25">
        <v>43930</v>
      </c>
      <c r="AB70">
        <v>69</v>
      </c>
      <c r="AC70">
        <v>370.72000120000001</v>
      </c>
      <c r="AD70" s="31"/>
      <c r="AE70" s="5">
        <v>371.76190370235486</v>
      </c>
      <c r="AG70">
        <v>0.46634810644651403</v>
      </c>
      <c r="AH70" s="17">
        <v>372.22825180880136</v>
      </c>
      <c r="AI70" s="28">
        <f t="shared" ref="AI70:AI133" si="9">(0.4)*(AC69)+(0.3)*(AC68)+(0.2)*(AC67)+(0.1)*AC66</f>
        <v>372.29999696000004</v>
      </c>
      <c r="AJ70" s="26">
        <v>371.17636192944781</v>
      </c>
      <c r="AK70" s="109">
        <f t="shared" si="6"/>
        <v>0.5380932576451869</v>
      </c>
      <c r="AL70" s="113">
        <f t="shared" ref="AL70:AL133" si="10">AK70/$AK$254</f>
        <v>0.45255281970738975</v>
      </c>
      <c r="AM70" s="33">
        <f t="shared" ref="AM70:AM133" si="11">ABS((AC70-AI70)/AC70)</f>
        <v>4.2619652430019228E-3</v>
      </c>
      <c r="AN70" s="17"/>
    </row>
    <row r="71" spans="2:40" x14ac:dyDescent="0.3">
      <c r="B71" s="25">
        <v>43934</v>
      </c>
      <c r="C71">
        <v>70</v>
      </c>
      <c r="D71">
        <v>108.4434967</v>
      </c>
      <c r="E71" s="5"/>
      <c r="F71" s="6">
        <v>101.40420820681042</v>
      </c>
      <c r="G71" s="9"/>
      <c r="H71" s="10">
        <v>1.0220151193869969</v>
      </c>
      <c r="I71" s="10">
        <v>102.42622332619742</v>
      </c>
      <c r="J71" s="26">
        <f t="shared" ref="J71:J134" si="12">(0.4)*(D70)+(0.3)*(D69)+(0.2)*(D68)+(0.1)*D67</f>
        <v>101.60415114400001</v>
      </c>
      <c r="K71" s="28">
        <v>107.92609894919475</v>
      </c>
      <c r="L71" s="119">
        <f t="shared" ref="L71:L134" si="13">ABS((F71-J71))</f>
        <v>0.19994293718959</v>
      </c>
      <c r="M71" s="124">
        <f t="shared" si="8"/>
        <v>0.63659389752161599</v>
      </c>
      <c r="N71" s="29">
        <f t="shared" ref="N71:N134" si="14">ABS((D71-J71)/D71)</f>
        <v>6.3068286841768573E-2</v>
      </c>
      <c r="O71" s="17"/>
      <c r="AA71" s="25">
        <v>43934</v>
      </c>
      <c r="AB71">
        <v>70</v>
      </c>
      <c r="AC71">
        <v>396.72000120000001</v>
      </c>
      <c r="AD71" s="31"/>
      <c r="AE71" s="5">
        <v>371.24095245117746</v>
      </c>
      <c r="AG71">
        <v>-2.7301572365439841E-2</v>
      </c>
      <c r="AH71" s="17">
        <v>371.21365087881202</v>
      </c>
      <c r="AI71" s="28">
        <f t="shared" si="9"/>
        <v>372.07599792000002</v>
      </c>
      <c r="AJ71" s="26">
        <v>370.78098489409933</v>
      </c>
      <c r="AK71" s="109">
        <f t="shared" ref="AK71:AK134" si="15">ABS((AE71-AI71))</f>
        <v>0.83504546882255681</v>
      </c>
      <c r="AL71" s="113">
        <f t="shared" si="10"/>
        <v>0.70229867431030335</v>
      </c>
      <c r="AM71" s="33">
        <f t="shared" si="11"/>
        <v>6.2119386986934685E-2</v>
      </c>
      <c r="AN71" s="17"/>
    </row>
    <row r="72" spans="2:40" x14ac:dyDescent="0.3">
      <c r="B72" s="25">
        <v>43935</v>
      </c>
      <c r="C72">
        <v>71</v>
      </c>
      <c r="D72">
        <v>114.1660004</v>
      </c>
      <c r="E72" s="5"/>
      <c r="F72" s="6">
        <v>104.9238524534052</v>
      </c>
      <c r="G72" s="9"/>
      <c r="H72" s="10">
        <v>2.2708296829908883</v>
      </c>
      <c r="I72" s="10">
        <v>107.1946821363961</v>
      </c>
      <c r="J72" s="26">
        <f t="shared" si="12"/>
        <v>104.50679930999999</v>
      </c>
      <c r="K72" s="28">
        <v>113.66674348146591</v>
      </c>
      <c r="L72" s="119">
        <f t="shared" si="13"/>
        <v>0.41705314340521227</v>
      </c>
      <c r="M72" s="124">
        <f t="shared" si="8"/>
        <v>1.3278462833734364</v>
      </c>
      <c r="N72" s="29">
        <f t="shared" si="14"/>
        <v>8.4606634691215918E-2</v>
      </c>
      <c r="O72" s="17"/>
      <c r="AA72" s="25">
        <v>43935</v>
      </c>
      <c r="AB72">
        <v>71</v>
      </c>
      <c r="AC72">
        <v>413.5499878</v>
      </c>
      <c r="AD72" s="31"/>
      <c r="AE72" s="5">
        <v>383.98047682558877</v>
      </c>
      <c r="AG72">
        <v>6.3561114010229316</v>
      </c>
      <c r="AH72" s="17">
        <v>390.3365882266117</v>
      </c>
      <c r="AI72" s="28">
        <f t="shared" si="9"/>
        <v>381.35599974000002</v>
      </c>
      <c r="AJ72" s="26">
        <v>396.48088411521491</v>
      </c>
      <c r="AK72" s="109">
        <f t="shared" si="15"/>
        <v>2.6244770855887509</v>
      </c>
      <c r="AL72" s="113">
        <f t="shared" si="10"/>
        <v>2.2072651691238776</v>
      </c>
      <c r="AM72" s="33">
        <f t="shared" si="11"/>
        <v>7.7847875733875138E-2</v>
      </c>
      <c r="AN72" s="17"/>
    </row>
    <row r="73" spans="2:40" x14ac:dyDescent="0.3">
      <c r="B73" s="25">
        <v>43936</v>
      </c>
      <c r="C73">
        <v>72</v>
      </c>
      <c r="D73">
        <v>115.3840027</v>
      </c>
      <c r="E73" s="5"/>
      <c r="F73" s="6">
        <v>109.5449264267026</v>
      </c>
      <c r="G73" s="9"/>
      <c r="H73" s="10">
        <v>3.4459518281441435</v>
      </c>
      <c r="I73" s="10">
        <v>112.99087825484675</v>
      </c>
      <c r="J73" s="26">
        <f t="shared" si="12"/>
        <v>108.84204942000002</v>
      </c>
      <c r="K73" s="28">
        <v>114.88860695423023</v>
      </c>
      <c r="L73" s="119">
        <f t="shared" si="13"/>
        <v>0.70287700670257891</v>
      </c>
      <c r="M73" s="124">
        <f t="shared" si="8"/>
        <v>2.2378745629351391</v>
      </c>
      <c r="N73" s="29">
        <f t="shared" si="14"/>
        <v>5.6697229485175187E-2</v>
      </c>
      <c r="O73" s="17"/>
      <c r="AA73" s="25">
        <v>43936</v>
      </c>
      <c r="AB73">
        <v>72</v>
      </c>
      <c r="AC73">
        <v>426.75</v>
      </c>
      <c r="AD73" s="31"/>
      <c r="AE73" s="5">
        <v>398.76523231279441</v>
      </c>
      <c r="AG73">
        <v>10.570433444114288</v>
      </c>
      <c r="AH73" s="17">
        <v>409.33566575690872</v>
      </c>
      <c r="AI73" s="28">
        <f t="shared" si="9"/>
        <v>395.69199522999997</v>
      </c>
      <c r="AJ73" s="26">
        <v>413.11661332724282</v>
      </c>
      <c r="AK73" s="109">
        <f t="shared" si="15"/>
        <v>3.0732370827944351</v>
      </c>
      <c r="AL73" s="113">
        <f t="shared" si="10"/>
        <v>2.5846859957591493</v>
      </c>
      <c r="AM73" s="33">
        <f t="shared" si="11"/>
        <v>7.2777984229642712E-2</v>
      </c>
      <c r="AN73" s="17"/>
    </row>
    <row r="74" spans="2:40" x14ac:dyDescent="0.3">
      <c r="B74" s="25">
        <v>43937</v>
      </c>
      <c r="C74">
        <v>73</v>
      </c>
      <c r="D74">
        <v>120.4095001</v>
      </c>
      <c r="E74" s="5"/>
      <c r="F74" s="6">
        <v>112.4644645633513</v>
      </c>
      <c r="G74" s="9"/>
      <c r="H74" s="10">
        <v>3.1827449823964202</v>
      </c>
      <c r="I74" s="10">
        <v>115.64720954574771</v>
      </c>
      <c r="J74" s="26">
        <f t="shared" si="12"/>
        <v>112.30590058999999</v>
      </c>
      <c r="K74" s="28">
        <v>119.93003561617289</v>
      </c>
      <c r="L74" s="119">
        <f t="shared" si="13"/>
        <v>0.15856397335130623</v>
      </c>
      <c r="M74" s="124">
        <f t="shared" si="8"/>
        <v>0.50484832933362134</v>
      </c>
      <c r="N74" s="29">
        <f t="shared" si="14"/>
        <v>6.7300333472607859E-2</v>
      </c>
      <c r="O74" s="17"/>
      <c r="AA74" s="25">
        <v>43937</v>
      </c>
      <c r="AB74">
        <v>73</v>
      </c>
      <c r="AC74">
        <v>439.17001340000002</v>
      </c>
      <c r="AD74" s="31"/>
      <c r="AE74" s="5">
        <v>412.75761615639721</v>
      </c>
      <c r="AG74">
        <v>12.281408643858541</v>
      </c>
      <c r="AH74" s="17">
        <v>425.03902480025573</v>
      </c>
      <c r="AI74" s="28">
        <f t="shared" si="9"/>
        <v>411.18099670000004</v>
      </c>
      <c r="AJ74" s="26">
        <v>426.16426652945421</v>
      </c>
      <c r="AK74" s="109">
        <f t="shared" si="15"/>
        <v>1.5766194563971681</v>
      </c>
      <c r="AL74" s="113">
        <f t="shared" si="10"/>
        <v>1.3259849858006347</v>
      </c>
      <c r="AM74" s="33">
        <f t="shared" si="11"/>
        <v>6.3731620661694244E-2</v>
      </c>
      <c r="AN74" s="17"/>
    </row>
    <row r="75" spans="2:40" x14ac:dyDescent="0.3">
      <c r="B75" s="25">
        <v>43938</v>
      </c>
      <c r="C75">
        <v>74</v>
      </c>
      <c r="D75">
        <v>118.75</v>
      </c>
      <c r="E75" s="5"/>
      <c r="F75" s="6">
        <v>116.43698233167565</v>
      </c>
      <c r="G75" s="9"/>
      <c r="H75" s="10">
        <v>3.5776313753603857</v>
      </c>
      <c r="I75" s="10">
        <v>120.01461370703603</v>
      </c>
      <c r="J75" s="26">
        <f t="shared" si="12"/>
        <v>116.4565506</v>
      </c>
      <c r="K75" s="28">
        <v>118.26527475715091</v>
      </c>
      <c r="L75" s="119">
        <f t="shared" si="13"/>
        <v>1.9568268324348992E-2</v>
      </c>
      <c r="M75" s="124">
        <f t="shared" si="8"/>
        <v>6.2302976916529369E-2</v>
      </c>
      <c r="N75" s="29">
        <f t="shared" si="14"/>
        <v>1.9313258105263159E-2</v>
      </c>
      <c r="O75" s="17"/>
      <c r="AA75" s="25">
        <v>43938</v>
      </c>
      <c r="AB75">
        <v>74</v>
      </c>
      <c r="AC75">
        <v>422.9599915</v>
      </c>
      <c r="AD75" s="31"/>
      <c r="AE75" s="5">
        <v>425.96381477819864</v>
      </c>
      <c r="AG75">
        <v>12.743803632829987</v>
      </c>
      <c r="AH75" s="17">
        <v>438.70761841102865</v>
      </c>
      <c r="AI75" s="28">
        <f t="shared" si="9"/>
        <v>426.07500304000007</v>
      </c>
      <c r="AJ75" s="26">
        <v>438.44092394118138</v>
      </c>
      <c r="AK75" s="109">
        <f t="shared" si="15"/>
        <v>0.1111882618014306</v>
      </c>
      <c r="AL75" s="113">
        <f t="shared" si="10"/>
        <v>9.3512714908946887E-2</v>
      </c>
      <c r="AM75" s="33">
        <f t="shared" si="11"/>
        <v>7.3647900572176659E-3</v>
      </c>
      <c r="AN75" s="17"/>
    </row>
    <row r="76" spans="2:40" x14ac:dyDescent="0.3">
      <c r="B76" s="25">
        <v>43941</v>
      </c>
      <c r="C76">
        <v>75</v>
      </c>
      <c r="D76">
        <v>119.68049619999999</v>
      </c>
      <c r="E76" s="5"/>
      <c r="F76" s="6">
        <v>117.59349116583783</v>
      </c>
      <c r="G76" s="9"/>
      <c r="H76" s="10">
        <v>2.3670701047612837</v>
      </c>
      <c r="I76" s="10">
        <v>119.96056127059911</v>
      </c>
      <c r="J76" s="26">
        <f t="shared" si="12"/>
        <v>118.11625060999999</v>
      </c>
      <c r="K76" s="28">
        <v>119.19872071068153</v>
      </c>
      <c r="L76" s="119">
        <f t="shared" si="13"/>
        <v>0.52275944416216191</v>
      </c>
      <c r="M76" s="124">
        <f t="shared" si="8"/>
        <v>1.6644022374737359</v>
      </c>
      <c r="N76" s="29">
        <f t="shared" si="14"/>
        <v>1.3070179683964235E-2</v>
      </c>
      <c r="O76" s="17"/>
      <c r="AA76" s="25">
        <v>43941</v>
      </c>
      <c r="AB76">
        <v>75</v>
      </c>
      <c r="AC76">
        <v>437.48999020000002</v>
      </c>
      <c r="AD76" s="31"/>
      <c r="AE76" s="5">
        <v>424.46190313909932</v>
      </c>
      <c r="AG76">
        <v>5.6209459968653341</v>
      </c>
      <c r="AH76" s="17">
        <v>430.08284913596464</v>
      </c>
      <c r="AI76" s="28">
        <f t="shared" si="9"/>
        <v>427.63999940000002</v>
      </c>
      <c r="AJ76" s="26">
        <v>422.41800358725533</v>
      </c>
      <c r="AK76" s="109">
        <f t="shared" si="15"/>
        <v>3.178096260900702</v>
      </c>
      <c r="AL76" s="113">
        <f t="shared" si="10"/>
        <v>2.6728757585000187</v>
      </c>
      <c r="AM76" s="33">
        <f t="shared" si="11"/>
        <v>2.2514779813583949E-2</v>
      </c>
      <c r="AN76" s="17"/>
    </row>
    <row r="77" spans="2:40" x14ac:dyDescent="0.3">
      <c r="B77" s="25">
        <v>43942</v>
      </c>
      <c r="C77">
        <v>76</v>
      </c>
      <c r="D77">
        <v>116.4059982</v>
      </c>
      <c r="E77" s="5"/>
      <c r="F77" s="6">
        <v>118.63699368291891</v>
      </c>
      <c r="G77" s="9"/>
      <c r="H77" s="10">
        <v>1.705286310921182</v>
      </c>
      <c r="I77" s="10">
        <v>120.34227999384009</v>
      </c>
      <c r="J77" s="26">
        <f t="shared" si="12"/>
        <v>119.11749877000001</v>
      </c>
      <c r="K77" s="28">
        <v>115.91384226846527</v>
      </c>
      <c r="L77" s="119">
        <f t="shared" si="13"/>
        <v>0.48050508708109874</v>
      </c>
      <c r="M77" s="124">
        <f t="shared" si="8"/>
        <v>1.5298695240926274</v>
      </c>
      <c r="N77" s="29">
        <f t="shared" si="14"/>
        <v>2.329347810188713E-2</v>
      </c>
      <c r="O77" s="17"/>
      <c r="AA77" s="25">
        <v>43942</v>
      </c>
      <c r="AB77">
        <v>76</v>
      </c>
      <c r="AC77">
        <v>433.82998659999998</v>
      </c>
      <c r="AD77" s="31"/>
      <c r="AE77" s="5">
        <v>430.97594666954967</v>
      </c>
      <c r="AG77">
        <v>6.0674947636578427</v>
      </c>
      <c r="AH77" s="17">
        <v>437.04344143320753</v>
      </c>
      <c r="AI77" s="28">
        <f t="shared" si="9"/>
        <v>432.39299621000004</v>
      </c>
      <c r="AJ77" s="26">
        <v>436.7802921362146</v>
      </c>
      <c r="AK77" s="109">
        <f t="shared" si="15"/>
        <v>1.417049540450364</v>
      </c>
      <c r="AL77" s="113">
        <f t="shared" si="10"/>
        <v>1.1917818260765736</v>
      </c>
      <c r="AM77" s="33">
        <f t="shared" si="11"/>
        <v>3.3123353257848509E-3</v>
      </c>
      <c r="AN77" s="17"/>
    </row>
    <row r="78" spans="2:40" x14ac:dyDescent="0.3">
      <c r="B78" s="25">
        <v>43943</v>
      </c>
      <c r="C78">
        <v>77</v>
      </c>
      <c r="D78">
        <v>118.1744995</v>
      </c>
      <c r="E78" s="5"/>
      <c r="F78" s="6">
        <v>117.52149594145945</v>
      </c>
      <c r="G78" s="9"/>
      <c r="H78" s="10">
        <v>0.29489428473085899</v>
      </c>
      <c r="I78" s="10">
        <v>117.81639022619031</v>
      </c>
      <c r="J78" s="26">
        <f t="shared" si="12"/>
        <v>118.25749815</v>
      </c>
      <c r="K78" s="28">
        <v>117.68794987073024</v>
      </c>
      <c r="L78" s="119">
        <f t="shared" si="13"/>
        <v>0.73600220854055465</v>
      </c>
      <c r="M78" s="124">
        <f t="shared" si="8"/>
        <v>2.3433411607586563</v>
      </c>
      <c r="N78" s="29">
        <f t="shared" si="14"/>
        <v>7.0233976324145556E-4</v>
      </c>
      <c r="O78" s="17"/>
      <c r="AA78" s="25">
        <v>43943</v>
      </c>
      <c r="AB78">
        <v>77</v>
      </c>
      <c r="AC78">
        <v>421.42001340000002</v>
      </c>
      <c r="AD78" s="31"/>
      <c r="AE78" s="5">
        <v>432.40296663477483</v>
      </c>
      <c r="AG78">
        <v>3.7472573644414995</v>
      </c>
      <c r="AH78" s="17">
        <v>436.15022399921634</v>
      </c>
      <c r="AI78" s="28">
        <f t="shared" si="9"/>
        <v>433.28799134000002</v>
      </c>
      <c r="AJ78" s="26">
        <v>433.16253353356376</v>
      </c>
      <c r="AK78" s="109">
        <f t="shared" si="15"/>
        <v>0.88502470522519161</v>
      </c>
      <c r="AL78" s="113">
        <f t="shared" si="10"/>
        <v>0.74433273446526049</v>
      </c>
      <c r="AM78" s="33">
        <f t="shared" si="11"/>
        <v>2.8161875474896472E-2</v>
      </c>
      <c r="AN78" s="17"/>
    </row>
    <row r="79" spans="2:40" x14ac:dyDescent="0.3">
      <c r="B79" s="25">
        <v>43944</v>
      </c>
      <c r="C79">
        <v>78</v>
      </c>
      <c r="D79">
        <v>119.9725037</v>
      </c>
      <c r="E79" s="5"/>
      <c r="F79" s="6">
        <v>117.84799772072972</v>
      </c>
      <c r="G79" s="9"/>
      <c r="H79" s="10">
        <v>0.31069803200056628</v>
      </c>
      <c r="I79" s="10">
        <v>118.1586957527303</v>
      </c>
      <c r="J79" s="26">
        <f t="shared" si="12"/>
        <v>118.00269850000001</v>
      </c>
      <c r="K79" s="28">
        <v>119.49165389974303</v>
      </c>
      <c r="L79" s="119">
        <f t="shared" si="13"/>
        <v>0.15470077927028569</v>
      </c>
      <c r="M79" s="124">
        <f t="shared" si="8"/>
        <v>0.49254839110380849</v>
      </c>
      <c r="N79" s="29">
        <f t="shared" si="14"/>
        <v>1.6418805470007007E-2</v>
      </c>
      <c r="O79" s="17"/>
      <c r="AA79" s="25">
        <v>43944</v>
      </c>
      <c r="AB79">
        <v>78</v>
      </c>
      <c r="AC79">
        <v>426.7000122</v>
      </c>
      <c r="AD79" s="31"/>
      <c r="AE79" s="5">
        <v>426.91149001738745</v>
      </c>
      <c r="AG79">
        <v>-0.87210962647293888</v>
      </c>
      <c r="AH79" s="17">
        <v>426.03938039091452</v>
      </c>
      <c r="AI79" s="28">
        <f t="shared" si="9"/>
        <v>428.51099853000005</v>
      </c>
      <c r="AJ79" s="26">
        <v>420.89580043445824</v>
      </c>
      <c r="AK79" s="109">
        <f t="shared" si="15"/>
        <v>1.5995085126126014</v>
      </c>
      <c r="AL79" s="113">
        <f t="shared" si="10"/>
        <v>1.3452353792660099</v>
      </c>
      <c r="AM79" s="33">
        <f t="shared" si="11"/>
        <v>4.2441675139939178E-3</v>
      </c>
      <c r="AN79" s="17"/>
    </row>
    <row r="80" spans="2:40" x14ac:dyDescent="0.3">
      <c r="B80" s="25">
        <v>43945</v>
      </c>
      <c r="C80">
        <v>79</v>
      </c>
      <c r="D80">
        <v>120.5110016</v>
      </c>
      <c r="E80" s="5"/>
      <c r="F80" s="6">
        <v>118.91025071036486</v>
      </c>
      <c r="G80" s="9"/>
      <c r="H80" s="10">
        <v>0.68647551081785363</v>
      </c>
      <c r="I80" s="10">
        <v>119.59672622118272</v>
      </c>
      <c r="J80" s="26">
        <f t="shared" si="12"/>
        <v>118.69060059</v>
      </c>
      <c r="K80" s="28">
        <v>120.03185888471744</v>
      </c>
      <c r="L80" s="119">
        <f t="shared" si="13"/>
        <v>0.21965012036486087</v>
      </c>
      <c r="M80" s="124">
        <f t="shared" si="8"/>
        <v>0.69933916236096472</v>
      </c>
      <c r="N80" s="29">
        <f t="shared" si="14"/>
        <v>1.5105683181044922E-2</v>
      </c>
      <c r="O80" s="17"/>
      <c r="AA80" s="25">
        <v>43945</v>
      </c>
      <c r="AB80">
        <v>79</v>
      </c>
      <c r="AC80">
        <v>424.98999020000002</v>
      </c>
      <c r="AD80" s="31"/>
      <c r="AE80" s="5">
        <v>426.8057511086937</v>
      </c>
      <c r="AG80">
        <v>-0.4889242675833454</v>
      </c>
      <c r="AH80" s="17">
        <v>426.31682684111036</v>
      </c>
      <c r="AI80" s="28">
        <f t="shared" si="9"/>
        <v>427.62100523999999</v>
      </c>
      <c r="AJ80" s="26">
        <v>426.1148557055202</v>
      </c>
      <c r="AK80" s="109">
        <f t="shared" si="15"/>
        <v>0.81525413130628976</v>
      </c>
      <c r="AL80" s="113">
        <f t="shared" si="10"/>
        <v>0.68565355662575289</v>
      </c>
      <c r="AM80" s="33">
        <f t="shared" si="11"/>
        <v>6.1907694314442836E-3</v>
      </c>
      <c r="AN80" s="17"/>
    </row>
    <row r="81" spans="2:40" x14ac:dyDescent="0.3">
      <c r="B81" s="25">
        <v>43948</v>
      </c>
      <c r="C81">
        <v>80</v>
      </c>
      <c r="D81">
        <v>118.8000031</v>
      </c>
      <c r="E81" s="5"/>
      <c r="F81" s="6">
        <v>119.71062615518244</v>
      </c>
      <c r="G81" s="9"/>
      <c r="H81" s="10">
        <v>0.74342547781771451</v>
      </c>
      <c r="I81" s="10">
        <v>120.45405163300015</v>
      </c>
      <c r="J81" s="26">
        <f t="shared" si="12"/>
        <v>119.47165147000001</v>
      </c>
      <c r="K81" s="28">
        <v>118.31543637130794</v>
      </c>
      <c r="L81" s="119">
        <f t="shared" si="13"/>
        <v>0.23897468518242704</v>
      </c>
      <c r="M81" s="124">
        <f t="shared" si="8"/>
        <v>0.76086621706987223</v>
      </c>
      <c r="N81" s="29">
        <f t="shared" si="14"/>
        <v>5.653605660554179E-3</v>
      </c>
      <c r="O81" s="17"/>
      <c r="AA81" s="25">
        <v>43948</v>
      </c>
      <c r="AB81">
        <v>80</v>
      </c>
      <c r="AC81">
        <v>421.38000490000002</v>
      </c>
      <c r="AD81" s="31"/>
      <c r="AE81" s="5">
        <v>425.89787065434689</v>
      </c>
      <c r="AG81">
        <v>-0.69840236096507746</v>
      </c>
      <c r="AH81" s="17">
        <v>425.19946829338181</v>
      </c>
      <c r="AI81" s="28">
        <f t="shared" si="9"/>
        <v>425.67300108000001</v>
      </c>
      <c r="AJ81" s="26">
        <v>424.42457135683208</v>
      </c>
      <c r="AK81" s="109">
        <f t="shared" si="15"/>
        <v>0.22486957434688293</v>
      </c>
      <c r="AL81" s="113">
        <f t="shared" si="10"/>
        <v>0.18912216143058497</v>
      </c>
      <c r="AM81" s="33">
        <f t="shared" si="11"/>
        <v>1.0187944681947553E-2</v>
      </c>
      <c r="AN81" s="17"/>
    </row>
    <row r="82" spans="2:40" x14ac:dyDescent="0.3">
      <c r="B82" s="25">
        <v>43949</v>
      </c>
      <c r="C82">
        <v>81</v>
      </c>
      <c r="D82">
        <v>115.70400239999999</v>
      </c>
      <c r="E82" s="5"/>
      <c r="F82" s="6">
        <v>119.25531462759122</v>
      </c>
      <c r="G82" s="9"/>
      <c r="H82" s="10">
        <v>0.144056975113247</v>
      </c>
      <c r="I82" s="10">
        <v>119.39937160270446</v>
      </c>
      <c r="J82" s="26">
        <f t="shared" si="12"/>
        <v>119.48525241</v>
      </c>
      <c r="K82" s="28">
        <v>115.20962108098971</v>
      </c>
      <c r="L82" s="119">
        <f t="shared" si="13"/>
        <v>0.22993778240878271</v>
      </c>
      <c r="M82" s="124">
        <f t="shared" si="8"/>
        <v>0.73209382211028839</v>
      </c>
      <c r="N82" s="29">
        <f t="shared" si="14"/>
        <v>3.2680373466493051E-2</v>
      </c>
      <c r="O82" s="17"/>
      <c r="AA82" s="25">
        <v>43949</v>
      </c>
      <c r="AB82">
        <v>81</v>
      </c>
      <c r="AC82">
        <v>403.82998659999998</v>
      </c>
      <c r="AD82" s="31"/>
      <c r="AE82" s="5">
        <v>423.63893777717345</v>
      </c>
      <c r="AG82">
        <v>-1.4786676190692567</v>
      </c>
      <c r="AH82" s="17">
        <v>422.1602701581042</v>
      </c>
      <c r="AI82" s="28">
        <f t="shared" si="9"/>
        <v>423.53100280000001</v>
      </c>
      <c r="AJ82" s="26">
        <v>420.85625372607404</v>
      </c>
      <c r="AK82" s="109">
        <f t="shared" si="15"/>
        <v>0.1079349771734428</v>
      </c>
      <c r="AL82" s="113">
        <f t="shared" si="10"/>
        <v>9.0776603443529891E-2</v>
      </c>
      <c r="AM82" s="33">
        <f t="shared" si="11"/>
        <v>4.8785421721329963E-2</v>
      </c>
      <c r="AN82" s="17"/>
    </row>
    <row r="83" spans="2:40" x14ac:dyDescent="0.3">
      <c r="B83" s="25">
        <v>43950</v>
      </c>
      <c r="C83">
        <v>82</v>
      </c>
      <c r="D83">
        <v>118.635498</v>
      </c>
      <c r="E83" s="5"/>
      <c r="F83" s="6">
        <v>117.47965851379561</v>
      </c>
      <c r="G83" s="9"/>
      <c r="H83" s="10">
        <v>-0.81579956934117925</v>
      </c>
      <c r="I83" s="10">
        <v>116.66385894445443</v>
      </c>
      <c r="J83" s="26">
        <f t="shared" si="12"/>
        <v>118.02105258000002</v>
      </c>
      <c r="K83" s="28">
        <v>118.15040977589557</v>
      </c>
      <c r="L83" s="119">
        <f t="shared" si="13"/>
        <v>0.54139406620440411</v>
      </c>
      <c r="M83" s="124">
        <f t="shared" si="8"/>
        <v>1.7237325986330538</v>
      </c>
      <c r="N83" s="29">
        <f t="shared" si="14"/>
        <v>5.1792712161075208E-3</v>
      </c>
      <c r="O83" s="17"/>
      <c r="AA83" s="25">
        <v>43950</v>
      </c>
      <c r="AB83">
        <v>82</v>
      </c>
      <c r="AC83">
        <v>411.89001459999997</v>
      </c>
      <c r="AD83" s="31"/>
      <c r="AE83" s="5">
        <v>413.73446218858669</v>
      </c>
      <c r="AG83">
        <v>-5.6915716038280095</v>
      </c>
      <c r="AH83" s="17">
        <v>408.04289058475865</v>
      </c>
      <c r="AI83" s="28">
        <f t="shared" si="9"/>
        <v>415.61399537000005</v>
      </c>
      <c r="AJ83" s="26">
        <v>403.5088036630458</v>
      </c>
      <c r="AK83" s="109">
        <f t="shared" si="15"/>
        <v>1.8795331814133647</v>
      </c>
      <c r="AL83" s="113">
        <f t="shared" si="10"/>
        <v>1.5807446551264688</v>
      </c>
      <c r="AM83" s="33">
        <f t="shared" si="11"/>
        <v>9.0412018694276033E-3</v>
      </c>
      <c r="AN83" s="17"/>
    </row>
    <row r="84" spans="2:40" x14ac:dyDescent="0.3">
      <c r="B84" s="25">
        <v>43951</v>
      </c>
      <c r="C84">
        <v>83</v>
      </c>
      <c r="D84">
        <v>123.6999969</v>
      </c>
      <c r="E84" s="5"/>
      <c r="F84" s="6">
        <v>118.05757825689781</v>
      </c>
      <c r="G84" s="9"/>
      <c r="H84" s="10">
        <v>-0.1189399131194897</v>
      </c>
      <c r="I84" s="10">
        <v>117.93863834377832</v>
      </c>
      <c r="J84" s="26">
        <f t="shared" si="12"/>
        <v>117.9765007</v>
      </c>
      <c r="K84" s="28">
        <v>123.23096357597056</v>
      </c>
      <c r="L84" s="119">
        <f t="shared" si="13"/>
        <v>8.1077556897810155E-2</v>
      </c>
      <c r="M84" s="124">
        <f t="shared" si="8"/>
        <v>0.2581410410019464</v>
      </c>
      <c r="N84" s="29">
        <f t="shared" si="14"/>
        <v>4.6269170116688983E-2</v>
      </c>
      <c r="O84" s="17"/>
      <c r="AA84" s="25">
        <v>43951</v>
      </c>
      <c r="AB84">
        <v>83</v>
      </c>
      <c r="AC84">
        <v>419.85000609999997</v>
      </c>
      <c r="AD84" s="31"/>
      <c r="AE84" s="5">
        <v>412.81223839429333</v>
      </c>
      <c r="AG84">
        <v>-3.3068976990606842</v>
      </c>
      <c r="AH84" s="17">
        <v>409.50534069523263</v>
      </c>
      <c r="AI84" s="28">
        <f t="shared" si="9"/>
        <v>412.68000181999997</v>
      </c>
      <c r="AJ84" s="26">
        <v>411.47580009840618</v>
      </c>
      <c r="AK84" s="109">
        <f t="shared" si="15"/>
        <v>0.13223657429335844</v>
      </c>
      <c r="AL84" s="113">
        <f t="shared" si="10"/>
        <v>0.11121498683480183</v>
      </c>
      <c r="AM84" s="33">
        <f t="shared" si="11"/>
        <v>1.7077537634457594E-2</v>
      </c>
      <c r="AN84" s="17"/>
    </row>
    <row r="85" spans="2:40" x14ac:dyDescent="0.3">
      <c r="B85" s="25">
        <v>43952</v>
      </c>
      <c r="C85">
        <v>84</v>
      </c>
      <c r="D85">
        <v>114.302002</v>
      </c>
      <c r="E85" s="5"/>
      <c r="F85" s="6">
        <v>120.87878757844891</v>
      </c>
      <c r="G85" s="9"/>
      <c r="H85" s="10">
        <v>1.3511347042158026</v>
      </c>
      <c r="I85" s="10">
        <v>122.22992228266472</v>
      </c>
      <c r="J85" s="26">
        <f t="shared" si="12"/>
        <v>120.09144894999999</v>
      </c>
      <c r="K85" s="28">
        <v>113.80317621831502</v>
      </c>
      <c r="L85" s="119">
        <f t="shared" si="13"/>
        <v>0.78733862844892144</v>
      </c>
      <c r="M85" s="124">
        <f t="shared" si="8"/>
        <v>2.5067900531958278</v>
      </c>
      <c r="N85" s="29">
        <f t="shared" si="14"/>
        <v>5.0650442238098191E-2</v>
      </c>
      <c r="O85" s="17"/>
      <c r="AA85" s="25">
        <v>43952</v>
      </c>
      <c r="AB85">
        <v>84</v>
      </c>
      <c r="AC85">
        <v>415.26998900000001</v>
      </c>
      <c r="AD85" s="31"/>
      <c r="AE85" s="5">
        <v>416.33112224714665</v>
      </c>
      <c r="AG85">
        <v>0.10599307689631843</v>
      </c>
      <c r="AH85" s="17">
        <v>416.43711532404296</v>
      </c>
      <c r="AI85" s="28">
        <f t="shared" si="9"/>
        <v>414.41100463000004</v>
      </c>
      <c r="AJ85" s="26">
        <v>419.34391468882677</v>
      </c>
      <c r="AK85" s="109">
        <f t="shared" si="15"/>
        <v>1.9201176171466159</v>
      </c>
      <c r="AL85" s="113">
        <f t="shared" si="10"/>
        <v>1.6148774017579586</v>
      </c>
      <c r="AM85" s="33">
        <f t="shared" si="11"/>
        <v>2.0684961416751291E-3</v>
      </c>
      <c r="AN85" s="17"/>
    </row>
    <row r="86" spans="2:40" x14ac:dyDescent="0.3">
      <c r="B86" s="25">
        <v>43955</v>
      </c>
      <c r="C86">
        <v>85</v>
      </c>
      <c r="D86">
        <v>115.7994995</v>
      </c>
      <c r="E86" s="5"/>
      <c r="F86" s="6">
        <v>117.59039478922446</v>
      </c>
      <c r="G86" s="9"/>
      <c r="H86" s="10">
        <v>-0.96862904250432158</v>
      </c>
      <c r="I86" s="10">
        <v>116.62176574672014</v>
      </c>
      <c r="J86" s="26">
        <f t="shared" si="12"/>
        <v>118.12829971000001</v>
      </c>
      <c r="K86" s="28">
        <v>115.30542091506631</v>
      </c>
      <c r="L86" s="119">
        <f t="shared" si="13"/>
        <v>0.53790492077554575</v>
      </c>
      <c r="M86" s="124">
        <f t="shared" si="8"/>
        <v>1.7126235856376584</v>
      </c>
      <c r="N86" s="29">
        <f t="shared" si="14"/>
        <v>2.0110624139614796E-2</v>
      </c>
      <c r="O86" s="17"/>
      <c r="AA86" s="25">
        <v>43955</v>
      </c>
      <c r="AB86">
        <v>85</v>
      </c>
      <c r="AC86">
        <v>428.14999390000003</v>
      </c>
      <c r="AD86" s="31"/>
      <c r="AE86" s="5">
        <v>415.80055562357336</v>
      </c>
      <c r="AG86">
        <v>-0.21228677333848722</v>
      </c>
      <c r="AH86" s="17">
        <v>415.5882688502349</v>
      </c>
      <c r="AI86" s="28">
        <f t="shared" si="9"/>
        <v>414.82399900999997</v>
      </c>
      <c r="AJ86" s="26">
        <v>414.81676169263505</v>
      </c>
      <c r="AK86" s="109">
        <f t="shared" si="15"/>
        <v>0.97655661357339341</v>
      </c>
      <c r="AL86" s="113">
        <f t="shared" si="10"/>
        <v>0.82131385739821305</v>
      </c>
      <c r="AM86" s="33">
        <f t="shared" si="11"/>
        <v>3.1124594370804826E-2</v>
      </c>
      <c r="AN86" s="17"/>
    </row>
    <row r="87" spans="2:40" x14ac:dyDescent="0.3">
      <c r="B87" s="25">
        <v>43956</v>
      </c>
      <c r="C87">
        <v>86</v>
      </c>
      <c r="D87">
        <v>115.88999939999999</v>
      </c>
      <c r="E87" s="5"/>
      <c r="F87" s="6">
        <v>116.69494714461223</v>
      </c>
      <c r="G87" s="9"/>
      <c r="H87" s="10">
        <v>-0.93203834355827719</v>
      </c>
      <c r="I87" s="10">
        <v>115.76290880105395</v>
      </c>
      <c r="J87" s="26">
        <f t="shared" si="12"/>
        <v>117.21394958</v>
      </c>
      <c r="K87" s="28">
        <v>115.39620770758617</v>
      </c>
      <c r="L87" s="119">
        <f t="shared" si="13"/>
        <v>0.51900243538777602</v>
      </c>
      <c r="M87" s="124">
        <f t="shared" si="8"/>
        <v>1.652440380294248</v>
      </c>
      <c r="N87" s="29">
        <f t="shared" si="14"/>
        <v>1.1424196970010609E-2</v>
      </c>
      <c r="O87" s="17"/>
      <c r="AA87" s="25">
        <v>43956</v>
      </c>
      <c r="AB87">
        <v>86</v>
      </c>
      <c r="AC87">
        <v>424.67999270000001</v>
      </c>
      <c r="AD87" s="31"/>
      <c r="AE87" s="5">
        <v>421.97527476178669</v>
      </c>
      <c r="AG87">
        <v>2.9812161824374233</v>
      </c>
      <c r="AH87" s="17">
        <v>424.95649094422413</v>
      </c>
      <c r="AI87" s="28">
        <f t="shared" si="9"/>
        <v>420.99999693999996</v>
      </c>
      <c r="AJ87" s="26">
        <v>427.54810122715332</v>
      </c>
      <c r="AK87" s="109">
        <f t="shared" si="15"/>
        <v>0.97527782178673306</v>
      </c>
      <c r="AL87" s="113">
        <f t="shared" si="10"/>
        <v>0.82023835455432992</v>
      </c>
      <c r="AM87" s="33">
        <f t="shared" si="11"/>
        <v>8.6653381917138148E-3</v>
      </c>
      <c r="AN87" s="17"/>
    </row>
    <row r="88" spans="2:40" x14ac:dyDescent="0.3">
      <c r="B88" s="25">
        <v>43957</v>
      </c>
      <c r="C88">
        <v>87</v>
      </c>
      <c r="D88">
        <v>117.56300349999999</v>
      </c>
      <c r="E88" s="5"/>
      <c r="F88" s="6">
        <v>116.29247327230611</v>
      </c>
      <c r="G88" s="9"/>
      <c r="H88" s="10">
        <v>-0.66725610793219747</v>
      </c>
      <c r="I88" s="10">
        <v>115.62521716437391</v>
      </c>
      <c r="J88" s="26">
        <f t="shared" si="12"/>
        <v>116.32624970000001</v>
      </c>
      <c r="K88" s="28">
        <v>117.07451537545754</v>
      </c>
      <c r="L88" s="119">
        <f t="shared" si="13"/>
        <v>3.3776427693894107E-2</v>
      </c>
      <c r="M88" s="124">
        <f t="shared" si="8"/>
        <v>0.10754002142933704</v>
      </c>
      <c r="N88" s="29">
        <f t="shared" si="14"/>
        <v>1.0519923472353174E-2</v>
      </c>
      <c r="O88" s="17"/>
      <c r="AA88" s="25">
        <v>43957</v>
      </c>
      <c r="AB88">
        <v>87</v>
      </c>
      <c r="AC88">
        <v>434.26000979999998</v>
      </c>
      <c r="AD88" s="31"/>
      <c r="AE88" s="5">
        <v>423.32763373089335</v>
      </c>
      <c r="AG88">
        <v>2.1667875757720418</v>
      </c>
      <c r="AH88" s="17">
        <v>425.4944213066654</v>
      </c>
      <c r="AI88" s="28">
        <f t="shared" si="9"/>
        <v>423.35599365999997</v>
      </c>
      <c r="AJ88" s="26">
        <v>424.11815195264757</v>
      </c>
      <c r="AK88" s="109">
        <f t="shared" si="15"/>
        <v>2.835992910661389E-2</v>
      </c>
      <c r="AL88" s="113">
        <f t="shared" si="10"/>
        <v>2.3851564206668872E-2</v>
      </c>
      <c r="AM88" s="33">
        <f t="shared" si="11"/>
        <v>2.5109418076561769E-2</v>
      </c>
      <c r="AN88" s="17"/>
    </row>
    <row r="89" spans="2:40" x14ac:dyDescent="0.3">
      <c r="B89" s="25">
        <v>43958</v>
      </c>
      <c r="C89">
        <v>88</v>
      </c>
      <c r="D89">
        <v>118.38050079999999</v>
      </c>
      <c r="E89" s="5"/>
      <c r="F89" s="6">
        <v>116.92773838615305</v>
      </c>
      <c r="G89" s="9"/>
      <c r="H89" s="10">
        <v>-1.5995497042628148E-2</v>
      </c>
      <c r="I89" s="10">
        <v>116.91174288911043</v>
      </c>
      <c r="J89" s="26">
        <f t="shared" si="12"/>
        <v>116.38230132</v>
      </c>
      <c r="K89" s="28">
        <v>117.89460421268998</v>
      </c>
      <c r="L89" s="119">
        <f t="shared" si="13"/>
        <v>0.54543706615305609</v>
      </c>
      <c r="M89" s="124">
        <f t="shared" si="8"/>
        <v>1.7366050167897982</v>
      </c>
      <c r="N89" s="29">
        <f t="shared" si="14"/>
        <v>1.6879464662646511E-2</v>
      </c>
      <c r="O89" s="17"/>
      <c r="AA89" s="25">
        <v>43958</v>
      </c>
      <c r="AB89">
        <v>88</v>
      </c>
      <c r="AC89">
        <v>436.52999879999999</v>
      </c>
      <c r="AD89" s="31"/>
      <c r="AE89" s="5">
        <v>428.79382176544664</v>
      </c>
      <c r="AG89">
        <v>3.8164878051626627</v>
      </c>
      <c r="AH89" s="17">
        <v>432.61030957060927</v>
      </c>
      <c r="AI89" s="28">
        <f t="shared" si="9"/>
        <v>428.26499940999997</v>
      </c>
      <c r="AJ89" s="26">
        <v>433.58759326059231</v>
      </c>
      <c r="AK89" s="109">
        <f t="shared" si="15"/>
        <v>0.52882235544666401</v>
      </c>
      <c r="AL89" s="113">
        <f t="shared" si="10"/>
        <v>0.44475570857179642</v>
      </c>
      <c r="AM89" s="33">
        <f t="shared" si="11"/>
        <v>1.8933405293382128E-2</v>
      </c>
      <c r="AN89" s="17"/>
    </row>
    <row r="90" spans="2:40" x14ac:dyDescent="0.3">
      <c r="B90" s="25">
        <v>43959</v>
      </c>
      <c r="C90">
        <v>89</v>
      </c>
      <c r="D90">
        <v>118.98049930000001</v>
      </c>
      <c r="E90" s="5"/>
      <c r="F90" s="6">
        <v>117.65411959307653</v>
      </c>
      <c r="G90" s="9"/>
      <c r="H90" s="10">
        <v>0.35519285494042463</v>
      </c>
      <c r="I90" s="10">
        <v>118.00931244801696</v>
      </c>
      <c r="J90" s="26">
        <f t="shared" si="12"/>
        <v>117.37905119999999</v>
      </c>
      <c r="K90" s="28">
        <v>118.49650475989208</v>
      </c>
      <c r="L90" s="119">
        <f t="shared" si="13"/>
        <v>0.27506839307653763</v>
      </c>
      <c r="M90" s="124">
        <f t="shared" si="8"/>
        <v>0.8757841756998952</v>
      </c>
      <c r="N90" s="29">
        <f t="shared" si="14"/>
        <v>1.3459752727731351E-2</v>
      </c>
      <c r="O90" s="17"/>
      <c r="AA90" s="25">
        <v>43959</v>
      </c>
      <c r="AB90">
        <v>89</v>
      </c>
      <c r="AC90">
        <v>435.5499878</v>
      </c>
      <c r="AD90" s="31"/>
      <c r="AE90" s="5">
        <v>432.66191028272328</v>
      </c>
      <c r="AG90">
        <v>3.8422881612196544</v>
      </c>
      <c r="AH90" s="17">
        <v>436.50419844394293</v>
      </c>
      <c r="AI90" s="28">
        <f t="shared" si="9"/>
        <v>432.64100039000004</v>
      </c>
      <c r="AJ90" s="26">
        <v>435.83138128109385</v>
      </c>
      <c r="AK90" s="109">
        <f t="shared" si="15"/>
        <v>2.0909892723238954E-2</v>
      </c>
      <c r="AL90" s="113">
        <f t="shared" si="10"/>
        <v>1.7585856684196759E-2</v>
      </c>
      <c r="AM90" s="33">
        <f t="shared" si="11"/>
        <v>6.678883001910974E-3</v>
      </c>
      <c r="AN90" s="17"/>
    </row>
    <row r="91" spans="2:40" x14ac:dyDescent="0.3">
      <c r="B91" s="25">
        <v>43962</v>
      </c>
      <c r="C91">
        <v>90</v>
      </c>
      <c r="D91">
        <v>120.4499969</v>
      </c>
      <c r="E91" s="5"/>
      <c r="F91" s="6">
        <v>118.31730944653827</v>
      </c>
      <c r="G91" s="9"/>
      <c r="H91" s="10">
        <v>0.50919135420108474</v>
      </c>
      <c r="I91" s="10">
        <v>118.82650080073935</v>
      </c>
      <c r="J91" s="26">
        <f t="shared" si="12"/>
        <v>118.2079506</v>
      </c>
      <c r="K91" s="28">
        <v>119.97066079453572</v>
      </c>
      <c r="L91" s="119">
        <f t="shared" si="13"/>
        <v>0.10935884653827088</v>
      </c>
      <c r="M91" s="124">
        <f t="shared" si="8"/>
        <v>0.34818521386556261</v>
      </c>
      <c r="N91" s="29">
        <f t="shared" si="14"/>
        <v>1.8613917457062205E-2</v>
      </c>
      <c r="O91" s="17"/>
      <c r="AA91" s="25">
        <v>43962</v>
      </c>
      <c r="AB91">
        <v>90</v>
      </c>
      <c r="AC91">
        <v>440.51998900000001</v>
      </c>
      <c r="AD91" s="31"/>
      <c r="AE91" s="5">
        <v>434.10594904136167</v>
      </c>
      <c r="AG91">
        <v>2.6431634599290197</v>
      </c>
      <c r="AH91" s="17">
        <v>436.74911250129071</v>
      </c>
      <c r="AI91" s="28">
        <f t="shared" si="9"/>
        <v>434.49899599000003</v>
      </c>
      <c r="AJ91" s="26">
        <v>434.862681898956</v>
      </c>
      <c r="AK91" s="109">
        <f t="shared" si="15"/>
        <v>0.39304694863835721</v>
      </c>
      <c r="AL91" s="113">
        <f t="shared" si="10"/>
        <v>0.33056445580101051</v>
      </c>
      <c r="AM91" s="33">
        <f t="shared" si="11"/>
        <v>1.3667922365266344E-2</v>
      </c>
      <c r="AN91" s="17"/>
    </row>
    <row r="92" spans="2:40" x14ac:dyDescent="0.3">
      <c r="B92" s="25">
        <v>43963</v>
      </c>
      <c r="C92">
        <v>91</v>
      </c>
      <c r="D92">
        <v>117.8475037</v>
      </c>
      <c r="E92" s="5"/>
      <c r="F92" s="6">
        <v>119.38365317326914</v>
      </c>
      <c r="G92" s="9"/>
      <c r="H92" s="10">
        <v>0.7877675404659743</v>
      </c>
      <c r="I92" s="10">
        <v>120.17142071373512</v>
      </c>
      <c r="J92" s="26">
        <f t="shared" si="12"/>
        <v>119.30654906000001</v>
      </c>
      <c r="K92" s="28">
        <v>117.35991746572793</v>
      </c>
      <c r="L92" s="119">
        <f t="shared" si="13"/>
        <v>7.7104113269129471E-2</v>
      </c>
      <c r="M92" s="124">
        <f t="shared" si="8"/>
        <v>0.24549008167465708</v>
      </c>
      <c r="N92" s="29">
        <f t="shared" si="14"/>
        <v>1.2380791397281031E-2</v>
      </c>
      <c r="O92" s="17"/>
      <c r="AA92" s="25">
        <v>43963</v>
      </c>
      <c r="AB92">
        <v>91</v>
      </c>
      <c r="AC92">
        <v>431.82000729999999</v>
      </c>
      <c r="AD92" s="31"/>
      <c r="AE92" s="5">
        <v>437.31296902068084</v>
      </c>
      <c r="AG92">
        <v>2.9250917196240951</v>
      </c>
      <c r="AH92" s="17">
        <v>440.23806074030495</v>
      </c>
      <c r="AI92" s="28">
        <f t="shared" si="9"/>
        <v>437.60499268000001</v>
      </c>
      <c r="AJ92" s="26">
        <v>439.77531766698769</v>
      </c>
      <c r="AK92" s="109">
        <f t="shared" si="15"/>
        <v>0.29202365931917029</v>
      </c>
      <c r="AL92" s="113">
        <f t="shared" si="10"/>
        <v>0.24560079236916038</v>
      </c>
      <c r="AM92" s="33">
        <f t="shared" si="11"/>
        <v>1.3396751614570277E-2</v>
      </c>
      <c r="AN92" s="17"/>
    </row>
    <row r="93" spans="2:40" x14ac:dyDescent="0.3">
      <c r="B93" s="25">
        <v>43964</v>
      </c>
      <c r="C93">
        <v>92</v>
      </c>
      <c r="D93">
        <v>118.39600369999999</v>
      </c>
      <c r="E93" s="5"/>
      <c r="F93" s="6">
        <v>118.61557843663456</v>
      </c>
      <c r="G93" s="9"/>
      <c r="H93" s="10">
        <v>9.8464019157000759E-3</v>
      </c>
      <c r="I93" s="10">
        <v>118.62542483855026</v>
      </c>
      <c r="J93" s="26">
        <f t="shared" si="12"/>
        <v>118.90815049000001</v>
      </c>
      <c r="K93" s="28">
        <v>117.91015625822547</v>
      </c>
      <c r="L93" s="119">
        <f t="shared" si="13"/>
        <v>0.292572053365447</v>
      </c>
      <c r="M93" s="124">
        <f t="shared" si="8"/>
        <v>0.93151369273527507</v>
      </c>
      <c r="N93" s="29">
        <f t="shared" si="14"/>
        <v>4.3257101084064461E-3</v>
      </c>
      <c r="O93" s="17"/>
      <c r="AA93" s="25">
        <v>43964</v>
      </c>
      <c r="AB93">
        <v>92</v>
      </c>
      <c r="AC93">
        <v>438.26998900000001</v>
      </c>
      <c r="AD93" s="31"/>
      <c r="AE93" s="5">
        <v>434.56648816034044</v>
      </c>
      <c r="AG93">
        <v>8.9305429641848511E-2</v>
      </c>
      <c r="AH93" s="17">
        <v>434.6557935899823</v>
      </c>
      <c r="AI93" s="28">
        <f t="shared" si="9"/>
        <v>435.64699705999999</v>
      </c>
      <c r="AJ93" s="26">
        <v>431.17575409331266</v>
      </c>
      <c r="AK93" s="109">
        <f t="shared" si="15"/>
        <v>1.0805088996595487</v>
      </c>
      <c r="AL93" s="113">
        <f t="shared" si="10"/>
        <v>0.90874089632673105</v>
      </c>
      <c r="AM93" s="33">
        <f t="shared" si="11"/>
        <v>5.984876915676788E-3</v>
      </c>
      <c r="AN93" s="17"/>
    </row>
    <row r="94" spans="2:40" x14ac:dyDescent="0.3">
      <c r="B94" s="25">
        <v>43965</v>
      </c>
      <c r="C94">
        <v>93</v>
      </c>
      <c r="D94">
        <v>119.4424973</v>
      </c>
      <c r="E94" s="5"/>
      <c r="F94" s="6">
        <v>118.50579106831728</v>
      </c>
      <c r="G94" s="9"/>
      <c r="H94" s="10">
        <v>-4.9970483200792448E-2</v>
      </c>
      <c r="I94" s="10">
        <v>118.45582058511648</v>
      </c>
      <c r="J94" s="26">
        <f t="shared" si="12"/>
        <v>118.7007019</v>
      </c>
      <c r="K94" s="28">
        <v>118.95996733355894</v>
      </c>
      <c r="L94" s="119">
        <f t="shared" si="13"/>
        <v>0.19491083168271928</v>
      </c>
      <c r="M94" s="124">
        <f t="shared" si="8"/>
        <v>0.6205722880445016</v>
      </c>
      <c r="N94" s="29">
        <f t="shared" si="14"/>
        <v>6.2104813342679574E-3</v>
      </c>
      <c r="O94" s="17"/>
      <c r="AA94" s="25">
        <v>43965</v>
      </c>
      <c r="AB94">
        <v>93</v>
      </c>
      <c r="AC94">
        <v>441.9500122</v>
      </c>
      <c r="AD94" s="31"/>
      <c r="AE94" s="5">
        <v>436.41823858017023</v>
      </c>
      <c r="AG94">
        <v>0.97052792473581639</v>
      </c>
      <c r="AH94" s="17">
        <v>437.38876650490602</v>
      </c>
      <c r="AI94" s="28">
        <f t="shared" si="9"/>
        <v>436.51299437</v>
      </c>
      <c r="AJ94" s="26">
        <v>437.55128792669888</v>
      </c>
      <c r="AK94" s="109">
        <f t="shared" si="15"/>
        <v>9.4755789829775949E-2</v>
      </c>
      <c r="AL94" s="113">
        <f t="shared" si="10"/>
        <v>7.9692505456631937E-2</v>
      </c>
      <c r="AM94" s="33">
        <f t="shared" si="11"/>
        <v>1.230233664421653E-2</v>
      </c>
      <c r="AN94" s="17"/>
    </row>
    <row r="95" spans="2:40" x14ac:dyDescent="0.3">
      <c r="B95" s="25">
        <v>43966</v>
      </c>
      <c r="C95">
        <v>94</v>
      </c>
      <c r="D95">
        <v>120.4889984</v>
      </c>
      <c r="E95" s="5"/>
      <c r="F95" s="6">
        <v>118.97414418415863</v>
      </c>
      <c r="G95" s="9"/>
      <c r="H95" s="10">
        <v>0.20919131632028026</v>
      </c>
      <c r="I95" s="10">
        <v>119.18333550047892</v>
      </c>
      <c r="J95" s="26">
        <f t="shared" si="12"/>
        <v>118.91030046</v>
      </c>
      <c r="K95" s="28">
        <v>120.00978593266807</v>
      </c>
      <c r="L95" s="119">
        <f t="shared" si="13"/>
        <v>6.3843724158630266E-2</v>
      </c>
      <c r="M95" s="124">
        <f t="shared" si="8"/>
        <v>0.20327062193699455</v>
      </c>
      <c r="N95" s="29">
        <f t="shared" si="14"/>
        <v>1.3102423963713503E-2</v>
      </c>
      <c r="O95" s="17"/>
      <c r="AA95" s="25">
        <v>43966</v>
      </c>
      <c r="AB95">
        <v>94</v>
      </c>
      <c r="AC95">
        <v>454.19000240000003</v>
      </c>
      <c r="AD95" s="31"/>
      <c r="AE95" s="5">
        <v>439.18412539008511</v>
      </c>
      <c r="AG95">
        <v>1.8682073673253528</v>
      </c>
      <c r="AH95" s="17">
        <v>441.05233275741045</v>
      </c>
      <c r="AI95" s="28">
        <f t="shared" si="9"/>
        <v>438.67700193999997</v>
      </c>
      <c r="AJ95" s="26">
        <v>441.18883505636683</v>
      </c>
      <c r="AK95" s="109">
        <f t="shared" si="15"/>
        <v>0.50712345008514603</v>
      </c>
      <c r="AL95" s="113">
        <f t="shared" si="10"/>
        <v>0.42650626822591142</v>
      </c>
      <c r="AM95" s="33">
        <f t="shared" si="11"/>
        <v>3.4155310284302409E-2</v>
      </c>
      <c r="AN95" s="17"/>
    </row>
    <row r="96" spans="2:40" x14ac:dyDescent="0.3">
      <c r="B96" s="25">
        <v>43969</v>
      </c>
      <c r="C96">
        <v>95</v>
      </c>
      <c r="D96">
        <v>121.31300349999999</v>
      </c>
      <c r="E96" s="5"/>
      <c r="F96" s="6">
        <v>119.73157129207931</v>
      </c>
      <c r="G96" s="9"/>
      <c r="H96" s="10">
        <v>0.4833092121204785</v>
      </c>
      <c r="I96" s="10">
        <v>120.21488050419978</v>
      </c>
      <c r="J96" s="26">
        <f t="shared" si="12"/>
        <v>119.49229966</v>
      </c>
      <c r="K96" s="28">
        <v>120.83640320019005</v>
      </c>
      <c r="L96" s="119">
        <f t="shared" si="13"/>
        <v>0.23927163207930846</v>
      </c>
      <c r="M96" s="124">
        <f t="shared" si="8"/>
        <v>0.76181165973016207</v>
      </c>
      <c r="N96" s="29">
        <f t="shared" si="14"/>
        <v>1.5008315575996708E-2</v>
      </c>
      <c r="O96" s="17"/>
      <c r="AA96" s="25">
        <v>43969</v>
      </c>
      <c r="AB96">
        <v>95</v>
      </c>
      <c r="AC96">
        <v>452.57998659999998</v>
      </c>
      <c r="AD96" s="31"/>
      <c r="AE96" s="5">
        <v>446.68706389504257</v>
      </c>
      <c r="AG96">
        <v>4.685572936141404</v>
      </c>
      <c r="AH96" s="17">
        <v>451.37263683118397</v>
      </c>
      <c r="AI96" s="28">
        <f t="shared" si="9"/>
        <v>445.09700314999998</v>
      </c>
      <c r="AJ96" s="26">
        <v>453.28754715665309</v>
      </c>
      <c r="AK96" s="109">
        <f t="shared" si="15"/>
        <v>1.5900607450425923</v>
      </c>
      <c r="AL96" s="113">
        <f t="shared" si="10"/>
        <v>1.3372895189657736</v>
      </c>
      <c r="AM96" s="33">
        <f t="shared" si="11"/>
        <v>1.6534057341368102E-2</v>
      </c>
      <c r="AN96" s="17"/>
    </row>
    <row r="97" spans="2:40" x14ac:dyDescent="0.3">
      <c r="B97" s="25">
        <v>43970</v>
      </c>
      <c r="C97">
        <v>96</v>
      </c>
      <c r="D97">
        <v>122.4664993</v>
      </c>
      <c r="E97" s="5"/>
      <c r="F97" s="6">
        <v>120.52228739603964</v>
      </c>
      <c r="G97" s="9"/>
      <c r="H97" s="10">
        <v>0.63701265804040685</v>
      </c>
      <c r="I97" s="10">
        <v>121.15930005408005</v>
      </c>
      <c r="J97" s="26">
        <f t="shared" si="12"/>
        <v>120.40000075</v>
      </c>
      <c r="K97" s="28">
        <v>121.99355568176341</v>
      </c>
      <c r="L97" s="119">
        <f t="shared" si="13"/>
        <v>0.12228664603964035</v>
      </c>
      <c r="M97" s="124">
        <f t="shared" si="8"/>
        <v>0.38934574889937162</v>
      </c>
      <c r="N97" s="29">
        <f t="shared" si="14"/>
        <v>1.6873990534650579E-2</v>
      </c>
      <c r="O97" s="17"/>
      <c r="AA97" s="25">
        <v>43970</v>
      </c>
      <c r="AB97">
        <v>96</v>
      </c>
      <c r="AC97">
        <v>451.0400085</v>
      </c>
      <c r="AD97" s="31"/>
      <c r="AE97" s="5">
        <v>449.63352524752128</v>
      </c>
      <c r="AG97">
        <v>3.8160171443100555</v>
      </c>
      <c r="AH97" s="17">
        <v>453.44954239183136</v>
      </c>
      <c r="AI97" s="28">
        <f t="shared" si="9"/>
        <v>449.50599669999997</v>
      </c>
      <c r="AJ97" s="26">
        <v>451.69611470263749</v>
      </c>
      <c r="AK97" s="109">
        <f t="shared" si="15"/>
        <v>0.12752854752130816</v>
      </c>
      <c r="AL97" s="113">
        <f t="shared" si="10"/>
        <v>0.10725539291557426</v>
      </c>
      <c r="AM97" s="33">
        <f t="shared" si="11"/>
        <v>3.4010548312590106E-3</v>
      </c>
      <c r="AN97" s="17"/>
    </row>
    <row r="98" spans="2:40" x14ac:dyDescent="0.3">
      <c r="B98" s="25">
        <v>43971</v>
      </c>
      <c r="C98">
        <v>97</v>
      </c>
      <c r="D98">
        <v>124.8970032</v>
      </c>
      <c r="E98" s="5"/>
      <c r="F98" s="6">
        <v>121.49439334801983</v>
      </c>
      <c r="G98" s="9"/>
      <c r="H98" s="10">
        <v>0.80455930501029482</v>
      </c>
      <c r="I98" s="10">
        <v>122.29895265303013</v>
      </c>
      <c r="J98" s="26">
        <f t="shared" si="12"/>
        <v>121.42255018</v>
      </c>
      <c r="K98" s="28">
        <v>124.43176448959673</v>
      </c>
      <c r="L98" s="119">
        <f t="shared" si="13"/>
        <v>7.1843168019825043E-2</v>
      </c>
      <c r="M98" s="124">
        <f t="shared" si="8"/>
        <v>0.22873987440063437</v>
      </c>
      <c r="N98" s="29">
        <f t="shared" si="14"/>
        <v>2.7818545929691279E-2</v>
      </c>
      <c r="O98" s="17"/>
      <c r="AA98" s="25">
        <v>43971</v>
      </c>
      <c r="AB98">
        <v>97</v>
      </c>
      <c r="AC98">
        <v>447.67001340000002</v>
      </c>
      <c r="AD98" s="31"/>
      <c r="AE98" s="5">
        <v>450.33676687376067</v>
      </c>
      <c r="AG98">
        <v>2.2596293852747227</v>
      </c>
      <c r="AH98" s="17">
        <v>452.59639625903537</v>
      </c>
      <c r="AI98" s="28">
        <f t="shared" si="9"/>
        <v>451.22300108000002</v>
      </c>
      <c r="AJ98" s="26">
        <v>450.1739115498404</v>
      </c>
      <c r="AK98" s="109">
        <f t="shared" si="15"/>
        <v>0.8862342062393509</v>
      </c>
      <c r="AL98" s="113">
        <f t="shared" si="10"/>
        <v>0.7453499616589111</v>
      </c>
      <c r="AM98" s="33">
        <f t="shared" si="11"/>
        <v>7.9366220064986844E-3</v>
      </c>
      <c r="AN98" s="17"/>
    </row>
    <row r="99" spans="2:40" x14ac:dyDescent="0.3">
      <c r="B99" s="25">
        <v>43972</v>
      </c>
      <c r="C99">
        <v>98</v>
      </c>
      <c r="D99">
        <v>122.33699799999999</v>
      </c>
      <c r="E99" s="5"/>
      <c r="F99" s="6">
        <v>123.19569827400991</v>
      </c>
      <c r="G99" s="9"/>
      <c r="H99" s="10">
        <v>1.2529321155001907</v>
      </c>
      <c r="I99" s="10">
        <v>124.4486303895101</v>
      </c>
      <c r="J99" s="26">
        <f t="shared" si="12"/>
        <v>123.01025161</v>
      </c>
      <c r="K99" s="28">
        <v>121.86364385142821</v>
      </c>
      <c r="L99" s="119">
        <f t="shared" si="13"/>
        <v>0.18544666400991616</v>
      </c>
      <c r="M99" s="124">
        <f t="shared" si="8"/>
        <v>0.59043953381815484</v>
      </c>
      <c r="N99" s="29">
        <f t="shared" si="14"/>
        <v>5.50327064589245E-3</v>
      </c>
      <c r="O99" s="17"/>
      <c r="AA99" s="25">
        <v>43972</v>
      </c>
      <c r="AB99">
        <v>98</v>
      </c>
      <c r="AC99">
        <v>436.25</v>
      </c>
      <c r="AD99" s="31"/>
      <c r="AE99" s="5">
        <v>449.00339013688034</v>
      </c>
      <c r="AG99">
        <v>0.46312632419719879</v>
      </c>
      <c r="AH99" s="17">
        <v>449.46651646107756</v>
      </c>
      <c r="AI99" s="28">
        <f t="shared" si="9"/>
        <v>450.31500547000002</v>
      </c>
      <c r="AJ99" s="26">
        <v>446.84281407116146</v>
      </c>
      <c r="AK99" s="109">
        <f t="shared" si="15"/>
        <v>1.3116153331196756</v>
      </c>
      <c r="AL99" s="113">
        <f t="shared" si="10"/>
        <v>1.1031084462428886</v>
      </c>
      <c r="AM99" s="33">
        <f t="shared" si="11"/>
        <v>3.2240700217765081E-2</v>
      </c>
      <c r="AN99" s="17"/>
    </row>
    <row r="100" spans="2:40" x14ac:dyDescent="0.3">
      <c r="B100" s="25">
        <v>43973</v>
      </c>
      <c r="C100">
        <v>99</v>
      </c>
      <c r="D100">
        <v>121.8440018</v>
      </c>
      <c r="E100" s="5"/>
      <c r="F100" s="6">
        <v>122.76634813700495</v>
      </c>
      <c r="G100" s="9"/>
      <c r="H100" s="10">
        <v>0.41179098924761548</v>
      </c>
      <c r="I100" s="10">
        <v>123.17813912625257</v>
      </c>
      <c r="J100" s="26">
        <f t="shared" si="12"/>
        <v>123.02850037000002</v>
      </c>
      <c r="K100" s="28">
        <v>121.36908481078304</v>
      </c>
      <c r="L100" s="119">
        <f t="shared" si="13"/>
        <v>0.26215223299506363</v>
      </c>
      <c r="M100" s="124">
        <f t="shared" si="8"/>
        <v>0.8346606991577753</v>
      </c>
      <c r="N100" s="29">
        <f t="shared" si="14"/>
        <v>9.72143521635397E-3</v>
      </c>
      <c r="O100" s="17"/>
      <c r="AA100" s="25">
        <v>43973</v>
      </c>
      <c r="AB100">
        <v>99</v>
      </c>
      <c r="AC100">
        <v>429.32000729999999</v>
      </c>
      <c r="AD100" s="31"/>
      <c r="AE100" s="5">
        <v>442.6266950684402</v>
      </c>
      <c r="AG100">
        <v>-2.9567843721214717</v>
      </c>
      <c r="AH100" s="17">
        <v>439.66991069631871</v>
      </c>
      <c r="AI100" s="28">
        <f t="shared" si="9"/>
        <v>444.26700438</v>
      </c>
      <c r="AJ100" s="26">
        <v>435.55461432178492</v>
      </c>
      <c r="AK100" s="109">
        <f t="shared" si="15"/>
        <v>1.640309311559804</v>
      </c>
      <c r="AL100" s="113">
        <f t="shared" si="10"/>
        <v>1.3795500939507386</v>
      </c>
      <c r="AM100" s="33">
        <f t="shared" si="11"/>
        <v>3.481551482774331E-2</v>
      </c>
      <c r="AN100" s="17"/>
    </row>
    <row r="101" spans="2:40" x14ac:dyDescent="0.3">
      <c r="B101" s="25">
        <v>43977</v>
      </c>
      <c r="C101">
        <v>100</v>
      </c>
      <c r="D101">
        <v>121.09300229999999</v>
      </c>
      <c r="E101" s="5"/>
      <c r="F101" s="6">
        <v>122.30517496850248</v>
      </c>
      <c r="G101" s="9"/>
      <c r="H101" s="10">
        <v>-2.4691089627426943E-2</v>
      </c>
      <c r="I101" s="10">
        <v>122.28048387887506</v>
      </c>
      <c r="J101" s="26">
        <f t="shared" si="12"/>
        <v>122.66475068999999</v>
      </c>
      <c r="K101" s="28">
        <v>120.61570457733498</v>
      </c>
      <c r="L101" s="119">
        <f t="shared" si="13"/>
        <v>0.35957572149750661</v>
      </c>
      <c r="M101" s="124">
        <f t="shared" si="8"/>
        <v>1.1448451904314763</v>
      </c>
      <c r="N101" s="29">
        <f t="shared" si="14"/>
        <v>1.2979679751486319E-2</v>
      </c>
      <c r="O101" s="17"/>
      <c r="AA101" s="25">
        <v>43977</v>
      </c>
      <c r="AB101">
        <v>100</v>
      </c>
      <c r="AC101">
        <v>414.76998900000001</v>
      </c>
      <c r="AD101" s="31"/>
      <c r="AE101" s="5">
        <v>435.97335118422006</v>
      </c>
      <c r="AG101">
        <v>-4.8050641281708035</v>
      </c>
      <c r="AH101" s="17">
        <v>431.16828705604928</v>
      </c>
      <c r="AI101" s="28">
        <f t="shared" si="9"/>
        <v>437.24100644999999</v>
      </c>
      <c r="AJ101" s="26">
        <v>428.7046099374362</v>
      </c>
      <c r="AK101" s="109">
        <f t="shared" si="15"/>
        <v>1.267655265779922</v>
      </c>
      <c r="AL101" s="113">
        <f t="shared" si="10"/>
        <v>1.0661366906104286</v>
      </c>
      <c r="AM101" s="33">
        <f t="shared" si="11"/>
        <v>5.4177057274990011E-2</v>
      </c>
      <c r="AN101" s="17"/>
    </row>
    <row r="102" spans="2:40" x14ac:dyDescent="0.3">
      <c r="B102" s="25">
        <v>43978</v>
      </c>
      <c r="C102">
        <v>101</v>
      </c>
      <c r="D102">
        <v>120.51950069999999</v>
      </c>
      <c r="E102" s="5"/>
      <c r="F102" s="6">
        <v>121.69908863425124</v>
      </c>
      <c r="G102" s="9"/>
      <c r="H102" s="10">
        <v>-0.31538871193933588</v>
      </c>
      <c r="I102" s="10">
        <v>121.38369992231191</v>
      </c>
      <c r="J102" s="26">
        <f t="shared" si="12"/>
        <v>121.94750138000001</v>
      </c>
      <c r="K102" s="28">
        <v>120.04038492760041</v>
      </c>
      <c r="L102" s="119">
        <f t="shared" si="13"/>
        <v>0.24841274574876593</v>
      </c>
      <c r="M102" s="124">
        <f t="shared" si="8"/>
        <v>0.79091584945710491</v>
      </c>
      <c r="N102" s="29">
        <f t="shared" si="14"/>
        <v>1.1848710554772577E-2</v>
      </c>
      <c r="O102" s="17"/>
      <c r="AA102" s="25">
        <v>43978</v>
      </c>
      <c r="AB102">
        <v>101</v>
      </c>
      <c r="AC102">
        <v>419.89001459999997</v>
      </c>
      <c r="AD102" s="31"/>
      <c r="AE102" s="5">
        <v>425.37167009211004</v>
      </c>
      <c r="AG102">
        <v>-7.7033726101404154</v>
      </c>
      <c r="AH102" s="17">
        <v>417.6682974819696</v>
      </c>
      <c r="AI102" s="28">
        <f t="shared" si="9"/>
        <v>426.72099913</v>
      </c>
      <c r="AJ102" s="26">
        <v>414.32253286145976</v>
      </c>
      <c r="AK102" s="109">
        <f t="shared" si="15"/>
        <v>1.3493290378899587</v>
      </c>
      <c r="AL102" s="113">
        <f t="shared" si="10"/>
        <v>1.1348268206936196</v>
      </c>
      <c r="AM102" s="33">
        <f t="shared" si="11"/>
        <v>1.6268509115434496E-2</v>
      </c>
      <c r="AN102" s="17"/>
    </row>
    <row r="103" spans="2:40" x14ac:dyDescent="0.3">
      <c r="B103" s="25">
        <v>43979</v>
      </c>
      <c r="C103">
        <v>102</v>
      </c>
      <c r="D103">
        <v>120.0550003</v>
      </c>
      <c r="E103" s="5"/>
      <c r="F103" s="6">
        <v>121.10929466712562</v>
      </c>
      <c r="G103" s="9"/>
      <c r="H103" s="10">
        <v>-0.45259133953247566</v>
      </c>
      <c r="I103" s="10">
        <v>120.65670332759315</v>
      </c>
      <c r="J103" s="26">
        <f t="shared" si="12"/>
        <v>121.13820112999998</v>
      </c>
      <c r="K103" s="28">
        <v>119.57441202110886</v>
      </c>
      <c r="L103" s="119">
        <f t="shared" si="13"/>
        <v>2.8906462874360273E-2</v>
      </c>
      <c r="M103" s="124">
        <f t="shared" si="8"/>
        <v>9.2034648102143526E-2</v>
      </c>
      <c r="N103" s="29">
        <f t="shared" si="14"/>
        <v>9.0225382307544035E-3</v>
      </c>
      <c r="O103" s="17"/>
      <c r="AA103" s="25">
        <v>43979</v>
      </c>
      <c r="AB103">
        <v>102</v>
      </c>
      <c r="AC103">
        <v>413.44000240000003</v>
      </c>
      <c r="AD103" s="31"/>
      <c r="AE103" s="5">
        <v>422.63084234605503</v>
      </c>
      <c r="AG103">
        <v>-5.2221001780977101</v>
      </c>
      <c r="AH103" s="17">
        <v>417.40874216795731</v>
      </c>
      <c r="AI103" s="28">
        <f t="shared" si="9"/>
        <v>421.87600399999997</v>
      </c>
      <c r="AJ103" s="26">
        <v>419.38346139721097</v>
      </c>
      <c r="AK103" s="109">
        <f t="shared" si="15"/>
        <v>0.75483834605506672</v>
      </c>
      <c r="AL103" s="113">
        <f t="shared" si="10"/>
        <v>0.63484204099753494</v>
      </c>
      <c r="AM103" s="33">
        <f t="shared" si="11"/>
        <v>2.0404415516228094E-2</v>
      </c>
      <c r="AN103" s="17"/>
    </row>
    <row r="104" spans="2:40" x14ac:dyDescent="0.3">
      <c r="B104" s="25">
        <v>43980</v>
      </c>
      <c r="C104">
        <v>103</v>
      </c>
      <c r="D104">
        <v>122.1184998</v>
      </c>
      <c r="E104" s="5"/>
      <c r="F104" s="6">
        <v>120.58214748356281</v>
      </c>
      <c r="G104" s="9"/>
      <c r="H104" s="10">
        <v>-0.48986926154764665</v>
      </c>
      <c r="I104" s="10">
        <v>120.09227822201515</v>
      </c>
      <c r="J104" s="26">
        <f t="shared" si="12"/>
        <v>120.58085097</v>
      </c>
      <c r="K104" s="28">
        <v>121.64445299321328</v>
      </c>
      <c r="L104" s="119">
        <f t="shared" si="13"/>
        <v>1.2965135628064672E-3</v>
      </c>
      <c r="M104" s="124">
        <f t="shared" si="8"/>
        <v>4.1279408702193324E-3</v>
      </c>
      <c r="N104" s="29">
        <f t="shared" si="14"/>
        <v>1.259144873641819E-2</v>
      </c>
      <c r="O104" s="17"/>
      <c r="AA104" s="25">
        <v>43980</v>
      </c>
      <c r="AB104">
        <v>103</v>
      </c>
      <c r="AC104">
        <v>419.73001099999999</v>
      </c>
      <c r="AD104" s="31"/>
      <c r="AE104" s="5">
        <v>418.03542237302753</v>
      </c>
      <c r="AG104">
        <v>-4.9087600755626069</v>
      </c>
      <c r="AH104" s="17">
        <v>413.12666229746492</v>
      </c>
      <c r="AI104" s="28">
        <f t="shared" si="9"/>
        <v>417.22900387000004</v>
      </c>
      <c r="AJ104" s="26">
        <v>413.00789741586618</v>
      </c>
      <c r="AK104" s="109">
        <f t="shared" si="15"/>
        <v>0.80641850302748708</v>
      </c>
      <c r="AL104" s="113">
        <f t="shared" si="10"/>
        <v>0.67822252411485096</v>
      </c>
      <c r="AM104" s="33">
        <f t="shared" si="11"/>
        <v>5.9586092594173549E-3</v>
      </c>
      <c r="AN104" s="17"/>
    </row>
    <row r="105" spans="2:40" x14ac:dyDescent="0.3">
      <c r="B105" s="25">
        <v>43983</v>
      </c>
      <c r="C105">
        <v>104</v>
      </c>
      <c r="D105">
        <v>123.552002</v>
      </c>
      <c r="E105" s="5"/>
      <c r="F105" s="6">
        <v>121.3503236417814</v>
      </c>
      <c r="G105" s="9"/>
      <c r="H105" s="10">
        <v>0.13915344833547377</v>
      </c>
      <c r="I105" s="10">
        <v>121.48947709011688</v>
      </c>
      <c r="J105" s="26">
        <f t="shared" si="12"/>
        <v>121.07710038000002</v>
      </c>
      <c r="K105" s="28">
        <v>123.0824995193219</v>
      </c>
      <c r="L105" s="119">
        <f t="shared" si="13"/>
        <v>0.27322326178138212</v>
      </c>
      <c r="M105" s="124">
        <f t="shared" si="8"/>
        <v>0.8699095029601005</v>
      </c>
      <c r="N105" s="29">
        <f t="shared" si="14"/>
        <v>2.003125469387362E-2</v>
      </c>
      <c r="O105" s="17"/>
      <c r="AA105" s="25">
        <v>43983</v>
      </c>
      <c r="AB105">
        <v>104</v>
      </c>
      <c r="AC105">
        <v>425.92001340000002</v>
      </c>
      <c r="AD105" s="31"/>
      <c r="AE105" s="5">
        <v>418.88271668651373</v>
      </c>
      <c r="AG105">
        <v>-2.0307328810382024</v>
      </c>
      <c r="AH105" s="17">
        <v>416.85198380547553</v>
      </c>
      <c r="AI105" s="28">
        <f t="shared" si="9"/>
        <v>417.37900694000001</v>
      </c>
      <c r="AJ105" s="26">
        <v>419.22530461278728</v>
      </c>
      <c r="AK105" s="109">
        <f t="shared" si="15"/>
        <v>1.5037097465137208</v>
      </c>
      <c r="AL105" s="113">
        <f t="shared" si="10"/>
        <v>1.2646656989985714</v>
      </c>
      <c r="AM105" s="33">
        <f t="shared" si="11"/>
        <v>2.005307614408524E-2</v>
      </c>
      <c r="AN105" s="17"/>
    </row>
    <row r="106" spans="2:40" x14ac:dyDescent="0.3">
      <c r="B106" s="25">
        <v>43984</v>
      </c>
      <c r="C106">
        <v>105</v>
      </c>
      <c r="D106">
        <v>123.6204987</v>
      </c>
      <c r="E106" s="5"/>
      <c r="F106" s="6">
        <v>122.4511628208907</v>
      </c>
      <c r="G106" s="9"/>
      <c r="H106" s="10">
        <v>0.61999631372238706</v>
      </c>
      <c r="I106" s="10">
        <v>123.07115913461308</v>
      </c>
      <c r="J106" s="26">
        <f t="shared" si="12"/>
        <v>122.11930087</v>
      </c>
      <c r="K106" s="28">
        <v>123.15121335979239</v>
      </c>
      <c r="L106" s="119">
        <f t="shared" si="13"/>
        <v>0.3318619508906977</v>
      </c>
      <c r="M106" s="124">
        <f t="shared" si="8"/>
        <v>1.0566079288727968</v>
      </c>
      <c r="N106" s="29">
        <f t="shared" si="14"/>
        <v>1.2143599530714361E-2</v>
      </c>
      <c r="O106" s="17"/>
      <c r="AA106" s="25">
        <v>43984</v>
      </c>
      <c r="AB106">
        <v>105</v>
      </c>
      <c r="AC106">
        <v>427.30999759999997</v>
      </c>
      <c r="AD106" s="31"/>
      <c r="AE106" s="5">
        <v>422.40136504325687</v>
      </c>
      <c r="AG106">
        <v>0.74395773785246999</v>
      </c>
      <c r="AH106" s="17">
        <v>423.14532278110937</v>
      </c>
      <c r="AI106" s="28">
        <f t="shared" si="9"/>
        <v>420.96401059999999</v>
      </c>
      <c r="AJ106" s="26">
        <v>425.34385991503592</v>
      </c>
      <c r="AK106" s="109">
        <f t="shared" si="15"/>
        <v>1.4373544432568792</v>
      </c>
      <c r="AL106" s="113">
        <f t="shared" si="10"/>
        <v>1.208858867813142</v>
      </c>
      <c r="AM106" s="33">
        <f t="shared" si="11"/>
        <v>1.4851014569381515E-2</v>
      </c>
      <c r="AN106" s="17"/>
    </row>
    <row r="107" spans="2:40" x14ac:dyDescent="0.3">
      <c r="B107" s="25">
        <v>43985</v>
      </c>
      <c r="C107">
        <v>106</v>
      </c>
      <c r="D107">
        <v>123.91999819999999</v>
      </c>
      <c r="E107" s="5"/>
      <c r="F107" s="6">
        <v>123.03583076044535</v>
      </c>
      <c r="G107" s="9"/>
      <c r="H107" s="10">
        <v>0.60233212663851798</v>
      </c>
      <c r="I107" s="10">
        <v>123.63816288708387</v>
      </c>
      <c r="J107" s="26">
        <f t="shared" si="12"/>
        <v>122.94300007000001</v>
      </c>
      <c r="K107" s="28">
        <v>123.45166229914264</v>
      </c>
      <c r="L107" s="119">
        <f t="shared" si="13"/>
        <v>9.2830690445339314E-2</v>
      </c>
      <c r="M107" s="124">
        <f t="shared" si="8"/>
        <v>0.29556158307400315</v>
      </c>
      <c r="N107" s="29">
        <f t="shared" si="14"/>
        <v>7.8841038104532843E-3</v>
      </c>
      <c r="O107" s="17"/>
      <c r="AA107" s="25">
        <v>43985</v>
      </c>
      <c r="AB107">
        <v>106</v>
      </c>
      <c r="AC107">
        <v>421.97000120000001</v>
      </c>
      <c r="AD107" s="31"/>
      <c r="AE107" s="5">
        <v>424.85568132162842</v>
      </c>
      <c r="AG107">
        <v>1.59913700811201</v>
      </c>
      <c r="AH107" s="17">
        <v>426.45481832974042</v>
      </c>
      <c r="AI107" s="28">
        <f t="shared" si="9"/>
        <v>423.99000550000005</v>
      </c>
      <c r="AJ107" s="26">
        <v>426.71780044807213</v>
      </c>
      <c r="AK107" s="109">
        <f t="shared" si="15"/>
        <v>0.86567582162837198</v>
      </c>
      <c r="AL107" s="113">
        <f t="shared" si="10"/>
        <v>0.72805973400387081</v>
      </c>
      <c r="AM107" s="33">
        <f t="shared" si="11"/>
        <v>4.7870803475496904E-3</v>
      </c>
      <c r="AN107" s="17"/>
    </row>
    <row r="108" spans="2:40" x14ac:dyDescent="0.3">
      <c r="B108" s="25">
        <v>43986</v>
      </c>
      <c r="C108">
        <v>107</v>
      </c>
      <c r="D108">
        <v>123.0299988</v>
      </c>
      <c r="E108" s="5"/>
      <c r="F108" s="6">
        <v>123.47791448022267</v>
      </c>
      <c r="G108" s="9"/>
      <c r="H108" s="10">
        <v>0.52220792320791665</v>
      </c>
      <c r="I108" s="10">
        <v>124.00012240343058</v>
      </c>
      <c r="J108" s="26">
        <f t="shared" si="12"/>
        <v>123.57639927</v>
      </c>
      <c r="K108" s="28">
        <v>122.55884152397485</v>
      </c>
      <c r="L108" s="119">
        <f t="shared" si="13"/>
        <v>9.8484789777330661E-2</v>
      </c>
      <c r="M108" s="124">
        <f t="shared" si="8"/>
        <v>0.31356354494032174</v>
      </c>
      <c r="N108" s="29">
        <f t="shared" si="14"/>
        <v>4.4411970684339686E-3</v>
      </c>
      <c r="O108" s="17"/>
      <c r="AA108" s="25">
        <v>43986</v>
      </c>
      <c r="AB108">
        <v>107</v>
      </c>
      <c r="AC108">
        <v>414.32998659999998</v>
      </c>
      <c r="AD108" s="31"/>
      <c r="AE108" s="5">
        <v>423.41284126081422</v>
      </c>
      <c r="AG108">
        <v>7.8148473648902206E-2</v>
      </c>
      <c r="AH108" s="17">
        <v>423.49098973446314</v>
      </c>
      <c r="AI108" s="28">
        <f t="shared" si="9"/>
        <v>424.13800354</v>
      </c>
      <c r="AJ108" s="26">
        <v>421.43944008956754</v>
      </c>
      <c r="AK108" s="109">
        <f t="shared" si="15"/>
        <v>0.72516227918578124</v>
      </c>
      <c r="AL108" s="113">
        <f t="shared" si="10"/>
        <v>0.60988356484361927</v>
      </c>
      <c r="AM108" s="33">
        <f t="shared" si="11"/>
        <v>2.3671993959415768E-2</v>
      </c>
      <c r="AN108" s="17"/>
    </row>
    <row r="109" spans="2:40" x14ac:dyDescent="0.3">
      <c r="B109" s="25">
        <v>43987</v>
      </c>
      <c r="C109">
        <v>108</v>
      </c>
      <c r="D109">
        <v>124.1500015</v>
      </c>
      <c r="E109" s="5"/>
      <c r="F109" s="6">
        <v>123.25395664011134</v>
      </c>
      <c r="G109" s="9"/>
      <c r="H109" s="10">
        <v>0.14912504154829587</v>
      </c>
      <c r="I109" s="10">
        <v>123.40308168165964</v>
      </c>
      <c r="J109" s="26">
        <f t="shared" si="12"/>
        <v>123.46729892</v>
      </c>
      <c r="K109" s="28">
        <v>123.68239472952087</v>
      </c>
      <c r="L109" s="119">
        <f t="shared" si="13"/>
        <v>0.21334227988866417</v>
      </c>
      <c r="M109" s="124">
        <f t="shared" si="8"/>
        <v>0.67925576851805525</v>
      </c>
      <c r="N109" s="29">
        <f t="shared" si="14"/>
        <v>5.4990138683163629E-3</v>
      </c>
      <c r="O109" s="17"/>
      <c r="AA109" s="25">
        <v>43987</v>
      </c>
      <c r="AB109">
        <v>108</v>
      </c>
      <c r="AC109">
        <v>419.60000609999997</v>
      </c>
      <c r="AD109" s="31"/>
      <c r="AE109" s="5">
        <v>418.87141393040713</v>
      </c>
      <c r="AG109">
        <v>-2.2316394283790935</v>
      </c>
      <c r="AH109" s="17">
        <v>416.63977450202805</v>
      </c>
      <c r="AI109" s="28">
        <f t="shared" si="9"/>
        <v>420.37699586000002</v>
      </c>
      <c r="AJ109" s="26">
        <v>413.8876091177271</v>
      </c>
      <c r="AK109" s="109">
        <f t="shared" si="15"/>
        <v>1.5055819295928927</v>
      </c>
      <c r="AL109" s="113">
        <f t="shared" si="10"/>
        <v>1.2662402619938327</v>
      </c>
      <c r="AM109" s="33">
        <f t="shared" si="11"/>
        <v>1.8517391532517642E-3</v>
      </c>
      <c r="AN109" s="17"/>
    </row>
    <row r="110" spans="2:40" x14ac:dyDescent="0.3">
      <c r="B110" s="25">
        <v>43990</v>
      </c>
      <c r="C110">
        <v>109</v>
      </c>
      <c r="D110">
        <v>126.2030029</v>
      </c>
      <c r="E110" s="5"/>
      <c r="F110" s="6">
        <v>123.70197907005567</v>
      </c>
      <c r="G110" s="9"/>
      <c r="H110" s="10">
        <v>0.2985737357463133</v>
      </c>
      <c r="I110" s="10">
        <v>124.00055280580199</v>
      </c>
      <c r="J110" s="26">
        <f t="shared" si="12"/>
        <v>123.71504975000002</v>
      </c>
      <c r="K110" s="28">
        <v>125.74190432173921</v>
      </c>
      <c r="L110" s="119">
        <f t="shared" si="13"/>
        <v>1.307067994434874E-2</v>
      </c>
      <c r="M110" s="124">
        <f t="shared" si="8"/>
        <v>4.1615448917511448E-2</v>
      </c>
      <c r="N110" s="29">
        <f t="shared" si="14"/>
        <v>1.9713898186490629E-2</v>
      </c>
      <c r="O110" s="17"/>
      <c r="AA110" s="25">
        <v>43990</v>
      </c>
      <c r="AB110">
        <v>109</v>
      </c>
      <c r="AC110">
        <v>419.48999020000002</v>
      </c>
      <c r="AD110" s="31"/>
      <c r="AE110" s="5">
        <v>419.23571001520355</v>
      </c>
      <c r="AG110">
        <v>-0.93367167179133581</v>
      </c>
      <c r="AH110" s="17">
        <v>418.30203834341222</v>
      </c>
      <c r="AI110" s="28">
        <f t="shared" si="9"/>
        <v>419.26399842000001</v>
      </c>
      <c r="AJ110" s="26">
        <v>419.09680027323913</v>
      </c>
      <c r="AK110" s="109">
        <f t="shared" si="15"/>
        <v>2.8288404796455779E-2</v>
      </c>
      <c r="AL110" s="113">
        <f t="shared" si="10"/>
        <v>2.3791410083234335E-2</v>
      </c>
      <c r="AM110" s="33">
        <f t="shared" si="11"/>
        <v>5.387298511992368E-4</v>
      </c>
      <c r="AN110" s="17"/>
    </row>
    <row r="111" spans="2:40" x14ac:dyDescent="0.3">
      <c r="B111" s="25">
        <v>43991</v>
      </c>
      <c r="C111">
        <v>110</v>
      </c>
      <c r="D111">
        <v>130.04299929999999</v>
      </c>
      <c r="E111" s="5"/>
      <c r="F111" s="6">
        <v>124.95249098502784</v>
      </c>
      <c r="G111" s="9"/>
      <c r="H111" s="10">
        <v>0.77454282535923924</v>
      </c>
      <c r="I111" s="10">
        <v>125.72703381038707</v>
      </c>
      <c r="J111" s="26">
        <f t="shared" si="12"/>
        <v>124.72420119</v>
      </c>
      <c r="K111" s="28">
        <v>129.59407384285299</v>
      </c>
      <c r="L111" s="119">
        <f t="shared" si="13"/>
        <v>0.22828979502783397</v>
      </c>
      <c r="M111" s="124">
        <f t="shared" si="8"/>
        <v>0.72684683152061913</v>
      </c>
      <c r="N111" s="29">
        <f t="shared" si="14"/>
        <v>4.0900303273764843E-2</v>
      </c>
      <c r="O111" s="17"/>
      <c r="AA111" s="25">
        <v>43991</v>
      </c>
      <c r="AB111">
        <v>110</v>
      </c>
      <c r="AC111">
        <v>434.0499878</v>
      </c>
      <c r="AD111" s="31"/>
      <c r="AE111" s="5">
        <v>419.36285010760179</v>
      </c>
      <c r="AG111">
        <v>-0.40326578969655014</v>
      </c>
      <c r="AH111" s="17">
        <v>418.95958431790524</v>
      </c>
      <c r="AI111" s="28">
        <f t="shared" si="9"/>
        <v>418.73899534999998</v>
      </c>
      <c r="AJ111" s="26">
        <v>418.98805421390381</v>
      </c>
      <c r="AK111" s="109">
        <f t="shared" si="15"/>
        <v>0.62385475760180498</v>
      </c>
      <c r="AL111" s="113">
        <f t="shared" si="10"/>
        <v>0.5246808534195212</v>
      </c>
      <c r="AM111" s="33">
        <f t="shared" si="11"/>
        <v>3.5274721530587763E-2</v>
      </c>
      <c r="AN111" s="17"/>
    </row>
    <row r="112" spans="2:40" x14ac:dyDescent="0.3">
      <c r="B112" s="25">
        <v>43992</v>
      </c>
      <c r="C112">
        <v>111</v>
      </c>
      <c r="D112">
        <v>132.3724976</v>
      </c>
      <c r="E112" s="5"/>
      <c r="F112" s="6">
        <v>127.49774514251391</v>
      </c>
      <c r="G112" s="9"/>
      <c r="H112" s="10">
        <v>1.6598984914226547</v>
      </c>
      <c r="I112" s="10">
        <v>129.15764363393657</v>
      </c>
      <c r="J112" s="26">
        <f t="shared" si="12"/>
        <v>127.01110077</v>
      </c>
      <c r="K112" s="28">
        <v>131.93095685418771</v>
      </c>
      <c r="L112" s="119">
        <f t="shared" si="13"/>
        <v>0.4866443725139078</v>
      </c>
      <c r="M112" s="124">
        <f t="shared" si="8"/>
        <v>1.54941625925919</v>
      </c>
      <c r="N112" s="29">
        <f t="shared" si="14"/>
        <v>4.050234699205376E-2</v>
      </c>
      <c r="O112" s="17"/>
      <c r="AA112" s="25">
        <v>43992</v>
      </c>
      <c r="AB112">
        <v>111</v>
      </c>
      <c r="AC112">
        <v>434.48001099999999</v>
      </c>
      <c r="AD112" s="31"/>
      <c r="AE112" s="5">
        <v>426.70641895380089</v>
      </c>
      <c r="AG112">
        <v>3.4701515282512774</v>
      </c>
      <c r="AH112" s="17">
        <v>430.17657048205217</v>
      </c>
      <c r="AI112" s="28">
        <f t="shared" si="9"/>
        <v>424.81999206000006</v>
      </c>
      <c r="AJ112" s="26">
        <v>433.37999540543012</v>
      </c>
      <c r="AK112" s="109">
        <f t="shared" si="15"/>
        <v>1.8864268938008308</v>
      </c>
      <c r="AL112" s="113">
        <f t="shared" si="10"/>
        <v>1.5865424772230554</v>
      </c>
      <c r="AM112" s="33">
        <f t="shared" si="11"/>
        <v>2.2233517527691118E-2</v>
      </c>
      <c r="AN112" s="17"/>
    </row>
    <row r="113" spans="2:40" x14ac:dyDescent="0.3">
      <c r="B113" s="25">
        <v>43993</v>
      </c>
      <c r="C113">
        <v>112</v>
      </c>
      <c r="D113">
        <v>127.8980026</v>
      </c>
      <c r="E113" s="5"/>
      <c r="F113" s="6">
        <v>129.93512137125697</v>
      </c>
      <c r="G113" s="9"/>
      <c r="H113" s="10">
        <v>2.0486373600828585</v>
      </c>
      <c r="I113" s="10">
        <v>131.98375873133983</v>
      </c>
      <c r="J113" s="26">
        <f t="shared" si="12"/>
        <v>129.61749956</v>
      </c>
      <c r="K113" s="28">
        <v>127.44227731756729</v>
      </c>
      <c r="L113" s="119">
        <f t="shared" si="13"/>
        <v>0.31762181125696998</v>
      </c>
      <c r="M113" s="124">
        <f t="shared" si="8"/>
        <v>1.011269063103855</v>
      </c>
      <c r="N113" s="29">
        <f t="shared" si="14"/>
        <v>1.3444283140040224E-2</v>
      </c>
      <c r="O113" s="17"/>
      <c r="AA113" s="25">
        <v>43993</v>
      </c>
      <c r="AB113">
        <v>112</v>
      </c>
      <c r="AC113">
        <v>425.55999759999997</v>
      </c>
      <c r="AD113" s="31"/>
      <c r="AE113" s="5">
        <v>430.59321497690041</v>
      </c>
      <c r="AG113">
        <v>3.6784737756753989</v>
      </c>
      <c r="AH113" s="17">
        <v>434.27168875257581</v>
      </c>
      <c r="AI113" s="28">
        <f t="shared" si="9"/>
        <v>429.86499938999998</v>
      </c>
      <c r="AJ113" s="26">
        <v>433.80505513245862</v>
      </c>
      <c r="AK113" s="109">
        <f t="shared" si="15"/>
        <v>0.72821558690043275</v>
      </c>
      <c r="AL113" s="113">
        <f t="shared" si="10"/>
        <v>0.61245148963373253</v>
      </c>
      <c r="AM113" s="33">
        <f t="shared" si="11"/>
        <v>1.0116086601839021E-2</v>
      </c>
      <c r="AN113" s="17"/>
    </row>
    <row r="114" spans="2:40" x14ac:dyDescent="0.3">
      <c r="B114" s="25">
        <v>43994</v>
      </c>
      <c r="C114">
        <v>113</v>
      </c>
      <c r="D114">
        <v>127.25099950000001</v>
      </c>
      <c r="E114" s="5"/>
      <c r="F114" s="6">
        <v>128.91656198562848</v>
      </c>
      <c r="G114" s="9"/>
      <c r="H114" s="10">
        <v>0.515038987227183</v>
      </c>
      <c r="I114" s="10">
        <v>129.43160097285565</v>
      </c>
      <c r="J114" s="26">
        <f t="shared" si="12"/>
        <v>129.49985046999998</v>
      </c>
      <c r="K114" s="28">
        <v>126.79322316171285</v>
      </c>
      <c r="L114" s="119">
        <f t="shared" si="13"/>
        <v>0.58328848437150782</v>
      </c>
      <c r="M114" s="124">
        <f t="shared" si="8"/>
        <v>1.8571193104632804</v>
      </c>
      <c r="N114" s="29">
        <f t="shared" si="14"/>
        <v>1.7672560363661254E-2</v>
      </c>
      <c r="O114" s="17"/>
      <c r="AA114" s="25">
        <v>43994</v>
      </c>
      <c r="AB114">
        <v>113</v>
      </c>
      <c r="AC114">
        <v>418.07000729999999</v>
      </c>
      <c r="AD114" s="31"/>
      <c r="AE114" s="5">
        <v>428.07660628845019</v>
      </c>
      <c r="AG114">
        <v>0.58093254361258984</v>
      </c>
      <c r="AH114" s="17">
        <v>428.65753883206276</v>
      </c>
      <c r="AI114" s="28">
        <f t="shared" si="9"/>
        <v>429.32699892000005</v>
      </c>
      <c r="AJ114" s="26">
        <v>424.9879995389586</v>
      </c>
      <c r="AK114" s="109">
        <f t="shared" si="15"/>
        <v>1.2503926315498575</v>
      </c>
      <c r="AL114" s="113">
        <f t="shared" si="10"/>
        <v>1.0516182894125004</v>
      </c>
      <c r="AM114" s="33">
        <f t="shared" si="11"/>
        <v>2.6926092337263115E-2</v>
      </c>
      <c r="AN114" s="17"/>
    </row>
    <row r="115" spans="2:40" x14ac:dyDescent="0.3">
      <c r="B115" s="25">
        <v>43997</v>
      </c>
      <c r="C115">
        <v>114</v>
      </c>
      <c r="D115">
        <v>128.6340027</v>
      </c>
      <c r="E115" s="5"/>
      <c r="F115" s="6">
        <v>128.08378074281424</v>
      </c>
      <c r="G115" s="9"/>
      <c r="H115" s="10">
        <v>-0.15887112779352608</v>
      </c>
      <c r="I115" s="10">
        <v>127.92490961502071</v>
      </c>
      <c r="J115" s="26">
        <f t="shared" si="12"/>
        <v>128.74860003000001</v>
      </c>
      <c r="K115" s="28">
        <v>128.18061060161847</v>
      </c>
      <c r="L115" s="119">
        <f t="shared" si="13"/>
        <v>0.66481928718576455</v>
      </c>
      <c r="M115" s="124">
        <f t="shared" si="8"/>
        <v>2.1167034311185624</v>
      </c>
      <c r="N115" s="29">
        <f t="shared" si="14"/>
        <v>8.9087898685134663E-4</v>
      </c>
      <c r="O115" s="17"/>
      <c r="AA115" s="25">
        <v>43997</v>
      </c>
      <c r="AB115">
        <v>114</v>
      </c>
      <c r="AC115">
        <v>425.5</v>
      </c>
      <c r="AD115" s="31"/>
      <c r="AE115" s="5">
        <v>423.07330679422512</v>
      </c>
      <c r="AG115">
        <v>-2.2111834753062425</v>
      </c>
      <c r="AH115" s="17">
        <v>420.86212331891886</v>
      </c>
      <c r="AI115" s="28">
        <f t="shared" si="9"/>
        <v>425.19700318000002</v>
      </c>
      <c r="AJ115" s="26">
        <v>417.58446123599197</v>
      </c>
      <c r="AK115" s="109">
        <f t="shared" si="15"/>
        <v>2.123696385774906</v>
      </c>
      <c r="AL115" s="113">
        <f t="shared" si="10"/>
        <v>1.7860933470728517</v>
      </c>
      <c r="AM115" s="33">
        <f t="shared" si="11"/>
        <v>7.1209593419500764E-4</v>
      </c>
      <c r="AN115" s="17"/>
    </row>
    <row r="116" spans="2:40" x14ac:dyDescent="0.3">
      <c r="B116" s="25">
        <v>43998</v>
      </c>
      <c r="C116">
        <v>115</v>
      </c>
      <c r="D116">
        <v>130.76350400000001</v>
      </c>
      <c r="E116" s="5"/>
      <c r="F116" s="6">
        <v>128.35889172140713</v>
      </c>
      <c r="G116" s="9"/>
      <c r="H116" s="10">
        <v>5.8119925399682859E-2</v>
      </c>
      <c r="I116" s="10">
        <v>128.41701164680683</v>
      </c>
      <c r="J116" s="26">
        <f t="shared" si="12"/>
        <v>128.44575121</v>
      </c>
      <c r="K116" s="28">
        <v>130.31686260514437</v>
      </c>
      <c r="L116" s="119">
        <f t="shared" si="13"/>
        <v>8.6859488592864409E-2</v>
      </c>
      <c r="M116" s="124">
        <f t="shared" si="8"/>
        <v>0.27655000550299402</v>
      </c>
      <c r="N116" s="29">
        <f t="shared" si="14"/>
        <v>1.7724768143258185E-2</v>
      </c>
      <c r="O116" s="17"/>
      <c r="AA116" s="25">
        <v>43998</v>
      </c>
      <c r="AB116">
        <v>115</v>
      </c>
      <c r="AC116">
        <v>436.13000490000002</v>
      </c>
      <c r="AD116" s="31"/>
      <c r="AE116" s="5">
        <v>424.28665339711256</v>
      </c>
      <c r="AG116">
        <v>-0.4989184362094008</v>
      </c>
      <c r="AH116" s="17">
        <v>423.78773496090315</v>
      </c>
      <c r="AI116" s="28">
        <f t="shared" si="9"/>
        <v>424.18100281</v>
      </c>
      <c r="AJ116" s="26">
        <v>424.92869445151598</v>
      </c>
      <c r="AK116" s="109">
        <f t="shared" si="15"/>
        <v>0.1056505871125637</v>
      </c>
      <c r="AL116" s="113">
        <f t="shared" si="10"/>
        <v>8.8855361821052511E-2</v>
      </c>
      <c r="AM116" s="33">
        <f t="shared" si="11"/>
        <v>2.7397798719993597E-2</v>
      </c>
      <c r="AN116" s="17"/>
    </row>
    <row r="117" spans="2:40" x14ac:dyDescent="0.3">
      <c r="B117" s="25">
        <v>43999</v>
      </c>
      <c r="C117">
        <v>116</v>
      </c>
      <c r="D117">
        <v>132.04899599999999</v>
      </c>
      <c r="E117" s="5"/>
      <c r="F117" s="6">
        <v>129.56119786070357</v>
      </c>
      <c r="G117" s="9"/>
      <c r="H117" s="10">
        <v>0.63021303234806114</v>
      </c>
      <c r="I117" s="10">
        <v>130.19141089305162</v>
      </c>
      <c r="J117" s="26">
        <f t="shared" si="12"/>
        <v>129.13560257</v>
      </c>
      <c r="K117" s="28">
        <v>131.60642972610196</v>
      </c>
      <c r="L117" s="119">
        <f t="shared" si="13"/>
        <v>0.42559529070356916</v>
      </c>
      <c r="M117" s="124">
        <f t="shared" si="8"/>
        <v>1.355043437312955</v>
      </c>
      <c r="N117" s="29">
        <f t="shared" si="14"/>
        <v>2.2062972974061727E-2</v>
      </c>
      <c r="O117" s="17"/>
      <c r="AA117" s="25">
        <v>43999</v>
      </c>
      <c r="AB117">
        <v>116</v>
      </c>
      <c r="AC117">
        <v>447.76998900000001</v>
      </c>
      <c r="AD117" s="31"/>
      <c r="AE117" s="5">
        <v>430.20832914855629</v>
      </c>
      <c r="AG117">
        <v>2.7113786576171641</v>
      </c>
      <c r="AH117" s="17">
        <v>432.91970780617345</v>
      </c>
      <c r="AI117" s="28">
        <f t="shared" si="9"/>
        <v>428.27200318000001</v>
      </c>
      <c r="AJ117" s="26">
        <v>435.43600424574538</v>
      </c>
      <c r="AK117" s="109">
        <f t="shared" si="15"/>
        <v>1.9363259685562753</v>
      </c>
      <c r="AL117" s="113">
        <f t="shared" si="10"/>
        <v>1.6285091189910452</v>
      </c>
      <c r="AM117" s="33">
        <f t="shared" si="11"/>
        <v>4.3544646356368462E-2</v>
      </c>
      <c r="AN117" s="17"/>
    </row>
    <row r="118" spans="2:40" x14ac:dyDescent="0.3">
      <c r="B118" s="25">
        <v>44000</v>
      </c>
      <c r="C118">
        <v>117</v>
      </c>
      <c r="D118">
        <v>132.69900509999999</v>
      </c>
      <c r="E118" s="5"/>
      <c r="F118" s="6">
        <v>130.80509693035179</v>
      </c>
      <c r="G118" s="9"/>
      <c r="H118" s="10">
        <v>0.9370560509981416</v>
      </c>
      <c r="I118" s="10">
        <v>131.74215298134993</v>
      </c>
      <c r="J118" s="26">
        <f t="shared" si="12"/>
        <v>130.50055008999999</v>
      </c>
      <c r="K118" s="28">
        <v>132.25849941123673</v>
      </c>
      <c r="L118" s="119">
        <f t="shared" si="13"/>
        <v>0.30454684035180435</v>
      </c>
      <c r="M118" s="124">
        <f t="shared" si="8"/>
        <v>0.96963995229106015</v>
      </c>
      <c r="N118" s="29">
        <f t="shared" si="14"/>
        <v>1.6567230540600365E-2</v>
      </c>
      <c r="O118" s="17"/>
      <c r="AA118" s="25">
        <v>44000</v>
      </c>
      <c r="AB118">
        <v>117</v>
      </c>
      <c r="AC118">
        <v>449.86999509999998</v>
      </c>
      <c r="AD118" s="31"/>
      <c r="AE118" s="5">
        <v>438.98915907427818</v>
      </c>
      <c r="AG118">
        <v>5.7461042916695266</v>
      </c>
      <c r="AH118" s="17">
        <v>444.73526336594773</v>
      </c>
      <c r="AI118" s="28">
        <f t="shared" si="9"/>
        <v>436.8539978</v>
      </c>
      <c r="AJ118" s="26">
        <v>446.94163571902953</v>
      </c>
      <c r="AK118" s="109">
        <f t="shared" si="15"/>
        <v>2.1351612742781754</v>
      </c>
      <c r="AL118" s="113">
        <f t="shared" si="10"/>
        <v>1.7957356675183658</v>
      </c>
      <c r="AM118" s="33">
        <f t="shared" si="11"/>
        <v>2.8932797123103756E-2</v>
      </c>
      <c r="AN118" s="17"/>
    </row>
    <row r="119" spans="2:40" x14ac:dyDescent="0.3">
      <c r="B119" s="25">
        <v>44001</v>
      </c>
      <c r="C119">
        <v>118</v>
      </c>
      <c r="D119">
        <v>133.75050350000001</v>
      </c>
      <c r="E119" s="5"/>
      <c r="F119" s="6">
        <v>131.75205101517588</v>
      </c>
      <c r="G119" s="9"/>
      <c r="H119" s="10">
        <v>0.94200506791111349</v>
      </c>
      <c r="I119" s="10">
        <v>132.69405608308699</v>
      </c>
      <c r="J119" s="26">
        <f t="shared" si="12"/>
        <v>131.71040190999997</v>
      </c>
      <c r="K119" s="28">
        <v>133.3133311522196</v>
      </c>
      <c r="L119" s="119">
        <f t="shared" si="13"/>
        <v>4.1649105175906698E-2</v>
      </c>
      <c r="M119" s="124">
        <f t="shared" si="8"/>
        <v>0.1326056652207597</v>
      </c>
      <c r="N119" s="29">
        <f t="shared" si="14"/>
        <v>1.525303858015035E-2</v>
      </c>
      <c r="O119" s="17"/>
      <c r="AA119" s="25">
        <v>44001</v>
      </c>
      <c r="AB119">
        <v>118</v>
      </c>
      <c r="AC119">
        <v>453.72000120000001</v>
      </c>
      <c r="AD119" s="31"/>
      <c r="AE119" s="5">
        <v>444.42957708713908</v>
      </c>
      <c r="AG119">
        <v>5.5932611522652147</v>
      </c>
      <c r="AH119" s="17">
        <v>450.02283823940428</v>
      </c>
      <c r="AI119" s="28">
        <f t="shared" si="9"/>
        <v>444.05499572000002</v>
      </c>
      <c r="AJ119" s="26">
        <v>449.01740283955752</v>
      </c>
      <c r="AK119" s="109">
        <f t="shared" si="15"/>
        <v>0.37458136713905787</v>
      </c>
      <c r="AL119" s="113">
        <f t="shared" si="10"/>
        <v>0.31503433930853658</v>
      </c>
      <c r="AM119" s="33">
        <f t="shared" si="11"/>
        <v>2.130169587948064E-2</v>
      </c>
      <c r="AN119" s="17"/>
    </row>
    <row r="120" spans="2:40" x14ac:dyDescent="0.3">
      <c r="B120" s="25">
        <v>44004</v>
      </c>
      <c r="C120">
        <v>119</v>
      </c>
      <c r="D120">
        <v>135.6909943</v>
      </c>
      <c r="E120" s="5"/>
      <c r="F120" s="6">
        <v>132.75127725758796</v>
      </c>
      <c r="G120" s="9"/>
      <c r="H120" s="10">
        <v>0.97061565516159587</v>
      </c>
      <c r="I120" s="10">
        <v>133.72189291274955</v>
      </c>
      <c r="J120" s="26">
        <f t="shared" si="12"/>
        <v>132.79605253</v>
      </c>
      <c r="K120" s="28">
        <v>135.25997347609305</v>
      </c>
      <c r="L120" s="119">
        <f t="shared" si="13"/>
        <v>4.4775272412039158E-2</v>
      </c>
      <c r="M120" s="124">
        <f t="shared" si="8"/>
        <v>0.14255899997279892</v>
      </c>
      <c r="N120" s="29">
        <f t="shared" si="14"/>
        <v>2.1334811384752322E-2</v>
      </c>
      <c r="O120" s="17"/>
      <c r="AA120" s="25">
        <v>44004</v>
      </c>
      <c r="AB120">
        <v>119</v>
      </c>
      <c r="AC120">
        <v>468.0400085</v>
      </c>
      <c r="AD120" s="31"/>
      <c r="AE120" s="5">
        <v>449.07478914356955</v>
      </c>
      <c r="AG120">
        <v>5.1192366043478401</v>
      </c>
      <c r="AH120" s="17">
        <v>454.19402574791741</v>
      </c>
      <c r="AI120" s="28">
        <f t="shared" si="9"/>
        <v>449.61599729999995</v>
      </c>
      <c r="AJ120" s="26">
        <v>452.82297086919908</v>
      </c>
      <c r="AK120" s="109">
        <f t="shared" si="15"/>
        <v>0.54120815643040032</v>
      </c>
      <c r="AL120" s="113">
        <f t="shared" si="10"/>
        <v>0.45517254446387606</v>
      </c>
      <c r="AM120" s="33">
        <f t="shared" si="11"/>
        <v>3.9364180124358009E-2</v>
      </c>
      <c r="AN120" s="17"/>
    </row>
    <row r="121" spans="2:40" x14ac:dyDescent="0.3">
      <c r="B121" s="25">
        <v>44005</v>
      </c>
      <c r="C121">
        <v>120</v>
      </c>
      <c r="D121">
        <v>138.22050479999999</v>
      </c>
      <c r="E121" s="5"/>
      <c r="F121" s="6">
        <v>134.22113577879398</v>
      </c>
      <c r="G121" s="9"/>
      <c r="H121" s="10">
        <v>1.2202370881838083</v>
      </c>
      <c r="I121" s="10">
        <v>135.44137286697779</v>
      </c>
      <c r="J121" s="26">
        <f t="shared" si="12"/>
        <v>134.14624939000001</v>
      </c>
      <c r="K121" s="28">
        <v>137.79750274342186</v>
      </c>
      <c r="L121" s="119">
        <f t="shared" si="13"/>
        <v>7.4886388793970582E-2</v>
      </c>
      <c r="M121" s="124">
        <f t="shared" si="8"/>
        <v>0.23842911774607484</v>
      </c>
      <c r="N121" s="29">
        <f t="shared" si="14"/>
        <v>2.9476490596639596E-2</v>
      </c>
      <c r="O121" s="17"/>
      <c r="AA121" s="25">
        <v>44005</v>
      </c>
      <c r="AB121">
        <v>120</v>
      </c>
      <c r="AC121">
        <v>466.26000979999998</v>
      </c>
      <c r="AD121" s="31"/>
      <c r="AE121" s="5">
        <v>458.55739882178477</v>
      </c>
      <c r="AG121">
        <v>7.3009231412815332</v>
      </c>
      <c r="AH121" s="17">
        <v>465.85832196306632</v>
      </c>
      <c r="AI121" s="28">
        <f t="shared" si="9"/>
        <v>458.08300168000005</v>
      </c>
      <c r="AJ121" s="26">
        <v>466.9776918098006</v>
      </c>
      <c r="AK121" s="109">
        <f t="shared" si="15"/>
        <v>0.47439714178472059</v>
      </c>
      <c r="AL121" s="113">
        <f t="shared" si="10"/>
        <v>0.39898244611971306</v>
      </c>
      <c r="AM121" s="33">
        <f t="shared" si="11"/>
        <v>1.75374425173358E-2</v>
      </c>
      <c r="AN121" s="17"/>
    </row>
    <row r="122" spans="2:40" x14ac:dyDescent="0.3">
      <c r="B122" s="25">
        <v>44006</v>
      </c>
      <c r="C122">
        <v>121</v>
      </c>
      <c r="D122">
        <v>136.72000120000001</v>
      </c>
      <c r="E122" s="5"/>
      <c r="F122" s="6">
        <v>136.22082028939698</v>
      </c>
      <c r="G122" s="9"/>
      <c r="H122" s="10">
        <v>1.609960799393406</v>
      </c>
      <c r="I122" s="10">
        <v>137.83078108879039</v>
      </c>
      <c r="J122" s="26">
        <f t="shared" si="12"/>
        <v>136.01550141999999</v>
      </c>
      <c r="K122" s="28">
        <v>136.29224241707325</v>
      </c>
      <c r="L122" s="119">
        <f t="shared" si="13"/>
        <v>0.20531886939699007</v>
      </c>
      <c r="M122" s="124">
        <f t="shared" si="8"/>
        <v>0.65371020922946954</v>
      </c>
      <c r="N122" s="29">
        <f t="shared" si="14"/>
        <v>5.1528655194308199E-3</v>
      </c>
      <c r="O122" s="17"/>
      <c r="AA122" s="25">
        <v>44006</v>
      </c>
      <c r="AB122">
        <v>121</v>
      </c>
      <c r="AC122">
        <v>457.85000609999997</v>
      </c>
      <c r="AD122" s="31"/>
      <c r="AE122" s="5">
        <v>462.4087043108924</v>
      </c>
      <c r="AG122">
        <v>5.576114315194582</v>
      </c>
      <c r="AH122" s="17">
        <v>467.98481862608696</v>
      </c>
      <c r="AI122" s="28">
        <f t="shared" si="9"/>
        <v>462.64700621999998</v>
      </c>
      <c r="AJ122" s="26">
        <v>465.2182384558115</v>
      </c>
      <c r="AK122" s="109">
        <f t="shared" si="15"/>
        <v>0.23830190910757665</v>
      </c>
      <c r="AL122" s="113">
        <f t="shared" si="10"/>
        <v>0.20041916410593508</v>
      </c>
      <c r="AM122" s="33">
        <f t="shared" si="11"/>
        <v>1.0477230656522661E-2</v>
      </c>
      <c r="AN122" s="17"/>
    </row>
    <row r="123" spans="2:40" x14ac:dyDescent="0.3">
      <c r="B123" s="25">
        <v>44007</v>
      </c>
      <c r="C123">
        <v>122</v>
      </c>
      <c r="D123">
        <v>137.72900390000001</v>
      </c>
      <c r="E123" s="5"/>
      <c r="F123" s="6">
        <v>136.47041074469848</v>
      </c>
      <c r="G123" s="9"/>
      <c r="H123" s="10">
        <v>0.92977562734745345</v>
      </c>
      <c r="I123" s="10">
        <v>137.40018637204594</v>
      </c>
      <c r="J123" s="26">
        <f t="shared" si="12"/>
        <v>136.66740113</v>
      </c>
      <c r="K123" s="28">
        <v>137.3044437430072</v>
      </c>
      <c r="L123" s="119">
        <f t="shared" si="13"/>
        <v>0.19699038530151824</v>
      </c>
      <c r="M123" s="124">
        <f t="shared" si="8"/>
        <v>0.62719333283810252</v>
      </c>
      <c r="N123" s="29">
        <f t="shared" si="14"/>
        <v>7.707910025769143E-3</v>
      </c>
      <c r="O123" s="17"/>
      <c r="AA123" s="25">
        <v>44007</v>
      </c>
      <c r="AB123">
        <v>122</v>
      </c>
      <c r="AC123">
        <v>465.9100037</v>
      </c>
      <c r="AD123" s="31"/>
      <c r="AE123" s="5">
        <v>460.12935520544619</v>
      </c>
      <c r="AG123">
        <v>1.6483826048741834</v>
      </c>
      <c r="AH123" s="17">
        <v>461.77773781032039</v>
      </c>
      <c r="AI123" s="28">
        <f t="shared" si="9"/>
        <v>461.99800719999996</v>
      </c>
      <c r="AJ123" s="26">
        <v>456.90530585814957</v>
      </c>
      <c r="AK123" s="109">
        <f t="shared" si="15"/>
        <v>1.8686519945537725</v>
      </c>
      <c r="AL123" s="113">
        <f t="shared" si="10"/>
        <v>1.5715932455425217</v>
      </c>
      <c r="AM123" s="33">
        <f t="shared" si="11"/>
        <v>8.3964638426587256E-3</v>
      </c>
      <c r="AN123" s="17"/>
    </row>
    <row r="124" spans="2:40" x14ac:dyDescent="0.3">
      <c r="B124" s="25">
        <v>44008</v>
      </c>
      <c r="C124">
        <v>123</v>
      </c>
      <c r="D124">
        <v>134.64349369999999</v>
      </c>
      <c r="E124" s="5"/>
      <c r="F124" s="6">
        <v>137.09970732234925</v>
      </c>
      <c r="G124" s="9"/>
      <c r="H124" s="10">
        <v>0.7795361024991081</v>
      </c>
      <c r="I124" s="10">
        <v>137.87924342484837</v>
      </c>
      <c r="J124" s="26">
        <f t="shared" si="12"/>
        <v>137.32080231</v>
      </c>
      <c r="K124" s="28">
        <v>134.20915220848238</v>
      </c>
      <c r="L124" s="119">
        <f t="shared" si="13"/>
        <v>0.22109498765075841</v>
      </c>
      <c r="M124" s="124">
        <f t="shared" si="8"/>
        <v>0.70393944337043513</v>
      </c>
      <c r="N124" s="29">
        <f t="shared" si="14"/>
        <v>1.9884426171867906E-2</v>
      </c>
      <c r="O124" s="17"/>
      <c r="AA124" s="25">
        <v>44008</v>
      </c>
      <c r="AB124">
        <v>123</v>
      </c>
      <c r="AC124">
        <v>443.39999390000003</v>
      </c>
      <c r="AD124" s="31"/>
      <c r="AE124" s="5">
        <v>463.0196794527231</v>
      </c>
      <c r="AG124">
        <v>2.2693534260755457</v>
      </c>
      <c r="AH124" s="17">
        <v>465.28903287879865</v>
      </c>
      <c r="AI124" s="28">
        <f t="shared" si="9"/>
        <v>463.77500612</v>
      </c>
      <c r="AJ124" s="26">
        <v>464.87227224439704</v>
      </c>
      <c r="AK124" s="109">
        <f t="shared" si="15"/>
        <v>0.75532666727690412</v>
      </c>
      <c r="AL124" s="113">
        <f t="shared" si="10"/>
        <v>0.63525273401909887</v>
      </c>
      <c r="AM124" s="33">
        <f t="shared" si="11"/>
        <v>4.5951764772904233E-2</v>
      </c>
      <c r="AN124" s="17"/>
    </row>
    <row r="125" spans="2:40" x14ac:dyDescent="0.3">
      <c r="B125" s="25">
        <v>44011</v>
      </c>
      <c r="C125">
        <v>124</v>
      </c>
      <c r="D125">
        <v>134.0189972</v>
      </c>
      <c r="E125" s="5"/>
      <c r="F125" s="6">
        <v>135.87160051117462</v>
      </c>
      <c r="G125" s="9"/>
      <c r="H125" s="10">
        <v>-0.2242853543377592</v>
      </c>
      <c r="I125" s="10">
        <v>135.64731515683687</v>
      </c>
      <c r="J125" s="26">
        <f t="shared" si="12"/>
        <v>136.34214936999999</v>
      </c>
      <c r="K125" s="28">
        <v>133.58267600049888</v>
      </c>
      <c r="L125" s="119">
        <f t="shared" si="13"/>
        <v>0.47054885882536723</v>
      </c>
      <c r="M125" s="124">
        <f t="shared" si="8"/>
        <v>1.4981701090544204</v>
      </c>
      <c r="N125" s="29">
        <f t="shared" si="14"/>
        <v>1.7334498978029855E-2</v>
      </c>
      <c r="O125" s="17"/>
      <c r="AA125" s="25">
        <v>44011</v>
      </c>
      <c r="AB125">
        <v>124</v>
      </c>
      <c r="AC125">
        <v>447.23999020000002</v>
      </c>
      <c r="AD125" s="31"/>
      <c r="AE125" s="5">
        <v>453.20983667636153</v>
      </c>
      <c r="AG125">
        <v>-3.770244675143009</v>
      </c>
      <c r="AH125" s="17">
        <v>449.4395920012185</v>
      </c>
      <c r="AI125" s="28">
        <f t="shared" si="9"/>
        <v>455.32900087000002</v>
      </c>
      <c r="AJ125" s="26">
        <v>442.62208057800001</v>
      </c>
      <c r="AK125" s="109">
        <f t="shared" si="15"/>
        <v>2.1191641936384826</v>
      </c>
      <c r="AL125" s="113">
        <f t="shared" si="10"/>
        <v>1.7822816354380138</v>
      </c>
      <c r="AM125" s="33">
        <f t="shared" si="11"/>
        <v>1.8086510256792313E-2</v>
      </c>
      <c r="AN125" s="17"/>
    </row>
    <row r="126" spans="2:40" x14ac:dyDescent="0.3">
      <c r="B126" s="25">
        <v>44012</v>
      </c>
      <c r="C126">
        <v>125</v>
      </c>
      <c r="D126">
        <v>137.9409943</v>
      </c>
      <c r="E126" s="5"/>
      <c r="F126" s="6">
        <v>134.94529885558731</v>
      </c>
      <c r="G126" s="9"/>
      <c r="H126" s="10">
        <v>-0.57529350496253429</v>
      </c>
      <c r="I126" s="10">
        <v>134.37000535062478</v>
      </c>
      <c r="J126" s="26">
        <f t="shared" si="12"/>
        <v>135.21844789000002</v>
      </c>
      <c r="K126" s="28">
        <v>137.51710617093255</v>
      </c>
      <c r="L126" s="119">
        <f t="shared" si="13"/>
        <v>0.27314903441271099</v>
      </c>
      <c r="M126" s="124">
        <f t="shared" si="8"/>
        <v>0.86967317208195438</v>
      </c>
      <c r="N126" s="29">
        <f t="shared" si="14"/>
        <v>1.9737036287261114E-2</v>
      </c>
      <c r="O126" s="17"/>
      <c r="AA126" s="25">
        <v>44012</v>
      </c>
      <c r="AB126">
        <v>125</v>
      </c>
      <c r="AC126">
        <v>455.0400085</v>
      </c>
      <c r="AD126" s="31"/>
      <c r="AE126" s="5">
        <v>450.22491343818081</v>
      </c>
      <c r="AG126">
        <v>-3.3775839566618679</v>
      </c>
      <c r="AH126" s="17">
        <v>446.84732948151895</v>
      </c>
      <c r="AI126" s="28">
        <f t="shared" si="9"/>
        <v>450.88299560000007</v>
      </c>
      <c r="AJ126" s="26">
        <v>446.41775434413296</v>
      </c>
      <c r="AK126" s="109">
        <f t="shared" si="15"/>
        <v>0.65808216181926582</v>
      </c>
      <c r="AL126" s="113">
        <f t="shared" si="10"/>
        <v>0.55346714291451105</v>
      </c>
      <c r="AM126" s="33">
        <f t="shared" si="11"/>
        <v>9.1354887973546777E-3</v>
      </c>
      <c r="AN126" s="17"/>
    </row>
    <row r="127" spans="2:40" x14ac:dyDescent="0.3">
      <c r="B127" s="25">
        <v>44013</v>
      </c>
      <c r="C127">
        <v>126</v>
      </c>
      <c r="D127">
        <v>143.9349976</v>
      </c>
      <c r="E127" s="5"/>
      <c r="F127" s="6">
        <v>136.44314657779364</v>
      </c>
      <c r="G127" s="9"/>
      <c r="H127" s="10">
        <v>0.46127710862189808</v>
      </c>
      <c r="I127" s="10">
        <v>136.90442368641553</v>
      </c>
      <c r="J127" s="26">
        <f t="shared" si="12"/>
        <v>136.08369601000001</v>
      </c>
      <c r="K127" s="28">
        <v>143.5301109804463</v>
      </c>
      <c r="L127" s="119">
        <f t="shared" si="13"/>
        <v>0.35945056779362972</v>
      </c>
      <c r="M127" s="124">
        <f t="shared" si="8"/>
        <v>1.1444467163205116</v>
      </c>
      <c r="N127" s="29">
        <f t="shared" si="14"/>
        <v>5.4547550775795414E-2</v>
      </c>
      <c r="O127" s="17"/>
      <c r="AA127" s="25">
        <v>44013</v>
      </c>
      <c r="AB127">
        <v>126</v>
      </c>
      <c r="AC127">
        <v>485.64001459999997</v>
      </c>
      <c r="AD127" s="31"/>
      <c r="AE127" s="5">
        <v>452.6324609690904</v>
      </c>
      <c r="AG127">
        <v>-0.48501821287613578</v>
      </c>
      <c r="AH127" s="17">
        <v>452.14744275621428</v>
      </c>
      <c r="AI127" s="28">
        <f t="shared" si="9"/>
        <v>451.45899961000003</v>
      </c>
      <c r="AJ127" s="26">
        <v>454.12774219924279</v>
      </c>
      <c r="AK127" s="109">
        <f t="shared" si="15"/>
        <v>1.1734613590903678</v>
      </c>
      <c r="AL127" s="113">
        <f t="shared" si="10"/>
        <v>0.98691674598937773</v>
      </c>
      <c r="AM127" s="33">
        <f t="shared" si="11"/>
        <v>7.038344033111299E-2</v>
      </c>
      <c r="AN127" s="17"/>
    </row>
    <row r="128" spans="2:40" x14ac:dyDescent="0.3">
      <c r="B128" s="25">
        <v>44014</v>
      </c>
      <c r="C128">
        <v>127</v>
      </c>
      <c r="D128">
        <v>144.51499939999999</v>
      </c>
      <c r="E128" s="5"/>
      <c r="F128" s="6">
        <v>140.18907208889681</v>
      </c>
      <c r="G128" s="9"/>
      <c r="H128" s="10">
        <v>2.1036013098625324</v>
      </c>
      <c r="I128" s="10">
        <v>142.29267339875935</v>
      </c>
      <c r="J128" s="26">
        <f t="shared" si="12"/>
        <v>139.22444614000003</v>
      </c>
      <c r="K128" s="28">
        <v>144.11195143637775</v>
      </c>
      <c r="L128" s="119">
        <f t="shared" si="13"/>
        <v>0.96462594889678144</v>
      </c>
      <c r="M128" s="124">
        <f t="shared" si="8"/>
        <v>3.0712512334277191</v>
      </c>
      <c r="N128" s="29">
        <f t="shared" si="14"/>
        <v>3.6609025235895119E-2</v>
      </c>
      <c r="O128" s="17"/>
      <c r="AA128" s="25">
        <v>44014</v>
      </c>
      <c r="AB128">
        <v>127</v>
      </c>
      <c r="AC128">
        <v>476.89001459999997</v>
      </c>
      <c r="AD128" s="31"/>
      <c r="AE128" s="5">
        <v>469.13623778454519</v>
      </c>
      <c r="AG128">
        <v>8.0093793012893251</v>
      </c>
      <c r="AH128" s="17">
        <v>477.14561708583449</v>
      </c>
      <c r="AI128" s="28">
        <f t="shared" si="9"/>
        <v>464.55600582</v>
      </c>
      <c r="AJ128" s="26">
        <v>484.37455269676286</v>
      </c>
      <c r="AK128" s="109">
        <f t="shared" si="15"/>
        <v>4.5802319645451917</v>
      </c>
      <c r="AL128" s="113">
        <f t="shared" si="10"/>
        <v>3.8521145935554992</v>
      </c>
      <c r="AM128" s="33">
        <f t="shared" si="11"/>
        <v>2.5863424274767729E-2</v>
      </c>
      <c r="AN128" s="17"/>
    </row>
    <row r="129" spans="2:40" x14ac:dyDescent="0.3">
      <c r="B129" s="25">
        <v>44018</v>
      </c>
      <c r="C129">
        <v>128</v>
      </c>
      <c r="D129">
        <v>152.85200499999999</v>
      </c>
      <c r="E129" s="5"/>
      <c r="F129" s="6">
        <v>142.35203574444841</v>
      </c>
      <c r="G129" s="9"/>
      <c r="H129" s="10">
        <v>2.1332824827070698</v>
      </c>
      <c r="I129" s="10">
        <v>144.48531822715549</v>
      </c>
      <c r="J129" s="26">
        <f t="shared" si="12"/>
        <v>141.97659761999998</v>
      </c>
      <c r="K129" s="28">
        <v>152.47538606607557</v>
      </c>
      <c r="L129" s="119">
        <f t="shared" si="13"/>
        <v>0.37543812444843638</v>
      </c>
      <c r="M129" s="124">
        <f t="shared" si="8"/>
        <v>1.1953491445122135</v>
      </c>
      <c r="N129" s="29">
        <f t="shared" si="14"/>
        <v>7.1149916417517806E-2</v>
      </c>
      <c r="O129" s="17"/>
      <c r="AA129" s="25">
        <v>44018</v>
      </c>
      <c r="AB129">
        <v>128</v>
      </c>
      <c r="AC129">
        <v>493.80999759999997</v>
      </c>
      <c r="AD129" s="31"/>
      <c r="AE129" s="5">
        <v>473.01312619227258</v>
      </c>
      <c r="AG129">
        <v>5.9431338545083587</v>
      </c>
      <c r="AH129" s="17">
        <v>478.95626004678093</v>
      </c>
      <c r="AI129" s="28">
        <f t="shared" si="9"/>
        <v>472.18001094000005</v>
      </c>
      <c r="AJ129" s="26">
        <v>475.72554815119514</v>
      </c>
      <c r="AK129" s="109">
        <f t="shared" si="15"/>
        <v>0.83311525227253469</v>
      </c>
      <c r="AL129" s="113">
        <f t="shared" si="10"/>
        <v>0.70067530339838913</v>
      </c>
      <c r="AM129" s="33">
        <f t="shared" si="11"/>
        <v>4.3802245327403899E-2</v>
      </c>
      <c r="AN129" s="17"/>
    </row>
    <row r="130" spans="2:40" x14ac:dyDescent="0.3">
      <c r="B130" s="25">
        <v>44019</v>
      </c>
      <c r="C130">
        <v>129</v>
      </c>
      <c r="D130">
        <v>150.0059967</v>
      </c>
      <c r="E130" s="5"/>
      <c r="F130" s="6">
        <v>147.60202037222422</v>
      </c>
      <c r="G130" s="9"/>
      <c r="H130" s="10">
        <v>3.6916335552414363</v>
      </c>
      <c r="I130" s="10">
        <v>151.29365392746564</v>
      </c>
      <c r="J130" s="26">
        <f t="shared" si="12"/>
        <v>147.07640076999999</v>
      </c>
      <c r="K130" s="28">
        <v>149.62035567331353</v>
      </c>
      <c r="L130" s="119">
        <f t="shared" si="13"/>
        <v>0.52561960222422499</v>
      </c>
      <c r="M130" s="124">
        <f t="shared" si="8"/>
        <v>1.6735086314971974</v>
      </c>
      <c r="N130" s="29">
        <f t="shared" si="14"/>
        <v>1.9529858768639514E-2</v>
      </c>
      <c r="O130" s="17"/>
      <c r="AA130" s="25">
        <v>44019</v>
      </c>
      <c r="AB130">
        <v>129</v>
      </c>
      <c r="AC130">
        <v>493.1600037</v>
      </c>
      <c r="AD130" s="31"/>
      <c r="AE130" s="5">
        <v>483.41156189613628</v>
      </c>
      <c r="AG130">
        <v>8.1707847791860289</v>
      </c>
      <c r="AH130" s="17">
        <v>491.5823466753223</v>
      </c>
      <c r="AI130" s="28">
        <f t="shared" si="9"/>
        <v>483.22300718999998</v>
      </c>
      <c r="AJ130" s="26">
        <v>492.45023499438702</v>
      </c>
      <c r="AK130" s="109">
        <f t="shared" si="15"/>
        <v>0.18855470613630132</v>
      </c>
      <c r="AL130" s="113">
        <f t="shared" si="10"/>
        <v>0.15858025113436336</v>
      </c>
      <c r="AM130" s="33">
        <f t="shared" si="11"/>
        <v>2.0149639945345042E-2</v>
      </c>
      <c r="AN130" s="17"/>
    </row>
    <row r="131" spans="2:40" x14ac:dyDescent="0.3">
      <c r="B131" s="25">
        <v>44020</v>
      </c>
      <c r="C131">
        <v>130</v>
      </c>
      <c r="D131">
        <v>154.05549619999999</v>
      </c>
      <c r="E131" s="5"/>
      <c r="F131" s="6">
        <v>148.80400853611212</v>
      </c>
      <c r="G131" s="9"/>
      <c r="H131" s="10">
        <v>2.4468108595646703</v>
      </c>
      <c r="I131" s="10">
        <v>151.25081939567679</v>
      </c>
      <c r="J131" s="26">
        <f t="shared" si="12"/>
        <v>149.15449982000001</v>
      </c>
      <c r="K131" s="28">
        <v>153.6826924373963</v>
      </c>
      <c r="L131" s="119">
        <f t="shared" si="13"/>
        <v>0.35049128388789086</v>
      </c>
      <c r="M131" s="124">
        <f t="shared" si="8"/>
        <v>1.1159214503585093</v>
      </c>
      <c r="N131" s="29">
        <f t="shared" si="14"/>
        <v>3.181318746094812E-2</v>
      </c>
      <c r="O131" s="17"/>
      <c r="AA131" s="25">
        <v>44020</v>
      </c>
      <c r="AB131">
        <v>130</v>
      </c>
      <c r="AC131">
        <v>502.77999879999999</v>
      </c>
      <c r="AD131" s="31"/>
      <c r="AE131" s="5">
        <v>488.28578279806811</v>
      </c>
      <c r="AG131">
        <v>6.522502840558932</v>
      </c>
      <c r="AH131" s="17">
        <v>494.80828563862707</v>
      </c>
      <c r="AI131" s="28">
        <f t="shared" si="9"/>
        <v>489.34900514000003</v>
      </c>
      <c r="AJ131" s="26">
        <v>491.8077435434509</v>
      </c>
      <c r="AK131" s="109">
        <f t="shared" si="15"/>
        <v>1.0632223419319189</v>
      </c>
      <c r="AL131" s="113">
        <f t="shared" si="10"/>
        <v>0.89420237473865372</v>
      </c>
      <c r="AM131" s="33">
        <f t="shared" si="11"/>
        <v>2.671346054349041E-2</v>
      </c>
      <c r="AN131" s="17"/>
    </row>
    <row r="132" spans="2:40" x14ac:dyDescent="0.3">
      <c r="B132" s="25">
        <v>44021</v>
      </c>
      <c r="C132">
        <v>131</v>
      </c>
      <c r="D132">
        <v>159.1315002</v>
      </c>
      <c r="E132" s="5"/>
      <c r="F132" s="6">
        <v>151.42975236805606</v>
      </c>
      <c r="G132" s="9"/>
      <c r="H132" s="10">
        <v>2.5362773457543031</v>
      </c>
      <c r="I132" s="10">
        <v>153.96602971381037</v>
      </c>
      <c r="J132" s="26">
        <f t="shared" si="12"/>
        <v>151.64589842999999</v>
      </c>
      <c r="K132" s="28">
        <v>158.7747878096346</v>
      </c>
      <c r="L132" s="119">
        <f t="shared" si="13"/>
        <v>0.21614606194393104</v>
      </c>
      <c r="M132" s="124">
        <f t="shared" si="8"/>
        <v>0.6881826682197989</v>
      </c>
      <c r="N132" s="29">
        <f t="shared" si="14"/>
        <v>4.7040351913932479E-2</v>
      </c>
      <c r="O132" s="17"/>
      <c r="AA132" s="25">
        <v>44021</v>
      </c>
      <c r="AB132">
        <v>131</v>
      </c>
      <c r="AC132">
        <v>507.76000979999998</v>
      </c>
      <c r="AD132" s="31"/>
      <c r="AE132" s="5">
        <v>495.53289079903402</v>
      </c>
      <c r="AG132">
        <v>6.8848054207624205</v>
      </c>
      <c r="AH132" s="17">
        <v>502.41769621979643</v>
      </c>
      <c r="AI132" s="28">
        <f t="shared" si="9"/>
        <v>495.51100160999999</v>
      </c>
      <c r="AJ132" s="26">
        <v>501.3167014118211</v>
      </c>
      <c r="AK132" s="109">
        <f t="shared" si="15"/>
        <v>2.1889189034027368E-2</v>
      </c>
      <c r="AL132" s="113">
        <f t="shared" si="10"/>
        <v>1.8409474710402489E-2</v>
      </c>
      <c r="AM132" s="33">
        <f t="shared" si="11"/>
        <v>2.4123617365661994E-2</v>
      </c>
      <c r="AN132" s="17"/>
    </row>
    <row r="133" spans="2:40" x14ac:dyDescent="0.3">
      <c r="B133" s="25">
        <v>44022</v>
      </c>
      <c r="C133">
        <v>132</v>
      </c>
      <c r="D133">
        <v>160</v>
      </c>
      <c r="E133" s="5"/>
      <c r="F133" s="6">
        <v>155.28062628402802</v>
      </c>
      <c r="G133" s="9"/>
      <c r="H133" s="10">
        <v>3.1935756308631316</v>
      </c>
      <c r="I133" s="10">
        <v>158.47420191489115</v>
      </c>
      <c r="J133" s="26">
        <f t="shared" si="12"/>
        <v>155.15564878000001</v>
      </c>
      <c r="K133" s="28">
        <v>159.64604082920863</v>
      </c>
      <c r="L133" s="119">
        <f t="shared" si="13"/>
        <v>0.12497750402800989</v>
      </c>
      <c r="M133" s="124">
        <f t="shared" si="8"/>
        <v>0.39791311216096587</v>
      </c>
      <c r="N133" s="29">
        <f t="shared" si="14"/>
        <v>3.0277195124999955E-2</v>
      </c>
      <c r="O133" s="17"/>
      <c r="AA133" s="25">
        <v>44022</v>
      </c>
      <c r="AB133">
        <v>132</v>
      </c>
      <c r="AC133">
        <v>548.72998050000001</v>
      </c>
      <c r="AD133" s="31"/>
      <c r="AE133" s="5">
        <v>501.64645029951703</v>
      </c>
      <c r="AG133">
        <v>6.4991824606227135</v>
      </c>
      <c r="AH133" s="17">
        <v>508.14563276013973</v>
      </c>
      <c r="AI133" s="28">
        <f t="shared" si="9"/>
        <v>501.95100406</v>
      </c>
      <c r="AJ133" s="26">
        <v>506.23923144336135</v>
      </c>
      <c r="AK133" s="109">
        <f t="shared" si="15"/>
        <v>0.30455376048297467</v>
      </c>
      <c r="AL133" s="113">
        <f t="shared" si="10"/>
        <v>0.25613898910798222</v>
      </c>
      <c r="AM133" s="33">
        <f t="shared" si="11"/>
        <v>8.5249536388325706E-2</v>
      </c>
      <c r="AN133" s="17"/>
    </row>
    <row r="134" spans="2:40" x14ac:dyDescent="0.3">
      <c r="B134" s="25">
        <v>44025</v>
      </c>
      <c r="C134">
        <v>133</v>
      </c>
      <c r="D134">
        <v>155.1999969</v>
      </c>
      <c r="E134" s="5"/>
      <c r="F134" s="6">
        <v>157.64031314201401</v>
      </c>
      <c r="G134" s="9"/>
      <c r="H134" s="10">
        <v>2.7766312444245616</v>
      </c>
      <c r="I134" s="10">
        <v>160.41694438643856</v>
      </c>
      <c r="J134" s="26">
        <f t="shared" si="12"/>
        <v>157.55114896999999</v>
      </c>
      <c r="K134" s="28">
        <v>154.83082130372372</v>
      </c>
      <c r="L134" s="119">
        <f t="shared" si="13"/>
        <v>8.9164172014022824E-2</v>
      </c>
      <c r="M134" s="124">
        <f t="shared" ref="M134:M197" si="16">L134/$L$254</f>
        <v>0.28388783609731755</v>
      </c>
      <c r="N134" s="29">
        <f t="shared" si="14"/>
        <v>1.5149176011355858E-2</v>
      </c>
      <c r="O134" s="17"/>
      <c r="AA134" s="25">
        <v>44025</v>
      </c>
      <c r="AB134">
        <v>133</v>
      </c>
      <c r="AC134">
        <v>525.5</v>
      </c>
      <c r="AD134" s="31"/>
      <c r="AE134" s="5">
        <v>525.18821539975852</v>
      </c>
      <c r="AG134">
        <v>15.020473780432102</v>
      </c>
      <c r="AH134" s="17">
        <v>540.20868918019062</v>
      </c>
      <c r="AI134" s="28">
        <f t="shared" ref="AI134:AI197" si="17">(0.4)*(AC133)+(0.3)*(AC132)+(0.2)*(AC131)+(0.1)*AC130</f>
        <v>521.69199527000001</v>
      </c>
      <c r="AJ134" s="26">
        <v>546.73631290805588</v>
      </c>
      <c r="AK134" s="109">
        <f t="shared" si="15"/>
        <v>3.4962201297585125</v>
      </c>
      <c r="AL134" s="113">
        <f t="shared" ref="AL134:AL197" si="18">AK134/$AK$254</f>
        <v>2.9404276220893535</v>
      </c>
      <c r="AM134" s="33">
        <f t="shared" ref="AM134:AM197" si="19">ABS((AC134-AI134)/AC134)</f>
        <v>7.2464409705042688E-3</v>
      </c>
      <c r="AN134" s="17"/>
    </row>
    <row r="135" spans="2:40" x14ac:dyDescent="0.3">
      <c r="B135" s="25">
        <v>44026</v>
      </c>
      <c r="C135">
        <v>134</v>
      </c>
      <c r="D135">
        <v>154.1999969</v>
      </c>
      <c r="E135" s="5"/>
      <c r="F135" s="6">
        <v>156.42015502100702</v>
      </c>
      <c r="G135" s="9"/>
      <c r="H135" s="10">
        <v>0.7782365617087863</v>
      </c>
      <c r="I135" s="10">
        <v>157.1983915827158</v>
      </c>
      <c r="J135" s="26">
        <f t="shared" ref="J135:J198" si="20">(0.4)*(D134)+(0.3)*(D133)+(0.2)*(D132)+(0.1)*D131</f>
        <v>157.31184841999999</v>
      </c>
      <c r="K135" s="28">
        <v>153.82765121712839</v>
      </c>
      <c r="L135" s="119">
        <f t="shared" ref="L135:L198" si="21">ABS((F135-J135))</f>
        <v>0.89169339899297029</v>
      </c>
      <c r="M135" s="124">
        <f t="shared" si="16"/>
        <v>2.8390429001299418</v>
      </c>
      <c r="N135" s="29">
        <f t="shared" ref="N135:N198" si="22">ABS((D135-J135)/D135)</f>
        <v>2.0180619860959204E-2</v>
      </c>
      <c r="O135" s="17"/>
      <c r="AA135" s="25">
        <v>44026</v>
      </c>
      <c r="AB135">
        <v>134</v>
      </c>
      <c r="AC135">
        <v>524.88000490000002</v>
      </c>
      <c r="AD135" s="31"/>
      <c r="AE135" s="5">
        <v>525.34410769987926</v>
      </c>
      <c r="AG135">
        <v>7.5881830402764212</v>
      </c>
      <c r="AH135" s="17">
        <v>532.93229074015574</v>
      </c>
      <c r="AI135" s="28">
        <f t="shared" si="17"/>
        <v>526.64899599</v>
      </c>
      <c r="AJ135" s="26">
        <v>523.77446068657582</v>
      </c>
      <c r="AK135" s="109">
        <f t="shared" ref="AK135:AK198" si="23">ABS((AE135-AI135))</f>
        <v>1.3048882901207435</v>
      </c>
      <c r="AL135" s="113">
        <f t="shared" si="18"/>
        <v>1.097450798178718</v>
      </c>
      <c r="AM135" s="33">
        <f t="shared" si="19"/>
        <v>3.3702771557034519E-3</v>
      </c>
      <c r="AN135" s="17"/>
    </row>
    <row r="136" spans="2:40" x14ac:dyDescent="0.3">
      <c r="B136" s="25">
        <v>44027</v>
      </c>
      <c r="C136">
        <v>135</v>
      </c>
      <c r="D136">
        <v>150.4434967</v>
      </c>
      <c r="E136" s="5"/>
      <c r="F136" s="6">
        <v>155.31007596050353</v>
      </c>
      <c r="G136" s="9"/>
      <c r="H136" s="10">
        <v>-0.16592124939735409</v>
      </c>
      <c r="I136" s="10">
        <v>155.14415471110618</v>
      </c>
      <c r="J136" s="26">
        <f t="shared" si="20"/>
        <v>156.15314784999998</v>
      </c>
      <c r="K136" s="28">
        <v>150.05924258619899</v>
      </c>
      <c r="L136" s="119">
        <f t="shared" si="21"/>
        <v>0.84307188949645706</v>
      </c>
      <c r="M136" s="124">
        <f t="shared" si="16"/>
        <v>2.6842379509337611</v>
      </c>
      <c r="N136" s="29">
        <f t="shared" si="22"/>
        <v>3.7952130037136961E-2</v>
      </c>
      <c r="O136" s="17"/>
      <c r="AA136" s="25">
        <v>44027</v>
      </c>
      <c r="AB136">
        <v>135</v>
      </c>
      <c r="AC136">
        <v>523.26000980000003</v>
      </c>
      <c r="AD136" s="31"/>
      <c r="AE136" s="5">
        <v>525.1120562999397</v>
      </c>
      <c r="AG136">
        <v>3.6780658201684284</v>
      </c>
      <c r="AH136" s="17">
        <v>528.79012212010809</v>
      </c>
      <c r="AI136" s="28">
        <f t="shared" si="17"/>
        <v>528.12399904000006</v>
      </c>
      <c r="AJ136" s="26">
        <v>523.16162177936121</v>
      </c>
      <c r="AK136" s="109">
        <f t="shared" si="23"/>
        <v>3.0119427400603627</v>
      </c>
      <c r="AL136" s="113">
        <f t="shared" si="18"/>
        <v>2.5331355865274721</v>
      </c>
      <c r="AM136" s="33">
        <f t="shared" si="19"/>
        <v>9.2955493423988837E-3</v>
      </c>
      <c r="AN136" s="17"/>
    </row>
    <row r="137" spans="2:40" x14ac:dyDescent="0.3">
      <c r="B137" s="25">
        <v>44028</v>
      </c>
      <c r="C137">
        <v>136</v>
      </c>
      <c r="D137">
        <v>149.99499510000001</v>
      </c>
      <c r="E137" s="5"/>
      <c r="F137" s="6">
        <v>152.87678633025178</v>
      </c>
      <c r="G137" s="9"/>
      <c r="H137" s="10">
        <v>-1.299605439824552</v>
      </c>
      <c r="I137" s="10">
        <v>151.57718089042723</v>
      </c>
      <c r="J137" s="26">
        <f t="shared" si="20"/>
        <v>153.47739713000001</v>
      </c>
      <c r="K137" s="28">
        <v>149.60931919728884</v>
      </c>
      <c r="L137" s="119">
        <f t="shared" si="21"/>
        <v>0.60061079974823883</v>
      </c>
      <c r="M137" s="124">
        <f t="shared" si="16"/>
        <v>1.9122714474418201</v>
      </c>
      <c r="N137" s="29">
        <f t="shared" si="22"/>
        <v>2.321678818468792E-2</v>
      </c>
      <c r="O137" s="17"/>
      <c r="AA137" s="25">
        <v>44028</v>
      </c>
      <c r="AB137">
        <v>136</v>
      </c>
      <c r="AC137">
        <v>527.39001459999997</v>
      </c>
      <c r="AD137" s="31"/>
      <c r="AE137" s="5">
        <v>524.18603304996986</v>
      </c>
      <c r="AG137">
        <v>1.376021285099299</v>
      </c>
      <c r="AH137" s="17">
        <v>525.56205433506921</v>
      </c>
      <c r="AI137" s="28">
        <f t="shared" si="17"/>
        <v>526.74100343999999</v>
      </c>
      <c r="AJ137" s="26">
        <v>521.56032520979579</v>
      </c>
      <c r="AK137" s="109">
        <f t="shared" si="23"/>
        <v>2.5549703900301211</v>
      </c>
      <c r="AL137" s="113">
        <f t="shared" si="18"/>
        <v>2.14880792102295</v>
      </c>
      <c r="AM137" s="33">
        <f t="shared" si="19"/>
        <v>1.230609495881772E-3</v>
      </c>
      <c r="AN137" s="17"/>
    </row>
    <row r="138" spans="2:40" x14ac:dyDescent="0.3">
      <c r="B138" s="25">
        <v>44029</v>
      </c>
      <c r="C138">
        <v>137</v>
      </c>
      <c r="D138">
        <v>148.09849550000001</v>
      </c>
      <c r="E138" s="5"/>
      <c r="F138" s="6">
        <v>151.43589071512588</v>
      </c>
      <c r="G138" s="9"/>
      <c r="H138" s="10">
        <v>-1.3702505274752241</v>
      </c>
      <c r="I138" s="10">
        <v>150.06564018765064</v>
      </c>
      <c r="J138" s="26">
        <f t="shared" si="20"/>
        <v>151.49104611999999</v>
      </c>
      <c r="K138" s="28">
        <v>147.70680752932884</v>
      </c>
      <c r="L138" s="119">
        <f t="shared" si="21"/>
        <v>5.5155404874113856E-2</v>
      </c>
      <c r="M138" s="124">
        <f t="shared" si="16"/>
        <v>0.17560807424220912</v>
      </c>
      <c r="N138" s="29">
        <f t="shared" si="22"/>
        <v>2.2907394221300378E-2</v>
      </c>
      <c r="O138" s="17"/>
      <c r="AA138" s="25">
        <v>44029</v>
      </c>
      <c r="AB138">
        <v>137</v>
      </c>
      <c r="AC138">
        <v>492.98999020000002</v>
      </c>
      <c r="AD138" s="31"/>
      <c r="AE138" s="5">
        <v>525.78802382498498</v>
      </c>
      <c r="AG138">
        <v>1.4890060300572048</v>
      </c>
      <c r="AH138" s="17">
        <v>527.2770298550422</v>
      </c>
      <c r="AI138" s="28">
        <f t="shared" si="17"/>
        <v>525.46000975999993</v>
      </c>
      <c r="AJ138" s="26">
        <v>525.64266009990047</v>
      </c>
      <c r="AK138" s="109">
        <f t="shared" si="23"/>
        <v>0.32801406498504093</v>
      </c>
      <c r="AL138" s="113">
        <f t="shared" si="18"/>
        <v>0.27586981978232755</v>
      </c>
      <c r="AM138" s="33">
        <f t="shared" si="19"/>
        <v>6.5863445922760458E-2</v>
      </c>
      <c r="AN138" s="17"/>
    </row>
    <row r="139" spans="2:40" x14ac:dyDescent="0.3">
      <c r="B139" s="25">
        <v>44032</v>
      </c>
      <c r="C139">
        <v>138</v>
      </c>
      <c r="D139">
        <v>159.84199520000001</v>
      </c>
      <c r="E139" s="5"/>
      <c r="F139" s="6">
        <v>149.76719310756295</v>
      </c>
      <c r="G139" s="9"/>
      <c r="H139" s="10">
        <v>-1.5194740675190785</v>
      </c>
      <c r="I139" s="10">
        <v>148.24771904004388</v>
      </c>
      <c r="J139" s="26">
        <f t="shared" si="20"/>
        <v>149.74659576000002</v>
      </c>
      <c r="K139" s="28">
        <v>159.48753514031017</v>
      </c>
      <c r="L139" s="119">
        <f t="shared" si="21"/>
        <v>2.0597347562926416E-2</v>
      </c>
      <c r="M139" s="124">
        <f t="shared" si="16"/>
        <v>6.5579439554083768E-2</v>
      </c>
      <c r="N139" s="29">
        <f t="shared" si="22"/>
        <v>6.3158617529568931E-2</v>
      </c>
      <c r="O139" s="17"/>
      <c r="AA139" s="25">
        <v>44032</v>
      </c>
      <c r="AB139">
        <v>138</v>
      </c>
      <c r="AC139">
        <v>502.4100037</v>
      </c>
      <c r="AD139" s="31"/>
      <c r="AE139" s="5">
        <v>509.38900701249247</v>
      </c>
      <c r="AG139">
        <v>-7.4550053912176502</v>
      </c>
      <c r="AH139" s="17">
        <v>501.93400162127483</v>
      </c>
      <c r="AI139" s="28">
        <f t="shared" si="17"/>
        <v>512.55300291000003</v>
      </c>
      <c r="AJ139" s="26">
        <v>491.63969239667284</v>
      </c>
      <c r="AK139" s="109">
        <f t="shared" si="23"/>
        <v>3.1639958975075615</v>
      </c>
      <c r="AL139" s="113">
        <f t="shared" si="18"/>
        <v>2.6610169233969923</v>
      </c>
      <c r="AM139" s="33">
        <f t="shared" si="19"/>
        <v>2.0188688790632906E-2</v>
      </c>
      <c r="AN139" s="17"/>
    </row>
    <row r="140" spans="2:40" x14ac:dyDescent="0.3">
      <c r="B140" s="25">
        <v>44033</v>
      </c>
      <c r="C140">
        <v>139</v>
      </c>
      <c r="D140">
        <v>156.91450499999999</v>
      </c>
      <c r="E140" s="5"/>
      <c r="F140" s="6">
        <v>154.80459415378147</v>
      </c>
      <c r="G140" s="9"/>
      <c r="H140" s="10">
        <v>1.7589634893497206</v>
      </c>
      <c r="I140" s="10">
        <v>156.56355764313119</v>
      </c>
      <c r="J140" s="26">
        <f t="shared" si="20"/>
        <v>153.40969542000002</v>
      </c>
      <c r="K140" s="28">
        <v>156.55076454286913</v>
      </c>
      <c r="L140" s="119">
        <f t="shared" si="21"/>
        <v>1.3948987337814458</v>
      </c>
      <c r="M140" s="124">
        <f t="shared" si="16"/>
        <v>4.4411872410571469</v>
      </c>
      <c r="N140" s="29">
        <f t="shared" si="22"/>
        <v>2.2335790945521395E-2</v>
      </c>
      <c r="O140" s="17"/>
      <c r="AA140" s="25">
        <v>44033</v>
      </c>
      <c r="AB140">
        <v>139</v>
      </c>
      <c r="AC140">
        <v>490.10000609999997</v>
      </c>
      <c r="AD140" s="31"/>
      <c r="AE140" s="5">
        <v>505.89950535624621</v>
      </c>
      <c r="AG140">
        <v>-5.4722535237319558</v>
      </c>
      <c r="AH140" s="17">
        <v>500.42725183251423</v>
      </c>
      <c r="AI140" s="28">
        <f t="shared" si="17"/>
        <v>506.66500243999997</v>
      </c>
      <c r="AJ140" s="26">
        <v>500.95097692019391</v>
      </c>
      <c r="AK140" s="109">
        <f t="shared" si="23"/>
        <v>0.76549708375375758</v>
      </c>
      <c r="AL140" s="113">
        <f t="shared" si="18"/>
        <v>0.64380636406148362</v>
      </c>
      <c r="AM140" s="33">
        <f t="shared" si="19"/>
        <v>3.3799216759487397E-2</v>
      </c>
      <c r="AN140" s="17"/>
    </row>
    <row r="141" spans="2:40" x14ac:dyDescent="0.3">
      <c r="B141" s="25">
        <v>44034</v>
      </c>
      <c r="C141">
        <v>140</v>
      </c>
      <c r="D141">
        <v>154.99549870000001</v>
      </c>
      <c r="E141" s="5"/>
      <c r="F141" s="6">
        <v>155.85954957689074</v>
      </c>
      <c r="G141" s="9"/>
      <c r="H141" s="10">
        <v>1.4069594562294987</v>
      </c>
      <c r="I141" s="10">
        <v>157.26650903312023</v>
      </c>
      <c r="J141" s="26">
        <f t="shared" si="20"/>
        <v>155.33759917</v>
      </c>
      <c r="K141" s="28">
        <v>154.62567482672117</v>
      </c>
      <c r="L141" s="119">
        <f t="shared" si="21"/>
        <v>0.52195040689073835</v>
      </c>
      <c r="M141" s="124">
        <f t="shared" si="16"/>
        <v>1.6618263615908713</v>
      </c>
      <c r="N141" s="29">
        <f t="shared" si="22"/>
        <v>2.2071639039153027E-3</v>
      </c>
      <c r="O141" s="17"/>
      <c r="AA141" s="25">
        <v>44034</v>
      </c>
      <c r="AB141">
        <v>140</v>
      </c>
      <c r="AC141">
        <v>489.82000729999999</v>
      </c>
      <c r="AD141" s="31"/>
      <c r="AE141" s="5">
        <v>497.99975572812309</v>
      </c>
      <c r="AG141">
        <v>-6.6860015759275369</v>
      </c>
      <c r="AH141" s="17">
        <v>491.31375415219554</v>
      </c>
      <c r="AI141" s="28">
        <f t="shared" si="17"/>
        <v>498.10000305</v>
      </c>
      <c r="AJ141" s="26">
        <v>488.78306546895641</v>
      </c>
      <c r="AK141" s="109">
        <f t="shared" si="23"/>
        <v>0.10024732187690688</v>
      </c>
      <c r="AL141" s="113">
        <f t="shared" si="18"/>
        <v>8.4311051177346608E-2</v>
      </c>
      <c r="AM141" s="33">
        <f t="shared" si="19"/>
        <v>1.6904159949776742E-2</v>
      </c>
      <c r="AN141" s="17"/>
    </row>
    <row r="142" spans="2:40" x14ac:dyDescent="0.3">
      <c r="B142" s="25">
        <v>44035</v>
      </c>
      <c r="C142">
        <v>141</v>
      </c>
      <c r="D142">
        <v>149.32749939999999</v>
      </c>
      <c r="E142" s="5"/>
      <c r="F142" s="6">
        <v>155.42752413844539</v>
      </c>
      <c r="G142" s="9"/>
      <c r="H142" s="10">
        <v>0.48746700889207406</v>
      </c>
      <c r="I142" s="10">
        <v>155.91499114733747</v>
      </c>
      <c r="J142" s="26">
        <f t="shared" si="20"/>
        <v>155.85079957000002</v>
      </c>
      <c r="K142" s="28">
        <v>148.93970747811781</v>
      </c>
      <c r="L142" s="119">
        <f t="shared" si="21"/>
        <v>0.42327543155462877</v>
      </c>
      <c r="M142" s="124">
        <f t="shared" si="16"/>
        <v>1.3476572890544405</v>
      </c>
      <c r="N142" s="29">
        <f t="shared" si="22"/>
        <v>4.3684520240483096E-2</v>
      </c>
      <c r="O142" s="17"/>
      <c r="AA142" s="25">
        <v>44035</v>
      </c>
      <c r="AB142">
        <v>141</v>
      </c>
      <c r="AC142">
        <v>477.57998659999998</v>
      </c>
      <c r="AD142" s="31"/>
      <c r="AE142" s="5">
        <v>493.90988151406157</v>
      </c>
      <c r="AG142">
        <v>-5.3879378949945309</v>
      </c>
      <c r="AH142" s="17">
        <v>488.52194361906703</v>
      </c>
      <c r="AI142" s="28">
        <f t="shared" si="17"/>
        <v>492.73900450999997</v>
      </c>
      <c r="AJ142" s="26">
        <v>488.50629850964748</v>
      </c>
      <c r="AK142" s="109">
        <f t="shared" si="23"/>
        <v>1.1708770040615946</v>
      </c>
      <c r="AL142" s="113">
        <f t="shared" si="18"/>
        <v>0.98474322469213182</v>
      </c>
      <c r="AM142" s="33">
        <f t="shared" si="19"/>
        <v>3.1741317340201941E-2</v>
      </c>
      <c r="AN142" s="17"/>
    </row>
    <row r="143" spans="2:40" x14ac:dyDescent="0.3">
      <c r="B143" s="25">
        <v>44036</v>
      </c>
      <c r="C143">
        <v>142</v>
      </c>
      <c r="D143">
        <v>150.44549559999999</v>
      </c>
      <c r="E143" s="5"/>
      <c r="F143" s="6">
        <v>152.37751176922268</v>
      </c>
      <c r="G143" s="9"/>
      <c r="H143" s="10">
        <v>-1.2812726801653196</v>
      </c>
      <c r="I143" s="10">
        <v>151.09623908905735</v>
      </c>
      <c r="J143" s="26">
        <f t="shared" si="20"/>
        <v>153.59674989000001</v>
      </c>
      <c r="K143" s="28">
        <v>150.06124782288506</v>
      </c>
      <c r="L143" s="119">
        <f t="shared" si="21"/>
        <v>1.2192381207773337</v>
      </c>
      <c r="M143" s="124">
        <f t="shared" si="16"/>
        <v>3.8819052986933129</v>
      </c>
      <c r="N143" s="29">
        <f t="shared" si="22"/>
        <v>2.0946152474903515E-2</v>
      </c>
      <c r="O143" s="17"/>
      <c r="AA143" s="25">
        <v>44036</v>
      </c>
      <c r="AB143">
        <v>142</v>
      </c>
      <c r="AC143">
        <v>480.4500122</v>
      </c>
      <c r="AD143" s="31"/>
      <c r="AE143" s="5">
        <v>485.74493405703078</v>
      </c>
      <c r="AG143">
        <v>-6.7764426760126613</v>
      </c>
      <c r="AH143" s="17">
        <v>478.96849138101811</v>
      </c>
      <c r="AI143" s="28">
        <f t="shared" si="17"/>
        <v>486.23899841999997</v>
      </c>
      <c r="AJ143" s="26">
        <v>476.40755626140248</v>
      </c>
      <c r="AK143" s="109">
        <f t="shared" si="23"/>
        <v>0.49406436296919765</v>
      </c>
      <c r="AL143" s="113">
        <f t="shared" si="18"/>
        <v>0.41552317818871226</v>
      </c>
      <c r="AM143" s="33">
        <f t="shared" si="19"/>
        <v>1.2049091628683634E-2</v>
      </c>
      <c r="AN143" s="17"/>
    </row>
    <row r="144" spans="2:40" x14ac:dyDescent="0.3">
      <c r="B144" s="25">
        <v>44039</v>
      </c>
      <c r="C144">
        <v>143</v>
      </c>
      <c r="D144">
        <v>152.76049800000001</v>
      </c>
      <c r="E144" s="5"/>
      <c r="F144" s="6">
        <v>151.41150368461132</v>
      </c>
      <c r="G144" s="9"/>
      <c r="H144" s="10">
        <v>-1.1236403823883399</v>
      </c>
      <c r="I144" s="10">
        <v>150.28786330222297</v>
      </c>
      <c r="J144" s="26">
        <f t="shared" si="20"/>
        <v>151.66699830000002</v>
      </c>
      <c r="K144" s="28">
        <v>152.38358898096152</v>
      </c>
      <c r="L144" s="119">
        <f t="shared" si="21"/>
        <v>0.25549461538869878</v>
      </c>
      <c r="M144" s="124">
        <f t="shared" si="16"/>
        <v>0.81346365764274753</v>
      </c>
      <c r="N144" s="29">
        <f t="shared" si="22"/>
        <v>7.1582622099071397E-3</v>
      </c>
      <c r="O144" s="17"/>
      <c r="AA144" s="25">
        <v>44039</v>
      </c>
      <c r="AB144">
        <v>143</v>
      </c>
      <c r="AC144">
        <v>495.64999390000003</v>
      </c>
      <c r="AD144" s="31"/>
      <c r="AE144" s="5">
        <v>483.09747312851539</v>
      </c>
      <c r="AG144">
        <v>-4.7119518022640232</v>
      </c>
      <c r="AH144" s="17">
        <v>478.38552132625136</v>
      </c>
      <c r="AI144" s="28">
        <f t="shared" si="17"/>
        <v>482.42800293000005</v>
      </c>
      <c r="AJ144" s="26">
        <v>479.24445505686492</v>
      </c>
      <c r="AK144" s="109">
        <f t="shared" si="23"/>
        <v>0.66947019851534151</v>
      </c>
      <c r="AL144" s="113">
        <f t="shared" si="18"/>
        <v>0.56304482864931094</v>
      </c>
      <c r="AM144" s="33">
        <f t="shared" si="19"/>
        <v>2.6676064022443192E-2</v>
      </c>
      <c r="AN144" s="17"/>
    </row>
    <row r="145" spans="2:40" x14ac:dyDescent="0.3">
      <c r="B145" s="25">
        <v>44040</v>
      </c>
      <c r="C145">
        <v>144</v>
      </c>
      <c r="D145">
        <v>150.0164948</v>
      </c>
      <c r="E145" s="5"/>
      <c r="F145" s="6">
        <v>152.08600084230568</v>
      </c>
      <c r="G145" s="9"/>
      <c r="H145" s="10">
        <v>-0.2245716123469893</v>
      </c>
      <c r="I145" s="10">
        <v>151.8614292299587</v>
      </c>
      <c r="J145" s="26">
        <f t="shared" si="20"/>
        <v>151.60289763000003</v>
      </c>
      <c r="K145" s="28">
        <v>149.63088705319961</v>
      </c>
      <c r="L145" s="119">
        <f t="shared" si="21"/>
        <v>0.48310321230565023</v>
      </c>
      <c r="M145" s="124">
        <f t="shared" si="16"/>
        <v>1.5381416375575714</v>
      </c>
      <c r="N145" s="29">
        <f t="shared" si="22"/>
        <v>1.0574855999101945E-2</v>
      </c>
      <c r="O145" s="17"/>
      <c r="AA145" s="25">
        <v>44040</v>
      </c>
      <c r="AB145">
        <v>144</v>
      </c>
      <c r="AC145">
        <v>488.51000979999998</v>
      </c>
      <c r="AD145" s="31"/>
      <c r="AE145" s="5">
        <v>489.37373351425771</v>
      </c>
      <c r="AG145">
        <v>0.78215429173914774</v>
      </c>
      <c r="AH145" s="17">
        <v>490.15588780599688</v>
      </c>
      <c r="AI145" s="28">
        <f t="shared" si="17"/>
        <v>486.89299927000002</v>
      </c>
      <c r="AJ145" s="26">
        <v>494.2689934358188</v>
      </c>
      <c r="AK145" s="109">
        <f t="shared" si="23"/>
        <v>2.4807342442576896</v>
      </c>
      <c r="AL145" s="113">
        <f t="shared" si="18"/>
        <v>2.0863730612357356</v>
      </c>
      <c r="AM145" s="33">
        <f t="shared" si="19"/>
        <v>3.310086789545984E-3</v>
      </c>
      <c r="AN145" s="17"/>
    </row>
    <row r="146" spans="2:40" x14ac:dyDescent="0.3">
      <c r="B146" s="25">
        <v>44041</v>
      </c>
      <c r="C146">
        <v>145</v>
      </c>
      <c r="D146">
        <v>151.67649840000001</v>
      </c>
      <c r="E146" s="5"/>
      <c r="F146" s="6">
        <v>151.05124782115286</v>
      </c>
      <c r="G146" s="9"/>
      <c r="H146" s="10">
        <v>-0.62966231674990647</v>
      </c>
      <c r="I146" s="10">
        <v>150.42158550440294</v>
      </c>
      <c r="J146" s="26">
        <f t="shared" si="20"/>
        <v>150.85659638000001</v>
      </c>
      <c r="K146" s="28">
        <v>151.29615300836019</v>
      </c>
      <c r="L146" s="119">
        <f t="shared" si="21"/>
        <v>0.19465144115284261</v>
      </c>
      <c r="M146" s="124">
        <f t="shared" si="16"/>
        <v>0.6197464202708487</v>
      </c>
      <c r="N146" s="29">
        <f t="shared" si="22"/>
        <v>5.4055969688709569E-3</v>
      </c>
      <c r="O146" s="17"/>
      <c r="AA146" s="25">
        <v>44041</v>
      </c>
      <c r="AB146">
        <v>145</v>
      </c>
      <c r="AC146">
        <v>484.48001099999999</v>
      </c>
      <c r="AD146" s="31"/>
      <c r="AE146" s="5">
        <v>488.94187165712884</v>
      </c>
      <c r="AG146">
        <v>0.17514621730514124</v>
      </c>
      <c r="AH146" s="17">
        <v>489.117017874434</v>
      </c>
      <c r="AI146" s="28">
        <f t="shared" si="17"/>
        <v>487.94700319000003</v>
      </c>
      <c r="AJ146" s="26">
        <v>487.21142144311233</v>
      </c>
      <c r="AK146" s="109">
        <f t="shared" si="23"/>
        <v>0.99486846712881061</v>
      </c>
      <c r="AL146" s="113">
        <f t="shared" si="18"/>
        <v>0.83671468400741256</v>
      </c>
      <c r="AM146" s="33">
        <f t="shared" si="19"/>
        <v>7.156109873024342E-3</v>
      </c>
      <c r="AN146" s="17"/>
    </row>
    <row r="147" spans="2:40" x14ac:dyDescent="0.3">
      <c r="B147" s="25">
        <v>44042</v>
      </c>
      <c r="C147">
        <v>146</v>
      </c>
      <c r="D147">
        <v>152.5939941</v>
      </c>
      <c r="E147" s="5"/>
      <c r="F147" s="6">
        <v>151.36387311057644</v>
      </c>
      <c r="G147" s="9"/>
      <c r="H147" s="10">
        <v>-0.15851851366316372</v>
      </c>
      <c r="I147" s="10">
        <v>151.20535459691328</v>
      </c>
      <c r="J147" s="26">
        <f t="shared" si="20"/>
        <v>151.27219696000003</v>
      </c>
      <c r="K147" s="28">
        <v>152.21655724918006</v>
      </c>
      <c r="L147" s="119">
        <f t="shared" si="21"/>
        <v>9.1676150576404325E-2</v>
      </c>
      <c r="M147" s="124">
        <f t="shared" si="16"/>
        <v>0.29188566910904767</v>
      </c>
      <c r="N147" s="29">
        <f t="shared" si="22"/>
        <v>8.6621832516799724E-3</v>
      </c>
      <c r="O147" s="17"/>
      <c r="AA147" s="25">
        <v>44042</v>
      </c>
      <c r="AB147">
        <v>146</v>
      </c>
      <c r="AC147">
        <v>485.7999878</v>
      </c>
      <c r="AD147" s="31"/>
      <c r="AE147" s="5">
        <v>486.71094132856445</v>
      </c>
      <c r="AG147">
        <v>-1.0278920556296283</v>
      </c>
      <c r="AH147" s="17">
        <v>485.6830492729348</v>
      </c>
      <c r="AI147" s="28">
        <f t="shared" si="17"/>
        <v>487.52000734000001</v>
      </c>
      <c r="AJ147" s="26">
        <v>483.2279382499886</v>
      </c>
      <c r="AK147" s="109">
        <f t="shared" si="23"/>
        <v>0.80906601143556145</v>
      </c>
      <c r="AL147" s="113">
        <f t="shared" si="18"/>
        <v>0.68044915932770678</v>
      </c>
      <c r="AM147" s="33">
        <f t="shared" si="19"/>
        <v>3.5405919785821984E-3</v>
      </c>
      <c r="AN147" s="17"/>
    </row>
    <row r="148" spans="2:40" x14ac:dyDescent="0.3">
      <c r="B148" s="25">
        <v>44043</v>
      </c>
      <c r="C148">
        <v>147</v>
      </c>
      <c r="D148">
        <v>158.2339935</v>
      </c>
      <c r="E148" s="5"/>
      <c r="F148" s="6">
        <v>151.9789336052882</v>
      </c>
      <c r="G148" s="9"/>
      <c r="H148" s="10">
        <v>0.22827099052430311</v>
      </c>
      <c r="I148" s="10">
        <v>152.2072045958125</v>
      </c>
      <c r="J148" s="26">
        <f t="shared" si="20"/>
        <v>151.81989592000002</v>
      </c>
      <c r="K148" s="28">
        <v>157.87443593567571</v>
      </c>
      <c r="L148" s="119">
        <f t="shared" si="21"/>
        <v>0.15903768528818318</v>
      </c>
      <c r="M148" s="124">
        <f t="shared" si="16"/>
        <v>0.50635657029695713</v>
      </c>
      <c r="N148" s="29">
        <f t="shared" si="22"/>
        <v>4.0535522349690142E-2</v>
      </c>
      <c r="O148" s="17"/>
      <c r="AA148" s="25">
        <v>44043</v>
      </c>
      <c r="AB148">
        <v>147</v>
      </c>
      <c r="AC148">
        <v>488.88000490000002</v>
      </c>
      <c r="AD148" s="31"/>
      <c r="AE148" s="5">
        <v>486.25546456428219</v>
      </c>
      <c r="AG148">
        <v>-0.74168440995594043</v>
      </c>
      <c r="AH148" s="17">
        <v>485.51378015432624</v>
      </c>
      <c r="AI148" s="28">
        <f t="shared" si="17"/>
        <v>486.93099977000003</v>
      </c>
      <c r="AJ148" s="26">
        <v>484.53267943207362</v>
      </c>
      <c r="AK148" s="109">
        <f t="shared" si="23"/>
        <v>0.67553520571783565</v>
      </c>
      <c r="AL148" s="113">
        <f t="shared" si="18"/>
        <v>0.56814568444342717</v>
      </c>
      <c r="AM148" s="33">
        <f t="shared" si="19"/>
        <v>3.9866738472944018E-3</v>
      </c>
      <c r="AN148" s="17"/>
    </row>
    <row r="149" spans="2:40" x14ac:dyDescent="0.3">
      <c r="B149" s="25">
        <v>44046</v>
      </c>
      <c r="C149">
        <v>148</v>
      </c>
      <c r="D149">
        <v>155.59449770000001</v>
      </c>
      <c r="E149" s="5"/>
      <c r="F149" s="6">
        <v>155.1064635526441</v>
      </c>
      <c r="G149" s="9"/>
      <c r="H149" s="10">
        <v>1.6779004689400996</v>
      </c>
      <c r="I149" s="10">
        <v>156.7843640215842</v>
      </c>
      <c r="J149" s="26">
        <f t="shared" si="20"/>
        <v>154.40874478999999</v>
      </c>
      <c r="K149" s="28">
        <v>155.22657270542166</v>
      </c>
      <c r="L149" s="119">
        <f t="shared" si="21"/>
        <v>0.69771876264411503</v>
      </c>
      <c r="M149" s="124">
        <f t="shared" si="16"/>
        <v>2.221451343712189</v>
      </c>
      <c r="N149" s="29">
        <f t="shared" si="22"/>
        <v>7.6207894721717993E-3</v>
      </c>
      <c r="O149" s="17"/>
      <c r="AA149" s="25">
        <v>44046</v>
      </c>
      <c r="AB149">
        <v>148</v>
      </c>
      <c r="AC149">
        <v>498.61999509999998</v>
      </c>
      <c r="AD149" s="31"/>
      <c r="AE149" s="5">
        <v>487.5677347321411</v>
      </c>
      <c r="AG149">
        <v>0.28529287895148597</v>
      </c>
      <c r="AH149" s="17">
        <v>487.85302761109261</v>
      </c>
      <c r="AI149" s="28">
        <f t="shared" si="17"/>
        <v>487.03900148000002</v>
      </c>
      <c r="AJ149" s="26">
        <v>487.57714593473952</v>
      </c>
      <c r="AK149" s="109">
        <f t="shared" si="23"/>
        <v>0.52873325214108036</v>
      </c>
      <c r="AL149" s="113">
        <f t="shared" si="18"/>
        <v>0.44468076997776235</v>
      </c>
      <c r="AM149" s="33">
        <f t="shared" si="19"/>
        <v>2.3226091480100693E-2</v>
      </c>
      <c r="AN149" s="17"/>
    </row>
    <row r="150" spans="2:40" x14ac:dyDescent="0.3">
      <c r="B150" s="25">
        <v>44047</v>
      </c>
      <c r="C150">
        <v>149</v>
      </c>
      <c r="D150">
        <v>156.94149780000001</v>
      </c>
      <c r="E150" s="5"/>
      <c r="F150" s="6">
        <v>155.35048062632205</v>
      </c>
      <c r="G150" s="9"/>
      <c r="H150" s="10">
        <v>0.96095877130902585</v>
      </c>
      <c r="I150" s="10">
        <v>156.31143939763109</v>
      </c>
      <c r="J150" s="26">
        <f t="shared" si="20"/>
        <v>155.39444578999999</v>
      </c>
      <c r="K150" s="28">
        <v>156.57784291238261</v>
      </c>
      <c r="L150" s="119">
        <f t="shared" si="21"/>
        <v>4.396516367793879E-2</v>
      </c>
      <c r="M150" s="124">
        <f t="shared" si="16"/>
        <v>0.13997971268360476</v>
      </c>
      <c r="N150" s="29">
        <f t="shared" si="22"/>
        <v>9.8575076170836426E-3</v>
      </c>
      <c r="O150" s="17"/>
      <c r="AA150" s="25">
        <v>44047</v>
      </c>
      <c r="AB150">
        <v>149</v>
      </c>
      <c r="AC150">
        <v>509.64001459999997</v>
      </c>
      <c r="AD150" s="31"/>
      <c r="AE150" s="5">
        <v>493.09386491607052</v>
      </c>
      <c r="AG150">
        <v>2.9057115314404482</v>
      </c>
      <c r="AH150" s="17">
        <v>495.99957644751095</v>
      </c>
      <c r="AI150" s="28">
        <f t="shared" si="17"/>
        <v>491.71999817000005</v>
      </c>
      <c r="AJ150" s="26">
        <v>497.20471387914927</v>
      </c>
      <c r="AK150" s="109">
        <f t="shared" si="23"/>
        <v>1.3738667460704619</v>
      </c>
      <c r="AL150" s="113">
        <f t="shared" si="18"/>
        <v>1.1554637806786601</v>
      </c>
      <c r="AM150" s="33">
        <f t="shared" si="19"/>
        <v>3.5162106421460573E-2</v>
      </c>
      <c r="AN150" s="17"/>
    </row>
    <row r="151" spans="2:40" x14ac:dyDescent="0.3">
      <c r="B151" s="25">
        <v>44048</v>
      </c>
      <c r="C151">
        <v>150</v>
      </c>
      <c r="D151">
        <v>160.25149540000001</v>
      </c>
      <c r="E151" s="5"/>
      <c r="F151" s="6">
        <v>156.14598921316104</v>
      </c>
      <c r="G151" s="9"/>
      <c r="H151" s="10">
        <v>0.87823367907400862</v>
      </c>
      <c r="I151" s="10">
        <v>157.02422289223506</v>
      </c>
      <c r="J151" s="26">
        <f t="shared" si="20"/>
        <v>156.36114653999999</v>
      </c>
      <c r="K151" s="28">
        <v>159.89833349140497</v>
      </c>
      <c r="L151" s="119">
        <f t="shared" si="21"/>
        <v>0.21515732683894839</v>
      </c>
      <c r="M151" s="124">
        <f t="shared" si="16"/>
        <v>0.68503465637729744</v>
      </c>
      <c r="N151" s="29">
        <f t="shared" si="22"/>
        <v>2.4276521415849558E-2</v>
      </c>
      <c r="O151" s="17"/>
      <c r="AA151" s="25">
        <v>44048</v>
      </c>
      <c r="AB151">
        <v>150</v>
      </c>
      <c r="AC151">
        <v>502.10998540000003</v>
      </c>
      <c r="AD151" s="31"/>
      <c r="AE151" s="5">
        <v>501.36693975803524</v>
      </c>
      <c r="AG151">
        <v>5.5893931867025888</v>
      </c>
      <c r="AH151" s="17">
        <v>506.95633294473782</v>
      </c>
      <c r="AI151" s="28">
        <f t="shared" si="17"/>
        <v>499.79800412999992</v>
      </c>
      <c r="AJ151" s="26">
        <v>508.09753659317727</v>
      </c>
      <c r="AK151" s="109">
        <f t="shared" si="23"/>
        <v>1.5689356280353195</v>
      </c>
      <c r="AL151" s="113">
        <f t="shared" si="18"/>
        <v>1.3195226521030898</v>
      </c>
      <c r="AM151" s="33">
        <f t="shared" si="19"/>
        <v>4.6045315513060167E-3</v>
      </c>
      <c r="AN151" s="17"/>
    </row>
    <row r="152" spans="2:40" x14ac:dyDescent="0.3">
      <c r="B152" s="25">
        <v>44049</v>
      </c>
      <c r="C152">
        <v>151</v>
      </c>
      <c r="D152">
        <v>161.25</v>
      </c>
      <c r="E152" s="5"/>
      <c r="F152" s="6">
        <v>158.19874230658053</v>
      </c>
      <c r="G152" s="9"/>
      <c r="H152" s="10">
        <v>1.4654933862467456</v>
      </c>
      <c r="I152" s="10">
        <v>159.66423569282728</v>
      </c>
      <c r="J152" s="26">
        <f t="shared" si="20"/>
        <v>158.12534639</v>
      </c>
      <c r="K152" s="28">
        <v>160.9000034374528</v>
      </c>
      <c r="L152" s="119">
        <f t="shared" si="21"/>
        <v>7.3395916580523135E-2</v>
      </c>
      <c r="M152" s="124">
        <f t="shared" si="16"/>
        <v>0.23368363621597968</v>
      </c>
      <c r="N152" s="29">
        <f t="shared" si="22"/>
        <v>1.9377696806201525E-2</v>
      </c>
      <c r="O152" s="17"/>
      <c r="AA152" s="25">
        <v>44049</v>
      </c>
      <c r="AB152">
        <v>151</v>
      </c>
      <c r="AC152">
        <v>509.07998659999998</v>
      </c>
      <c r="AD152" s="31"/>
      <c r="AE152" s="5">
        <v>501.73846257901766</v>
      </c>
      <c r="AG152">
        <v>2.9804580038425046</v>
      </c>
      <c r="AH152" s="17">
        <v>504.71892058286016</v>
      </c>
      <c r="AI152" s="28">
        <f t="shared" si="17"/>
        <v>502.34799805</v>
      </c>
      <c r="AJ152" s="26">
        <v>500.65442153271357</v>
      </c>
      <c r="AK152" s="109">
        <f t="shared" si="23"/>
        <v>0.60953547098233685</v>
      </c>
      <c r="AL152" s="113">
        <f t="shared" si="18"/>
        <v>0.51263789721487096</v>
      </c>
      <c r="AM152" s="33">
        <f t="shared" si="19"/>
        <v>1.3223832653412705E-2</v>
      </c>
      <c r="AN152" s="17"/>
    </row>
    <row r="153" spans="2:40" x14ac:dyDescent="0.3">
      <c r="B153" s="25">
        <v>44050</v>
      </c>
      <c r="C153">
        <v>152</v>
      </c>
      <c r="D153">
        <v>158.37300110000001</v>
      </c>
      <c r="E153" s="5"/>
      <c r="F153" s="6">
        <v>159.72437115329026</v>
      </c>
      <c r="G153" s="9"/>
      <c r="H153" s="10">
        <v>1.495561116478241</v>
      </c>
      <c r="I153" s="10">
        <v>161.21993226976849</v>
      </c>
      <c r="J153" s="26">
        <f t="shared" si="20"/>
        <v>159.52319795</v>
      </c>
      <c r="K153" s="28">
        <v>158.01388420180513</v>
      </c>
      <c r="L153" s="119">
        <f t="shared" si="21"/>
        <v>0.20117320329026711</v>
      </c>
      <c r="M153" s="124">
        <f t="shared" si="16"/>
        <v>0.6405109145617135</v>
      </c>
      <c r="N153" s="29">
        <f t="shared" si="22"/>
        <v>7.2625816396175253E-3</v>
      </c>
      <c r="O153" s="17"/>
      <c r="AA153" s="25">
        <v>44050</v>
      </c>
      <c r="AB153">
        <v>152</v>
      </c>
      <c r="AC153">
        <v>494.73001099999999</v>
      </c>
      <c r="AD153" s="31"/>
      <c r="AE153" s="5">
        <v>505.40922458950882</v>
      </c>
      <c r="AG153">
        <v>3.3256100071668322</v>
      </c>
      <c r="AH153" s="17">
        <v>508.73483459667568</v>
      </c>
      <c r="AI153" s="28">
        <f t="shared" si="17"/>
        <v>506.05499268999995</v>
      </c>
      <c r="AJ153" s="26">
        <v>507.54397262544637</v>
      </c>
      <c r="AK153" s="109">
        <f t="shared" si="23"/>
        <v>0.6457681004911251</v>
      </c>
      <c r="AL153" s="113">
        <f t="shared" si="18"/>
        <v>0.54311064225793815</v>
      </c>
      <c r="AM153" s="33">
        <f t="shared" si="19"/>
        <v>2.2891236509199678E-2</v>
      </c>
      <c r="AN153" s="17"/>
    </row>
    <row r="154" spans="2:40" x14ac:dyDescent="0.3">
      <c r="B154" s="25">
        <v>44053</v>
      </c>
      <c r="C154">
        <v>153</v>
      </c>
      <c r="D154">
        <v>157.40800479999999</v>
      </c>
      <c r="E154" s="5"/>
      <c r="F154" s="6">
        <v>159.04868612664512</v>
      </c>
      <c r="G154" s="9"/>
      <c r="H154" s="10">
        <v>0.40993804491655006</v>
      </c>
      <c r="I154" s="10">
        <v>159.45862417156167</v>
      </c>
      <c r="J154" s="26">
        <f t="shared" si="20"/>
        <v>159.46864930000001</v>
      </c>
      <c r="K154" s="28">
        <v>157.04582877996992</v>
      </c>
      <c r="L154" s="119">
        <f t="shared" si="21"/>
        <v>0.41996317335488698</v>
      </c>
      <c r="M154" s="124">
        <f t="shared" si="16"/>
        <v>1.3371114633973322</v>
      </c>
      <c r="N154" s="29">
        <f t="shared" si="22"/>
        <v>1.3091103610761374E-2</v>
      </c>
      <c r="O154" s="17"/>
      <c r="AA154" s="25">
        <v>44053</v>
      </c>
      <c r="AB154">
        <v>153</v>
      </c>
      <c r="AC154">
        <v>483.38000490000002</v>
      </c>
      <c r="AD154" s="31"/>
      <c r="AE154" s="5">
        <v>500.06961779475444</v>
      </c>
      <c r="AG154">
        <v>-1.0069983937937781</v>
      </c>
      <c r="AH154" s="17">
        <v>499.06261940096067</v>
      </c>
      <c r="AI154" s="28">
        <f t="shared" si="17"/>
        <v>502.00199892000006</v>
      </c>
      <c r="AJ154" s="26">
        <v>493.35962928908225</v>
      </c>
      <c r="AK154" s="109">
        <f t="shared" si="23"/>
        <v>1.9323811252456267</v>
      </c>
      <c r="AL154" s="113">
        <f t="shared" si="18"/>
        <v>1.6251913856090094</v>
      </c>
      <c r="AM154" s="33">
        <f t="shared" si="19"/>
        <v>3.8524543488000704E-2</v>
      </c>
      <c r="AN154" s="17"/>
    </row>
    <row r="155" spans="2:40" x14ac:dyDescent="0.3">
      <c r="B155" s="25">
        <v>44054</v>
      </c>
      <c r="C155">
        <v>154</v>
      </c>
      <c r="D155">
        <v>154.03349299999999</v>
      </c>
      <c r="E155" s="5"/>
      <c r="F155" s="6">
        <v>158.22834546332257</v>
      </c>
      <c r="G155" s="9"/>
      <c r="H155" s="10">
        <v>-0.205201309203002</v>
      </c>
      <c r="I155" s="10">
        <v>158.02314415411956</v>
      </c>
      <c r="J155" s="26">
        <f t="shared" si="20"/>
        <v>158.75025178999999</v>
      </c>
      <c r="K155" s="28">
        <v>153.66061948534693</v>
      </c>
      <c r="L155" s="119">
        <f t="shared" si="21"/>
        <v>0.5219063266774242</v>
      </c>
      <c r="M155" s="124">
        <f t="shared" si="16"/>
        <v>1.6616860155741944</v>
      </c>
      <c r="N155" s="29">
        <f t="shared" si="22"/>
        <v>3.0621644021277893E-2</v>
      </c>
      <c r="O155" s="17"/>
      <c r="AA155" s="25">
        <v>44054</v>
      </c>
      <c r="AB155">
        <v>154</v>
      </c>
      <c r="AC155">
        <v>466.92999270000001</v>
      </c>
      <c r="AD155" s="31"/>
      <c r="AE155" s="5">
        <v>491.72481134737723</v>
      </c>
      <c r="AG155">
        <v>-4.6759024205854933</v>
      </c>
      <c r="AH155" s="17">
        <v>487.04890892679174</v>
      </c>
      <c r="AI155" s="28">
        <f t="shared" si="17"/>
        <v>493.79800112000004</v>
      </c>
      <c r="AJ155" s="26">
        <v>482.14062879181125</v>
      </c>
      <c r="AK155" s="109">
        <f t="shared" si="23"/>
        <v>2.0731897726228112</v>
      </c>
      <c r="AL155" s="113">
        <f t="shared" si="18"/>
        <v>1.74361574700799</v>
      </c>
      <c r="AM155" s="33">
        <f t="shared" si="19"/>
        <v>5.7541834622010617E-2</v>
      </c>
      <c r="AN155" s="17"/>
    </row>
    <row r="156" spans="2:40" x14ac:dyDescent="0.3">
      <c r="B156" s="25">
        <v>44055</v>
      </c>
      <c r="C156">
        <v>155</v>
      </c>
      <c r="D156">
        <v>158.1119995</v>
      </c>
      <c r="E156" s="5"/>
      <c r="F156" s="6">
        <v>156.13091923166127</v>
      </c>
      <c r="G156" s="9"/>
      <c r="H156" s="10">
        <v>-1.1513137704321521</v>
      </c>
      <c r="I156" s="10">
        <v>154.97960546122911</v>
      </c>
      <c r="J156" s="26">
        <f t="shared" si="20"/>
        <v>156.63539886000001</v>
      </c>
      <c r="K156" s="28">
        <v>157.75205520413158</v>
      </c>
      <c r="L156" s="119">
        <f t="shared" si="21"/>
        <v>0.50447962833874271</v>
      </c>
      <c r="M156" s="124">
        <f t="shared" si="16"/>
        <v>1.6062015359907249</v>
      </c>
      <c r="N156" s="29">
        <f t="shared" si="22"/>
        <v>9.3389536826392911E-3</v>
      </c>
      <c r="O156" s="17"/>
      <c r="AA156" s="25">
        <v>44055</v>
      </c>
      <c r="AB156">
        <v>155</v>
      </c>
      <c r="AC156">
        <v>475.47000120000001</v>
      </c>
      <c r="AD156" s="31"/>
      <c r="AE156" s="5">
        <v>479.32740202368859</v>
      </c>
      <c r="AG156">
        <v>-8.5366558721370644</v>
      </c>
      <c r="AH156" s="17">
        <v>470.7907461515515</v>
      </c>
      <c r="AI156" s="28">
        <f t="shared" si="17"/>
        <v>481.63999941000009</v>
      </c>
      <c r="AJ156" s="26">
        <v>465.88048818696041</v>
      </c>
      <c r="AK156" s="109">
        <f t="shared" si="23"/>
        <v>2.312597386311495</v>
      </c>
      <c r="AL156" s="113">
        <f t="shared" si="18"/>
        <v>1.9449648423457959</v>
      </c>
      <c r="AM156" s="33">
        <f t="shared" si="19"/>
        <v>1.2976629849260979E-2</v>
      </c>
      <c r="AN156" s="17"/>
    </row>
    <row r="157" spans="2:40" x14ac:dyDescent="0.3">
      <c r="B157" s="25">
        <v>44056</v>
      </c>
      <c r="C157">
        <v>156</v>
      </c>
      <c r="D157">
        <v>158.05099490000001</v>
      </c>
      <c r="E157" s="5"/>
      <c r="F157" s="6">
        <v>157.12145936583062</v>
      </c>
      <c r="G157" s="9"/>
      <c r="H157" s="10">
        <v>-8.0386818131400806E-2</v>
      </c>
      <c r="I157" s="10">
        <v>157.04107254769923</v>
      </c>
      <c r="J157" s="26">
        <f t="shared" si="20"/>
        <v>156.77374877</v>
      </c>
      <c r="K157" s="28">
        <v>157.69085721426688</v>
      </c>
      <c r="L157" s="119">
        <f t="shared" si="21"/>
        <v>0.3477105958306197</v>
      </c>
      <c r="M157" s="124">
        <f t="shared" si="16"/>
        <v>1.1070680791264385</v>
      </c>
      <c r="N157" s="29">
        <f t="shared" si="22"/>
        <v>8.0812280290176695E-3</v>
      </c>
      <c r="O157" s="17"/>
      <c r="AA157" s="25">
        <v>44056</v>
      </c>
      <c r="AB157">
        <v>156</v>
      </c>
      <c r="AC157">
        <v>481.32998659999998</v>
      </c>
      <c r="AD157" s="31"/>
      <c r="AE157" s="5">
        <v>477.39870161184433</v>
      </c>
      <c r="AG157">
        <v>-5.2326781419906627</v>
      </c>
      <c r="AH157" s="17">
        <v>472.16602346985366</v>
      </c>
      <c r="AI157" s="28">
        <f t="shared" si="17"/>
        <v>476.41600037000012</v>
      </c>
      <c r="AJ157" s="26">
        <v>474.32192502532462</v>
      </c>
      <c r="AK157" s="109">
        <f t="shared" si="23"/>
        <v>0.98270124184421093</v>
      </c>
      <c r="AL157" s="113">
        <f t="shared" si="18"/>
        <v>0.82648167693600372</v>
      </c>
      <c r="AM157" s="33">
        <f t="shared" si="19"/>
        <v>1.0209183651139396E-2</v>
      </c>
      <c r="AN157" s="17"/>
    </row>
    <row r="158" spans="2:40" x14ac:dyDescent="0.3">
      <c r="B158" s="25">
        <v>44057</v>
      </c>
      <c r="C158">
        <v>157</v>
      </c>
      <c r="D158">
        <v>157.40100100000001</v>
      </c>
      <c r="E158" s="5"/>
      <c r="F158" s="6">
        <v>157.58622713291533</v>
      </c>
      <c r="G158" s="9"/>
      <c r="H158" s="10">
        <v>0.19219047447665399</v>
      </c>
      <c r="I158" s="10">
        <v>157.77841760739199</v>
      </c>
      <c r="J158" s="26">
        <f t="shared" si="20"/>
        <v>157.20149688999999</v>
      </c>
      <c r="K158" s="28">
        <v>157.03880277731744</v>
      </c>
      <c r="L158" s="119">
        <f t="shared" si="21"/>
        <v>0.38473024291533875</v>
      </c>
      <c r="M158" s="124">
        <f t="shared" si="16"/>
        <v>1.2249341150754345</v>
      </c>
      <c r="N158" s="29">
        <f t="shared" si="22"/>
        <v>1.2674894615188677E-3</v>
      </c>
      <c r="O158" s="17"/>
      <c r="AA158" s="25">
        <v>44057</v>
      </c>
      <c r="AB158">
        <v>157</v>
      </c>
      <c r="AC158">
        <v>482.67999270000001</v>
      </c>
      <c r="AD158" s="31"/>
      <c r="AE158" s="5">
        <v>479.36434410592216</v>
      </c>
      <c r="AG158">
        <v>-1.6335178239564181</v>
      </c>
      <c r="AH158" s="17">
        <v>477.73082628196573</v>
      </c>
      <c r="AI158" s="28">
        <f t="shared" si="17"/>
        <v>476.89699403000003</v>
      </c>
      <c r="AJ158" s="26">
        <v>480.11427249521728</v>
      </c>
      <c r="AK158" s="109">
        <f t="shared" si="23"/>
        <v>2.467350075922127</v>
      </c>
      <c r="AL158" s="113">
        <f t="shared" si="18"/>
        <v>2.0751165679910439</v>
      </c>
      <c r="AM158" s="33">
        <f t="shared" si="19"/>
        <v>1.1981020049435298E-2</v>
      </c>
      <c r="AN158" s="17"/>
    </row>
    <row r="159" spans="2:40" x14ac:dyDescent="0.3">
      <c r="B159" s="25">
        <v>44060</v>
      </c>
      <c r="C159">
        <v>158</v>
      </c>
      <c r="D159">
        <v>159.12049870000001</v>
      </c>
      <c r="E159" s="5"/>
      <c r="F159" s="6">
        <v>157.49361406645767</v>
      </c>
      <c r="G159" s="9"/>
      <c r="H159" s="10">
        <v>4.9788704009497503E-2</v>
      </c>
      <c r="I159" s="10">
        <v>157.54340277046717</v>
      </c>
      <c r="J159" s="26">
        <f t="shared" si="20"/>
        <v>157.40144807000001</v>
      </c>
      <c r="K159" s="28">
        <v>158.76375143392693</v>
      </c>
      <c r="L159" s="119">
        <f t="shared" si="21"/>
        <v>9.2165996457652E-2</v>
      </c>
      <c r="M159" s="124">
        <f t="shared" si="16"/>
        <v>0.29344527858118763</v>
      </c>
      <c r="N159" s="29">
        <f t="shared" si="22"/>
        <v>1.080345174911143E-2</v>
      </c>
      <c r="O159" s="17"/>
      <c r="AA159" s="25">
        <v>44060</v>
      </c>
      <c r="AB159">
        <v>158</v>
      </c>
      <c r="AC159">
        <v>482.35000609999997</v>
      </c>
      <c r="AD159" s="31"/>
      <c r="AE159" s="5">
        <v>481.02216840296109</v>
      </c>
      <c r="AG159">
        <v>1.2153236541255108E-2</v>
      </c>
      <c r="AH159" s="17">
        <v>481.03432163950237</v>
      </c>
      <c r="AI159" s="28">
        <f t="shared" si="17"/>
        <v>479.25799257000006</v>
      </c>
      <c r="AJ159" s="26">
        <v>481.44869636898233</v>
      </c>
      <c r="AK159" s="109">
        <f t="shared" si="23"/>
        <v>1.7641758329610298</v>
      </c>
      <c r="AL159" s="113">
        <f t="shared" si="18"/>
        <v>1.4837256113560009</v>
      </c>
      <c r="AM159" s="33">
        <f t="shared" si="19"/>
        <v>6.4103109586338154E-3</v>
      </c>
      <c r="AN159" s="17"/>
    </row>
    <row r="160" spans="2:40" x14ac:dyDescent="0.3">
      <c r="B160" s="25">
        <v>44061</v>
      </c>
      <c r="C160">
        <v>159</v>
      </c>
      <c r="D160">
        <v>165.62449649999999</v>
      </c>
      <c r="E160" s="5"/>
      <c r="F160" s="6">
        <v>158.30705638322883</v>
      </c>
      <c r="G160" s="9"/>
      <c r="H160" s="10">
        <v>0.43161551039032819</v>
      </c>
      <c r="I160" s="10">
        <v>158.73867189361914</v>
      </c>
      <c r="J160" s="26">
        <f t="shared" si="20"/>
        <v>158.28989871000002</v>
      </c>
      <c r="K160" s="28">
        <v>165.28836747016879</v>
      </c>
      <c r="L160" s="119">
        <f t="shared" si="21"/>
        <v>1.715767322880879E-2</v>
      </c>
      <c r="M160" s="124">
        <f t="shared" si="16"/>
        <v>5.4627936483561637E-2</v>
      </c>
      <c r="N160" s="29">
        <f t="shared" si="22"/>
        <v>4.4284498639970055E-2</v>
      </c>
      <c r="O160" s="17"/>
      <c r="AA160" s="25">
        <v>44061</v>
      </c>
      <c r="AB160">
        <v>159</v>
      </c>
      <c r="AC160">
        <v>491.86999509999998</v>
      </c>
      <c r="AD160" s="31"/>
      <c r="AE160" s="5">
        <v>481.68608725148056</v>
      </c>
      <c r="AG160">
        <v>0.33803604253036368</v>
      </c>
      <c r="AH160" s="17">
        <v>482.02412329401091</v>
      </c>
      <c r="AI160" s="28">
        <f t="shared" si="17"/>
        <v>481.55699769</v>
      </c>
      <c r="AJ160" s="26">
        <v>481.12251858573927</v>
      </c>
      <c r="AK160" s="109">
        <f t="shared" si="23"/>
        <v>0.12908956148055495</v>
      </c>
      <c r="AL160" s="113">
        <f t="shared" si="18"/>
        <v>0.10856825320293648</v>
      </c>
      <c r="AM160" s="33">
        <f t="shared" si="19"/>
        <v>2.0966917097480785E-2</v>
      </c>
      <c r="AN160" s="17"/>
    </row>
    <row r="161" spans="2:40" x14ac:dyDescent="0.3">
      <c r="B161" s="25">
        <v>44062</v>
      </c>
      <c r="C161">
        <v>160</v>
      </c>
      <c r="D161">
        <v>163.02400209999999</v>
      </c>
      <c r="E161" s="5"/>
      <c r="F161" s="6">
        <v>161.96577644161442</v>
      </c>
      <c r="G161" s="9"/>
      <c r="H161" s="10">
        <v>2.0451677843879628</v>
      </c>
      <c r="I161" s="10">
        <v>164.01094422600238</v>
      </c>
      <c r="J161" s="26">
        <f t="shared" si="20"/>
        <v>161.27124790000002</v>
      </c>
      <c r="K161" s="28">
        <v>162.6796292777301</v>
      </c>
      <c r="L161" s="119">
        <f t="shared" si="21"/>
        <v>0.69452854161440314</v>
      </c>
      <c r="M161" s="124">
        <f t="shared" si="16"/>
        <v>2.211294069502828</v>
      </c>
      <c r="N161" s="29">
        <f t="shared" si="22"/>
        <v>1.0751510068589893E-2</v>
      </c>
      <c r="O161" s="17"/>
      <c r="AA161" s="25">
        <v>44062</v>
      </c>
      <c r="AB161">
        <v>160</v>
      </c>
      <c r="AC161">
        <v>484.52999879999999</v>
      </c>
      <c r="AD161" s="31"/>
      <c r="AE161" s="5">
        <v>486.77804117574027</v>
      </c>
      <c r="AG161">
        <v>2.7149949833950382</v>
      </c>
      <c r="AH161" s="17">
        <v>489.49303615913533</v>
      </c>
      <c r="AI161" s="28">
        <f t="shared" si="17"/>
        <v>486.12199707000002</v>
      </c>
      <c r="AJ161" s="26">
        <v>490.53262465828271</v>
      </c>
      <c r="AK161" s="109">
        <f t="shared" si="23"/>
        <v>0.65604410574024996</v>
      </c>
      <c r="AL161" s="113">
        <f t="shared" si="18"/>
        <v>0.55175307567397969</v>
      </c>
      <c r="AM161" s="33">
        <f t="shared" si="19"/>
        <v>3.285654704441044E-3</v>
      </c>
      <c r="AN161" s="17"/>
    </row>
    <row r="162" spans="2:40" x14ac:dyDescent="0.3">
      <c r="B162" s="25">
        <v>44063</v>
      </c>
      <c r="C162">
        <v>161</v>
      </c>
      <c r="D162">
        <v>164.8684998</v>
      </c>
      <c r="E162" s="5"/>
      <c r="F162" s="6">
        <v>162.49488927080722</v>
      </c>
      <c r="G162" s="9"/>
      <c r="H162" s="10">
        <v>1.2871403067903802</v>
      </c>
      <c r="I162" s="10">
        <v>163.7820295775976</v>
      </c>
      <c r="J162" s="26">
        <f t="shared" si="20"/>
        <v>162.46114962999999</v>
      </c>
      <c r="K162" s="28">
        <v>164.52997419516402</v>
      </c>
      <c r="L162" s="119">
        <f t="shared" si="21"/>
        <v>3.3739640807226579E-2</v>
      </c>
      <c r="M162" s="124">
        <f t="shared" si="16"/>
        <v>0.10742289647413464</v>
      </c>
      <c r="N162" s="29">
        <f t="shared" si="22"/>
        <v>1.4601638111102658E-2</v>
      </c>
      <c r="O162" s="17"/>
      <c r="AA162" s="25">
        <v>44063</v>
      </c>
      <c r="AB162">
        <v>161</v>
      </c>
      <c r="AC162">
        <v>497.89999390000003</v>
      </c>
      <c r="AD162" s="31"/>
      <c r="AE162" s="5">
        <v>485.65401998787013</v>
      </c>
      <c r="AG162">
        <v>0.7954868977624483</v>
      </c>
      <c r="AH162" s="17">
        <v>486.44950688563256</v>
      </c>
      <c r="AI162" s="28">
        <f t="shared" si="17"/>
        <v>486.11099853999997</v>
      </c>
      <c r="AJ162" s="26">
        <v>483.27734907392266</v>
      </c>
      <c r="AK162" s="109">
        <f t="shared" si="23"/>
        <v>0.45697855212983995</v>
      </c>
      <c r="AL162" s="113">
        <f t="shared" si="18"/>
        <v>0.3843328816591971</v>
      </c>
      <c r="AM162" s="33">
        <f t="shared" si="19"/>
        <v>2.3677436241077363E-2</v>
      </c>
      <c r="AN162" s="17"/>
    </row>
    <row r="163" spans="2:40" x14ac:dyDescent="0.3">
      <c r="B163" s="25">
        <v>44064</v>
      </c>
      <c r="C163">
        <v>162</v>
      </c>
      <c r="D163">
        <v>164.23599239999999</v>
      </c>
      <c r="E163" s="5"/>
      <c r="F163" s="6">
        <v>163.68169453540361</v>
      </c>
      <c r="G163" s="9"/>
      <c r="H163" s="10">
        <v>1.2369727856933836</v>
      </c>
      <c r="I163" s="10">
        <v>164.91866732109699</v>
      </c>
      <c r="J163" s="26">
        <f t="shared" si="20"/>
        <v>163.89154972</v>
      </c>
      <c r="K163" s="28">
        <v>163.8954616919338</v>
      </c>
      <c r="L163" s="119">
        <f t="shared" si="21"/>
        <v>0.20985518459639252</v>
      </c>
      <c r="M163" s="124">
        <f t="shared" si="16"/>
        <v>0.66815328290721532</v>
      </c>
      <c r="N163" s="29">
        <f t="shared" si="22"/>
        <v>2.0972423581859518E-3</v>
      </c>
      <c r="O163" s="17"/>
      <c r="AA163" s="25">
        <v>44064</v>
      </c>
      <c r="AB163">
        <v>162</v>
      </c>
      <c r="AC163">
        <v>492.30999759999997</v>
      </c>
      <c r="AD163" s="31"/>
      <c r="AE163" s="5">
        <v>491.77700694393508</v>
      </c>
      <c r="AG163">
        <v>3.4592369269136984</v>
      </c>
      <c r="AH163" s="17">
        <v>495.2362438708488</v>
      </c>
      <c r="AI163" s="28">
        <f t="shared" si="17"/>
        <v>491.12799682999997</v>
      </c>
      <c r="AJ163" s="26">
        <v>496.49302317610767</v>
      </c>
      <c r="AK163" s="109">
        <f t="shared" si="23"/>
        <v>0.64901011393510544</v>
      </c>
      <c r="AL163" s="113">
        <f t="shared" si="18"/>
        <v>0.54583727431429085</v>
      </c>
      <c r="AM163" s="33">
        <f t="shared" si="19"/>
        <v>2.4009278214178645E-3</v>
      </c>
      <c r="AN163" s="17"/>
    </row>
    <row r="164" spans="2:40" x14ac:dyDescent="0.3">
      <c r="B164" s="25">
        <v>44067</v>
      </c>
      <c r="C164">
        <v>163</v>
      </c>
      <c r="D164">
        <v>165.37300110000001</v>
      </c>
      <c r="E164" s="5"/>
      <c r="F164" s="6">
        <v>163.9588434677018</v>
      </c>
      <c r="G164" s="9"/>
      <c r="H164" s="10">
        <v>0.75706085899578646</v>
      </c>
      <c r="I164" s="10">
        <v>164.7159043266976</v>
      </c>
      <c r="J164" s="26">
        <f t="shared" si="20"/>
        <v>164.32219696999999</v>
      </c>
      <c r="K164" s="28">
        <v>165.03607480797248</v>
      </c>
      <c r="L164" s="119">
        <f t="shared" si="21"/>
        <v>0.36335350229819596</v>
      </c>
      <c r="M164" s="124">
        <f t="shared" si="16"/>
        <v>1.1568731832062986</v>
      </c>
      <c r="N164" s="29">
        <f t="shared" si="22"/>
        <v>6.3541456163367475E-3</v>
      </c>
      <c r="O164" s="17"/>
      <c r="AA164" s="25">
        <v>44067</v>
      </c>
      <c r="AB164">
        <v>163</v>
      </c>
      <c r="AC164">
        <v>488.80999759999997</v>
      </c>
      <c r="AD164" s="31"/>
      <c r="AE164" s="5">
        <v>492.04350227196755</v>
      </c>
      <c r="AG164">
        <v>1.8628661274730876</v>
      </c>
      <c r="AH164" s="17">
        <v>493.90636839944062</v>
      </c>
      <c r="AI164" s="28">
        <f t="shared" si="17"/>
        <v>492.38699648000005</v>
      </c>
      <c r="AJ164" s="26">
        <v>490.96754850086108</v>
      </c>
      <c r="AK164" s="109">
        <f t="shared" si="23"/>
        <v>0.34349420803249586</v>
      </c>
      <c r="AL164" s="113">
        <f t="shared" si="18"/>
        <v>0.28888909160196979</v>
      </c>
      <c r="AM164" s="33">
        <f t="shared" si="19"/>
        <v>7.3177694759982877E-3</v>
      </c>
      <c r="AN164" s="17"/>
    </row>
    <row r="165" spans="2:40" x14ac:dyDescent="0.3">
      <c r="B165" s="25">
        <v>44068</v>
      </c>
      <c r="C165">
        <v>164</v>
      </c>
      <c r="D165">
        <v>167.32449339999999</v>
      </c>
      <c r="E165" s="5"/>
      <c r="F165" s="6">
        <v>164.6659222838509</v>
      </c>
      <c r="G165" s="9"/>
      <c r="H165" s="10">
        <v>0.73206983757244659</v>
      </c>
      <c r="I165" s="10">
        <v>165.39799212142336</v>
      </c>
      <c r="J165" s="26">
        <f t="shared" si="20"/>
        <v>164.69609833000001</v>
      </c>
      <c r="K165" s="28">
        <v>166.99375350755361</v>
      </c>
      <c r="L165" s="119">
        <f t="shared" si="21"/>
        <v>3.0176046149108515E-2</v>
      </c>
      <c r="M165" s="124">
        <f t="shared" si="16"/>
        <v>9.6076846223569934E-2</v>
      </c>
      <c r="N165" s="29">
        <f t="shared" si="22"/>
        <v>1.5708370105245943E-2</v>
      </c>
      <c r="O165" s="17"/>
      <c r="AA165" s="25">
        <v>44068</v>
      </c>
      <c r="AB165">
        <v>164</v>
      </c>
      <c r="AC165">
        <v>490.57998659999998</v>
      </c>
      <c r="AD165" s="31"/>
      <c r="AE165" s="5">
        <v>490.42674993598376</v>
      </c>
      <c r="AG165">
        <v>0.12305689574464873</v>
      </c>
      <c r="AH165" s="17">
        <v>490.5498068317284</v>
      </c>
      <c r="AI165" s="28">
        <f t="shared" si="17"/>
        <v>491.24999697999999</v>
      </c>
      <c r="AJ165" s="26">
        <v>487.50794668263399</v>
      </c>
      <c r="AK165" s="109">
        <f t="shared" si="23"/>
        <v>0.82324704401622739</v>
      </c>
      <c r="AL165" s="113">
        <f t="shared" si="18"/>
        <v>0.69237583967458172</v>
      </c>
      <c r="AM165" s="33">
        <f t="shared" si="19"/>
        <v>1.3657515559156075E-3</v>
      </c>
      <c r="AN165" s="17"/>
    </row>
    <row r="166" spans="2:40" x14ac:dyDescent="0.3">
      <c r="B166" s="25">
        <v>44069</v>
      </c>
      <c r="C166">
        <v>165</v>
      </c>
      <c r="D166">
        <v>172.09249879999999</v>
      </c>
      <c r="E166" s="5"/>
      <c r="F166" s="6">
        <v>165.99520784192543</v>
      </c>
      <c r="G166" s="9"/>
      <c r="H166" s="10">
        <v>1.0306776978234888</v>
      </c>
      <c r="I166" s="10">
        <v>167.02588553974891</v>
      </c>
      <c r="J166" s="26">
        <f t="shared" si="20"/>
        <v>165.87574615</v>
      </c>
      <c r="K166" s="28">
        <v>171.77687389755866</v>
      </c>
      <c r="L166" s="119">
        <f t="shared" si="21"/>
        <v>0.11946169192543721</v>
      </c>
      <c r="M166" s="124">
        <f t="shared" si="16"/>
        <v>0.38035143994723758</v>
      </c>
      <c r="N166" s="29">
        <f t="shared" si="22"/>
        <v>3.6124483596608629E-2</v>
      </c>
      <c r="O166" s="17"/>
      <c r="AA166" s="25">
        <v>44069</v>
      </c>
      <c r="AB166">
        <v>165</v>
      </c>
      <c r="AC166">
        <v>547.53002930000002</v>
      </c>
      <c r="AD166" s="31"/>
      <c r="AE166" s="5">
        <v>490.50336826799185</v>
      </c>
      <c r="AG166">
        <v>9.9837613876365028E-2</v>
      </c>
      <c r="AH166" s="17">
        <v>490.60320588186823</v>
      </c>
      <c r="AI166" s="28">
        <f t="shared" si="17"/>
        <v>491.12699283000001</v>
      </c>
      <c r="AJ166" s="26">
        <v>489.25750587196029</v>
      </c>
      <c r="AK166" s="109">
        <f t="shared" si="23"/>
        <v>0.62362456200816041</v>
      </c>
      <c r="AL166" s="113">
        <f t="shared" si="18"/>
        <v>0.52448725191363366</v>
      </c>
      <c r="AM166" s="33">
        <f t="shared" si="19"/>
        <v>0.10301359460066424</v>
      </c>
      <c r="AN166" s="17"/>
    </row>
    <row r="167" spans="2:40" x14ac:dyDescent="0.3">
      <c r="B167" s="25">
        <v>44070</v>
      </c>
      <c r="C167">
        <v>166</v>
      </c>
      <c r="D167">
        <v>170</v>
      </c>
      <c r="E167" s="5"/>
      <c r="F167" s="6">
        <v>169.04385332096271</v>
      </c>
      <c r="G167" s="9"/>
      <c r="H167" s="10">
        <v>2.0396615884303824</v>
      </c>
      <c r="I167" s="10">
        <v>171.0835149093931</v>
      </c>
      <c r="J167" s="26">
        <f t="shared" si="20"/>
        <v>168.53254699999999</v>
      </c>
      <c r="K167" s="28">
        <v>169.67774169516201</v>
      </c>
      <c r="L167" s="119">
        <f t="shared" si="21"/>
        <v>0.51130632096271711</v>
      </c>
      <c r="M167" s="124">
        <f t="shared" si="16"/>
        <v>1.6279368917165296</v>
      </c>
      <c r="N167" s="29">
        <f t="shared" si="22"/>
        <v>8.6320764705882704E-3</v>
      </c>
      <c r="O167" s="17"/>
      <c r="AA167" s="25">
        <v>44070</v>
      </c>
      <c r="AB167">
        <v>166</v>
      </c>
      <c r="AC167">
        <v>526.27001949999999</v>
      </c>
      <c r="AD167" s="31"/>
      <c r="AE167" s="5">
        <v>519.01669878399593</v>
      </c>
      <c r="AG167">
        <v>14.306584064940226</v>
      </c>
      <c r="AH167" s="17">
        <v>533.32328284893617</v>
      </c>
      <c r="AI167" s="28">
        <f t="shared" si="17"/>
        <v>513.17900698000005</v>
      </c>
      <c r="AJ167" s="26">
        <v>545.55021194996925</v>
      </c>
      <c r="AK167" s="109">
        <f t="shared" si="23"/>
        <v>5.8376918039958809</v>
      </c>
      <c r="AL167" s="113">
        <f t="shared" si="18"/>
        <v>4.9096766200759054</v>
      </c>
      <c r="AM167" s="33">
        <f t="shared" si="19"/>
        <v>2.4875086998946812E-2</v>
      </c>
      <c r="AN167" s="17"/>
    </row>
    <row r="168" spans="2:40" x14ac:dyDescent="0.3">
      <c r="B168" s="25">
        <v>44071</v>
      </c>
      <c r="C168">
        <v>167</v>
      </c>
      <c r="D168">
        <v>170.0899963</v>
      </c>
      <c r="E168" s="5"/>
      <c r="F168" s="6">
        <v>169.52192666048137</v>
      </c>
      <c r="G168" s="9"/>
      <c r="H168" s="10">
        <v>1.2588674639745205</v>
      </c>
      <c r="I168" s="10">
        <v>170.78079412445589</v>
      </c>
      <c r="J168" s="26">
        <f t="shared" si="20"/>
        <v>169.62994842999998</v>
      </c>
      <c r="K168" s="28">
        <v>169.76802329122629</v>
      </c>
      <c r="L168" s="119">
        <f t="shared" si="21"/>
        <v>0.10802176951861497</v>
      </c>
      <c r="M168" s="124">
        <f t="shared" si="16"/>
        <v>0.34392812390182842</v>
      </c>
      <c r="N168" s="29">
        <f t="shared" si="22"/>
        <v>2.7047320830590848E-3</v>
      </c>
      <c r="O168" s="17"/>
      <c r="AA168" s="25">
        <v>44071</v>
      </c>
      <c r="AB168">
        <v>167</v>
      </c>
      <c r="AC168">
        <v>523.89001459999997</v>
      </c>
      <c r="AD168" s="31"/>
      <c r="AE168" s="5">
        <v>522.64335914199796</v>
      </c>
      <c r="AG168">
        <v>8.966622211471126</v>
      </c>
      <c r="AH168" s="17">
        <v>531.60998135346904</v>
      </c>
      <c r="AI168" s="28">
        <f t="shared" si="17"/>
        <v>521.76401367000005</v>
      </c>
      <c r="AJ168" s="26">
        <v>524.53559236151023</v>
      </c>
      <c r="AK168" s="109">
        <f t="shared" si="23"/>
        <v>0.87934547199790813</v>
      </c>
      <c r="AL168" s="113">
        <f t="shared" si="18"/>
        <v>0.73955632633476165</v>
      </c>
      <c r="AM168" s="33">
        <f t="shared" si="19"/>
        <v>4.0581054625046832E-3</v>
      </c>
      <c r="AN168" s="17"/>
    </row>
    <row r="169" spans="2:40" x14ac:dyDescent="0.3">
      <c r="B169" s="25">
        <v>44074</v>
      </c>
      <c r="C169">
        <v>168</v>
      </c>
      <c r="D169">
        <v>172.54800420000001</v>
      </c>
      <c r="E169" s="5"/>
      <c r="F169" s="6">
        <v>169.80596148024068</v>
      </c>
      <c r="G169" s="9"/>
      <c r="H169" s="10">
        <v>0.77145114186691677</v>
      </c>
      <c r="I169" s="10">
        <v>170.5774126221076</v>
      </c>
      <c r="J169" s="26">
        <f t="shared" si="20"/>
        <v>170.18694761999998</v>
      </c>
      <c r="K169" s="28">
        <v>172.23382328912132</v>
      </c>
      <c r="L169" s="119">
        <f t="shared" si="21"/>
        <v>0.38098613975930107</v>
      </c>
      <c r="M169" s="124">
        <f t="shared" si="16"/>
        <v>1.2130133478088969</v>
      </c>
      <c r="N169" s="29">
        <f t="shared" si="22"/>
        <v>1.3683476612475501E-2</v>
      </c>
      <c r="O169" s="17"/>
      <c r="AA169" s="25">
        <v>44074</v>
      </c>
      <c r="AB169">
        <v>168</v>
      </c>
      <c r="AC169">
        <v>529.55999759999997</v>
      </c>
      <c r="AD169" s="31"/>
      <c r="AE169" s="5">
        <v>523.26668687099891</v>
      </c>
      <c r="AG169">
        <v>4.7949749702360371</v>
      </c>
      <c r="AH169" s="17">
        <v>528.06166184123492</v>
      </c>
      <c r="AI169" s="28">
        <f t="shared" si="17"/>
        <v>526.00101620999999</v>
      </c>
      <c r="AJ169" s="26">
        <v>522.18305828167331</v>
      </c>
      <c r="AK169" s="109">
        <f t="shared" si="23"/>
        <v>2.7343293390010786</v>
      </c>
      <c r="AL169" s="113">
        <f t="shared" si="18"/>
        <v>2.2996542602835004</v>
      </c>
      <c r="AM169" s="33">
        <f t="shared" si="19"/>
        <v>6.7206386549768082E-3</v>
      </c>
      <c r="AN169" s="17"/>
    </row>
    <row r="170" spans="2:40" x14ac:dyDescent="0.3">
      <c r="B170" s="25">
        <v>44075</v>
      </c>
      <c r="C170">
        <v>169</v>
      </c>
      <c r="D170">
        <v>174.95599369999999</v>
      </c>
      <c r="E170" s="5"/>
      <c r="F170" s="6">
        <v>171.17698284012033</v>
      </c>
      <c r="G170" s="9"/>
      <c r="H170" s="10">
        <v>1.0712362508732827</v>
      </c>
      <c r="I170" s="10">
        <v>172.24821909099362</v>
      </c>
      <c r="J170" s="26">
        <f t="shared" si="20"/>
        <v>171.25545044999998</v>
      </c>
      <c r="K170" s="28">
        <v>174.64944632435697</v>
      </c>
      <c r="L170" s="119">
        <f t="shared" si="21"/>
        <v>7.84676098796524E-2</v>
      </c>
      <c r="M170" s="124">
        <f t="shared" si="16"/>
        <v>0.24983128838968724</v>
      </c>
      <c r="N170" s="29">
        <f t="shared" si="22"/>
        <v>2.1151280226188729E-2</v>
      </c>
      <c r="O170" s="17"/>
      <c r="AA170" s="25">
        <v>44075</v>
      </c>
      <c r="AB170">
        <v>169</v>
      </c>
      <c r="AC170">
        <v>556.54998780000005</v>
      </c>
      <c r="AD170" s="31"/>
      <c r="AE170" s="5">
        <v>526.41334223549939</v>
      </c>
      <c r="AG170">
        <v>3.9708151673682561</v>
      </c>
      <c r="AH170" s="17">
        <v>530.38415740286769</v>
      </c>
      <c r="AI170" s="28">
        <f t="shared" si="17"/>
        <v>528.99801024999999</v>
      </c>
      <c r="AJ170" s="26">
        <v>527.78759642342084</v>
      </c>
      <c r="AK170" s="109">
        <f t="shared" si="23"/>
        <v>2.5846680145006076</v>
      </c>
      <c r="AL170" s="113">
        <f t="shared" si="18"/>
        <v>2.1737845277761085</v>
      </c>
      <c r="AM170" s="33">
        <f t="shared" si="19"/>
        <v>4.9504946822316792E-2</v>
      </c>
      <c r="AN170" s="17"/>
    </row>
    <row r="171" spans="2:40" x14ac:dyDescent="0.3">
      <c r="B171" s="25">
        <v>44076</v>
      </c>
      <c r="C171">
        <v>170</v>
      </c>
      <c r="D171">
        <v>176.5724945</v>
      </c>
      <c r="E171" s="5"/>
      <c r="F171" s="6">
        <v>173.06648827006018</v>
      </c>
      <c r="G171" s="9"/>
      <c r="H171" s="10">
        <v>1.4803708404065641</v>
      </c>
      <c r="I171" s="10">
        <v>174.54685911046673</v>
      </c>
      <c r="J171" s="26">
        <f t="shared" si="20"/>
        <v>172.76479800000001</v>
      </c>
      <c r="K171" s="28">
        <v>176.27107157187442</v>
      </c>
      <c r="L171" s="119">
        <f t="shared" si="21"/>
        <v>0.30169027006016336</v>
      </c>
      <c r="M171" s="124">
        <f t="shared" si="16"/>
        <v>0.96054498129052979</v>
      </c>
      <c r="N171" s="29">
        <f t="shared" si="22"/>
        <v>2.156449401013583E-2</v>
      </c>
      <c r="O171" s="17"/>
      <c r="AA171" s="25">
        <v>44076</v>
      </c>
      <c r="AB171">
        <v>170</v>
      </c>
      <c r="AC171">
        <v>552.8400269</v>
      </c>
      <c r="AD171" s="31"/>
      <c r="AE171" s="5">
        <v>541.48166501774972</v>
      </c>
      <c r="AG171">
        <v>9.519568974809296</v>
      </c>
      <c r="AH171" s="17">
        <v>551.00123399255904</v>
      </c>
      <c r="AI171" s="28">
        <f t="shared" si="17"/>
        <v>538.89299927000002</v>
      </c>
      <c r="AJ171" s="26">
        <v>554.46605904337866</v>
      </c>
      <c r="AK171" s="109">
        <f t="shared" si="23"/>
        <v>2.588665747749701</v>
      </c>
      <c r="AL171" s="113">
        <f t="shared" si="18"/>
        <v>2.1771467432073752</v>
      </c>
      <c r="AM171" s="33">
        <f t="shared" si="19"/>
        <v>2.5227962794602019E-2</v>
      </c>
      <c r="AN171" s="17"/>
    </row>
    <row r="172" spans="2:40" x14ac:dyDescent="0.3">
      <c r="B172" s="25">
        <v>44077</v>
      </c>
      <c r="C172">
        <v>171</v>
      </c>
      <c r="D172">
        <v>168.3999939</v>
      </c>
      <c r="E172" s="5"/>
      <c r="F172" s="6">
        <v>174.81949138503009</v>
      </c>
      <c r="G172" s="9"/>
      <c r="H172" s="10">
        <v>1.6166869776882391</v>
      </c>
      <c r="I172" s="10">
        <v>176.43617836271832</v>
      </c>
      <c r="J172" s="26">
        <f t="shared" si="20"/>
        <v>174.63439638</v>
      </c>
      <c r="K172" s="28">
        <v>168.07266343727196</v>
      </c>
      <c r="L172" s="119">
        <f t="shared" si="21"/>
        <v>0.18509500503009235</v>
      </c>
      <c r="M172" s="124">
        <f t="shared" si="16"/>
        <v>0.58931989456652045</v>
      </c>
      <c r="N172" s="29">
        <f t="shared" si="22"/>
        <v>3.7021393740086117E-2</v>
      </c>
      <c r="O172" s="17"/>
      <c r="AA172" s="25">
        <v>44077</v>
      </c>
      <c r="AB172">
        <v>171</v>
      </c>
      <c r="AC172">
        <v>525.75</v>
      </c>
      <c r="AD172" s="31"/>
      <c r="AE172" s="5">
        <v>547.16084595887492</v>
      </c>
      <c r="AG172">
        <v>7.599374957967246</v>
      </c>
      <c r="AH172" s="17">
        <v>554.76022091684217</v>
      </c>
      <c r="AI172" s="28">
        <f t="shared" si="17"/>
        <v>546.40200807999997</v>
      </c>
      <c r="AJ172" s="26">
        <v>550.79891976475233</v>
      </c>
      <c r="AK172" s="109">
        <f t="shared" si="23"/>
        <v>0.75883787887494236</v>
      </c>
      <c r="AL172" s="113">
        <f t="shared" si="18"/>
        <v>0.63820576992264344</v>
      </c>
      <c r="AM172" s="33">
        <f t="shared" si="19"/>
        <v>3.9281042472658054E-2</v>
      </c>
      <c r="AN172" s="17"/>
    </row>
    <row r="173" spans="2:40" x14ac:dyDescent="0.3">
      <c r="B173" s="25">
        <v>44078</v>
      </c>
      <c r="C173">
        <v>172</v>
      </c>
      <c r="D173">
        <v>164.7310028</v>
      </c>
      <c r="E173" s="5"/>
      <c r="F173" s="6">
        <v>171.60974264251504</v>
      </c>
      <c r="G173" s="9"/>
      <c r="H173" s="10">
        <v>-0.79653088241340353</v>
      </c>
      <c r="I173" s="10">
        <v>170.81321176010164</v>
      </c>
      <c r="J173" s="26">
        <f t="shared" si="20"/>
        <v>172.57774507000002</v>
      </c>
      <c r="K173" s="28">
        <v>164.39204131776742</v>
      </c>
      <c r="L173" s="119">
        <f t="shared" si="21"/>
        <v>0.96800242748497567</v>
      </c>
      <c r="M173" s="124">
        <f t="shared" si="16"/>
        <v>3.0820015289598826</v>
      </c>
      <c r="N173" s="29">
        <f t="shared" si="22"/>
        <v>4.7633670266226419E-2</v>
      </c>
      <c r="O173" s="17"/>
      <c r="AA173" s="25">
        <v>44078</v>
      </c>
      <c r="AB173">
        <v>172</v>
      </c>
      <c r="AC173">
        <v>516.04998780000005</v>
      </c>
      <c r="AD173" s="31"/>
      <c r="AE173" s="5">
        <v>536.45542297943746</v>
      </c>
      <c r="AG173">
        <v>-1.5530240107351059</v>
      </c>
      <c r="AH173" s="17">
        <v>534.9023989687023</v>
      </c>
      <c r="AI173" s="28">
        <f t="shared" si="17"/>
        <v>540.41800538999996</v>
      </c>
      <c r="AJ173" s="26">
        <v>524.02157510216352</v>
      </c>
      <c r="AK173" s="109">
        <f t="shared" si="23"/>
        <v>3.9625824105625043</v>
      </c>
      <c r="AL173" s="113">
        <f t="shared" si="18"/>
        <v>3.3326525053867813</v>
      </c>
      <c r="AM173" s="33">
        <f t="shared" si="19"/>
        <v>4.7220265799994478E-2</v>
      </c>
      <c r="AN173" s="17"/>
    </row>
    <row r="174" spans="2:40" x14ac:dyDescent="0.3">
      <c r="B174" s="25">
        <v>44082</v>
      </c>
      <c r="C174">
        <v>173</v>
      </c>
      <c r="D174">
        <v>157.49200440000001</v>
      </c>
      <c r="E174" s="5"/>
      <c r="F174" s="6">
        <v>168.17037272125754</v>
      </c>
      <c r="G174" s="9"/>
      <c r="H174" s="10">
        <v>-2.117950401835456</v>
      </c>
      <c r="I174" s="10">
        <v>166.05242231942208</v>
      </c>
      <c r="J174" s="26">
        <f t="shared" si="20"/>
        <v>169.22249755999999</v>
      </c>
      <c r="K174" s="28">
        <v>157.13009466597592</v>
      </c>
      <c r="L174" s="119">
        <f t="shared" si="21"/>
        <v>1.0521248387424578</v>
      </c>
      <c r="M174" s="124">
        <f t="shared" si="16"/>
        <v>3.349837014444113</v>
      </c>
      <c r="N174" s="29">
        <f t="shared" si="22"/>
        <v>7.4483102838711346E-2</v>
      </c>
      <c r="O174" s="17"/>
      <c r="AA174" s="25">
        <v>44082</v>
      </c>
      <c r="AB174">
        <v>173</v>
      </c>
      <c r="AC174">
        <v>507.01998900000001</v>
      </c>
      <c r="AD174" s="31"/>
      <c r="AE174" s="5">
        <v>526.25270538971881</v>
      </c>
      <c r="AG174">
        <v>-5.8778708002268756</v>
      </c>
      <c r="AH174" s="17">
        <v>520.37483458949191</v>
      </c>
      <c r="AI174" s="28">
        <f t="shared" si="17"/>
        <v>530.36799928000005</v>
      </c>
      <c r="AJ174" s="26">
        <v>514.43352371817934</v>
      </c>
      <c r="AK174" s="109">
        <f t="shared" si="23"/>
        <v>4.1152938902812366</v>
      </c>
      <c r="AL174" s="113">
        <f t="shared" si="18"/>
        <v>3.4610875113387989</v>
      </c>
      <c r="AM174" s="33">
        <f t="shared" si="19"/>
        <v>4.604948677871562E-2</v>
      </c>
      <c r="AN174" s="17"/>
    </row>
    <row r="175" spans="2:40" x14ac:dyDescent="0.3">
      <c r="B175" s="25">
        <v>44083</v>
      </c>
      <c r="C175">
        <v>174</v>
      </c>
      <c r="D175">
        <v>163.43049619999999</v>
      </c>
      <c r="E175" s="5"/>
      <c r="F175" s="6">
        <v>162.83118856062879</v>
      </c>
      <c r="G175" s="9"/>
      <c r="H175" s="10">
        <v>-3.7285672812321016</v>
      </c>
      <c r="I175" s="10">
        <v>159.10262127939669</v>
      </c>
      <c r="J175" s="26">
        <f t="shared" si="20"/>
        <v>163.75335083000002</v>
      </c>
      <c r="K175" s="28">
        <v>163.08741199922761</v>
      </c>
      <c r="L175" s="119">
        <f t="shared" si="21"/>
        <v>0.92216226937122769</v>
      </c>
      <c r="M175" s="124">
        <f t="shared" si="16"/>
        <v>2.936052062943149</v>
      </c>
      <c r="N175" s="29">
        <f t="shared" si="22"/>
        <v>1.9754858334696977E-3</v>
      </c>
      <c r="O175" s="17"/>
      <c r="AA175" s="25">
        <v>44083</v>
      </c>
      <c r="AB175">
        <v>174</v>
      </c>
      <c r="AC175">
        <v>500.19000240000003</v>
      </c>
      <c r="AD175" s="31"/>
      <c r="AE175" s="5">
        <v>516.63634719485935</v>
      </c>
      <c r="AG175">
        <v>-7.7471144975431674</v>
      </c>
      <c r="AH175" s="17">
        <v>508.88923269731617</v>
      </c>
      <c r="AI175" s="28">
        <f t="shared" si="17"/>
        <v>518.05699462999996</v>
      </c>
      <c r="AJ175" s="26">
        <v>505.50775221330258</v>
      </c>
      <c r="AK175" s="109">
        <f t="shared" si="23"/>
        <v>1.4206474351406086</v>
      </c>
      <c r="AL175" s="113">
        <f t="shared" si="18"/>
        <v>1.1948077651009836</v>
      </c>
      <c r="AM175" s="33">
        <f t="shared" si="19"/>
        <v>3.5720410532539534E-2</v>
      </c>
      <c r="AN175" s="17"/>
    </row>
    <row r="176" spans="2:40" x14ac:dyDescent="0.3">
      <c r="B176" s="25">
        <v>44084</v>
      </c>
      <c r="C176">
        <v>175</v>
      </c>
      <c r="D176">
        <v>158.75549319999999</v>
      </c>
      <c r="E176" s="5"/>
      <c r="F176" s="6">
        <v>163.13084238031439</v>
      </c>
      <c r="G176" s="9"/>
      <c r="H176" s="10">
        <v>-1.7144567307732497</v>
      </c>
      <c r="I176" s="10">
        <v>161.41638564954116</v>
      </c>
      <c r="J176" s="26">
        <f t="shared" si="20"/>
        <v>162.40599975000001</v>
      </c>
      <c r="K176" s="28">
        <v>158.39758883488412</v>
      </c>
      <c r="L176" s="119">
        <f t="shared" si="21"/>
        <v>0.72484263031438445</v>
      </c>
      <c r="M176" s="124">
        <f t="shared" si="16"/>
        <v>2.3078104263523751</v>
      </c>
      <c r="N176" s="29">
        <f t="shared" si="22"/>
        <v>2.2994521174779844E-2</v>
      </c>
      <c r="O176" s="17"/>
      <c r="AA176" s="25">
        <v>44084</v>
      </c>
      <c r="AB176">
        <v>175</v>
      </c>
      <c r="AC176">
        <v>480.67001340000002</v>
      </c>
      <c r="AD176" s="31"/>
      <c r="AE176" s="5">
        <v>508.41317479742969</v>
      </c>
      <c r="AG176">
        <v>-7.9851434474864158</v>
      </c>
      <c r="AH176" s="17">
        <v>500.4280313499433</v>
      </c>
      <c r="AI176" s="28">
        <f t="shared" si="17"/>
        <v>507.96699522</v>
      </c>
      <c r="AJ176" s="26">
        <v>498.75659962478068</v>
      </c>
      <c r="AK176" s="109">
        <f t="shared" si="23"/>
        <v>0.44617957742968883</v>
      </c>
      <c r="AL176" s="113">
        <f t="shared" si="18"/>
        <v>0.37525061500547763</v>
      </c>
      <c r="AM176" s="33">
        <f t="shared" si="19"/>
        <v>5.6789441943581799E-2</v>
      </c>
      <c r="AN176" s="17"/>
    </row>
    <row r="177" spans="2:40" x14ac:dyDescent="0.3">
      <c r="B177" s="25">
        <v>44085</v>
      </c>
      <c r="C177">
        <v>176</v>
      </c>
      <c r="D177">
        <v>155.81100459999999</v>
      </c>
      <c r="E177" s="5"/>
      <c r="F177" s="6">
        <v>160.94316779015719</v>
      </c>
      <c r="G177" s="9"/>
      <c r="H177" s="10">
        <v>-1.9510656604652252</v>
      </c>
      <c r="I177" s="10">
        <v>158.99210212969197</v>
      </c>
      <c r="J177" s="26">
        <f t="shared" si="20"/>
        <v>160.50284730000001</v>
      </c>
      <c r="K177" s="28">
        <v>155.44376595104313</v>
      </c>
      <c r="L177" s="119">
        <f t="shared" si="21"/>
        <v>0.44032049015717689</v>
      </c>
      <c r="M177" s="124">
        <f t="shared" si="16"/>
        <v>1.4019266743190548</v>
      </c>
      <c r="N177" s="29">
        <f t="shared" si="22"/>
        <v>3.0112396181803603E-2</v>
      </c>
      <c r="O177" s="17"/>
      <c r="AA177" s="25">
        <v>44085</v>
      </c>
      <c r="AB177">
        <v>176</v>
      </c>
      <c r="AC177">
        <v>482.02999879999999</v>
      </c>
      <c r="AD177" s="31"/>
      <c r="AE177" s="5">
        <v>494.54159409871488</v>
      </c>
      <c r="AG177">
        <v>-10.928362073100612</v>
      </c>
      <c r="AH177" s="17">
        <v>483.61323202561425</v>
      </c>
      <c r="AI177" s="28">
        <f t="shared" si="17"/>
        <v>495.33400266000001</v>
      </c>
      <c r="AJ177" s="26">
        <v>479.46191692873123</v>
      </c>
      <c r="AK177" s="109">
        <f t="shared" si="23"/>
        <v>0.7924085612851286</v>
      </c>
      <c r="AL177" s="113">
        <f t="shared" si="18"/>
        <v>0.66643973637432652</v>
      </c>
      <c r="AM177" s="33">
        <f t="shared" si="19"/>
        <v>2.7599949988838794E-2</v>
      </c>
      <c r="AN177" s="17"/>
    </row>
    <row r="178" spans="2:40" x14ac:dyDescent="0.3">
      <c r="B178" s="25">
        <v>44088</v>
      </c>
      <c r="C178">
        <v>177</v>
      </c>
      <c r="D178">
        <v>155.14849849999999</v>
      </c>
      <c r="E178" s="5"/>
      <c r="F178" s="6">
        <v>158.37708619507859</v>
      </c>
      <c r="G178" s="9"/>
      <c r="H178" s="10">
        <v>-2.2585736277719128</v>
      </c>
      <c r="I178" s="10">
        <v>156.11851256730668</v>
      </c>
      <c r="J178" s="26">
        <f t="shared" si="20"/>
        <v>158.38634948000001</v>
      </c>
      <c r="K178" s="28">
        <v>154.77915964933621</v>
      </c>
      <c r="L178" s="119">
        <f t="shared" si="21"/>
        <v>9.2632849214169255E-3</v>
      </c>
      <c r="M178" s="124">
        <f t="shared" si="16"/>
        <v>2.9493168075181406E-2</v>
      </c>
      <c r="N178" s="29">
        <f t="shared" si="22"/>
        <v>2.0869367163099031E-2</v>
      </c>
      <c r="O178" s="17"/>
      <c r="AA178" s="25">
        <v>44088</v>
      </c>
      <c r="AB178">
        <v>177</v>
      </c>
      <c r="AC178">
        <v>476.26000979999998</v>
      </c>
      <c r="AD178" s="31"/>
      <c r="AE178" s="5">
        <v>488.28579644935746</v>
      </c>
      <c r="AG178">
        <v>-8.5920798612290152</v>
      </c>
      <c r="AH178" s="17">
        <v>479.69371658812844</v>
      </c>
      <c r="AI178" s="28">
        <f t="shared" si="17"/>
        <v>487.75300291999997</v>
      </c>
      <c r="AJ178" s="26">
        <v>480.80620491804615</v>
      </c>
      <c r="AK178" s="109">
        <f t="shared" si="23"/>
        <v>0.53279352935749102</v>
      </c>
      <c r="AL178" s="113">
        <f t="shared" si="18"/>
        <v>0.44809558679059808</v>
      </c>
      <c r="AM178" s="33">
        <f t="shared" si="19"/>
        <v>2.4131761818142881E-2</v>
      </c>
      <c r="AN178" s="17"/>
    </row>
    <row r="179" spans="2:40" x14ac:dyDescent="0.3">
      <c r="B179" s="25">
        <v>44089</v>
      </c>
      <c r="C179">
        <v>178</v>
      </c>
      <c r="D179">
        <v>157.8065033</v>
      </c>
      <c r="E179" s="5"/>
      <c r="F179" s="6">
        <v>156.76279234753929</v>
      </c>
      <c r="G179" s="9"/>
      <c r="H179" s="10">
        <v>-1.9364337376556069</v>
      </c>
      <c r="I179" s="10">
        <v>154.82635860988367</v>
      </c>
      <c r="J179" s="26">
        <f t="shared" si="20"/>
        <v>156.89684903999998</v>
      </c>
      <c r="K179" s="28">
        <v>157.44559055472305</v>
      </c>
      <c r="L179" s="119">
        <f t="shared" si="21"/>
        <v>0.13405669246068896</v>
      </c>
      <c r="M179" s="124">
        <f t="shared" si="16"/>
        <v>0.42682013949552916</v>
      </c>
      <c r="N179" s="29">
        <f t="shared" si="22"/>
        <v>5.7643648454127096E-3</v>
      </c>
      <c r="O179" s="17"/>
      <c r="AA179" s="25">
        <v>44089</v>
      </c>
      <c r="AB179">
        <v>178</v>
      </c>
      <c r="AC179">
        <v>495.98999020000002</v>
      </c>
      <c r="AD179" s="31"/>
      <c r="AE179" s="5">
        <v>482.27290312467869</v>
      </c>
      <c r="AG179">
        <v>-7.3024865929538931</v>
      </c>
      <c r="AH179" s="17">
        <v>474.97041653172482</v>
      </c>
      <c r="AI179" s="28">
        <f t="shared" si="17"/>
        <v>481.26600648000004</v>
      </c>
      <c r="AJ179" s="26">
        <v>475.10281507931745</v>
      </c>
      <c r="AK179" s="109">
        <f t="shared" si="23"/>
        <v>1.0068966446786476</v>
      </c>
      <c r="AL179" s="113">
        <f t="shared" si="18"/>
        <v>0.8468307476985677</v>
      </c>
      <c r="AM179" s="33">
        <f t="shared" si="19"/>
        <v>2.9686050144001431E-2</v>
      </c>
      <c r="AN179" s="17"/>
    </row>
    <row r="180" spans="2:40" x14ac:dyDescent="0.3">
      <c r="B180" s="25">
        <v>44090</v>
      </c>
      <c r="C180">
        <v>179</v>
      </c>
      <c r="D180">
        <v>153.90499879999999</v>
      </c>
      <c r="E180" s="5"/>
      <c r="F180" s="6">
        <v>157.28464782376966</v>
      </c>
      <c r="G180" s="9"/>
      <c r="H180" s="10">
        <v>-0.7072891307126179</v>
      </c>
      <c r="I180" s="10">
        <v>156.57735869305705</v>
      </c>
      <c r="J180" s="26">
        <f t="shared" si="20"/>
        <v>156.70490111000001</v>
      </c>
      <c r="K180" s="28">
        <v>153.53171794760593</v>
      </c>
      <c r="L180" s="119">
        <f t="shared" si="21"/>
        <v>0.57974671376965148</v>
      </c>
      <c r="M180" s="124">
        <f t="shared" si="16"/>
        <v>1.8458427453429767</v>
      </c>
      <c r="N180" s="29">
        <f t="shared" si="22"/>
        <v>1.8192406561391181E-2</v>
      </c>
      <c r="O180" s="17"/>
      <c r="AA180" s="25">
        <v>44090</v>
      </c>
      <c r="AB180">
        <v>179</v>
      </c>
      <c r="AC180">
        <v>483.85998540000003</v>
      </c>
      <c r="AD180" s="31"/>
      <c r="AE180" s="5">
        <v>489.13144666233939</v>
      </c>
      <c r="AG180">
        <v>-0.22197152764659966</v>
      </c>
      <c r="AH180" s="17">
        <v>488.9094751346928</v>
      </c>
      <c r="AI180" s="28">
        <f t="shared" si="17"/>
        <v>485.74700012</v>
      </c>
      <c r="AJ180" s="26">
        <v>494.60506538372465</v>
      </c>
      <c r="AK180" s="109">
        <f t="shared" si="23"/>
        <v>3.3844465423393899</v>
      </c>
      <c r="AL180" s="113">
        <f t="shared" si="18"/>
        <v>2.8464226305072282</v>
      </c>
      <c r="AM180" s="33">
        <f t="shared" si="19"/>
        <v>3.8999189371693964E-3</v>
      </c>
      <c r="AN180" s="17"/>
    </row>
    <row r="181" spans="2:40" x14ac:dyDescent="0.3">
      <c r="B181" s="25">
        <v>44091</v>
      </c>
      <c r="C181">
        <v>180</v>
      </c>
      <c r="D181">
        <v>150.43649289999999</v>
      </c>
      <c r="E181" s="5"/>
      <c r="F181" s="6">
        <v>155.59482331188482</v>
      </c>
      <c r="G181" s="9"/>
      <c r="H181" s="10">
        <v>-1.1985568212987272</v>
      </c>
      <c r="I181" s="10">
        <v>154.3962664905861</v>
      </c>
      <c r="J181" s="26">
        <f t="shared" si="20"/>
        <v>155.51475066999998</v>
      </c>
      <c r="K181" s="28">
        <v>150.05221658354648</v>
      </c>
      <c r="L181" s="119">
        <f t="shared" si="21"/>
        <v>8.0072641884839868E-2</v>
      </c>
      <c r="M181" s="124">
        <f t="shared" si="16"/>
        <v>0.25494151430809703</v>
      </c>
      <c r="N181" s="29">
        <f t="shared" si="22"/>
        <v>3.375682104857148E-2</v>
      </c>
      <c r="O181" s="17"/>
      <c r="AA181" s="25">
        <v>44091</v>
      </c>
      <c r="AB181">
        <v>180</v>
      </c>
      <c r="AC181">
        <v>470.2000122</v>
      </c>
      <c r="AD181" s="31"/>
      <c r="AE181" s="5">
        <v>486.49571603116971</v>
      </c>
      <c r="AG181">
        <v>-1.4288510794081393</v>
      </c>
      <c r="AH181" s="17">
        <v>485.06686495176154</v>
      </c>
      <c r="AI181" s="28">
        <f t="shared" si="17"/>
        <v>485.79599306</v>
      </c>
      <c r="AJ181" s="26">
        <v>482.61506919481513</v>
      </c>
      <c r="AK181" s="109">
        <f t="shared" si="23"/>
        <v>0.69972297116970594</v>
      </c>
      <c r="AL181" s="113">
        <f t="shared" si="18"/>
        <v>0.58848833193462236</v>
      </c>
      <c r="AM181" s="33">
        <f t="shared" si="19"/>
        <v>3.3168822746364013E-2</v>
      </c>
      <c r="AN181" s="17"/>
    </row>
    <row r="182" spans="2:40" x14ac:dyDescent="0.3">
      <c r="B182" s="25">
        <v>44092</v>
      </c>
      <c r="C182">
        <v>181</v>
      </c>
      <c r="D182">
        <v>147.74549870000001</v>
      </c>
      <c r="E182" s="5"/>
      <c r="F182" s="6">
        <v>153.01565810594241</v>
      </c>
      <c r="G182" s="9"/>
      <c r="H182" s="10">
        <v>-1.8888610136205719</v>
      </c>
      <c r="I182" s="10">
        <v>151.12679709232182</v>
      </c>
      <c r="J182" s="26">
        <f t="shared" si="20"/>
        <v>153.42224730999999</v>
      </c>
      <c r="K182" s="28">
        <v>147.35269169890495</v>
      </c>
      <c r="L182" s="119">
        <f t="shared" si="21"/>
        <v>0.40658920405758181</v>
      </c>
      <c r="M182" s="124">
        <f t="shared" si="16"/>
        <v>1.2945303782138482</v>
      </c>
      <c r="N182" s="29">
        <f t="shared" si="22"/>
        <v>3.8422480955082897E-2</v>
      </c>
      <c r="O182" s="17"/>
      <c r="AA182" s="25">
        <v>44092</v>
      </c>
      <c r="AB182">
        <v>181</v>
      </c>
      <c r="AC182">
        <v>469.9599915</v>
      </c>
      <c r="AD182" s="31"/>
      <c r="AE182" s="5">
        <v>478.34786411558485</v>
      </c>
      <c r="AG182">
        <v>-4.7883514974964951</v>
      </c>
      <c r="AH182" s="17">
        <v>473.55951261808838</v>
      </c>
      <c r="AI182" s="28">
        <f t="shared" si="17"/>
        <v>480.06199952000003</v>
      </c>
      <c r="AJ182" s="26">
        <v>469.11276401777127</v>
      </c>
      <c r="AK182" s="109">
        <f t="shared" si="23"/>
        <v>1.714135404415174</v>
      </c>
      <c r="AL182" s="113">
        <f t="shared" si="18"/>
        <v>1.4416400867447157</v>
      </c>
      <c r="AM182" s="33">
        <f t="shared" si="19"/>
        <v>2.1495463875035047E-2</v>
      </c>
      <c r="AN182" s="17"/>
    </row>
    <row r="183" spans="2:40" x14ac:dyDescent="0.3">
      <c r="B183" s="25">
        <v>44095</v>
      </c>
      <c r="C183">
        <v>182</v>
      </c>
      <c r="D183">
        <v>148.02349849999999</v>
      </c>
      <c r="E183" s="5"/>
      <c r="F183" s="6">
        <v>150.3805784029712</v>
      </c>
      <c r="G183" s="9"/>
      <c r="H183" s="10">
        <v>-2.2619703582958914</v>
      </c>
      <c r="I183" s="10">
        <v>148.11860804467531</v>
      </c>
      <c r="J183" s="26">
        <f t="shared" si="20"/>
        <v>150.79079744000001</v>
      </c>
      <c r="K183" s="28">
        <v>147.63157278234442</v>
      </c>
      <c r="L183" s="119">
        <f t="shared" si="21"/>
        <v>0.41021903702880991</v>
      </c>
      <c r="M183" s="124">
        <f t="shared" si="16"/>
        <v>1.3060873231651744</v>
      </c>
      <c r="N183" s="29">
        <f t="shared" si="22"/>
        <v>1.8694997537840371E-2</v>
      </c>
      <c r="O183" s="17"/>
      <c r="AA183" s="25">
        <v>44095</v>
      </c>
      <c r="AB183">
        <v>182</v>
      </c>
      <c r="AC183">
        <v>487.35000609999997</v>
      </c>
      <c r="AD183" s="31"/>
      <c r="AE183" s="5">
        <v>474.15392780779246</v>
      </c>
      <c r="AG183">
        <v>-4.4911439026444473</v>
      </c>
      <c r="AH183" s="17">
        <v>469.66278390514799</v>
      </c>
      <c r="AI183" s="28">
        <f t="shared" si="17"/>
        <v>475.41499636000003</v>
      </c>
      <c r="AJ183" s="26">
        <v>468.8755137177335</v>
      </c>
      <c r="AK183" s="109">
        <f t="shared" si="23"/>
        <v>1.2610685522075755</v>
      </c>
      <c r="AL183" s="113">
        <f t="shared" si="18"/>
        <v>1.0605970638683744</v>
      </c>
      <c r="AM183" s="33">
        <f t="shared" si="19"/>
        <v>2.448960621855616E-2</v>
      </c>
      <c r="AN183" s="17"/>
    </row>
    <row r="184" spans="2:40" x14ac:dyDescent="0.3">
      <c r="B184" s="25">
        <v>44096</v>
      </c>
      <c r="C184">
        <v>183</v>
      </c>
      <c r="D184">
        <v>156.44949339999999</v>
      </c>
      <c r="E184" s="5"/>
      <c r="F184" s="6">
        <v>149.20203845148558</v>
      </c>
      <c r="G184" s="9"/>
      <c r="H184" s="10">
        <v>-1.7202551548907548</v>
      </c>
      <c r="I184" s="10">
        <v>147.48178329659481</v>
      </c>
      <c r="J184" s="26">
        <f t="shared" si="20"/>
        <v>149.01084746999999</v>
      </c>
      <c r="K184" s="28">
        <v>156.08427881582929</v>
      </c>
      <c r="L184" s="119">
        <f t="shared" si="21"/>
        <v>0.19119098148559033</v>
      </c>
      <c r="M184" s="124">
        <f t="shared" si="16"/>
        <v>0.60872873923766657</v>
      </c>
      <c r="N184" s="29">
        <f t="shared" si="22"/>
        <v>4.7546628425196337E-2</v>
      </c>
      <c r="O184" s="17"/>
      <c r="AA184" s="25">
        <v>44096</v>
      </c>
      <c r="AB184">
        <v>183</v>
      </c>
      <c r="AC184">
        <v>491.17001340000002</v>
      </c>
      <c r="AD184" s="31"/>
      <c r="AE184" s="5">
        <v>480.75196695389621</v>
      </c>
      <c r="AG184">
        <v>1.0534476217296556</v>
      </c>
      <c r="AH184" s="17">
        <v>481.80541457562589</v>
      </c>
      <c r="AI184" s="28">
        <f t="shared" si="17"/>
        <v>478.35400087000005</v>
      </c>
      <c r="AJ184" s="26">
        <v>486.06480689749225</v>
      </c>
      <c r="AK184" s="109">
        <f t="shared" si="23"/>
        <v>2.3979660838961649</v>
      </c>
      <c r="AL184" s="113">
        <f t="shared" si="18"/>
        <v>2.0167625172985728</v>
      </c>
      <c r="AM184" s="33">
        <f t="shared" si="19"/>
        <v>2.6092823625946473E-2</v>
      </c>
      <c r="AN184" s="17"/>
    </row>
    <row r="185" spans="2:40" x14ac:dyDescent="0.3">
      <c r="B185" s="25">
        <v>44097</v>
      </c>
      <c r="C185">
        <v>184</v>
      </c>
      <c r="D185">
        <v>149.99299619999999</v>
      </c>
      <c r="E185" s="5"/>
      <c r="F185" s="6">
        <v>152.82576592574279</v>
      </c>
      <c r="G185" s="9"/>
      <c r="H185" s="10">
        <v>0.95173615968322678</v>
      </c>
      <c r="I185" s="10">
        <v>153.77750208542602</v>
      </c>
      <c r="J185" s="26">
        <f t="shared" si="20"/>
        <v>151.57959593999999</v>
      </c>
      <c r="K185" s="28">
        <v>149.60731396060274</v>
      </c>
      <c r="L185" s="119">
        <f t="shared" si="21"/>
        <v>1.2461699857427959</v>
      </c>
      <c r="M185" s="124">
        <f t="shared" si="16"/>
        <v>3.9676530681663227</v>
      </c>
      <c r="N185" s="29">
        <f t="shared" si="22"/>
        <v>1.0577825499828218E-2</v>
      </c>
      <c r="O185" s="17"/>
      <c r="AA185" s="25">
        <v>44097</v>
      </c>
      <c r="AB185">
        <v>184</v>
      </c>
      <c r="AC185">
        <v>470.60998540000003</v>
      </c>
      <c r="AD185" s="31"/>
      <c r="AE185" s="5">
        <v>485.96099017694814</v>
      </c>
      <c r="AG185">
        <v>3.1312354223907923</v>
      </c>
      <c r="AH185" s="17">
        <v>489.09222559933892</v>
      </c>
      <c r="AI185" s="28">
        <f t="shared" si="17"/>
        <v>483.68500670999998</v>
      </c>
      <c r="AJ185" s="26">
        <v>489.84072238341253</v>
      </c>
      <c r="AK185" s="109">
        <f t="shared" si="23"/>
        <v>2.275983466948162</v>
      </c>
      <c r="AL185" s="113">
        <f t="shared" si="18"/>
        <v>1.9141714209211751</v>
      </c>
      <c r="AM185" s="33">
        <f t="shared" si="19"/>
        <v>2.7783136175673576E-2</v>
      </c>
      <c r="AN185" s="17"/>
    </row>
    <row r="186" spans="2:40" x14ac:dyDescent="0.3">
      <c r="B186" s="25">
        <v>44098</v>
      </c>
      <c r="C186">
        <v>185</v>
      </c>
      <c r="D186">
        <v>150.98950199999999</v>
      </c>
      <c r="E186" s="5"/>
      <c r="F186" s="6">
        <v>151.40938106287138</v>
      </c>
      <c r="G186" s="9"/>
      <c r="H186" s="10">
        <v>-0.23232435159409193</v>
      </c>
      <c r="I186" s="10">
        <v>151.17705671127729</v>
      </c>
      <c r="J186" s="26">
        <f t="shared" si="20"/>
        <v>151.31129606999997</v>
      </c>
      <c r="K186" s="28">
        <v>150.6069787702815</v>
      </c>
      <c r="L186" s="119">
        <f t="shared" si="21"/>
        <v>9.8084992871406484E-2</v>
      </c>
      <c r="M186" s="124">
        <f t="shared" si="16"/>
        <v>0.31229064040997556</v>
      </c>
      <c r="N186" s="29">
        <f t="shared" si="22"/>
        <v>2.131234726504241E-3</v>
      </c>
      <c r="O186" s="17"/>
      <c r="AA186" s="25">
        <v>44098</v>
      </c>
      <c r="AB186">
        <v>185</v>
      </c>
      <c r="AC186">
        <v>473.07998659999998</v>
      </c>
      <c r="AD186" s="31"/>
      <c r="AE186" s="5">
        <v>478.28548778847409</v>
      </c>
      <c r="AG186">
        <v>-2.2721334830416327</v>
      </c>
      <c r="AH186" s="17">
        <v>476.01335430543247</v>
      </c>
      <c r="AI186" s="28">
        <f t="shared" si="17"/>
        <v>480.06099855000002</v>
      </c>
      <c r="AJ186" s="26">
        <v>469.51800516866967</v>
      </c>
      <c r="AK186" s="109">
        <f t="shared" si="23"/>
        <v>1.7755107615259362</v>
      </c>
      <c r="AL186" s="113">
        <f t="shared" si="18"/>
        <v>1.4932586315348426</v>
      </c>
      <c r="AM186" s="33">
        <f t="shared" si="19"/>
        <v>1.4756515066663863E-2</v>
      </c>
      <c r="AN186" s="17"/>
    </row>
    <row r="187" spans="2:40" x14ac:dyDescent="0.3">
      <c r="B187" s="25">
        <v>44099</v>
      </c>
      <c r="C187">
        <v>186</v>
      </c>
      <c r="D187">
        <v>154.7565002</v>
      </c>
      <c r="E187" s="5"/>
      <c r="F187" s="6">
        <v>151.1994415314357</v>
      </c>
      <c r="G187" s="9"/>
      <c r="H187" s="10">
        <v>-0.22113194151488585</v>
      </c>
      <c r="I187" s="10">
        <v>150.9783095899208</v>
      </c>
      <c r="J187" s="26">
        <f t="shared" si="20"/>
        <v>151.48594818999999</v>
      </c>
      <c r="K187" s="28">
        <v>154.38591868077998</v>
      </c>
      <c r="L187" s="119">
        <f t="shared" si="21"/>
        <v>0.28650665856429214</v>
      </c>
      <c r="M187" s="124">
        <f t="shared" si="16"/>
        <v>0.91220221631731457</v>
      </c>
      <c r="N187" s="29">
        <f t="shared" si="22"/>
        <v>2.113353562385625E-2</v>
      </c>
      <c r="O187" s="17"/>
      <c r="AA187" s="25">
        <v>44099</v>
      </c>
      <c r="AB187">
        <v>186</v>
      </c>
      <c r="AC187">
        <v>482.88000490000002</v>
      </c>
      <c r="AD187" s="31"/>
      <c r="AE187" s="5">
        <v>475.68273719423701</v>
      </c>
      <c r="AG187">
        <v>-2.437442038639356</v>
      </c>
      <c r="AH187" s="17">
        <v>473.24529515559766</v>
      </c>
      <c r="AI187" s="28">
        <f t="shared" si="17"/>
        <v>477.38399355000001</v>
      </c>
      <c r="AJ187" s="26">
        <v>471.95949678082479</v>
      </c>
      <c r="AK187" s="109">
        <f t="shared" si="23"/>
        <v>1.7012563557630074</v>
      </c>
      <c r="AL187" s="113">
        <f t="shared" si="18"/>
        <v>1.4308084145394304</v>
      </c>
      <c r="AM187" s="33">
        <f t="shared" si="19"/>
        <v>1.1381733130859656E-2</v>
      </c>
      <c r="AN187" s="17"/>
    </row>
    <row r="188" spans="2:40" x14ac:dyDescent="0.3">
      <c r="B188" s="25">
        <v>44102</v>
      </c>
      <c r="C188">
        <v>187</v>
      </c>
      <c r="D188">
        <v>158.70249939999999</v>
      </c>
      <c r="E188" s="5"/>
      <c r="F188" s="6">
        <v>152.97797086571785</v>
      </c>
      <c r="G188" s="9"/>
      <c r="H188" s="10">
        <v>0.77869869638363443</v>
      </c>
      <c r="I188" s="10">
        <v>153.75666956210148</v>
      </c>
      <c r="J188" s="26">
        <f t="shared" si="20"/>
        <v>152.84299926</v>
      </c>
      <c r="K188" s="28">
        <v>158.34442703994912</v>
      </c>
      <c r="L188" s="119">
        <f t="shared" si="21"/>
        <v>0.13497160571785116</v>
      </c>
      <c r="M188" s="124">
        <f t="shared" si="16"/>
        <v>0.42973311158875599</v>
      </c>
      <c r="N188" s="29">
        <f t="shared" si="22"/>
        <v>3.69212845553962E-2</v>
      </c>
      <c r="O188" s="17"/>
      <c r="AA188" s="25">
        <v>44102</v>
      </c>
      <c r="AB188">
        <v>187</v>
      </c>
      <c r="AC188">
        <v>490.64999390000003</v>
      </c>
      <c r="AD188" s="31"/>
      <c r="AE188" s="5">
        <v>479.28137104711851</v>
      </c>
      <c r="AG188">
        <v>0.58059590712107467</v>
      </c>
      <c r="AH188" s="17">
        <v>479.86196695423956</v>
      </c>
      <c r="AI188" s="28">
        <f t="shared" si="17"/>
        <v>478.31499636000001</v>
      </c>
      <c r="AJ188" s="26">
        <v>481.64639996063596</v>
      </c>
      <c r="AK188" s="109">
        <f t="shared" si="23"/>
        <v>0.96637468711850261</v>
      </c>
      <c r="AL188" s="113">
        <f t="shared" si="18"/>
        <v>0.81275054711371131</v>
      </c>
      <c r="AM188" s="33">
        <f t="shared" si="19"/>
        <v>2.5140115547446697E-2</v>
      </c>
      <c r="AN188" s="17"/>
    </row>
    <row r="189" spans="2:40" x14ac:dyDescent="0.3">
      <c r="B189" s="25">
        <v>44103</v>
      </c>
      <c r="C189">
        <v>188</v>
      </c>
      <c r="D189">
        <v>157.2440033</v>
      </c>
      <c r="E189" s="5"/>
      <c r="F189" s="6">
        <v>155.84023513285894</v>
      </c>
      <c r="G189" s="9"/>
      <c r="H189" s="10">
        <v>1.8204814817623602</v>
      </c>
      <c r="I189" s="10">
        <v>157.66071661462129</v>
      </c>
      <c r="J189" s="26">
        <f t="shared" si="20"/>
        <v>155.10514984</v>
      </c>
      <c r="K189" s="28">
        <v>156.88130738101316</v>
      </c>
      <c r="L189" s="119">
        <f t="shared" si="21"/>
        <v>0.73508529285894042</v>
      </c>
      <c r="M189" s="124">
        <f t="shared" si="16"/>
        <v>2.3404218131904848</v>
      </c>
      <c r="N189" s="29">
        <f t="shared" si="22"/>
        <v>1.3602130543060316E-2</v>
      </c>
      <c r="O189" s="17"/>
      <c r="AA189" s="25">
        <v>44103</v>
      </c>
      <c r="AB189">
        <v>188</v>
      </c>
      <c r="AC189">
        <v>493.48001099999999</v>
      </c>
      <c r="AD189" s="31"/>
      <c r="AE189" s="5">
        <v>484.96568247355924</v>
      </c>
      <c r="AG189">
        <v>3.132453666780902</v>
      </c>
      <c r="AH189" s="17">
        <v>488.09813614034016</v>
      </c>
      <c r="AI189" s="28">
        <f t="shared" si="17"/>
        <v>482.80099489000008</v>
      </c>
      <c r="AJ189" s="26">
        <v>489.32670512406582</v>
      </c>
      <c r="AK189" s="109">
        <f t="shared" si="23"/>
        <v>2.1646875835591572</v>
      </c>
      <c r="AL189" s="113">
        <f t="shared" si="18"/>
        <v>1.8205681929789834</v>
      </c>
      <c r="AM189" s="33">
        <f t="shared" si="19"/>
        <v>2.1640220215525422E-2</v>
      </c>
      <c r="AN189" s="17"/>
    </row>
    <row r="190" spans="2:40" x14ac:dyDescent="0.3">
      <c r="B190" s="25">
        <v>44104</v>
      </c>
      <c r="C190">
        <v>189</v>
      </c>
      <c r="D190">
        <v>157.43649289999999</v>
      </c>
      <c r="E190" s="5"/>
      <c r="F190" s="6">
        <v>156.54211921642946</v>
      </c>
      <c r="G190" s="9"/>
      <c r="H190" s="10">
        <v>1.2611827826664397</v>
      </c>
      <c r="I190" s="10">
        <v>157.80330199909591</v>
      </c>
      <c r="J190" s="26">
        <f t="shared" si="20"/>
        <v>156.55860138</v>
      </c>
      <c r="K190" s="28">
        <v>157.07440718971387</v>
      </c>
      <c r="L190" s="119">
        <f t="shared" si="21"/>
        <v>1.6482163570543662E-2</v>
      </c>
      <c r="M190" s="124">
        <f t="shared" si="16"/>
        <v>5.2477196216298615E-2</v>
      </c>
      <c r="N190" s="29">
        <f t="shared" si="22"/>
        <v>5.5761628313049875E-3</v>
      </c>
      <c r="O190" s="17"/>
      <c r="AA190" s="25">
        <v>44104</v>
      </c>
      <c r="AB190">
        <v>189</v>
      </c>
      <c r="AC190">
        <v>500.02999879999999</v>
      </c>
      <c r="AD190" s="31"/>
      <c r="AE190" s="5">
        <v>489.22284673677962</v>
      </c>
      <c r="AG190">
        <v>3.6948089650006386</v>
      </c>
      <c r="AH190" s="17">
        <v>492.91765570178023</v>
      </c>
      <c r="AI190" s="28">
        <f t="shared" si="17"/>
        <v>488.47100220999999</v>
      </c>
      <c r="AJ190" s="26">
        <v>492.12405721114402</v>
      </c>
      <c r="AK190" s="109">
        <f t="shared" si="23"/>
        <v>0.75184452677962099</v>
      </c>
      <c r="AL190" s="113">
        <f t="shared" si="18"/>
        <v>0.63232414779677926</v>
      </c>
      <c r="AM190" s="33">
        <f t="shared" si="19"/>
        <v>2.3116606239105494E-2</v>
      </c>
      <c r="AN190" s="17"/>
    </row>
    <row r="191" spans="2:40" x14ac:dyDescent="0.3">
      <c r="B191" s="25">
        <v>44105</v>
      </c>
      <c r="C191">
        <v>190</v>
      </c>
      <c r="D191">
        <v>161.06300350000001</v>
      </c>
      <c r="E191" s="5"/>
      <c r="F191" s="6">
        <v>156.98930605821471</v>
      </c>
      <c r="G191" s="9"/>
      <c r="H191" s="10">
        <v>0.85418481222584652</v>
      </c>
      <c r="I191" s="10">
        <v>157.84349087044055</v>
      </c>
      <c r="J191" s="26">
        <f t="shared" si="20"/>
        <v>157.36394804999998</v>
      </c>
      <c r="K191" s="28">
        <v>160.71241414235479</v>
      </c>
      <c r="L191" s="119">
        <f t="shared" si="21"/>
        <v>0.37464199178526769</v>
      </c>
      <c r="M191" s="124">
        <f t="shared" si="16"/>
        <v>1.1928143553262855</v>
      </c>
      <c r="N191" s="29">
        <f t="shared" si="22"/>
        <v>2.2966512294054116E-2</v>
      </c>
      <c r="O191" s="17"/>
      <c r="AA191" s="25">
        <v>44105</v>
      </c>
      <c r="AB191">
        <v>190</v>
      </c>
      <c r="AC191">
        <v>527.51000980000003</v>
      </c>
      <c r="AD191" s="31"/>
      <c r="AE191" s="5">
        <v>494.62642276838983</v>
      </c>
      <c r="AG191">
        <v>4.5491924983054268</v>
      </c>
      <c r="AH191" s="17">
        <v>499.17561526669527</v>
      </c>
      <c r="AI191" s="28">
        <f t="shared" si="17"/>
        <v>494.47400209</v>
      </c>
      <c r="AJ191" s="26">
        <v>498.59844284035694</v>
      </c>
      <c r="AK191" s="109">
        <f t="shared" si="23"/>
        <v>0.15242067838983075</v>
      </c>
      <c r="AL191" s="113">
        <f t="shared" si="18"/>
        <v>0.12819043317676126</v>
      </c>
      <c r="AM191" s="33">
        <f t="shared" si="19"/>
        <v>6.2626314375579903E-2</v>
      </c>
      <c r="AN191" s="17"/>
    </row>
    <row r="192" spans="2:40" x14ac:dyDescent="0.3">
      <c r="B192" s="25">
        <v>44106</v>
      </c>
      <c r="C192">
        <v>191</v>
      </c>
      <c r="D192">
        <v>156.25</v>
      </c>
      <c r="E192" s="5"/>
      <c r="F192" s="6">
        <v>159.02615477910734</v>
      </c>
      <c r="G192" s="9"/>
      <c r="H192" s="10">
        <v>1.445516766559241</v>
      </c>
      <c r="I192" s="10">
        <v>160.4716715456666</v>
      </c>
      <c r="J192" s="26">
        <f t="shared" si="20"/>
        <v>158.97519987000001</v>
      </c>
      <c r="K192" s="28">
        <v>155.8841530044761</v>
      </c>
      <c r="L192" s="119">
        <f t="shared" si="21"/>
        <v>5.0954909107332469E-2</v>
      </c>
      <c r="M192" s="124">
        <f t="shared" si="16"/>
        <v>0.16223420863192822</v>
      </c>
      <c r="N192" s="29">
        <f t="shared" si="22"/>
        <v>1.7441279168000073E-2</v>
      </c>
      <c r="O192" s="17"/>
      <c r="AA192" s="25">
        <v>44106</v>
      </c>
      <c r="AB192">
        <v>191</v>
      </c>
      <c r="AC192">
        <v>503.05999759999997</v>
      </c>
      <c r="AD192" s="31"/>
      <c r="AE192" s="5">
        <v>511.06821628419493</v>
      </c>
      <c r="AG192">
        <v>10.495493007055265</v>
      </c>
      <c r="AH192" s="17">
        <v>521.56370929125023</v>
      </c>
      <c r="AI192" s="28">
        <f t="shared" si="17"/>
        <v>508.77400515000005</v>
      </c>
      <c r="AJ192" s="26">
        <v>525.76127027478583</v>
      </c>
      <c r="AK192" s="109">
        <f t="shared" si="23"/>
        <v>2.2942111341948817</v>
      </c>
      <c r="AL192" s="113">
        <f t="shared" si="18"/>
        <v>1.9295014442804908</v>
      </c>
      <c r="AM192" s="33">
        <f t="shared" si="19"/>
        <v>1.1358501127619925E-2</v>
      </c>
      <c r="AN192" s="17"/>
    </row>
    <row r="193" spans="2:40" x14ac:dyDescent="0.3">
      <c r="B193" s="25">
        <v>44109</v>
      </c>
      <c r="C193">
        <v>192</v>
      </c>
      <c r="D193">
        <v>159.96000670000001</v>
      </c>
      <c r="E193" s="5"/>
      <c r="F193" s="6">
        <v>157.63807738955367</v>
      </c>
      <c r="G193" s="9"/>
      <c r="H193" s="10">
        <v>2.8719688502784502E-2</v>
      </c>
      <c r="I193" s="10">
        <v>157.66679707805645</v>
      </c>
      <c r="J193" s="26">
        <f t="shared" si="20"/>
        <v>158.03059995999999</v>
      </c>
      <c r="K193" s="28">
        <v>159.6059207469844</v>
      </c>
      <c r="L193" s="119">
        <f t="shared" si="21"/>
        <v>0.39252257044631733</v>
      </c>
      <c r="M193" s="124">
        <f t="shared" si="16"/>
        <v>1.2497439344340795</v>
      </c>
      <c r="N193" s="29">
        <f t="shared" si="22"/>
        <v>1.2061807071679866E-2</v>
      </c>
      <c r="O193" s="17"/>
      <c r="AA193" s="25">
        <v>44109</v>
      </c>
      <c r="AB193">
        <v>192</v>
      </c>
      <c r="AC193">
        <v>520.65002440000001</v>
      </c>
      <c r="AD193" s="31"/>
      <c r="AE193" s="5">
        <v>507.06410694209745</v>
      </c>
      <c r="AG193">
        <v>3.2456918324788928</v>
      </c>
      <c r="AH193" s="17">
        <v>510.30979877457634</v>
      </c>
      <c r="AI193" s="28">
        <f t="shared" si="17"/>
        <v>508.83100284</v>
      </c>
      <c r="AJ193" s="26">
        <v>501.59346837113003</v>
      </c>
      <c r="AK193" s="109">
        <f t="shared" si="23"/>
        <v>1.7668958979025433</v>
      </c>
      <c r="AL193" s="113">
        <f t="shared" si="18"/>
        <v>1.4860132688235115</v>
      </c>
      <c r="AM193" s="33">
        <f t="shared" si="19"/>
        <v>2.2700510911567356E-2</v>
      </c>
      <c r="AN193" s="17"/>
    </row>
    <row r="194" spans="2:40" x14ac:dyDescent="0.3">
      <c r="B194" s="25">
        <v>44110</v>
      </c>
      <c r="C194">
        <v>193</v>
      </c>
      <c r="D194">
        <v>154.99800110000001</v>
      </c>
      <c r="E194" s="5"/>
      <c r="F194" s="6">
        <v>158.79904204477685</v>
      </c>
      <c r="G194" s="9"/>
      <c r="H194" s="10">
        <v>0.59484217186298338</v>
      </c>
      <c r="I194" s="10">
        <v>159.39388421663983</v>
      </c>
      <c r="J194" s="26">
        <f t="shared" si="20"/>
        <v>158.81525267000001</v>
      </c>
      <c r="K194" s="28">
        <v>154.62818515954586</v>
      </c>
      <c r="L194" s="119">
        <f t="shared" si="21"/>
        <v>1.6210625223152419E-2</v>
      </c>
      <c r="M194" s="124">
        <f t="shared" si="16"/>
        <v>5.1612651275016394E-2</v>
      </c>
      <c r="N194" s="29">
        <f t="shared" si="22"/>
        <v>2.4627747086475141E-2</v>
      </c>
      <c r="O194" s="17"/>
      <c r="AA194" s="25">
        <v>44110</v>
      </c>
      <c r="AB194">
        <v>193</v>
      </c>
      <c r="AC194">
        <v>505.86999509999998</v>
      </c>
      <c r="AD194" s="31"/>
      <c r="AE194" s="5">
        <v>513.85706567104876</v>
      </c>
      <c r="AG194">
        <v>5.0193252807150994</v>
      </c>
      <c r="AH194" s="17">
        <v>518.87639095176382</v>
      </c>
      <c r="AI194" s="28">
        <f t="shared" si="17"/>
        <v>514.68301087999998</v>
      </c>
      <c r="AJ194" s="26">
        <v>518.98046514254247</v>
      </c>
      <c r="AK194" s="109">
        <f t="shared" si="23"/>
        <v>0.82594520895122514</v>
      </c>
      <c r="AL194" s="113">
        <f t="shared" si="18"/>
        <v>0.69464507856955027</v>
      </c>
      <c r="AM194" s="33">
        <f t="shared" si="19"/>
        <v>1.7421503282197732E-2</v>
      </c>
      <c r="AN194" s="17"/>
    </row>
    <row r="195" spans="2:40" x14ac:dyDescent="0.3">
      <c r="B195" s="25">
        <v>44111</v>
      </c>
      <c r="C195">
        <v>194</v>
      </c>
      <c r="D195">
        <v>159.7845001</v>
      </c>
      <c r="E195" s="5"/>
      <c r="F195" s="6">
        <v>156.89852157238843</v>
      </c>
      <c r="G195" s="9"/>
      <c r="H195" s="10">
        <v>-0.65283915026271933</v>
      </c>
      <c r="I195" s="10">
        <v>156.24568242212572</v>
      </c>
      <c r="J195" s="26">
        <f t="shared" si="20"/>
        <v>157.34350280000001</v>
      </c>
      <c r="K195" s="28">
        <v>159.42985777586435</v>
      </c>
      <c r="L195" s="119">
        <f t="shared" si="21"/>
        <v>0.44498122761157788</v>
      </c>
      <c r="M195" s="124">
        <f t="shared" si="16"/>
        <v>1.4167658932638518</v>
      </c>
      <c r="N195" s="29">
        <f t="shared" si="22"/>
        <v>1.5276809067664958E-2</v>
      </c>
      <c r="O195" s="17"/>
      <c r="AA195" s="25">
        <v>44111</v>
      </c>
      <c r="AB195">
        <v>194</v>
      </c>
      <c r="AC195">
        <v>534.6599731</v>
      </c>
      <c r="AD195" s="31"/>
      <c r="AE195" s="5">
        <v>509.86353038552437</v>
      </c>
      <c r="AG195">
        <v>0.51289499759535584</v>
      </c>
      <c r="AH195" s="17">
        <v>510.37642538311974</v>
      </c>
      <c r="AI195" s="28">
        <f t="shared" si="17"/>
        <v>511.90600585999999</v>
      </c>
      <c r="AJ195" s="26">
        <v>504.37103193119111</v>
      </c>
      <c r="AK195" s="109">
        <f t="shared" si="23"/>
        <v>2.0424754744756228</v>
      </c>
      <c r="AL195" s="113">
        <f t="shared" si="18"/>
        <v>1.7177840867253984</v>
      </c>
      <c r="AM195" s="33">
        <f t="shared" si="19"/>
        <v>4.2557828124051893E-2</v>
      </c>
      <c r="AN195" s="17"/>
    </row>
    <row r="196" spans="2:40" x14ac:dyDescent="0.3">
      <c r="B196" s="25">
        <v>44112</v>
      </c>
      <c r="C196">
        <v>195</v>
      </c>
      <c r="D196">
        <v>159.5274963</v>
      </c>
      <c r="E196" s="5"/>
      <c r="F196" s="6">
        <v>158.34151083619423</v>
      </c>
      <c r="G196" s="9"/>
      <c r="H196" s="10">
        <v>0.39507505677153998</v>
      </c>
      <c r="I196" s="10">
        <v>158.73658589296576</v>
      </c>
      <c r="J196" s="26">
        <f t="shared" si="20"/>
        <v>158.03020171</v>
      </c>
      <c r="K196" s="28">
        <v>159.17203925156301</v>
      </c>
      <c r="L196" s="119">
        <f t="shared" si="21"/>
        <v>0.31130912619423157</v>
      </c>
      <c r="M196" s="124">
        <f t="shared" si="16"/>
        <v>0.99117024468895598</v>
      </c>
      <c r="N196" s="29">
        <f t="shared" si="22"/>
        <v>9.3858088713700688E-3</v>
      </c>
      <c r="O196" s="17"/>
      <c r="AA196" s="25">
        <v>44112</v>
      </c>
      <c r="AB196">
        <v>195</v>
      </c>
      <c r="AC196">
        <v>531.78997800000002</v>
      </c>
      <c r="AD196" s="31"/>
      <c r="AE196" s="5">
        <v>522.26175174276216</v>
      </c>
      <c r="AG196">
        <v>6.455558177416572</v>
      </c>
      <c r="AH196" s="17">
        <v>528.71730992017876</v>
      </c>
      <c r="AI196" s="28">
        <f t="shared" si="17"/>
        <v>520.06099241000004</v>
      </c>
      <c r="AJ196" s="26">
        <v>532.82870628419619</v>
      </c>
      <c r="AK196" s="109">
        <f t="shared" si="23"/>
        <v>2.200759332762118</v>
      </c>
      <c r="AL196" s="113">
        <f t="shared" si="18"/>
        <v>1.8509056327845232</v>
      </c>
      <c r="AM196" s="33">
        <f t="shared" si="19"/>
        <v>2.2055672493324009E-2</v>
      </c>
      <c r="AN196" s="17"/>
    </row>
    <row r="197" spans="2:40" x14ac:dyDescent="0.3">
      <c r="B197" s="25">
        <v>44113</v>
      </c>
      <c r="C197">
        <v>196</v>
      </c>
      <c r="D197">
        <v>164.33250430000001</v>
      </c>
      <c r="E197" s="5"/>
      <c r="F197" s="6">
        <v>158.93450356809711</v>
      </c>
      <c r="G197" s="9"/>
      <c r="H197" s="10">
        <v>0.49403389433721101</v>
      </c>
      <c r="I197" s="10">
        <v>159.42853746243432</v>
      </c>
      <c r="J197" s="26">
        <f t="shared" si="20"/>
        <v>158.74194943999998</v>
      </c>
      <c r="K197" s="28">
        <v>163.99227954301432</v>
      </c>
      <c r="L197" s="119">
        <f t="shared" si="21"/>
        <v>0.1925541280971288</v>
      </c>
      <c r="M197" s="124">
        <f t="shared" si="16"/>
        <v>0.61306883159866765</v>
      </c>
      <c r="N197" s="29">
        <f t="shared" si="22"/>
        <v>3.40197752344484E-2</v>
      </c>
      <c r="O197" s="17"/>
      <c r="AA197" s="25">
        <v>44113</v>
      </c>
      <c r="AB197">
        <v>196</v>
      </c>
      <c r="AC197">
        <v>539.44000240000003</v>
      </c>
      <c r="AD197" s="31"/>
      <c r="AE197" s="5">
        <v>527.02586487138115</v>
      </c>
      <c r="AG197">
        <v>5.6098356530177798</v>
      </c>
      <c r="AH197" s="17">
        <v>532.63570052439889</v>
      </c>
      <c r="AI197" s="28">
        <f t="shared" si="17"/>
        <v>526.35298459000001</v>
      </c>
      <c r="AJ197" s="26">
        <v>529.99183763669271</v>
      </c>
      <c r="AK197" s="109">
        <f t="shared" si="23"/>
        <v>0.67288028138113987</v>
      </c>
      <c r="AL197" s="113">
        <f t="shared" si="18"/>
        <v>0.56591281220871559</v>
      </c>
      <c r="AM197" s="33">
        <f t="shared" si="19"/>
        <v>2.4260376968291406E-2</v>
      </c>
      <c r="AN197" s="17"/>
    </row>
    <row r="198" spans="2:40" x14ac:dyDescent="0.3">
      <c r="B198" s="25">
        <v>44116</v>
      </c>
      <c r="C198">
        <v>197</v>
      </c>
      <c r="D198">
        <v>172.1464996</v>
      </c>
      <c r="E198" s="5"/>
      <c r="F198" s="6">
        <v>161.63350393404858</v>
      </c>
      <c r="G198" s="9"/>
      <c r="H198" s="10">
        <v>1.5965171301443368</v>
      </c>
      <c r="I198" s="10">
        <v>163.23002106419293</v>
      </c>
      <c r="J198" s="26">
        <f t="shared" si="20"/>
        <v>161.04795074</v>
      </c>
      <c r="K198" s="28">
        <v>171.83104588477087</v>
      </c>
      <c r="L198" s="119">
        <f t="shared" si="21"/>
        <v>0.58555319404857187</v>
      </c>
      <c r="M198" s="124">
        <f t="shared" ref="M198:M261" si="24">L198/$L$254</f>
        <v>1.864329869537493</v>
      </c>
      <c r="N198" s="29">
        <f t="shared" si="22"/>
        <v>6.4471533756356406E-2</v>
      </c>
      <c r="O198" s="17"/>
      <c r="AA198" s="25">
        <v>44116</v>
      </c>
      <c r="AB198">
        <v>197</v>
      </c>
      <c r="AC198">
        <v>539.80999759999997</v>
      </c>
      <c r="AD198" s="31"/>
      <c r="AE198" s="5">
        <v>533.23293363569064</v>
      </c>
      <c r="AG198">
        <v>5.908452208663638</v>
      </c>
      <c r="AH198" s="17">
        <v>539.14138584435432</v>
      </c>
      <c r="AI198" s="28">
        <f t="shared" ref="AI198:AI261" si="25">(0.4)*(AC197)+(0.3)*(AC196)+(0.2)*(AC195)+(0.1)*AC194</f>
        <v>532.83198849000007</v>
      </c>
      <c r="AJ198" s="26">
        <v>537.55356287204177</v>
      </c>
      <c r="AK198" s="109">
        <f t="shared" si="23"/>
        <v>0.40094514569057083</v>
      </c>
      <c r="AL198" s="113">
        <f t="shared" ref="AL198:AL261" si="26">AK198/$AK$254</f>
        <v>0.33720708009670602</v>
      </c>
      <c r="AM198" s="33">
        <f t="shared" ref="AM198:AM253" si="27">ABS((AC198-AI198)/AC198)</f>
        <v>1.2926787464152559E-2</v>
      </c>
      <c r="AN198" s="17"/>
    </row>
    <row r="199" spans="2:40" x14ac:dyDescent="0.3">
      <c r="B199" s="25">
        <v>44117</v>
      </c>
      <c r="C199">
        <v>198</v>
      </c>
      <c r="D199">
        <v>172.1815033</v>
      </c>
      <c r="E199" s="5"/>
      <c r="F199" s="6">
        <v>166.89000176702427</v>
      </c>
      <c r="G199" s="9"/>
      <c r="H199" s="10">
        <v>3.4265074815600167</v>
      </c>
      <c r="I199" s="10">
        <v>170.31650924858428</v>
      </c>
      <c r="J199" s="26">
        <f t="shared" ref="J199:J262" si="28">(0.4)*(D198)+(0.3)*(D197)+(0.2)*(D196)+(0.1)*D195</f>
        <v>166.04230039999999</v>
      </c>
      <c r="K199" s="28">
        <v>171.86616054953103</v>
      </c>
      <c r="L199" s="119">
        <f t="shared" ref="L199:L253" si="29">ABS((F199-J199))</f>
        <v>0.84770136702428545</v>
      </c>
      <c r="M199" s="124">
        <f t="shared" si="24"/>
        <v>2.6989776420894156</v>
      </c>
      <c r="N199" s="29">
        <f t="shared" ref="N199:N253" si="30">ABS((D199-J199)/D199)</f>
        <v>3.5655414677750782E-2</v>
      </c>
      <c r="O199" s="17"/>
      <c r="AA199" s="25">
        <v>44117</v>
      </c>
      <c r="AB199">
        <v>198</v>
      </c>
      <c r="AC199">
        <v>554.0900269</v>
      </c>
      <c r="AD199" s="31"/>
      <c r="AE199" s="5">
        <v>536.52146561784525</v>
      </c>
      <c r="AG199">
        <v>4.5984920954091235</v>
      </c>
      <c r="AH199" s="17">
        <v>541.11995771325439</v>
      </c>
      <c r="AI199" s="28">
        <f t="shared" si="25"/>
        <v>537.57999267000002</v>
      </c>
      <c r="AJ199" s="26">
        <v>537.9192874625146</v>
      </c>
      <c r="AK199" s="109">
        <f t="shared" ref="AK199:AK253" si="31">ABS((AE199-AI199))</f>
        <v>1.0585270521547727</v>
      </c>
      <c r="AL199" s="113">
        <f t="shared" si="26"/>
        <v>0.89025349302010248</v>
      </c>
      <c r="AM199" s="33">
        <f t="shared" si="27"/>
        <v>2.9796663770271469E-2</v>
      </c>
      <c r="AN199" s="17"/>
    </row>
    <row r="200" spans="2:40" x14ac:dyDescent="0.3">
      <c r="B200" s="25">
        <v>44118</v>
      </c>
      <c r="C200">
        <v>199</v>
      </c>
      <c r="D200">
        <v>168.18550110000001</v>
      </c>
      <c r="E200" s="5"/>
      <c r="F200" s="6">
        <v>169.53575253351215</v>
      </c>
      <c r="G200" s="9"/>
      <c r="H200" s="10">
        <v>3.0361291240239479</v>
      </c>
      <c r="I200" s="10">
        <v>172.5718816575361</v>
      </c>
      <c r="J200" s="26">
        <f t="shared" si="28"/>
        <v>169.33580169000001</v>
      </c>
      <c r="K200" s="28">
        <v>167.85749067652188</v>
      </c>
      <c r="L200" s="119">
        <f t="shared" si="29"/>
        <v>0.19995084351214132</v>
      </c>
      <c r="M200" s="124">
        <f t="shared" si="24"/>
        <v>0.63661907028719977</v>
      </c>
      <c r="N200" s="29">
        <f t="shared" si="30"/>
        <v>6.8394753559407771E-3</v>
      </c>
      <c r="O200" s="17"/>
      <c r="AA200" s="25">
        <v>44118</v>
      </c>
      <c r="AB200">
        <v>199</v>
      </c>
      <c r="AC200">
        <v>541.45001219999995</v>
      </c>
      <c r="AD200" s="31"/>
      <c r="AE200" s="5">
        <v>545.30574625892268</v>
      </c>
      <c r="AG200">
        <v>6.6913863682432773</v>
      </c>
      <c r="AH200" s="17">
        <v>551.99713262716591</v>
      </c>
      <c r="AI200" s="28">
        <f t="shared" si="25"/>
        <v>544.64600831999996</v>
      </c>
      <c r="AJ200" s="26">
        <v>552.03449184269061</v>
      </c>
      <c r="AK200" s="109">
        <f t="shared" si="31"/>
        <v>0.65973793892271715</v>
      </c>
      <c r="AL200" s="113">
        <f t="shared" si="26"/>
        <v>0.55485970189258305</v>
      </c>
      <c r="AM200" s="33">
        <f t="shared" si="27"/>
        <v>5.9026614608690521E-3</v>
      </c>
      <c r="AN200" s="17"/>
    </row>
    <row r="201" spans="2:40" x14ac:dyDescent="0.3">
      <c r="B201" s="25">
        <v>44119</v>
      </c>
      <c r="C201">
        <v>200</v>
      </c>
      <c r="D201">
        <v>166.93249510000001</v>
      </c>
      <c r="E201" s="5"/>
      <c r="F201" s="6">
        <v>168.86062681675608</v>
      </c>
      <c r="G201" s="9"/>
      <c r="H201" s="10">
        <v>1.1805017036339385</v>
      </c>
      <c r="I201" s="10">
        <v>170.04112852039003</v>
      </c>
      <c r="J201" s="26">
        <f t="shared" si="28"/>
        <v>169.79120177999999</v>
      </c>
      <c r="K201" s="28">
        <v>166.60051253899741</v>
      </c>
      <c r="L201" s="119">
        <f t="shared" si="29"/>
        <v>0.93057496324391309</v>
      </c>
      <c r="M201" s="124">
        <f t="shared" si="24"/>
        <v>2.9628370529825361</v>
      </c>
      <c r="N201" s="29">
        <f t="shared" si="30"/>
        <v>1.7124926325982788E-2</v>
      </c>
      <c r="O201" s="17"/>
      <c r="AA201" s="25">
        <v>44119</v>
      </c>
      <c r="AB201">
        <v>200</v>
      </c>
      <c r="AC201">
        <v>541.94000240000003</v>
      </c>
      <c r="AD201" s="31"/>
      <c r="AE201" s="5">
        <v>543.37787922946131</v>
      </c>
      <c r="AG201">
        <v>2.3817596693909548</v>
      </c>
      <c r="AH201" s="17">
        <v>545.75963889885224</v>
      </c>
      <c r="AI201" s="28">
        <f t="shared" si="25"/>
        <v>544.71301270999993</v>
      </c>
      <c r="AJ201" s="26">
        <v>539.54037246025132</v>
      </c>
      <c r="AK201" s="109">
        <f t="shared" si="31"/>
        <v>1.3351334805386159</v>
      </c>
      <c r="AL201" s="113">
        <f t="shared" si="26"/>
        <v>1.1228879245721888</v>
      </c>
      <c r="AM201" s="33">
        <f t="shared" si="27"/>
        <v>5.1168215996596159E-3</v>
      </c>
      <c r="AN201" s="17"/>
    </row>
    <row r="202" spans="2:40" x14ac:dyDescent="0.3">
      <c r="B202" s="25">
        <v>44120</v>
      </c>
      <c r="C202">
        <v>201</v>
      </c>
      <c r="D202">
        <v>163.63549800000001</v>
      </c>
      <c r="E202" s="5"/>
      <c r="F202" s="6">
        <v>167.89656095837805</v>
      </c>
      <c r="G202" s="9"/>
      <c r="H202" s="10">
        <v>0.10821792262795171</v>
      </c>
      <c r="I202" s="10">
        <v>168.00477888100599</v>
      </c>
      <c r="J202" s="26">
        <f t="shared" si="28"/>
        <v>168.87959899000001</v>
      </c>
      <c r="K202" s="28">
        <v>163.29306367268583</v>
      </c>
      <c r="L202" s="119">
        <f t="shared" si="29"/>
        <v>0.98303803162195891</v>
      </c>
      <c r="M202" s="124">
        <f t="shared" si="24"/>
        <v>3.1298730565751756</v>
      </c>
      <c r="N202" s="29">
        <f t="shared" si="30"/>
        <v>3.2047453358805995E-2</v>
      </c>
      <c r="O202" s="17"/>
      <c r="AA202" s="25">
        <v>44120</v>
      </c>
      <c r="AB202">
        <v>201</v>
      </c>
      <c r="AC202">
        <v>530.78997800000002</v>
      </c>
      <c r="AD202" s="31"/>
      <c r="AE202" s="5">
        <v>542.65894081473061</v>
      </c>
      <c r="AG202">
        <v>0.83141062733012694</v>
      </c>
      <c r="AH202" s="17">
        <v>543.49035144206073</v>
      </c>
      <c r="AI202" s="28">
        <f t="shared" si="25"/>
        <v>544.01000976</v>
      </c>
      <c r="AJ202" s="26">
        <v>540.02470702791811</v>
      </c>
      <c r="AK202" s="109">
        <f t="shared" si="31"/>
        <v>1.3510689452693896</v>
      </c>
      <c r="AL202" s="113">
        <f t="shared" si="26"/>
        <v>1.1362901357963529</v>
      </c>
      <c r="AM202" s="33">
        <f t="shared" si="27"/>
        <v>2.4906332651216681E-2</v>
      </c>
      <c r="AN202" s="17"/>
    </row>
    <row r="203" spans="2:40" x14ac:dyDescent="0.3">
      <c r="B203" s="25">
        <v>44123</v>
      </c>
      <c r="C203">
        <v>202</v>
      </c>
      <c r="D203">
        <v>160.36050420000001</v>
      </c>
      <c r="E203" s="5"/>
      <c r="F203" s="6">
        <v>165.76602947918903</v>
      </c>
      <c r="G203" s="9"/>
      <c r="H203" s="10">
        <v>-1.0111567782805326</v>
      </c>
      <c r="I203" s="10">
        <v>164.75487270090849</v>
      </c>
      <c r="J203" s="26">
        <f t="shared" si="28"/>
        <v>166.38919828000002</v>
      </c>
      <c r="K203" s="28">
        <v>160.00768785874061</v>
      </c>
      <c r="L203" s="119">
        <f t="shared" si="29"/>
        <v>0.62316880081098702</v>
      </c>
      <c r="M203" s="124">
        <f t="shared" si="24"/>
        <v>1.9840933683292525</v>
      </c>
      <c r="N203" s="29">
        <f t="shared" si="30"/>
        <v>3.7594631608797398E-2</v>
      </c>
      <c r="O203" s="17"/>
      <c r="AA203" s="25">
        <v>44123</v>
      </c>
      <c r="AB203">
        <v>202</v>
      </c>
      <c r="AC203">
        <v>530.71997069999998</v>
      </c>
      <c r="AD203" s="31"/>
      <c r="AE203" s="5">
        <v>536.72445940736532</v>
      </c>
      <c r="AG203">
        <v>-2.5515353900175848</v>
      </c>
      <c r="AH203" s="17">
        <v>534.17292401734778</v>
      </c>
      <c r="AI203" s="28">
        <f t="shared" si="25"/>
        <v>538.59699704999991</v>
      </c>
      <c r="AJ203" s="26">
        <v>529.00337997434212</v>
      </c>
      <c r="AK203" s="109">
        <f t="shared" si="31"/>
        <v>1.8725376426345974</v>
      </c>
      <c r="AL203" s="113">
        <f t="shared" si="26"/>
        <v>1.5748611939332213</v>
      </c>
      <c r="AM203" s="33">
        <f t="shared" si="27"/>
        <v>1.484215176529052E-2</v>
      </c>
      <c r="AN203" s="17"/>
    </row>
    <row r="204" spans="2:40" x14ac:dyDescent="0.3">
      <c r="B204" s="25">
        <v>44124</v>
      </c>
      <c r="C204">
        <v>203</v>
      </c>
      <c r="D204">
        <v>160.8504944</v>
      </c>
      <c r="E204" s="5"/>
      <c r="F204" s="6">
        <v>163.06326683959452</v>
      </c>
      <c r="G204" s="9"/>
      <c r="H204" s="10">
        <v>-1.8569597089375216</v>
      </c>
      <c r="I204" s="10">
        <v>161.206307130657</v>
      </c>
      <c r="J204" s="26">
        <f t="shared" si="28"/>
        <v>163.43990021000002</v>
      </c>
      <c r="K204" s="28">
        <v>160.49923137010549</v>
      </c>
      <c r="L204" s="119">
        <f t="shared" si="29"/>
        <v>0.37663337040550005</v>
      </c>
      <c r="M204" s="124">
        <f t="shared" si="24"/>
        <v>1.1991546616912605</v>
      </c>
      <c r="N204" s="29">
        <f t="shared" si="30"/>
        <v>1.6098214802876085E-2</v>
      </c>
      <c r="O204" s="17"/>
      <c r="AA204" s="25">
        <v>44124</v>
      </c>
      <c r="AB204">
        <v>203</v>
      </c>
      <c r="AC204">
        <v>525.41998290000004</v>
      </c>
      <c r="AD204" s="31"/>
      <c r="AE204" s="5">
        <v>533.7222150536827</v>
      </c>
      <c r="AG204">
        <v>-2.7768898718500989</v>
      </c>
      <c r="AH204" s="17">
        <v>530.94532518183257</v>
      </c>
      <c r="AI204" s="28">
        <f t="shared" si="25"/>
        <v>534.05798338</v>
      </c>
      <c r="AJ204" s="26">
        <v>528.93418072223653</v>
      </c>
      <c r="AK204" s="109">
        <f t="shared" si="31"/>
        <v>0.33576832631729303</v>
      </c>
      <c r="AL204" s="113">
        <f t="shared" si="26"/>
        <v>0.28239138975333172</v>
      </c>
      <c r="AM204" s="33">
        <f t="shared" si="27"/>
        <v>1.6440182636989611E-2</v>
      </c>
      <c r="AN204" s="17"/>
    </row>
    <row r="205" spans="2:40" x14ac:dyDescent="0.3">
      <c r="B205" s="25">
        <v>44125</v>
      </c>
      <c r="C205">
        <v>204</v>
      </c>
      <c r="D205">
        <v>159.246994</v>
      </c>
      <c r="E205" s="5"/>
      <c r="F205" s="6">
        <v>161.95688061979726</v>
      </c>
      <c r="G205" s="9"/>
      <c r="H205" s="10">
        <v>-1.48167296436739</v>
      </c>
      <c r="I205" s="10">
        <v>160.47520765542987</v>
      </c>
      <c r="J205" s="26">
        <f t="shared" si="28"/>
        <v>161.86869812999998</v>
      </c>
      <c r="K205" s="28">
        <v>158.89064773498183</v>
      </c>
      <c r="L205" s="119">
        <f t="shared" si="29"/>
        <v>8.8182489797276276E-2</v>
      </c>
      <c r="M205" s="124">
        <f t="shared" si="24"/>
        <v>0.28076227978975082</v>
      </c>
      <c r="N205" s="29">
        <f t="shared" si="30"/>
        <v>1.6463131040325846E-2</v>
      </c>
      <c r="O205" s="17"/>
      <c r="AA205" s="25">
        <v>44125</v>
      </c>
      <c r="AB205">
        <v>204</v>
      </c>
      <c r="AC205">
        <v>489.0499878</v>
      </c>
      <c r="AD205" s="31"/>
      <c r="AE205" s="5">
        <v>529.57109897684131</v>
      </c>
      <c r="AG205">
        <v>-3.4640029743457443</v>
      </c>
      <c r="AH205" s="17">
        <v>526.10709600249561</v>
      </c>
      <c r="AI205" s="28">
        <f t="shared" si="25"/>
        <v>529.73598020999998</v>
      </c>
      <c r="AJ205" s="26">
        <v>523.69536717096184</v>
      </c>
      <c r="AK205" s="109">
        <f t="shared" si="31"/>
        <v>0.16488123315866687</v>
      </c>
      <c r="AL205" s="113">
        <f t="shared" si="26"/>
        <v>0.13867013927906943</v>
      </c>
      <c r="AM205" s="33">
        <f t="shared" si="27"/>
        <v>8.319393400463343E-2</v>
      </c>
      <c r="AN205" s="17"/>
    </row>
    <row r="206" spans="2:40" x14ac:dyDescent="0.3">
      <c r="B206" s="25">
        <v>44126</v>
      </c>
      <c r="C206">
        <v>205</v>
      </c>
      <c r="D206">
        <v>158.82000729999999</v>
      </c>
      <c r="E206" s="5"/>
      <c r="F206" s="6">
        <v>160.60193730989863</v>
      </c>
      <c r="G206" s="9"/>
      <c r="H206" s="10">
        <v>-1.41830813713301</v>
      </c>
      <c r="I206" s="10">
        <v>159.18362917276562</v>
      </c>
      <c r="J206" s="26">
        <f t="shared" si="28"/>
        <v>160.38959655999997</v>
      </c>
      <c r="K206" s="28">
        <v>158.46230745016774</v>
      </c>
      <c r="L206" s="119">
        <f t="shared" si="29"/>
        <v>0.21234074989865803</v>
      </c>
      <c r="M206" s="124">
        <f t="shared" si="24"/>
        <v>0.67606701932398772</v>
      </c>
      <c r="N206" s="29">
        <f t="shared" si="30"/>
        <v>9.8828182083831612E-3</v>
      </c>
      <c r="O206" s="17"/>
      <c r="AA206" s="25">
        <v>44126</v>
      </c>
      <c r="AB206">
        <v>205</v>
      </c>
      <c r="AC206">
        <v>485.23001099999999</v>
      </c>
      <c r="AD206" s="31"/>
      <c r="AE206" s="5">
        <v>509.31054338842068</v>
      </c>
      <c r="AG206">
        <v>-11.862279281383188</v>
      </c>
      <c r="AH206" s="17">
        <v>497.44826410703752</v>
      </c>
      <c r="AI206" s="28">
        <f t="shared" si="25"/>
        <v>512.46898193000004</v>
      </c>
      <c r="AJ206" s="26">
        <v>487.74516683471307</v>
      </c>
      <c r="AK206" s="109">
        <f t="shared" si="31"/>
        <v>3.1584385415793577</v>
      </c>
      <c r="AL206" s="113">
        <f t="shared" si="26"/>
        <v>2.6563430177873357</v>
      </c>
      <c r="AM206" s="33">
        <f t="shared" si="27"/>
        <v>5.6136204093938553E-2</v>
      </c>
      <c r="AN206" s="17"/>
    </row>
    <row r="207" spans="2:40" x14ac:dyDescent="0.3">
      <c r="B207" s="25">
        <v>44127</v>
      </c>
      <c r="C207">
        <v>206</v>
      </c>
      <c r="D207">
        <v>160.22000120000001</v>
      </c>
      <c r="E207" s="5"/>
      <c r="F207" s="6">
        <v>159.71097230494931</v>
      </c>
      <c r="G207" s="9"/>
      <c r="H207" s="10">
        <v>-1.1546365710411661</v>
      </c>
      <c r="I207" s="10">
        <v>158.55633573390816</v>
      </c>
      <c r="J207" s="26">
        <f t="shared" si="28"/>
        <v>159.50825042000002</v>
      </c>
      <c r="K207" s="28">
        <v>159.86673945206371</v>
      </c>
      <c r="L207" s="119">
        <f t="shared" si="29"/>
        <v>0.202721884949284</v>
      </c>
      <c r="M207" s="124">
        <f t="shared" si="24"/>
        <v>0.64544172785870413</v>
      </c>
      <c r="N207" s="29">
        <f t="shared" si="30"/>
        <v>4.4423341322505768E-3</v>
      </c>
      <c r="O207" s="17"/>
      <c r="AA207" s="25">
        <v>44127</v>
      </c>
      <c r="AB207">
        <v>206</v>
      </c>
      <c r="AC207">
        <v>488.27999879999999</v>
      </c>
      <c r="AD207" s="31"/>
      <c r="AE207" s="5">
        <v>497.27027719421034</v>
      </c>
      <c r="AG207">
        <v>-11.951272737796767</v>
      </c>
      <c r="AH207" s="17">
        <v>485.31900445641355</v>
      </c>
      <c r="AI207" s="28">
        <f t="shared" si="25"/>
        <v>498.96299439000006</v>
      </c>
      <c r="AJ207" s="26">
        <v>483.96928149675153</v>
      </c>
      <c r="AK207" s="109">
        <f t="shared" si="31"/>
        <v>1.6927171957897258</v>
      </c>
      <c r="AL207" s="113">
        <f t="shared" si="26"/>
        <v>1.423626720903735</v>
      </c>
      <c r="AM207" s="33">
        <f t="shared" si="27"/>
        <v>2.1878831031897011E-2</v>
      </c>
      <c r="AN207" s="17"/>
    </row>
    <row r="208" spans="2:40" x14ac:dyDescent="0.3">
      <c r="B208" s="25">
        <v>44130</v>
      </c>
      <c r="C208">
        <v>207</v>
      </c>
      <c r="D208">
        <v>160.35200499999999</v>
      </c>
      <c r="E208" s="5"/>
      <c r="F208" s="6">
        <v>159.96548675247465</v>
      </c>
      <c r="G208" s="9"/>
      <c r="H208" s="10">
        <v>-0.45006106175791405</v>
      </c>
      <c r="I208" s="10">
        <v>159.51542569071674</v>
      </c>
      <c r="J208" s="26">
        <f t="shared" si="28"/>
        <v>159.66845091000002</v>
      </c>
      <c r="K208" s="28">
        <v>159.99916171554062</v>
      </c>
      <c r="L208" s="119">
        <f t="shared" si="29"/>
        <v>0.297035842474628</v>
      </c>
      <c r="M208" s="124">
        <f t="shared" si="24"/>
        <v>0.94572585219771998</v>
      </c>
      <c r="N208" s="29">
        <f t="shared" si="30"/>
        <v>4.2628346929617306E-3</v>
      </c>
      <c r="O208" s="17"/>
      <c r="AA208" s="25">
        <v>44130</v>
      </c>
      <c r="AB208">
        <v>207</v>
      </c>
      <c r="AC208">
        <v>488.23999020000002</v>
      </c>
      <c r="AD208" s="31"/>
      <c r="AE208" s="5">
        <v>492.77513799710516</v>
      </c>
      <c r="AG208">
        <v>-8.223205967450971</v>
      </c>
      <c r="AH208" s="17">
        <v>484.55193202965421</v>
      </c>
      <c r="AI208" s="28">
        <f t="shared" si="25"/>
        <v>491.23299867000003</v>
      </c>
      <c r="AJ208" s="26">
        <v>486.98406530773741</v>
      </c>
      <c r="AK208" s="109">
        <f t="shared" si="31"/>
        <v>1.5421393271051329</v>
      </c>
      <c r="AL208" s="113">
        <f t="shared" si="26"/>
        <v>1.2969861468200596</v>
      </c>
      <c r="AM208" s="33">
        <f t="shared" si="27"/>
        <v>6.1301993488365562E-3</v>
      </c>
      <c r="AN208" s="17"/>
    </row>
    <row r="209" spans="2:40" x14ac:dyDescent="0.3">
      <c r="B209" s="25">
        <v>44131</v>
      </c>
      <c r="C209">
        <v>208</v>
      </c>
      <c r="D209">
        <v>164.31649780000001</v>
      </c>
      <c r="E209" s="5"/>
      <c r="F209" s="6">
        <v>160.15874587623733</v>
      </c>
      <c r="G209" s="9"/>
      <c r="H209" s="10">
        <v>-0.12840096899761372</v>
      </c>
      <c r="I209" s="10">
        <v>160.03034490723971</v>
      </c>
      <c r="J209" s="26">
        <f t="shared" si="28"/>
        <v>159.89550321999999</v>
      </c>
      <c r="K209" s="28">
        <v>163.97622230102323</v>
      </c>
      <c r="L209" s="119">
        <f t="shared" si="29"/>
        <v>0.26324265623733822</v>
      </c>
      <c r="M209" s="124">
        <f t="shared" si="24"/>
        <v>0.8381324736125515</v>
      </c>
      <c r="N209" s="29">
        <f t="shared" si="30"/>
        <v>2.6905360321037786E-2</v>
      </c>
      <c r="O209" s="17"/>
      <c r="AA209" s="25">
        <v>44131</v>
      </c>
      <c r="AB209">
        <v>208</v>
      </c>
      <c r="AC209">
        <v>488.92999270000001</v>
      </c>
      <c r="AD209" s="31"/>
      <c r="AE209" s="5">
        <v>490.50756409855262</v>
      </c>
      <c r="AG209">
        <v>-5.2453899330017562</v>
      </c>
      <c r="AH209" s="17">
        <v>485.26217416555085</v>
      </c>
      <c r="AI209" s="28">
        <f t="shared" si="25"/>
        <v>487.73099669999999</v>
      </c>
      <c r="AJ209" s="26">
        <v>486.94451850050751</v>
      </c>
      <c r="AK209" s="109">
        <f t="shared" si="31"/>
        <v>2.7765673985526291</v>
      </c>
      <c r="AL209" s="113">
        <f t="shared" si="26"/>
        <v>2.3351777549146617</v>
      </c>
      <c r="AM209" s="33">
        <f t="shared" si="27"/>
        <v>2.4522856398701397E-3</v>
      </c>
      <c r="AN209" s="17"/>
    </row>
    <row r="210" spans="2:40" x14ac:dyDescent="0.3">
      <c r="B210" s="25">
        <v>44132</v>
      </c>
      <c r="C210">
        <v>209</v>
      </c>
      <c r="D210">
        <v>158.13900760000001</v>
      </c>
      <c r="E210" s="5"/>
      <c r="F210" s="6">
        <v>162.23762183811868</v>
      </c>
      <c r="G210" s="9"/>
      <c r="H210" s="10">
        <v>0.97523749644186886</v>
      </c>
      <c r="I210" s="10">
        <v>163.21285933456056</v>
      </c>
      <c r="J210" s="26">
        <f t="shared" si="28"/>
        <v>161.75820159</v>
      </c>
      <c r="K210" s="28">
        <v>157.77914892214739</v>
      </c>
      <c r="L210" s="119">
        <f t="shared" si="29"/>
        <v>0.47942024811868578</v>
      </c>
      <c r="M210" s="124">
        <f t="shared" si="24"/>
        <v>1.5264155293030495</v>
      </c>
      <c r="N210" s="29">
        <f t="shared" si="30"/>
        <v>2.288615595182213E-2</v>
      </c>
      <c r="O210" s="17"/>
      <c r="AA210" s="25">
        <v>44132</v>
      </c>
      <c r="AB210">
        <v>209</v>
      </c>
      <c r="AC210">
        <v>486.23999020000002</v>
      </c>
      <c r="AD210" s="31"/>
      <c r="AE210" s="5">
        <v>489.71877839927629</v>
      </c>
      <c r="AG210">
        <v>-3.017087816139044</v>
      </c>
      <c r="AH210" s="17">
        <v>486.70169058313724</v>
      </c>
      <c r="AI210" s="28">
        <f t="shared" si="25"/>
        <v>488.22299499999997</v>
      </c>
      <c r="AJ210" s="26">
        <v>487.62655675867359</v>
      </c>
      <c r="AK210" s="109">
        <f t="shared" si="31"/>
        <v>1.4957833992763199</v>
      </c>
      <c r="AL210" s="113">
        <f t="shared" si="26"/>
        <v>1.2579993995396939</v>
      </c>
      <c r="AM210" s="33">
        <f t="shared" si="27"/>
        <v>4.078242925235947E-3</v>
      </c>
      <c r="AN210" s="17"/>
    </row>
    <row r="211" spans="2:40" x14ac:dyDescent="0.3">
      <c r="B211" s="25">
        <v>44133</v>
      </c>
      <c r="C211">
        <v>210</v>
      </c>
      <c r="D211">
        <v>160.55050660000001</v>
      </c>
      <c r="E211" s="5"/>
      <c r="F211" s="6">
        <v>160.18831471905935</v>
      </c>
      <c r="G211" s="9"/>
      <c r="H211" s="10">
        <v>-0.53703481130873332</v>
      </c>
      <c r="I211" s="10">
        <v>159.65127990775062</v>
      </c>
      <c r="J211" s="26">
        <f t="shared" si="28"/>
        <v>160.6429535</v>
      </c>
      <c r="K211" s="28">
        <v>160.19829258280194</v>
      </c>
      <c r="L211" s="119">
        <f t="shared" si="29"/>
        <v>0.45463878094065535</v>
      </c>
      <c r="M211" s="124">
        <f t="shared" si="24"/>
        <v>1.447514363805978</v>
      </c>
      <c r="N211" s="29">
        <f t="shared" si="30"/>
        <v>5.7581194826325619E-4</v>
      </c>
      <c r="O211" s="17"/>
      <c r="AA211" s="25">
        <v>44133</v>
      </c>
      <c r="AB211">
        <v>210</v>
      </c>
      <c r="AC211">
        <v>504.2099915</v>
      </c>
      <c r="AD211" s="31"/>
      <c r="AE211" s="5">
        <v>487.97938429963813</v>
      </c>
      <c r="AG211">
        <v>-2.378240957888603</v>
      </c>
      <c r="AH211" s="17">
        <v>485.60114334174955</v>
      </c>
      <c r="AI211" s="28">
        <f t="shared" si="25"/>
        <v>487.65099180999999</v>
      </c>
      <c r="AJ211" s="26">
        <v>484.96760317580629</v>
      </c>
      <c r="AK211" s="109">
        <f t="shared" si="31"/>
        <v>0.32839248963813361</v>
      </c>
      <c r="AL211" s="113">
        <f t="shared" si="26"/>
        <v>0.27618808644218745</v>
      </c>
      <c r="AM211" s="33">
        <f t="shared" si="27"/>
        <v>3.284147472115298E-2</v>
      </c>
      <c r="AN211" s="17"/>
    </row>
    <row r="212" spans="2:40" x14ac:dyDescent="0.3">
      <c r="B212" s="25">
        <v>44134</v>
      </c>
      <c r="C212">
        <v>211</v>
      </c>
      <c r="D212">
        <v>151.80749510000001</v>
      </c>
      <c r="E212" s="5"/>
      <c r="F212" s="6">
        <v>160.36941065952968</v>
      </c>
      <c r="G212" s="9"/>
      <c r="H212" s="10">
        <v>-0.17796943541920252</v>
      </c>
      <c r="I212" s="10">
        <v>160.19144122411046</v>
      </c>
      <c r="J212" s="26">
        <f t="shared" si="28"/>
        <v>160.56040498000002</v>
      </c>
      <c r="K212" s="28">
        <v>151.4275649792429</v>
      </c>
      <c r="L212" s="119">
        <f t="shared" si="29"/>
        <v>0.19099432047033815</v>
      </c>
      <c r="M212" s="124">
        <f t="shared" si="24"/>
        <v>0.60810259457884708</v>
      </c>
      <c r="N212" s="29">
        <f t="shared" si="30"/>
        <v>5.7657956046466667E-2</v>
      </c>
      <c r="O212" s="17"/>
      <c r="AA212" s="25">
        <v>44134</v>
      </c>
      <c r="AB212">
        <v>211</v>
      </c>
      <c r="AC212">
        <v>475.73999020000002</v>
      </c>
      <c r="AD212" s="31"/>
      <c r="AE212" s="5">
        <v>496.09468789981906</v>
      </c>
      <c r="AG212">
        <v>2.8685313211461669</v>
      </c>
      <c r="AH212" s="17">
        <v>498.96321922096524</v>
      </c>
      <c r="AI212" s="28">
        <f t="shared" si="25"/>
        <v>494.16599122000002</v>
      </c>
      <c r="AJ212" s="26">
        <v>502.73018865324156</v>
      </c>
      <c r="AK212" s="109">
        <f t="shared" si="31"/>
        <v>1.9286966798190406</v>
      </c>
      <c r="AL212" s="113">
        <f t="shared" si="26"/>
        <v>1.622092654779048</v>
      </c>
      <c r="AM212" s="33">
        <f t="shared" si="27"/>
        <v>3.873124269467814E-2</v>
      </c>
      <c r="AN212" s="17"/>
    </row>
    <row r="213" spans="2:40" x14ac:dyDescent="0.3">
      <c r="B213" s="25">
        <v>44137</v>
      </c>
      <c r="C213">
        <v>212</v>
      </c>
      <c r="D213">
        <v>150.22399899999999</v>
      </c>
      <c r="E213" s="5"/>
      <c r="F213" s="6">
        <v>156.08845287976484</v>
      </c>
      <c r="G213" s="9"/>
      <c r="H213" s="10">
        <v>-2.2294636075920176</v>
      </c>
      <c r="I213" s="10">
        <v>153.85898927217283</v>
      </c>
      <c r="J213" s="26">
        <f t="shared" si="28"/>
        <v>156.94760131999999</v>
      </c>
      <c r="K213" s="28">
        <v>149.83904905948251</v>
      </c>
      <c r="L213" s="119">
        <f t="shared" si="29"/>
        <v>0.85914844023514547</v>
      </c>
      <c r="M213" s="124">
        <f t="shared" si="24"/>
        <v>2.735423725421716</v>
      </c>
      <c r="N213" s="29">
        <f t="shared" si="30"/>
        <v>4.4757178378669028E-2</v>
      </c>
      <c r="O213" s="17"/>
      <c r="AA213" s="25">
        <v>44137</v>
      </c>
      <c r="AB213">
        <v>212</v>
      </c>
      <c r="AC213">
        <v>484.11999509999998</v>
      </c>
      <c r="AD213" s="31"/>
      <c r="AE213" s="5">
        <v>485.91733904990951</v>
      </c>
      <c r="AG213">
        <v>-3.6544087643816914</v>
      </c>
      <c r="AH213" s="17">
        <v>482.26293028552783</v>
      </c>
      <c r="AI213" s="28">
        <f t="shared" si="25"/>
        <v>487.69999084000005</v>
      </c>
      <c r="AJ213" s="26">
        <v>474.58879772112505</v>
      </c>
      <c r="AK213" s="109">
        <f t="shared" si="31"/>
        <v>1.7826517900905401</v>
      </c>
      <c r="AL213" s="113">
        <f t="shared" si="26"/>
        <v>1.4992644540695181</v>
      </c>
      <c r="AM213" s="33">
        <f t="shared" si="27"/>
        <v>7.3948520536950496E-3</v>
      </c>
      <c r="AN213" s="17"/>
    </row>
    <row r="214" spans="2:40" x14ac:dyDescent="0.3">
      <c r="B214" s="25">
        <v>44138</v>
      </c>
      <c r="C214">
        <v>213</v>
      </c>
      <c r="D214">
        <v>152.42050169999999</v>
      </c>
      <c r="E214" s="5"/>
      <c r="F214" s="6">
        <v>153.1562259398824</v>
      </c>
      <c r="G214" s="9"/>
      <c r="H214" s="10">
        <v>-2.5808452737372289</v>
      </c>
      <c r="I214" s="10">
        <v>150.57538066614518</v>
      </c>
      <c r="J214" s="26">
        <f t="shared" si="28"/>
        <v>153.55585021000002</v>
      </c>
      <c r="K214" s="28">
        <v>152.04251486324839</v>
      </c>
      <c r="L214" s="119">
        <f t="shared" si="29"/>
        <v>0.39962427011761292</v>
      </c>
      <c r="M214" s="124">
        <f t="shared" si="24"/>
        <v>1.2723548790181896</v>
      </c>
      <c r="N214" s="29">
        <f t="shared" si="30"/>
        <v>7.448791319652431E-3</v>
      </c>
      <c r="O214" s="17"/>
      <c r="AA214" s="25">
        <v>44138</v>
      </c>
      <c r="AB214">
        <v>213</v>
      </c>
      <c r="AC214">
        <v>487.22000120000001</v>
      </c>
      <c r="AD214" s="31"/>
      <c r="AE214" s="5">
        <v>485.01866707495475</v>
      </c>
      <c r="AG214">
        <v>-2.2765403696682287</v>
      </c>
      <c r="AH214" s="17">
        <v>482.74212670528652</v>
      </c>
      <c r="AI214" s="28">
        <f t="shared" si="25"/>
        <v>485.83599241999997</v>
      </c>
      <c r="AJ214" s="26">
        <v>482.87207777506558</v>
      </c>
      <c r="AK214" s="109">
        <f t="shared" si="31"/>
        <v>0.81732534504521936</v>
      </c>
      <c r="AL214" s="113">
        <f t="shared" si="26"/>
        <v>0.68739551046823599</v>
      </c>
      <c r="AM214" s="33">
        <f t="shared" si="27"/>
        <v>2.8406239000683385E-3</v>
      </c>
      <c r="AN214" s="17"/>
    </row>
    <row r="215" spans="2:40" x14ac:dyDescent="0.3">
      <c r="B215" s="25">
        <v>44139</v>
      </c>
      <c r="C215">
        <v>214</v>
      </c>
      <c r="D215">
        <v>162.05799870000001</v>
      </c>
      <c r="E215" s="5"/>
      <c r="F215" s="6">
        <v>152.7883638199412</v>
      </c>
      <c r="G215" s="9"/>
      <c r="H215" s="10">
        <v>-1.4743536968392184</v>
      </c>
      <c r="I215" s="10">
        <v>151.31401012310198</v>
      </c>
      <c r="J215" s="26">
        <f t="shared" si="28"/>
        <v>152.45195006</v>
      </c>
      <c r="K215" s="28">
        <v>161.71056356330072</v>
      </c>
      <c r="L215" s="119">
        <f t="shared" si="29"/>
        <v>0.33641375994119471</v>
      </c>
      <c r="M215" s="124">
        <f t="shared" si="24"/>
        <v>1.0711003330805156</v>
      </c>
      <c r="N215" s="29">
        <f t="shared" si="30"/>
        <v>5.9275374971047394E-2</v>
      </c>
      <c r="O215" s="17"/>
      <c r="AA215" s="25">
        <v>44139</v>
      </c>
      <c r="AB215">
        <v>214</v>
      </c>
      <c r="AC215">
        <v>496.9500122</v>
      </c>
      <c r="AD215" s="31"/>
      <c r="AE215" s="5">
        <v>486.11933413747738</v>
      </c>
      <c r="AG215">
        <v>-0.58793665357279834</v>
      </c>
      <c r="AH215" s="17">
        <v>485.53139748390458</v>
      </c>
      <c r="AI215" s="28">
        <f t="shared" si="25"/>
        <v>485.69299620000004</v>
      </c>
      <c r="AJ215" s="26">
        <v>485.9363025579442</v>
      </c>
      <c r="AK215" s="109">
        <f t="shared" si="31"/>
        <v>0.42633793747734217</v>
      </c>
      <c r="AL215" s="113">
        <f t="shared" si="26"/>
        <v>0.35856319143999932</v>
      </c>
      <c r="AM215" s="33">
        <f t="shared" si="27"/>
        <v>2.2652209927845866E-2</v>
      </c>
      <c r="AN215" s="17"/>
    </row>
    <row r="216" spans="2:40" x14ac:dyDescent="0.3">
      <c r="B216" s="25">
        <v>44140</v>
      </c>
      <c r="C216">
        <v>215</v>
      </c>
      <c r="D216">
        <v>166.1000061</v>
      </c>
      <c r="E216" s="5"/>
      <c r="F216" s="6">
        <v>157.42318125997059</v>
      </c>
      <c r="G216" s="9"/>
      <c r="H216" s="10">
        <v>1.580231871595088</v>
      </c>
      <c r="I216" s="10">
        <v>159.00341313156568</v>
      </c>
      <c r="J216" s="26">
        <f t="shared" si="28"/>
        <v>155.77489930000002</v>
      </c>
      <c r="K216" s="28">
        <v>165.76538447677774</v>
      </c>
      <c r="L216" s="119">
        <f t="shared" si="29"/>
        <v>1.6482819599705749</v>
      </c>
      <c r="M216" s="124">
        <f t="shared" si="24"/>
        <v>5.2479284933044763</v>
      </c>
      <c r="N216" s="29">
        <f t="shared" si="30"/>
        <v>6.2161989288451847E-2</v>
      </c>
      <c r="O216" s="17"/>
      <c r="AA216" s="25">
        <v>44140</v>
      </c>
      <c r="AB216">
        <v>215</v>
      </c>
      <c r="AC216">
        <v>513.76000980000003</v>
      </c>
      <c r="AD216" s="31"/>
      <c r="AE216" s="5">
        <v>491.53467316873866</v>
      </c>
      <c r="AG216">
        <v>2.4137011888442421</v>
      </c>
      <c r="AH216" s="17">
        <v>493.94837435758291</v>
      </c>
      <c r="AI216" s="28">
        <f t="shared" si="25"/>
        <v>489.34400327999992</v>
      </c>
      <c r="AJ216" s="26">
        <v>495.55400648564978</v>
      </c>
      <c r="AK216" s="109">
        <f t="shared" si="31"/>
        <v>2.1906698887387392</v>
      </c>
      <c r="AL216" s="113">
        <f t="shared" si="26"/>
        <v>1.8424201030418876</v>
      </c>
      <c r="AM216" s="33">
        <f t="shared" si="27"/>
        <v>4.7524147567470143E-2</v>
      </c>
      <c r="AN216" s="17"/>
    </row>
    <row r="217" spans="2:40" x14ac:dyDescent="0.3">
      <c r="B217" s="25">
        <v>44141</v>
      </c>
      <c r="C217">
        <v>216</v>
      </c>
      <c r="D217">
        <v>165.5684967</v>
      </c>
      <c r="E217" s="5"/>
      <c r="F217" s="6">
        <v>161.76159367998531</v>
      </c>
      <c r="G217" s="9"/>
      <c r="H217" s="10">
        <v>2.9593221458049039</v>
      </c>
      <c r="I217" s="10">
        <v>164.7209158257902</v>
      </c>
      <c r="J217" s="26">
        <f t="shared" si="28"/>
        <v>160.56390229000002</v>
      </c>
      <c r="K217" s="28">
        <v>165.2321901459535</v>
      </c>
      <c r="L217" s="119">
        <f t="shared" si="29"/>
        <v>1.1976913899852946</v>
      </c>
      <c r="M217" s="124">
        <f t="shared" si="24"/>
        <v>3.8133031388643466</v>
      </c>
      <c r="N217" s="29">
        <f t="shared" si="30"/>
        <v>3.0226730988975523E-2</v>
      </c>
      <c r="O217" s="17"/>
      <c r="AA217" s="25">
        <v>44141</v>
      </c>
      <c r="AB217">
        <v>216</v>
      </c>
      <c r="AC217">
        <v>514.72998050000001</v>
      </c>
      <c r="AD217" s="31"/>
      <c r="AE217" s="5">
        <v>502.64734148436935</v>
      </c>
      <c r="AG217">
        <v>6.7631847522374642</v>
      </c>
      <c r="AH217" s="17">
        <v>509.41052623660681</v>
      </c>
      <c r="AI217" s="28">
        <f t="shared" si="25"/>
        <v>500.44500733000007</v>
      </c>
      <c r="AJ217" s="26">
        <v>512.16997741746502</v>
      </c>
      <c r="AK217" s="109">
        <f t="shared" si="31"/>
        <v>2.2023341543692823</v>
      </c>
      <c r="AL217" s="113">
        <f t="shared" si="26"/>
        <v>1.8522301057243573</v>
      </c>
      <c r="AM217" s="33">
        <f t="shared" si="27"/>
        <v>2.7752362813846129E-2</v>
      </c>
      <c r="AN217" s="17"/>
    </row>
    <row r="218" spans="2:40" x14ac:dyDescent="0.3">
      <c r="B218" s="25">
        <v>44144</v>
      </c>
      <c r="C218">
        <v>217</v>
      </c>
      <c r="D218">
        <v>157.18699649999999</v>
      </c>
      <c r="E218" s="5"/>
      <c r="F218" s="6">
        <v>163.66504518999267</v>
      </c>
      <c r="G218" s="9"/>
      <c r="H218" s="10">
        <v>2.431386827906131</v>
      </c>
      <c r="I218" s="10">
        <v>166.09643201789879</v>
      </c>
      <c r="J218" s="26">
        <f t="shared" si="28"/>
        <v>163.71105042000002</v>
      </c>
      <c r="K218" s="28">
        <v>156.82411986452064</v>
      </c>
      <c r="L218" s="119">
        <f t="shared" si="29"/>
        <v>4.6005230007352793E-2</v>
      </c>
      <c r="M218" s="124">
        <f t="shared" si="24"/>
        <v>0.14647503476948984</v>
      </c>
      <c r="N218" s="29">
        <f t="shared" si="30"/>
        <v>4.150504854261293E-2</v>
      </c>
      <c r="O218" s="17"/>
      <c r="AA218" s="25">
        <v>44144</v>
      </c>
      <c r="AB218">
        <v>217</v>
      </c>
      <c r="AC218">
        <v>470.5</v>
      </c>
      <c r="AD218" s="31"/>
      <c r="AE218" s="5">
        <v>508.68866099218468</v>
      </c>
      <c r="AG218">
        <v>6.4022521300263975</v>
      </c>
      <c r="AH218" s="17">
        <v>515.09091312221108</v>
      </c>
      <c r="AI218" s="28">
        <f t="shared" si="25"/>
        <v>508.1319977</v>
      </c>
      <c r="AJ218" s="26">
        <v>513.12875238813558</v>
      </c>
      <c r="AK218" s="109">
        <f t="shared" si="31"/>
        <v>0.55666329218468036</v>
      </c>
      <c r="AL218" s="113">
        <f t="shared" si="26"/>
        <v>0.46817078438824966</v>
      </c>
      <c r="AM218" s="33">
        <f t="shared" si="27"/>
        <v>7.9982991923485652E-2</v>
      </c>
      <c r="AN218" s="17"/>
    </row>
    <row r="219" spans="2:40" x14ac:dyDescent="0.3">
      <c r="B219" s="25">
        <v>44145</v>
      </c>
      <c r="C219">
        <v>218</v>
      </c>
      <c r="D219">
        <v>151.75100710000001</v>
      </c>
      <c r="E219" s="5"/>
      <c r="F219" s="6">
        <v>160.42602084499634</v>
      </c>
      <c r="G219" s="9"/>
      <c r="H219" s="10">
        <v>-0.4038187585450963</v>
      </c>
      <c r="I219" s="10">
        <v>160.02220208645124</v>
      </c>
      <c r="J219" s="26">
        <f t="shared" si="28"/>
        <v>161.97114869999999</v>
      </c>
      <c r="K219" s="28">
        <v>151.37089790739131</v>
      </c>
      <c r="L219" s="119">
        <f t="shared" si="29"/>
        <v>1.545127855003642</v>
      </c>
      <c r="M219" s="124">
        <f t="shared" si="24"/>
        <v>4.9194984189578808</v>
      </c>
      <c r="N219" s="29">
        <f t="shared" si="30"/>
        <v>6.7348097355724085E-2</v>
      </c>
      <c r="O219" s="17"/>
      <c r="AA219" s="25">
        <v>44145</v>
      </c>
      <c r="AB219">
        <v>218</v>
      </c>
      <c r="AC219">
        <v>480.23999020000002</v>
      </c>
      <c r="AD219" s="31"/>
      <c r="AE219" s="5">
        <v>489.59433049609231</v>
      </c>
      <c r="AG219">
        <v>-6.3460391830329854</v>
      </c>
      <c r="AH219" s="17">
        <v>483.24829131305933</v>
      </c>
      <c r="AI219" s="28">
        <f t="shared" si="25"/>
        <v>495.06599733000007</v>
      </c>
      <c r="AJ219" s="26">
        <v>469.40928925729293</v>
      </c>
      <c r="AK219" s="109">
        <f t="shared" si="31"/>
        <v>5.4716668339077614</v>
      </c>
      <c r="AL219" s="113">
        <f t="shared" si="26"/>
        <v>4.6018384713104057</v>
      </c>
      <c r="AM219" s="33">
        <f t="shared" si="27"/>
        <v>3.0872079444749352E-2</v>
      </c>
      <c r="AN219" s="17"/>
    </row>
    <row r="220" spans="2:40" x14ac:dyDescent="0.3">
      <c r="B220" s="25">
        <v>44146</v>
      </c>
      <c r="C220">
        <v>219</v>
      </c>
      <c r="D220">
        <v>156.86950680000001</v>
      </c>
      <c r="E220" s="5"/>
      <c r="F220" s="6">
        <v>156.08851397249816</v>
      </c>
      <c r="G220" s="9"/>
      <c r="H220" s="10">
        <v>-2.3706628155216389</v>
      </c>
      <c r="I220" s="10">
        <v>153.71785115697654</v>
      </c>
      <c r="J220" s="26">
        <f t="shared" si="28"/>
        <v>157.58020174000001</v>
      </c>
      <c r="K220" s="28">
        <v>156.50562369467852</v>
      </c>
      <c r="L220" s="119">
        <f t="shared" si="29"/>
        <v>1.4916877675018441</v>
      </c>
      <c r="M220" s="124">
        <f t="shared" si="24"/>
        <v>4.7493517057763714</v>
      </c>
      <c r="N220" s="29">
        <f t="shared" si="30"/>
        <v>4.5304849520952034E-3</v>
      </c>
      <c r="O220" s="17"/>
      <c r="AA220" s="25">
        <v>44146</v>
      </c>
      <c r="AB220">
        <v>219</v>
      </c>
      <c r="AC220">
        <v>490.76000979999998</v>
      </c>
      <c r="AD220" s="31"/>
      <c r="AE220" s="5">
        <v>484.9171603480462</v>
      </c>
      <c r="AG220">
        <v>-5.5116046655395508</v>
      </c>
      <c r="AH220" s="17">
        <v>479.40555568250664</v>
      </c>
      <c r="AI220" s="28">
        <f t="shared" si="25"/>
        <v>487.56799316000007</v>
      </c>
      <c r="AJ220" s="26">
        <v>479.03685720170273</v>
      </c>
      <c r="AK220" s="109">
        <f t="shared" si="31"/>
        <v>2.650832811953876</v>
      </c>
      <c r="AL220" s="113">
        <f t="shared" si="26"/>
        <v>2.2294311377780294</v>
      </c>
      <c r="AM220" s="33">
        <f t="shared" si="27"/>
        <v>6.504231347824678E-3</v>
      </c>
      <c r="AN220" s="17"/>
    </row>
    <row r="221" spans="2:40" x14ac:dyDescent="0.3">
      <c r="B221" s="25">
        <v>44147</v>
      </c>
      <c r="C221">
        <v>220</v>
      </c>
      <c r="D221">
        <v>155.51400760000001</v>
      </c>
      <c r="E221" s="5"/>
      <c r="F221" s="6">
        <v>156.47901038624909</v>
      </c>
      <c r="G221" s="9"/>
      <c r="H221" s="10">
        <v>-0.99008320088535751</v>
      </c>
      <c r="I221" s="10">
        <v>155.48892718536374</v>
      </c>
      <c r="J221" s="26">
        <f t="shared" si="28"/>
        <v>156.26735382000001</v>
      </c>
      <c r="K221" s="28">
        <v>155.14582744483462</v>
      </c>
      <c r="L221" s="119">
        <f t="shared" si="29"/>
        <v>0.21165656624907569</v>
      </c>
      <c r="M221" s="124">
        <f t="shared" si="24"/>
        <v>0.67388866212752829</v>
      </c>
      <c r="N221" s="29">
        <f t="shared" si="30"/>
        <v>4.8442338515106041E-3</v>
      </c>
      <c r="O221" s="17"/>
      <c r="AA221" s="25">
        <v>44147</v>
      </c>
      <c r="AB221">
        <v>220</v>
      </c>
      <c r="AC221">
        <v>486.76998900000001</v>
      </c>
      <c r="AD221" s="31"/>
      <c r="AE221" s="5">
        <v>487.83858507402306</v>
      </c>
      <c r="AG221">
        <v>-1.2950899697813441</v>
      </c>
      <c r="AH221" s="17">
        <v>486.54349510424174</v>
      </c>
      <c r="AI221" s="28">
        <f t="shared" si="25"/>
        <v>485.94899903000004</v>
      </c>
      <c r="AJ221" s="26">
        <v>489.43545118340114</v>
      </c>
      <c r="AK221" s="109">
        <f t="shared" si="31"/>
        <v>1.8895860440230194</v>
      </c>
      <c r="AL221" s="113">
        <f t="shared" si="26"/>
        <v>1.5891994187859126</v>
      </c>
      <c r="AM221" s="33">
        <f t="shared" si="27"/>
        <v>1.6866076145872892E-3</v>
      </c>
      <c r="AN221" s="17"/>
    </row>
    <row r="222" spans="2:40" x14ac:dyDescent="0.3">
      <c r="B222" s="25">
        <v>44148</v>
      </c>
      <c r="C222">
        <v>221</v>
      </c>
      <c r="D222">
        <v>156.440506</v>
      </c>
      <c r="E222" s="5"/>
      <c r="F222" s="6">
        <v>155.99650899312456</v>
      </c>
      <c r="G222" s="9"/>
      <c r="H222" s="10">
        <v>-0.73629229700493992</v>
      </c>
      <c r="I222" s="10">
        <v>155.26021669611961</v>
      </c>
      <c r="J222" s="26">
        <f t="shared" si="28"/>
        <v>155.33535615000002</v>
      </c>
      <c r="K222" s="28">
        <v>156.07526292499304</v>
      </c>
      <c r="L222" s="119">
        <f t="shared" si="29"/>
        <v>0.66115284312454037</v>
      </c>
      <c r="M222" s="124">
        <f t="shared" si="24"/>
        <v>2.1050299209271697</v>
      </c>
      <c r="N222" s="29">
        <f t="shared" si="30"/>
        <v>7.0643459181855064E-3</v>
      </c>
      <c r="O222" s="17"/>
      <c r="AA222" s="25">
        <v>44148</v>
      </c>
      <c r="AB222">
        <v>221</v>
      </c>
      <c r="AC222">
        <v>482.8399963</v>
      </c>
      <c r="AD222" s="31"/>
      <c r="AE222" s="5">
        <v>487.30428703701153</v>
      </c>
      <c r="AG222">
        <v>-0.91469400339643414</v>
      </c>
      <c r="AH222" s="17">
        <v>486.38959303361509</v>
      </c>
      <c r="AI222" s="28">
        <f t="shared" si="25"/>
        <v>485.03399658000006</v>
      </c>
      <c r="AJ222" s="26">
        <v>485.49148455070292</v>
      </c>
      <c r="AK222" s="109">
        <f t="shared" si="31"/>
        <v>2.2702904570114697</v>
      </c>
      <c r="AL222" s="113">
        <f t="shared" si="26"/>
        <v>1.9093834261584324</v>
      </c>
      <c r="AM222" s="33">
        <f t="shared" si="27"/>
        <v>4.5439489205796523E-3</v>
      </c>
      <c r="AN222" s="17"/>
    </row>
    <row r="223" spans="2:40" x14ac:dyDescent="0.3">
      <c r="B223" s="25">
        <v>44151</v>
      </c>
      <c r="C223">
        <v>222</v>
      </c>
      <c r="D223">
        <v>156.5529938</v>
      </c>
      <c r="E223" s="5"/>
      <c r="F223" s="6">
        <v>156.21850749656227</v>
      </c>
      <c r="G223" s="9"/>
      <c r="H223" s="10">
        <v>-0.25714689678361835</v>
      </c>
      <c r="I223" s="10">
        <v>155.96136059977866</v>
      </c>
      <c r="J223" s="26">
        <f t="shared" si="28"/>
        <v>155.77940674999999</v>
      </c>
      <c r="K223" s="28">
        <v>156.18810732105996</v>
      </c>
      <c r="L223" s="119">
        <f t="shared" si="29"/>
        <v>0.43910074656227494</v>
      </c>
      <c r="M223" s="124">
        <f t="shared" si="24"/>
        <v>1.3980431596524709</v>
      </c>
      <c r="N223" s="29">
        <f t="shared" si="30"/>
        <v>4.9413750016705418E-3</v>
      </c>
      <c r="O223" s="17"/>
      <c r="AA223" s="25">
        <v>44151</v>
      </c>
      <c r="AB223">
        <v>222</v>
      </c>
      <c r="AC223">
        <v>479.10000609999997</v>
      </c>
      <c r="AD223" s="31"/>
      <c r="AE223" s="5">
        <v>485.07214166850576</v>
      </c>
      <c r="AG223">
        <v>-1.5734196859511016</v>
      </c>
      <c r="AH223" s="17">
        <v>483.49872198255468</v>
      </c>
      <c r="AI223" s="28">
        <f t="shared" si="25"/>
        <v>485.34299620000002</v>
      </c>
      <c r="AJ223" s="26">
        <v>481.60685315340601</v>
      </c>
      <c r="AK223" s="109">
        <f t="shared" si="31"/>
        <v>0.27085453149425121</v>
      </c>
      <c r="AL223" s="113">
        <f t="shared" si="26"/>
        <v>0.22779691106829053</v>
      </c>
      <c r="AM223" s="33">
        <f t="shared" si="27"/>
        <v>1.3030661700089766E-2</v>
      </c>
      <c r="AN223" s="17"/>
    </row>
    <row r="224" spans="2:40" x14ac:dyDescent="0.3">
      <c r="B224" s="25">
        <v>44152</v>
      </c>
      <c r="C224">
        <v>223</v>
      </c>
      <c r="D224">
        <v>156.78300479999999</v>
      </c>
      <c r="E224" s="5"/>
      <c r="F224" s="6">
        <v>156.38575064828115</v>
      </c>
      <c r="G224" s="9"/>
      <c r="H224" s="10">
        <v>-4.4951872532369985E-2</v>
      </c>
      <c r="I224" s="10">
        <v>156.34079877574877</v>
      </c>
      <c r="J224" s="26">
        <f t="shared" si="28"/>
        <v>156.34310152</v>
      </c>
      <c r="K224" s="28">
        <v>156.41884747584783</v>
      </c>
      <c r="L224" s="119">
        <f t="shared" si="29"/>
        <v>4.2649128281141202E-2</v>
      </c>
      <c r="M224" s="124">
        <f t="shared" si="24"/>
        <v>0.13578961667771591</v>
      </c>
      <c r="N224" s="29">
        <f t="shared" si="30"/>
        <v>2.8058097276624054E-3</v>
      </c>
      <c r="O224" s="17"/>
      <c r="AA224" s="25">
        <v>44152</v>
      </c>
      <c r="AB224">
        <v>223</v>
      </c>
      <c r="AC224">
        <v>480.63000490000002</v>
      </c>
      <c r="AD224" s="31"/>
      <c r="AE224" s="5">
        <v>482.08607388425287</v>
      </c>
      <c r="AG224">
        <v>-2.2797437351019987</v>
      </c>
      <c r="AH224" s="17">
        <v>479.80633014915088</v>
      </c>
      <c r="AI224" s="28">
        <f t="shared" si="25"/>
        <v>482.92200011</v>
      </c>
      <c r="AJ224" s="26">
        <v>477.91003118309982</v>
      </c>
      <c r="AK224" s="109">
        <f t="shared" si="31"/>
        <v>0.83592622574713005</v>
      </c>
      <c r="AL224" s="113">
        <f t="shared" si="26"/>
        <v>0.70303941771124612</v>
      </c>
      <c r="AM224" s="33">
        <f t="shared" si="27"/>
        <v>4.7687310126983328E-3</v>
      </c>
      <c r="AN224" s="17"/>
    </row>
    <row r="225" spans="2:40" x14ac:dyDescent="0.3">
      <c r="B225" s="25">
        <v>44153</v>
      </c>
      <c r="C225">
        <v>224</v>
      </c>
      <c r="D225">
        <v>155.27299500000001</v>
      </c>
      <c r="E225" s="5"/>
      <c r="F225" s="6">
        <v>156.58437772414055</v>
      </c>
      <c r="G225" s="9"/>
      <c r="H225" s="10">
        <v>7.6837601663517996E-2</v>
      </c>
      <c r="I225" s="10">
        <v>156.66121532580408</v>
      </c>
      <c r="J225" s="26">
        <f t="shared" si="28"/>
        <v>156.51860202</v>
      </c>
      <c r="K225" s="28">
        <v>154.90405081402204</v>
      </c>
      <c r="L225" s="119">
        <f t="shared" si="29"/>
        <v>6.5775704140548896E-2</v>
      </c>
      <c r="M225" s="124">
        <f t="shared" si="24"/>
        <v>0.20942181029058524</v>
      </c>
      <c r="N225" s="29">
        <f t="shared" si="30"/>
        <v>8.0220454303724497E-3</v>
      </c>
      <c r="O225" s="17"/>
      <c r="AA225" s="25">
        <v>44153</v>
      </c>
      <c r="AB225">
        <v>224</v>
      </c>
      <c r="AC225">
        <v>481.7900085</v>
      </c>
      <c r="AD225" s="31"/>
      <c r="AE225" s="5">
        <v>481.35803939212644</v>
      </c>
      <c r="AG225">
        <v>-1.5038891136142123</v>
      </c>
      <c r="AH225" s="17">
        <v>479.85415027851224</v>
      </c>
      <c r="AI225" s="28">
        <f t="shared" si="25"/>
        <v>481.22700195000004</v>
      </c>
      <c r="AJ225" s="26">
        <v>479.42237022034709</v>
      </c>
      <c r="AK225" s="109">
        <f t="shared" si="31"/>
        <v>0.13103744212639867</v>
      </c>
      <c r="AL225" s="113">
        <f t="shared" si="26"/>
        <v>0.11020648015747544</v>
      </c>
      <c r="AM225" s="33">
        <f t="shared" si="27"/>
        <v>1.1685724902282912E-3</v>
      </c>
      <c r="AN225" s="17"/>
    </row>
    <row r="226" spans="2:40" x14ac:dyDescent="0.3">
      <c r="B226" s="25">
        <v>44154</v>
      </c>
      <c r="C226">
        <v>225</v>
      </c>
      <c r="D226">
        <v>155.85099790000001</v>
      </c>
      <c r="E226" s="5"/>
      <c r="F226" s="6">
        <v>155.92868636207027</v>
      </c>
      <c r="G226" s="9"/>
      <c r="H226" s="10">
        <v>-0.28942688020338392</v>
      </c>
      <c r="I226" s="10">
        <v>155.63925948186687</v>
      </c>
      <c r="J226" s="26">
        <f t="shared" si="28"/>
        <v>156.09874880000001</v>
      </c>
      <c r="K226" s="28">
        <v>155.4838860332674</v>
      </c>
      <c r="L226" s="119">
        <f t="shared" si="29"/>
        <v>0.17006243792974374</v>
      </c>
      <c r="M226" s="124">
        <f t="shared" si="24"/>
        <v>0.54145803650502766</v>
      </c>
      <c r="N226" s="29">
        <f t="shared" si="30"/>
        <v>1.5896651502928861E-3</v>
      </c>
      <c r="O226" s="17"/>
      <c r="AA226" s="25">
        <v>44154</v>
      </c>
      <c r="AB226">
        <v>225</v>
      </c>
      <c r="AC226">
        <v>484.67001340000002</v>
      </c>
      <c r="AD226" s="31"/>
      <c r="AE226" s="5">
        <v>481.57402394606322</v>
      </c>
      <c r="AG226">
        <v>-0.64395227983871717</v>
      </c>
      <c r="AH226" s="17">
        <v>480.93007166622448</v>
      </c>
      <c r="AI226" s="28">
        <f t="shared" si="25"/>
        <v>481.00900571999995</v>
      </c>
      <c r="AJ226" s="26">
        <v>480.56898466712136</v>
      </c>
      <c r="AK226" s="109">
        <f t="shared" si="31"/>
        <v>0.56501822606327323</v>
      </c>
      <c r="AL226" s="113">
        <f t="shared" si="26"/>
        <v>0.47519753826688527</v>
      </c>
      <c r="AM226" s="33">
        <f t="shared" si="27"/>
        <v>7.5536088034780582E-3</v>
      </c>
      <c r="AN226" s="17"/>
    </row>
    <row r="227" spans="2:40" x14ac:dyDescent="0.3">
      <c r="B227" s="25">
        <v>44155</v>
      </c>
      <c r="C227">
        <v>226</v>
      </c>
      <c r="D227">
        <v>154.97000120000001</v>
      </c>
      <c r="E227" s="5"/>
      <c r="F227" s="6">
        <v>155.88984213103515</v>
      </c>
      <c r="G227" s="9"/>
      <c r="H227" s="10">
        <v>-0.16413555561924886</v>
      </c>
      <c r="I227" s="10">
        <v>155.7257065754159</v>
      </c>
      <c r="J227" s="26">
        <f t="shared" si="28"/>
        <v>155.93419800000001</v>
      </c>
      <c r="K227" s="28">
        <v>154.60009649743819</v>
      </c>
      <c r="L227" s="119">
        <f t="shared" si="29"/>
        <v>4.4355868964856882E-2</v>
      </c>
      <c r="M227" s="124">
        <f t="shared" si="24"/>
        <v>0.14122367060918853</v>
      </c>
      <c r="N227" s="29">
        <f t="shared" si="30"/>
        <v>6.2218286928683083E-3</v>
      </c>
      <c r="O227" s="17"/>
      <c r="AA227" s="25">
        <v>44155</v>
      </c>
      <c r="AB227">
        <v>226</v>
      </c>
      <c r="AC227">
        <v>488.23999020000002</v>
      </c>
      <c r="AD227" s="31"/>
      <c r="AE227" s="5">
        <v>483.12201867303162</v>
      </c>
      <c r="AG227">
        <v>0.4520212235648402</v>
      </c>
      <c r="AH227" s="17">
        <v>483.57403989659645</v>
      </c>
      <c r="AI227" s="28">
        <f t="shared" si="25"/>
        <v>482.44100950000001</v>
      </c>
      <c r="AJ227" s="26">
        <v>483.41574757813362</v>
      </c>
      <c r="AK227" s="109">
        <f t="shared" si="31"/>
        <v>0.68100917303161168</v>
      </c>
      <c r="AL227" s="113">
        <f t="shared" si="26"/>
        <v>0.57274945768837815</v>
      </c>
      <c r="AM227" s="33">
        <f t="shared" si="27"/>
        <v>1.1877316107647291E-2</v>
      </c>
      <c r="AN227" s="17"/>
    </row>
    <row r="228" spans="2:40" x14ac:dyDescent="0.3">
      <c r="B228" s="25">
        <v>44158</v>
      </c>
      <c r="C228">
        <v>227</v>
      </c>
      <c r="D228">
        <v>154.91949460000001</v>
      </c>
      <c r="E228" s="5"/>
      <c r="F228" s="6">
        <v>155.42992166551758</v>
      </c>
      <c r="G228" s="9"/>
      <c r="H228" s="10">
        <v>-0.31202801056840929</v>
      </c>
      <c r="I228" s="10">
        <v>155.11789365494917</v>
      </c>
      <c r="J228" s="26">
        <f t="shared" si="28"/>
        <v>155.47619933000001</v>
      </c>
      <c r="K228" s="28">
        <v>154.54942978714254</v>
      </c>
      <c r="L228" s="119">
        <f t="shared" si="29"/>
        <v>4.6277664482431646E-2</v>
      </c>
      <c r="M228" s="124">
        <f t="shared" si="24"/>
        <v>0.14734243287190568</v>
      </c>
      <c r="N228" s="29">
        <f t="shared" si="30"/>
        <v>3.593509851277342E-3</v>
      </c>
      <c r="O228" s="17"/>
      <c r="AA228" s="25">
        <v>44158</v>
      </c>
      <c r="AB228">
        <v>227</v>
      </c>
      <c r="AC228">
        <v>476.61999509999998</v>
      </c>
      <c r="AD228" s="31"/>
      <c r="AE228" s="5">
        <v>485.68100443651582</v>
      </c>
      <c r="AG228">
        <v>1.5055034935245211</v>
      </c>
      <c r="AH228" s="17">
        <v>487.18650793004036</v>
      </c>
      <c r="AI228" s="28">
        <f t="shared" si="25"/>
        <v>485.11800228999994</v>
      </c>
      <c r="AJ228" s="26">
        <v>486.94451850050751</v>
      </c>
      <c r="AK228" s="109">
        <f t="shared" si="31"/>
        <v>0.56300214651588476</v>
      </c>
      <c r="AL228" s="113">
        <f t="shared" si="26"/>
        <v>0.47350195395884576</v>
      </c>
      <c r="AM228" s="33">
        <f t="shared" si="27"/>
        <v>1.7829732863425044E-2</v>
      </c>
      <c r="AN228" s="17"/>
    </row>
    <row r="229" spans="2:40" x14ac:dyDescent="0.3">
      <c r="B229" s="25">
        <v>44159</v>
      </c>
      <c r="C229">
        <v>228</v>
      </c>
      <c r="D229">
        <v>155.9029999</v>
      </c>
      <c r="E229" s="5"/>
      <c r="F229" s="6">
        <v>155.17470813275878</v>
      </c>
      <c r="G229" s="9"/>
      <c r="H229" s="10">
        <v>-0.28362077166360555</v>
      </c>
      <c r="I229" s="10">
        <v>154.89108736109517</v>
      </c>
      <c r="J229" s="26">
        <f t="shared" si="28"/>
        <v>155.15629728000002</v>
      </c>
      <c r="K229" s="28">
        <v>155.53605288411052</v>
      </c>
      <c r="L229" s="119">
        <f t="shared" si="29"/>
        <v>1.841085275876253E-2</v>
      </c>
      <c r="M229" s="124">
        <f t="shared" si="24"/>
        <v>5.8617907084579167E-2</v>
      </c>
      <c r="N229" s="29">
        <f t="shared" si="30"/>
        <v>4.7895333667660831E-3</v>
      </c>
      <c r="O229" s="17"/>
      <c r="AA229" s="25">
        <v>44159</v>
      </c>
      <c r="AB229">
        <v>228</v>
      </c>
      <c r="AC229">
        <v>482.88000490000002</v>
      </c>
      <c r="AD229" s="31"/>
      <c r="AE229" s="5">
        <v>481.15049976825787</v>
      </c>
      <c r="AG229">
        <v>-1.5125005873667132</v>
      </c>
      <c r="AH229" s="17">
        <v>479.63799918089114</v>
      </c>
      <c r="AI229" s="28">
        <f t="shared" si="25"/>
        <v>482.23299863</v>
      </c>
      <c r="AJ229" s="26">
        <v>475.45864530743603</v>
      </c>
      <c r="AK229" s="109">
        <f t="shared" si="31"/>
        <v>1.0824988617421241</v>
      </c>
      <c r="AL229" s="113">
        <f t="shared" si="26"/>
        <v>0.91041451505133908</v>
      </c>
      <c r="AM229" s="33">
        <f t="shared" si="27"/>
        <v>1.3398903732491656E-3</v>
      </c>
      <c r="AN229" s="17"/>
    </row>
    <row r="230" spans="2:40" x14ac:dyDescent="0.3">
      <c r="B230" s="25">
        <v>44160</v>
      </c>
      <c r="C230">
        <v>229</v>
      </c>
      <c r="D230">
        <v>159.2534943</v>
      </c>
      <c r="E230" s="5"/>
      <c r="F230" s="6">
        <v>155.53885401637939</v>
      </c>
      <c r="G230" s="9"/>
      <c r="H230" s="10">
        <v>4.0262555978501424E-2</v>
      </c>
      <c r="I230" s="10">
        <v>155.57911657235789</v>
      </c>
      <c r="J230" s="26">
        <f t="shared" si="28"/>
        <v>155.41614837000003</v>
      </c>
      <c r="K230" s="28">
        <v>158.89716864149571</v>
      </c>
      <c r="L230" s="119">
        <f t="shared" si="29"/>
        <v>0.12270564637935877</v>
      </c>
      <c r="M230" s="124">
        <f t="shared" si="24"/>
        <v>0.39067979481803944</v>
      </c>
      <c r="N230" s="29">
        <f t="shared" si="30"/>
        <v>2.4095835051325273E-2</v>
      </c>
      <c r="O230" s="17"/>
      <c r="AA230" s="25">
        <v>44160</v>
      </c>
      <c r="AB230">
        <v>229</v>
      </c>
      <c r="AC230">
        <v>485</v>
      </c>
      <c r="AD230" s="31"/>
      <c r="AE230" s="5">
        <v>482.01525233412895</v>
      </c>
      <c r="AG230">
        <v>-0.32387401074782063</v>
      </c>
      <c r="AH230" s="17">
        <v>481.69137832338112</v>
      </c>
      <c r="AI230" s="28">
        <f t="shared" si="25"/>
        <v>482.25299987</v>
      </c>
      <c r="AJ230" s="26">
        <v>481.64639996063596</v>
      </c>
      <c r="AK230" s="109">
        <f t="shared" si="31"/>
        <v>0.23774753587105124</v>
      </c>
      <c r="AL230" s="113">
        <f t="shared" si="26"/>
        <v>0.1999529193281101</v>
      </c>
      <c r="AM230" s="33">
        <f t="shared" si="27"/>
        <v>5.6639177938144405E-3</v>
      </c>
      <c r="AN230" s="17"/>
    </row>
    <row r="231" spans="2:40" x14ac:dyDescent="0.3">
      <c r="B231" s="25">
        <v>44162</v>
      </c>
      <c r="C231">
        <v>230</v>
      </c>
      <c r="D231">
        <v>159.76699830000001</v>
      </c>
      <c r="E231" s="5"/>
      <c r="F231" s="6">
        <v>157.39617415818969</v>
      </c>
      <c r="G231" s="9"/>
      <c r="H231" s="10">
        <v>0.94879134889440342</v>
      </c>
      <c r="I231" s="10">
        <v>158.34496550708411</v>
      </c>
      <c r="J231" s="26">
        <f t="shared" si="28"/>
        <v>156.95319673</v>
      </c>
      <c r="K231" s="28">
        <v>159.41230049364279</v>
      </c>
      <c r="L231" s="119">
        <f t="shared" si="29"/>
        <v>0.44297742818969255</v>
      </c>
      <c r="M231" s="124">
        <f t="shared" si="24"/>
        <v>1.4103860405830844</v>
      </c>
      <c r="N231" s="29">
        <f t="shared" si="30"/>
        <v>1.7611907339689998E-2</v>
      </c>
      <c r="O231" s="17"/>
      <c r="AA231" s="25">
        <v>44162</v>
      </c>
      <c r="AB231">
        <v>230</v>
      </c>
      <c r="AC231">
        <v>491.35998540000003</v>
      </c>
      <c r="AD231" s="31"/>
      <c r="AE231" s="5">
        <v>483.50762616706447</v>
      </c>
      <c r="AG231">
        <v>0.58424991109385338</v>
      </c>
      <c r="AH231" s="17">
        <v>484.09187607815835</v>
      </c>
      <c r="AI231" s="28">
        <f t="shared" si="25"/>
        <v>483.01199951000001</v>
      </c>
      <c r="AJ231" s="26">
        <v>483.74192536137662</v>
      </c>
      <c r="AK231" s="109">
        <f t="shared" si="31"/>
        <v>0.49562665706446296</v>
      </c>
      <c r="AL231" s="113">
        <f t="shared" si="26"/>
        <v>0.41683711510945831</v>
      </c>
      <c r="AM231" s="33">
        <f t="shared" si="27"/>
        <v>1.6989551729989158E-2</v>
      </c>
      <c r="AN231" s="17"/>
    </row>
    <row r="232" spans="2:40" x14ac:dyDescent="0.3">
      <c r="B232" s="25">
        <v>44165</v>
      </c>
      <c r="C232">
        <v>231</v>
      </c>
      <c r="D232">
        <v>158.40199279999999</v>
      </c>
      <c r="E232" s="5"/>
      <c r="F232" s="6">
        <v>158.58158622909485</v>
      </c>
      <c r="G232" s="9"/>
      <c r="H232" s="10">
        <v>1.067101709899781</v>
      </c>
      <c r="I232" s="10">
        <v>159.64868793899464</v>
      </c>
      <c r="J232" s="26">
        <f t="shared" si="28"/>
        <v>158.35539705000002</v>
      </c>
      <c r="K232" s="28">
        <v>158.04296780800465</v>
      </c>
      <c r="L232" s="119">
        <f t="shared" si="29"/>
        <v>0.22618917909483116</v>
      </c>
      <c r="M232" s="124">
        <f t="shared" si="24"/>
        <v>0.72015872689045524</v>
      </c>
      <c r="N232" s="29">
        <f t="shared" si="30"/>
        <v>2.9416138759566209E-4</v>
      </c>
      <c r="O232" s="17"/>
      <c r="AA232" s="25">
        <v>44165</v>
      </c>
      <c r="AB232">
        <v>231</v>
      </c>
      <c r="AC232">
        <v>490.7000122</v>
      </c>
      <c r="AD232" s="31"/>
      <c r="AE232" s="5">
        <v>487.43380578353225</v>
      </c>
      <c r="AG232">
        <v>2.2552147637808155</v>
      </c>
      <c r="AH232" s="17">
        <v>489.68902054731308</v>
      </c>
      <c r="AI232" s="28">
        <f t="shared" si="25"/>
        <v>486.28199465</v>
      </c>
      <c r="AJ232" s="26">
        <v>490.02850166244463</v>
      </c>
      <c r="AK232" s="109">
        <f t="shared" si="31"/>
        <v>1.1518111335322487</v>
      </c>
      <c r="AL232" s="113">
        <f t="shared" si="26"/>
        <v>0.96870824684091161</v>
      </c>
      <c r="AM232" s="33">
        <f t="shared" si="27"/>
        <v>9.0034999799415167E-3</v>
      </c>
      <c r="AN232" s="17"/>
    </row>
    <row r="233" spans="2:40" x14ac:dyDescent="0.3">
      <c r="B233" s="25">
        <v>44166</v>
      </c>
      <c r="C233">
        <v>232</v>
      </c>
      <c r="D233">
        <v>161.00399780000001</v>
      </c>
      <c r="E233" s="5"/>
      <c r="F233" s="6">
        <v>158.49178951454741</v>
      </c>
      <c r="G233" s="9"/>
      <c r="H233" s="10">
        <v>0.48865249767616714</v>
      </c>
      <c r="I233" s="10">
        <v>158.98044201222356</v>
      </c>
      <c r="J233" s="26">
        <f t="shared" si="28"/>
        <v>158.73189546</v>
      </c>
      <c r="K233" s="28">
        <v>160.65322138917617</v>
      </c>
      <c r="L233" s="119">
        <f t="shared" si="29"/>
        <v>0.24010594545259778</v>
      </c>
      <c r="M233" s="124">
        <f t="shared" si="24"/>
        <v>0.76446801163497091</v>
      </c>
      <c r="N233" s="29">
        <f t="shared" si="30"/>
        <v>1.4112086476401789E-2</v>
      </c>
      <c r="O233" s="17"/>
      <c r="AA233" s="25">
        <v>44166</v>
      </c>
      <c r="AB233">
        <v>232</v>
      </c>
      <c r="AC233">
        <v>504.57998659999998</v>
      </c>
      <c r="AD233" s="31"/>
      <c r="AE233" s="5">
        <v>489.06690899176613</v>
      </c>
      <c r="AG233">
        <v>1.944158986007346</v>
      </c>
      <c r="AH233" s="17">
        <v>491.01106797777345</v>
      </c>
      <c r="AI233" s="28">
        <f t="shared" si="25"/>
        <v>488.97600099000005</v>
      </c>
      <c r="AJ233" s="26">
        <v>489.37614609595852</v>
      </c>
      <c r="AK233" s="109">
        <f t="shared" si="31"/>
        <v>9.090800176608127E-2</v>
      </c>
      <c r="AL233" s="113">
        <f t="shared" si="26"/>
        <v>7.6456398493534319E-2</v>
      </c>
      <c r="AM233" s="33">
        <f t="shared" si="27"/>
        <v>3.0924701780472755E-2</v>
      </c>
      <c r="AN233" s="17"/>
    </row>
    <row r="234" spans="2:40" x14ac:dyDescent="0.3">
      <c r="B234" s="25">
        <v>44167</v>
      </c>
      <c r="C234">
        <v>233</v>
      </c>
      <c r="D234">
        <v>160.17649840000001</v>
      </c>
      <c r="E234" s="5"/>
      <c r="F234" s="6">
        <v>159.74789365727372</v>
      </c>
      <c r="G234" s="9"/>
      <c r="H234" s="10">
        <v>0.87237832020124095</v>
      </c>
      <c r="I234" s="10">
        <v>160.62027197747497</v>
      </c>
      <c r="J234" s="26">
        <f t="shared" si="28"/>
        <v>159.80094605000002</v>
      </c>
      <c r="K234" s="28">
        <v>159.82309874442058</v>
      </c>
      <c r="L234" s="119">
        <f t="shared" si="29"/>
        <v>5.3052392726300468E-2</v>
      </c>
      <c r="M234" s="124">
        <f t="shared" si="24"/>
        <v>0.16891234035668365</v>
      </c>
      <c r="N234" s="29">
        <f t="shared" si="30"/>
        <v>2.3446158066344168E-3</v>
      </c>
      <c r="O234" s="17"/>
      <c r="AA234" s="25">
        <v>44167</v>
      </c>
      <c r="AB234">
        <v>233</v>
      </c>
      <c r="AC234">
        <v>503.38000490000002</v>
      </c>
      <c r="AD234" s="31"/>
      <c r="AE234" s="5">
        <v>496.82344779588306</v>
      </c>
      <c r="AG234">
        <v>4.8503488950621376</v>
      </c>
      <c r="AH234" s="17">
        <v>501.67379669094521</v>
      </c>
      <c r="AI234" s="28">
        <f t="shared" si="25"/>
        <v>495.81399537999999</v>
      </c>
      <c r="AJ234" s="26">
        <v>503.09591314486869</v>
      </c>
      <c r="AK234" s="109">
        <f t="shared" si="31"/>
        <v>1.0094524158830609</v>
      </c>
      <c r="AL234" s="113">
        <f t="shared" si="26"/>
        <v>0.84898022912887927</v>
      </c>
      <c r="AM234" s="33">
        <f t="shared" si="27"/>
        <v>1.5030413298802092E-2</v>
      </c>
      <c r="AN234" s="17"/>
    </row>
    <row r="235" spans="2:40" x14ac:dyDescent="0.3">
      <c r="B235" s="25">
        <v>44168</v>
      </c>
      <c r="C235">
        <v>234</v>
      </c>
      <c r="D235">
        <v>159.33650209999999</v>
      </c>
      <c r="E235" s="5"/>
      <c r="F235" s="6">
        <v>159.96219602863687</v>
      </c>
      <c r="G235" s="9"/>
      <c r="H235" s="10">
        <v>0.5433403457821937</v>
      </c>
      <c r="I235" s="10">
        <v>160.50553637441905</v>
      </c>
      <c r="J235" s="26">
        <f t="shared" si="28"/>
        <v>160.02889709000002</v>
      </c>
      <c r="K235" s="28">
        <v>158.9804395834098</v>
      </c>
      <c r="L235" s="119">
        <f t="shared" si="29"/>
        <v>6.6701061363147574E-2</v>
      </c>
      <c r="M235" s="124">
        <f t="shared" si="24"/>
        <v>0.21236803469447751</v>
      </c>
      <c r="N235" s="29">
        <f t="shared" si="30"/>
        <v>4.3454888294552647E-3</v>
      </c>
      <c r="O235" s="17"/>
      <c r="AA235" s="25">
        <v>44168</v>
      </c>
      <c r="AB235">
        <v>234</v>
      </c>
      <c r="AC235">
        <v>497.51998900000001</v>
      </c>
      <c r="AD235" s="31"/>
      <c r="AE235" s="5">
        <v>500.10172634794151</v>
      </c>
      <c r="AG235">
        <v>4.0643137235602946</v>
      </c>
      <c r="AH235" s="17">
        <v>504.16604007150181</v>
      </c>
      <c r="AI235" s="28">
        <f t="shared" si="25"/>
        <v>500.00199892000001</v>
      </c>
      <c r="AJ235" s="26">
        <v>501.90978203882321</v>
      </c>
      <c r="AK235" s="109">
        <f t="shared" si="31"/>
        <v>9.9727427941502356E-2</v>
      </c>
      <c r="AL235" s="113">
        <f t="shared" si="26"/>
        <v>8.3873804541985064E-2</v>
      </c>
      <c r="AM235" s="33">
        <f t="shared" si="27"/>
        <v>4.9887642202854198E-3</v>
      </c>
      <c r="AN235" s="17"/>
    </row>
    <row r="236" spans="2:40" x14ac:dyDescent="0.3">
      <c r="B236" s="25">
        <v>44169</v>
      </c>
      <c r="C236">
        <v>235</v>
      </c>
      <c r="D236">
        <v>158.12899780000001</v>
      </c>
      <c r="E236" s="5"/>
      <c r="F236" s="6">
        <v>159.64934906431841</v>
      </c>
      <c r="G236" s="9"/>
      <c r="H236" s="10">
        <v>0.11524669073187033</v>
      </c>
      <c r="I236" s="10">
        <v>159.76459575505029</v>
      </c>
      <c r="J236" s="26">
        <f t="shared" si="28"/>
        <v>159.82854920000003</v>
      </c>
      <c r="K236" s="28">
        <v>157.76910739021457</v>
      </c>
      <c r="L236" s="119">
        <f t="shared" si="29"/>
        <v>0.17920013568161153</v>
      </c>
      <c r="M236" s="124">
        <f t="shared" si="24"/>
        <v>0.5705513503674734</v>
      </c>
      <c r="N236" s="29">
        <f t="shared" si="30"/>
        <v>1.0747879412665312E-2</v>
      </c>
      <c r="O236" s="17"/>
      <c r="AA236" s="25">
        <v>44169</v>
      </c>
      <c r="AB236">
        <v>235</v>
      </c>
      <c r="AC236">
        <v>498.30999759999997</v>
      </c>
      <c r="AD236" s="31"/>
      <c r="AE236" s="5">
        <v>498.81085767397076</v>
      </c>
      <c r="AG236">
        <v>1.3867225247947728</v>
      </c>
      <c r="AH236" s="17">
        <v>500.19758019876554</v>
      </c>
      <c r="AI236" s="28">
        <f t="shared" si="25"/>
        <v>500.00799560999997</v>
      </c>
      <c r="AJ236" s="26">
        <v>496.11740442097187</v>
      </c>
      <c r="AK236" s="109">
        <f t="shared" si="31"/>
        <v>1.1971379360292076</v>
      </c>
      <c r="AL236" s="113">
        <f t="shared" si="26"/>
        <v>1.0068294683705903</v>
      </c>
      <c r="AM236" s="33">
        <f t="shared" si="27"/>
        <v>3.4075134317553819E-3</v>
      </c>
      <c r="AN236" s="17"/>
    </row>
    <row r="237" spans="2:40" x14ac:dyDescent="0.3">
      <c r="B237" s="25">
        <v>44172</v>
      </c>
      <c r="C237">
        <v>236</v>
      </c>
      <c r="D237">
        <v>157.8999939</v>
      </c>
      <c r="E237" s="5"/>
      <c r="F237" s="6">
        <v>158.88917343215923</v>
      </c>
      <c r="G237" s="9"/>
      <c r="H237" s="10">
        <v>-0.32246447071365947</v>
      </c>
      <c r="I237" s="10">
        <v>158.56670896144556</v>
      </c>
      <c r="J237" s="26">
        <f t="shared" si="28"/>
        <v>159.18824921000001</v>
      </c>
      <c r="K237" s="28">
        <v>157.53937752802088</v>
      </c>
      <c r="L237" s="119">
        <f t="shared" si="29"/>
        <v>0.29907577784078399</v>
      </c>
      <c r="M237" s="124">
        <f t="shared" si="24"/>
        <v>0.95222075731258315</v>
      </c>
      <c r="N237" s="29">
        <f t="shared" si="30"/>
        <v>8.1586786559084915E-3</v>
      </c>
      <c r="O237" s="17"/>
      <c r="AA237" s="25">
        <v>44172</v>
      </c>
      <c r="AB237">
        <v>236</v>
      </c>
      <c r="AC237">
        <v>515.78002930000002</v>
      </c>
      <c r="AD237" s="31"/>
      <c r="AE237" s="5">
        <v>498.56042763698537</v>
      </c>
      <c r="AG237">
        <v>0.56814624390469026</v>
      </c>
      <c r="AH237" s="17">
        <v>499.12857388089003</v>
      </c>
      <c r="AI237" s="28">
        <f t="shared" si="25"/>
        <v>499.71399537999997</v>
      </c>
      <c r="AJ237" s="26">
        <v>496.8982944749647</v>
      </c>
      <c r="AK237" s="109">
        <f t="shared" si="31"/>
        <v>1.1535677430146052</v>
      </c>
      <c r="AL237" s="113">
        <f t="shared" si="26"/>
        <v>0.9701856089209423</v>
      </c>
      <c r="AM237" s="33">
        <f t="shared" si="27"/>
        <v>3.1149003465303519E-2</v>
      </c>
      <c r="AN237" s="17"/>
    </row>
    <row r="238" spans="2:40" x14ac:dyDescent="0.3">
      <c r="B238" s="25">
        <v>44173</v>
      </c>
      <c r="C238">
        <v>237</v>
      </c>
      <c r="D238">
        <v>158.86450199999999</v>
      </c>
      <c r="E238" s="5"/>
      <c r="F238" s="6">
        <v>158.3945836660796</v>
      </c>
      <c r="G238" s="9"/>
      <c r="H238" s="10">
        <v>-0.40852711839664357</v>
      </c>
      <c r="I238" s="10">
        <v>157.98605654768295</v>
      </c>
      <c r="J238" s="26">
        <f t="shared" si="28"/>
        <v>158.48364715999998</v>
      </c>
      <c r="K238" s="28">
        <v>158.50694320221979</v>
      </c>
      <c r="L238" s="119">
        <f t="shared" si="29"/>
        <v>8.9063493920377823E-2</v>
      </c>
      <c r="M238" s="124">
        <f t="shared" si="24"/>
        <v>0.28356728934068098</v>
      </c>
      <c r="N238" s="29">
        <f t="shared" si="30"/>
        <v>2.3973564591541793E-3</v>
      </c>
      <c r="O238" s="17"/>
      <c r="AA238" s="25">
        <v>44173</v>
      </c>
      <c r="AB238">
        <v>237</v>
      </c>
      <c r="AC238">
        <v>512.6599731</v>
      </c>
      <c r="AD238" s="31"/>
      <c r="AE238" s="5">
        <v>507.17022846849272</v>
      </c>
      <c r="AG238">
        <v>4.5889735377060239</v>
      </c>
      <c r="AH238" s="17">
        <v>511.75920200619873</v>
      </c>
      <c r="AI238" s="28">
        <f t="shared" si="25"/>
        <v>505.64700929000003</v>
      </c>
      <c r="AJ238" s="26">
        <v>514.1666811703376</v>
      </c>
      <c r="AK238" s="109">
        <f t="shared" si="31"/>
        <v>1.5232191784926954</v>
      </c>
      <c r="AL238" s="113">
        <f t="shared" si="26"/>
        <v>1.2810737255395697</v>
      </c>
      <c r="AM238" s="33">
        <f t="shared" si="27"/>
        <v>1.3679561849920391E-2</v>
      </c>
      <c r="AN238" s="17"/>
    </row>
    <row r="239" spans="2:40" x14ac:dyDescent="0.3">
      <c r="B239" s="25">
        <v>44174</v>
      </c>
      <c r="C239">
        <v>238</v>
      </c>
      <c r="D239">
        <v>155.21000670000001</v>
      </c>
      <c r="E239" s="5"/>
      <c r="F239" s="6">
        <v>158.62954283303981</v>
      </c>
      <c r="G239" s="9"/>
      <c r="H239" s="10">
        <v>-8.6783975718217221E-2</v>
      </c>
      <c r="I239" s="10">
        <v>158.54275885732159</v>
      </c>
      <c r="J239" s="26">
        <f t="shared" si="28"/>
        <v>158.47524873999998</v>
      </c>
      <c r="K239" s="28">
        <v>154.84086283565654</v>
      </c>
      <c r="L239" s="119">
        <f t="shared" si="29"/>
        <v>0.15429409303982311</v>
      </c>
      <c r="M239" s="124">
        <f t="shared" si="24"/>
        <v>0.49125355180536873</v>
      </c>
      <c r="N239" s="29">
        <f t="shared" si="30"/>
        <v>2.1037574248104041E-2</v>
      </c>
      <c r="O239" s="17"/>
      <c r="AA239" s="25">
        <v>44174</v>
      </c>
      <c r="AB239">
        <v>238</v>
      </c>
      <c r="AC239">
        <v>493.60000609999997</v>
      </c>
      <c r="AD239" s="31"/>
      <c r="AE239" s="5">
        <v>509.91510078424636</v>
      </c>
      <c r="AG239">
        <v>3.6669229267298316</v>
      </c>
      <c r="AH239" s="17">
        <v>513.58202371097616</v>
      </c>
      <c r="AI239" s="28">
        <f t="shared" si="25"/>
        <v>509.21199645000002</v>
      </c>
      <c r="AJ239" s="26">
        <v>511.08263771248312</v>
      </c>
      <c r="AK239" s="109">
        <f t="shared" si="31"/>
        <v>0.70310433424634766</v>
      </c>
      <c r="AL239" s="113">
        <f t="shared" si="26"/>
        <v>0.59133216127655708</v>
      </c>
      <c r="AM239" s="33">
        <f t="shared" si="27"/>
        <v>3.1628829329546561E-2</v>
      </c>
      <c r="AN239" s="17"/>
    </row>
    <row r="240" spans="2:40" x14ac:dyDescent="0.3">
      <c r="B240" s="25">
        <v>44175</v>
      </c>
      <c r="C240">
        <v>239</v>
      </c>
      <c r="D240">
        <v>155.07449339999999</v>
      </c>
      <c r="E240" s="5"/>
      <c r="F240" s="6">
        <v>156.91977476651991</v>
      </c>
      <c r="G240" s="9"/>
      <c r="H240" s="10">
        <v>-0.89827602111905824</v>
      </c>
      <c r="I240" s="10">
        <v>156.02149874540086</v>
      </c>
      <c r="J240" s="26">
        <f t="shared" si="28"/>
        <v>157.13625184000003</v>
      </c>
      <c r="K240" s="28">
        <v>154.70491994676073</v>
      </c>
      <c r="L240" s="119">
        <f t="shared" si="29"/>
        <v>0.21647707348012091</v>
      </c>
      <c r="M240" s="124">
        <f t="shared" si="24"/>
        <v>0.68923656853210602</v>
      </c>
      <c r="N240" s="29">
        <f t="shared" si="30"/>
        <v>1.3295277610109117E-2</v>
      </c>
      <c r="O240" s="17"/>
      <c r="AA240" s="25">
        <v>44175</v>
      </c>
      <c r="AB240">
        <v>239</v>
      </c>
      <c r="AC240">
        <v>501.0899963</v>
      </c>
      <c r="AD240" s="31"/>
      <c r="AE240" s="5">
        <v>501.75755344212314</v>
      </c>
      <c r="AG240">
        <v>-2.2453122076966956</v>
      </c>
      <c r="AH240" s="17">
        <v>499.51224123442643</v>
      </c>
      <c r="AI240" s="28">
        <f t="shared" si="25"/>
        <v>504.22499999000001</v>
      </c>
      <c r="AJ240" s="26">
        <v>492.24266728718351</v>
      </c>
      <c r="AK240" s="109">
        <f t="shared" si="31"/>
        <v>2.4674465478768752</v>
      </c>
      <c r="AL240" s="113">
        <f t="shared" si="26"/>
        <v>2.0751977038434704</v>
      </c>
      <c r="AM240" s="33">
        <f t="shared" si="27"/>
        <v>6.2563685428737009E-3</v>
      </c>
      <c r="AN240" s="17"/>
    </row>
    <row r="241" spans="2:40" x14ac:dyDescent="0.3">
      <c r="B241" s="25">
        <v>44176</v>
      </c>
      <c r="C241">
        <v>240</v>
      </c>
      <c r="D241">
        <v>155.82099909999999</v>
      </c>
      <c r="E241" s="5"/>
      <c r="F241" s="6">
        <v>155.99713408325994</v>
      </c>
      <c r="G241" s="9"/>
      <c r="H241" s="10">
        <v>-0.91045835218951443</v>
      </c>
      <c r="I241" s="10">
        <v>155.08667573107041</v>
      </c>
      <c r="J241" s="26">
        <f t="shared" si="28"/>
        <v>156.15569915999998</v>
      </c>
      <c r="K241" s="28">
        <v>155.45379213447362</v>
      </c>
      <c r="L241" s="119">
        <f t="shared" si="29"/>
        <v>0.15856507674004661</v>
      </c>
      <c r="M241" s="124">
        <f t="shared" si="24"/>
        <v>0.50485184238863889</v>
      </c>
      <c r="N241" s="29">
        <f t="shared" si="30"/>
        <v>2.1479778844518318E-3</v>
      </c>
      <c r="O241" s="17"/>
      <c r="AA241" s="25">
        <v>44176</v>
      </c>
      <c r="AB241">
        <v>240</v>
      </c>
      <c r="AC241">
        <v>503.22000120000001</v>
      </c>
      <c r="AD241" s="31"/>
      <c r="AE241" s="5">
        <v>501.4237748710616</v>
      </c>
      <c r="AG241">
        <v>-1.2895453893791196</v>
      </c>
      <c r="AH241" s="17">
        <v>500.1342294816825</v>
      </c>
      <c r="AI241" s="28">
        <f t="shared" si="25"/>
        <v>502.62599790000002</v>
      </c>
      <c r="AJ241" s="26">
        <v>499.64620549130444</v>
      </c>
      <c r="AK241" s="109">
        <f t="shared" si="31"/>
        <v>1.2022230289384197</v>
      </c>
      <c r="AL241" s="113">
        <f t="shared" si="26"/>
        <v>1.0111061863964004</v>
      </c>
      <c r="AM241" s="33">
        <f t="shared" si="27"/>
        <v>1.1804047903173787E-3</v>
      </c>
      <c r="AN241" s="17"/>
    </row>
    <row r="242" spans="2:40" x14ac:dyDescent="0.3">
      <c r="B242" s="25">
        <v>44179</v>
      </c>
      <c r="C242">
        <v>241</v>
      </c>
      <c r="D242">
        <v>157.84849550000001</v>
      </c>
      <c r="E242" s="5"/>
      <c r="F242" s="6">
        <v>155.90906659162997</v>
      </c>
      <c r="G242" s="9"/>
      <c r="H242" s="10">
        <v>-0.49926292190974275</v>
      </c>
      <c r="I242" s="10">
        <v>155.40980366972022</v>
      </c>
      <c r="J242" s="26">
        <f t="shared" si="28"/>
        <v>155.77919919999999</v>
      </c>
      <c r="K242" s="28">
        <v>157.48771587363339</v>
      </c>
      <c r="L242" s="119">
        <f t="shared" si="29"/>
        <v>0.12986739162997196</v>
      </c>
      <c r="M242" s="124">
        <f t="shared" si="24"/>
        <v>0.41348191719469396</v>
      </c>
      <c r="N242" s="29">
        <f t="shared" si="30"/>
        <v>1.3109382471117812E-2</v>
      </c>
      <c r="O242" s="17"/>
      <c r="AA242" s="25">
        <v>44179</v>
      </c>
      <c r="AB242">
        <v>241</v>
      </c>
      <c r="AC242">
        <v>522.41998290000004</v>
      </c>
      <c r="AD242" s="31"/>
      <c r="AE242" s="5">
        <v>502.32188803553083</v>
      </c>
      <c r="AG242">
        <v>-0.19571611245494136</v>
      </c>
      <c r="AH242" s="17">
        <v>502.1261719230759</v>
      </c>
      <c r="AI242" s="28">
        <f t="shared" si="25"/>
        <v>501.60099790000004</v>
      </c>
      <c r="AJ242" s="26">
        <v>501.75162515555377</v>
      </c>
      <c r="AK242" s="109">
        <f t="shared" si="31"/>
        <v>0.7208901355307944</v>
      </c>
      <c r="AL242" s="113">
        <f t="shared" si="26"/>
        <v>0.60629056190260455</v>
      </c>
      <c r="AM242" s="33">
        <f t="shared" si="27"/>
        <v>3.9851050268850649E-2</v>
      </c>
      <c r="AN242" s="17"/>
    </row>
    <row r="243" spans="2:40" x14ac:dyDescent="0.3">
      <c r="B243" s="25">
        <v>44180</v>
      </c>
      <c r="C243">
        <v>242</v>
      </c>
      <c r="D243">
        <v>158.2559967</v>
      </c>
      <c r="E243" s="5"/>
      <c r="F243" s="6">
        <v>156.878781045815</v>
      </c>
      <c r="G243" s="9"/>
      <c r="H243" s="10">
        <v>0.23522576613764751</v>
      </c>
      <c r="I243" s="10">
        <v>157.11400681195266</v>
      </c>
      <c r="J243" s="26">
        <f t="shared" si="28"/>
        <v>156.42159728000001</v>
      </c>
      <c r="K243" s="28">
        <v>157.89650888772508</v>
      </c>
      <c r="L243" s="119">
        <f t="shared" si="29"/>
        <v>0.45718376581498887</v>
      </c>
      <c r="M243" s="124">
        <f t="shared" si="24"/>
        <v>1.455617284884652</v>
      </c>
      <c r="N243" s="29">
        <f t="shared" si="30"/>
        <v>1.1591342244536777E-2</v>
      </c>
      <c r="O243" s="17"/>
      <c r="AA243" s="25">
        <v>44180</v>
      </c>
      <c r="AB243">
        <v>242</v>
      </c>
      <c r="AC243">
        <v>519.78002930000002</v>
      </c>
      <c r="AD243" s="31"/>
      <c r="AE243" s="5">
        <v>512.37093546776543</v>
      </c>
      <c r="AG243">
        <v>4.9266656598898297</v>
      </c>
      <c r="AH243" s="17">
        <v>517.2976011276553</v>
      </c>
      <c r="AI243" s="28">
        <f t="shared" si="25"/>
        <v>509.51199339000004</v>
      </c>
      <c r="AJ243" s="26">
        <v>520.72999418391009</v>
      </c>
      <c r="AK243" s="109">
        <f t="shared" si="31"/>
        <v>2.8589420777653913</v>
      </c>
      <c r="AL243" s="113">
        <f t="shared" si="26"/>
        <v>2.4044573692204936</v>
      </c>
      <c r="AM243" s="33">
        <f t="shared" si="27"/>
        <v>1.9754579497462003E-2</v>
      </c>
      <c r="AN243" s="17"/>
    </row>
    <row r="244" spans="2:40" x14ac:dyDescent="0.3">
      <c r="B244" s="25">
        <v>44181</v>
      </c>
      <c r="C244">
        <v>243</v>
      </c>
      <c r="D244">
        <v>162.04800420000001</v>
      </c>
      <c r="E244" s="5"/>
      <c r="F244" s="6">
        <v>157.56738887290749</v>
      </c>
      <c r="G244" s="9"/>
      <c r="H244" s="10">
        <v>0.46191679661506513</v>
      </c>
      <c r="I244" s="10">
        <v>158.02930566952256</v>
      </c>
      <c r="J244" s="26">
        <f t="shared" si="28"/>
        <v>157.32859649</v>
      </c>
      <c r="K244" s="28">
        <v>161.70053737987027</v>
      </c>
      <c r="L244" s="119">
        <f t="shared" si="29"/>
        <v>0.23879238290749072</v>
      </c>
      <c r="M244" s="124">
        <f t="shared" si="24"/>
        <v>0.76028578888691156</v>
      </c>
      <c r="N244" s="29">
        <f t="shared" si="30"/>
        <v>2.9123516412922369E-2</v>
      </c>
      <c r="O244" s="17"/>
      <c r="AA244" s="25">
        <v>44181</v>
      </c>
      <c r="AB244">
        <v>243</v>
      </c>
      <c r="AC244">
        <v>524.83001709999996</v>
      </c>
      <c r="AD244" s="31"/>
      <c r="AE244" s="5">
        <v>516.07548238388267</v>
      </c>
      <c r="AG244">
        <v>4.3156062880035337</v>
      </c>
      <c r="AH244" s="17">
        <v>520.39108867188622</v>
      </c>
      <c r="AI244" s="28">
        <f t="shared" si="25"/>
        <v>515.39100646000009</v>
      </c>
      <c r="AJ244" s="26">
        <v>518.12051181973993</v>
      </c>
      <c r="AK244" s="109">
        <f t="shared" si="31"/>
        <v>0.68447592388258727</v>
      </c>
      <c r="AL244" s="113">
        <f t="shared" si="26"/>
        <v>0.57566510074939292</v>
      </c>
      <c r="AM244" s="33">
        <f t="shared" si="27"/>
        <v>1.798489097890411E-2</v>
      </c>
      <c r="AN244" s="17"/>
    </row>
    <row r="245" spans="2:40" x14ac:dyDescent="0.3">
      <c r="B245" s="25">
        <v>44182</v>
      </c>
      <c r="C245">
        <v>244</v>
      </c>
      <c r="D245">
        <v>161.80400090000001</v>
      </c>
      <c r="E245" s="5"/>
      <c r="F245" s="6">
        <v>159.80769653645376</v>
      </c>
      <c r="G245" s="9"/>
      <c r="H245" s="10">
        <v>1.3511122300806702</v>
      </c>
      <c r="I245" s="10">
        <v>161.15880876653443</v>
      </c>
      <c r="J245" s="26">
        <f t="shared" si="28"/>
        <v>159.44779970000002</v>
      </c>
      <c r="K245" s="28">
        <v>161.45576056827971</v>
      </c>
      <c r="L245" s="119">
        <f t="shared" si="29"/>
        <v>0.35989683645374271</v>
      </c>
      <c r="M245" s="124">
        <f t="shared" si="24"/>
        <v>1.1458675812416552</v>
      </c>
      <c r="N245" s="29">
        <f t="shared" si="30"/>
        <v>1.4562070077959281E-2</v>
      </c>
      <c r="O245" s="17"/>
      <c r="AA245" s="25">
        <v>44182</v>
      </c>
      <c r="AB245">
        <v>244</v>
      </c>
      <c r="AC245">
        <v>532.90002440000001</v>
      </c>
      <c r="AD245" s="31"/>
      <c r="AE245" s="5">
        <v>520.45274974194126</v>
      </c>
      <c r="AG245">
        <v>4.3464368230310608</v>
      </c>
      <c r="AH245" s="17">
        <v>524.79918656497227</v>
      </c>
      <c r="AI245" s="28">
        <f t="shared" si="25"/>
        <v>520.67201233000003</v>
      </c>
      <c r="AJ245" s="26">
        <v>523.11221095542692</v>
      </c>
      <c r="AK245" s="109">
        <f t="shared" si="31"/>
        <v>0.21926258805876842</v>
      </c>
      <c r="AL245" s="113">
        <f t="shared" si="26"/>
        <v>0.18440651517652976</v>
      </c>
      <c r="AM245" s="33">
        <f t="shared" si="27"/>
        <v>2.2946165340802294E-2</v>
      </c>
      <c r="AN245" s="17"/>
    </row>
    <row r="246" spans="2:40" x14ac:dyDescent="0.3">
      <c r="B246" s="25">
        <v>44183</v>
      </c>
      <c r="C246">
        <v>245</v>
      </c>
      <c r="D246">
        <v>160.08250430000001</v>
      </c>
      <c r="E246" s="5"/>
      <c r="F246" s="6">
        <v>160.80584871822688</v>
      </c>
      <c r="G246" s="9"/>
      <c r="H246" s="10">
        <v>1.1746322059268961</v>
      </c>
      <c r="I246" s="10">
        <v>161.98048092415377</v>
      </c>
      <c r="J246" s="26">
        <f t="shared" si="28"/>
        <v>160.77205051000001</v>
      </c>
      <c r="K246" s="28">
        <v>159.72880667498413</v>
      </c>
      <c r="L246" s="119">
        <f t="shared" si="29"/>
        <v>3.3798208226869519E-2</v>
      </c>
      <c r="M246" s="124">
        <f t="shared" si="24"/>
        <v>0.10760936798676891</v>
      </c>
      <c r="N246" s="29">
        <f t="shared" si="30"/>
        <v>4.3074426716099489E-3</v>
      </c>
      <c r="O246" s="17"/>
      <c r="AA246" s="25">
        <v>44183</v>
      </c>
      <c r="AB246">
        <v>245</v>
      </c>
      <c r="AC246">
        <v>534.45001219999995</v>
      </c>
      <c r="AD246" s="31"/>
      <c r="AE246" s="5">
        <v>526.67638707097058</v>
      </c>
      <c r="AG246">
        <v>5.2850370760301884</v>
      </c>
      <c r="AH246" s="17">
        <v>531.9614241470008</v>
      </c>
      <c r="AI246" s="28">
        <f t="shared" si="25"/>
        <v>526.80701904</v>
      </c>
      <c r="AJ246" s="26">
        <v>531.0890715063374</v>
      </c>
      <c r="AK246" s="109">
        <f t="shared" si="31"/>
        <v>0.13063196902942309</v>
      </c>
      <c r="AL246" s="113">
        <f t="shared" si="26"/>
        <v>0.10986546493242912</v>
      </c>
      <c r="AM246" s="33">
        <f t="shared" si="27"/>
        <v>1.4300669820435541E-2</v>
      </c>
      <c r="AN246" s="17"/>
    </row>
    <row r="247" spans="2:40" x14ac:dyDescent="0.3">
      <c r="B247" s="25">
        <v>44186</v>
      </c>
      <c r="C247">
        <v>246</v>
      </c>
      <c r="D247">
        <v>160.3090057</v>
      </c>
      <c r="E247" s="5"/>
      <c r="F247" s="6">
        <v>160.44417650911345</v>
      </c>
      <c r="G247" s="9"/>
      <c r="H247" s="10">
        <v>0.40647999840672988</v>
      </c>
      <c r="I247" s="10">
        <v>160.85065650752017</v>
      </c>
      <c r="J247" s="26">
        <f t="shared" si="28"/>
        <v>160.8094025</v>
      </c>
      <c r="K247" s="28">
        <v>159.95602610403608</v>
      </c>
      <c r="L247" s="119">
        <f t="shared" si="29"/>
        <v>0.36522599088655738</v>
      </c>
      <c r="M247" s="124">
        <f t="shared" si="24"/>
        <v>1.162834958227136</v>
      </c>
      <c r="N247" s="29">
        <f t="shared" si="30"/>
        <v>3.121451585423964E-3</v>
      </c>
      <c r="O247" s="17"/>
      <c r="AA247" s="25">
        <v>44186</v>
      </c>
      <c r="AB247">
        <v>246</v>
      </c>
      <c r="AC247">
        <v>528.9099731</v>
      </c>
      <c r="AD247" s="31"/>
      <c r="AE247" s="5">
        <v>530.56319963548526</v>
      </c>
      <c r="AG247">
        <v>4.585924820272437</v>
      </c>
      <c r="AH247" s="17">
        <v>535.14912445575771</v>
      </c>
      <c r="AI247" s="28">
        <f t="shared" si="25"/>
        <v>530.59401854999999</v>
      </c>
      <c r="AJ247" s="26">
        <v>532.62116882379723</v>
      </c>
      <c r="AK247" s="109">
        <f t="shared" si="31"/>
        <v>3.0818914514725293E-2</v>
      </c>
      <c r="AL247" s="113">
        <f t="shared" si="26"/>
        <v>2.5919645834247867E-2</v>
      </c>
      <c r="AM247" s="33">
        <f t="shared" si="27"/>
        <v>3.183992618119125E-3</v>
      </c>
      <c r="AN247" s="17"/>
    </row>
    <row r="248" spans="2:40" x14ac:dyDescent="0.3">
      <c r="B248" s="25">
        <v>44187</v>
      </c>
      <c r="C248">
        <v>247</v>
      </c>
      <c r="D248">
        <v>160.32600400000001</v>
      </c>
      <c r="E248" s="5"/>
      <c r="F248" s="6">
        <v>160.37659110455672</v>
      </c>
      <c r="G248" s="9"/>
      <c r="H248" s="10">
        <v>0.16944729692500321</v>
      </c>
      <c r="I248" s="10">
        <v>160.54603840148172</v>
      </c>
      <c r="J248" s="26">
        <f t="shared" si="28"/>
        <v>160.71395417000002</v>
      </c>
      <c r="K248" s="28">
        <v>159.97307829011908</v>
      </c>
      <c r="L248" s="119">
        <f t="shared" si="29"/>
        <v>0.33736306544329864</v>
      </c>
      <c r="M248" s="124">
        <f t="shared" si="24"/>
        <v>1.0741228058820931</v>
      </c>
      <c r="N248" s="29">
        <f t="shared" si="30"/>
        <v>2.4197582445827722E-3</v>
      </c>
      <c r="O248" s="17"/>
      <c r="AA248" s="25">
        <v>44187</v>
      </c>
      <c r="AB248">
        <v>247</v>
      </c>
      <c r="AC248">
        <v>527.33001709999996</v>
      </c>
      <c r="AD248" s="31"/>
      <c r="AE248" s="5">
        <v>529.73658636774258</v>
      </c>
      <c r="AG248">
        <v>1.8796557762648751</v>
      </c>
      <c r="AH248" s="17">
        <v>531.6162421440074</v>
      </c>
      <c r="AI248" s="28">
        <f t="shared" si="25"/>
        <v>530.96199948999993</v>
      </c>
      <c r="AJ248" s="26">
        <v>527.14507472568039</v>
      </c>
      <c r="AK248" s="109">
        <f t="shared" si="31"/>
        <v>1.2254131222573506</v>
      </c>
      <c r="AL248" s="113">
        <f t="shared" si="26"/>
        <v>1.0306097612352432</v>
      </c>
      <c r="AM248" s="33">
        <f t="shared" si="27"/>
        <v>6.8874941160635894E-3</v>
      </c>
      <c r="AN248" s="17"/>
    </row>
    <row r="249" spans="2:40" x14ac:dyDescent="0.3">
      <c r="B249" s="25">
        <v>44188</v>
      </c>
      <c r="C249">
        <v>248</v>
      </c>
      <c r="D249">
        <v>159.26350400000001</v>
      </c>
      <c r="E249" s="5"/>
      <c r="F249" s="6">
        <v>160.35129755227837</v>
      </c>
      <c r="G249" s="9"/>
      <c r="H249" s="10">
        <v>7.2076872323323632E-2</v>
      </c>
      <c r="I249" s="10">
        <v>160.42337442460169</v>
      </c>
      <c r="J249" s="26">
        <f t="shared" si="28"/>
        <v>160.42000426000001</v>
      </c>
      <c r="K249" s="28">
        <v>158.90721007311151</v>
      </c>
      <c r="L249" s="119">
        <f t="shared" si="29"/>
        <v>6.8706707721645444E-2</v>
      </c>
      <c r="M249" s="124">
        <f t="shared" si="24"/>
        <v>0.21875376779589498</v>
      </c>
      <c r="N249" s="29">
        <f t="shared" si="30"/>
        <v>7.2615522762829662E-3</v>
      </c>
      <c r="O249" s="17"/>
      <c r="AA249" s="25">
        <v>44188</v>
      </c>
      <c r="AB249">
        <v>248</v>
      </c>
      <c r="AC249">
        <v>514.47998050000001</v>
      </c>
      <c r="AD249" s="31"/>
      <c r="AE249" s="5">
        <v>528.53330173387121</v>
      </c>
      <c r="AG249">
        <v>0.3381855711967563</v>
      </c>
      <c r="AH249" s="17">
        <v>528.87148730506794</v>
      </c>
      <c r="AI249" s="28">
        <f t="shared" si="25"/>
        <v>529.78500364999991</v>
      </c>
      <c r="AJ249" s="26">
        <v>525.58335511130349</v>
      </c>
      <c r="AK249" s="109">
        <f t="shared" si="31"/>
        <v>1.2517019161286953</v>
      </c>
      <c r="AL249" s="113">
        <f t="shared" si="26"/>
        <v>1.0527194376233986</v>
      </c>
      <c r="AM249" s="33">
        <f t="shared" si="27"/>
        <v>2.9748530030508927E-2</v>
      </c>
      <c r="AN249" s="17"/>
    </row>
    <row r="250" spans="2:40" x14ac:dyDescent="0.3">
      <c r="B250" s="25">
        <v>44189</v>
      </c>
      <c r="C250">
        <v>249</v>
      </c>
      <c r="D250">
        <v>158.6345062</v>
      </c>
      <c r="E250" s="5"/>
      <c r="F250" s="6">
        <v>159.80740077613919</v>
      </c>
      <c r="G250" s="9"/>
      <c r="H250" s="10">
        <v>-0.23590995190792718</v>
      </c>
      <c r="I250" s="10">
        <v>159.57149082423126</v>
      </c>
      <c r="J250" s="26">
        <f t="shared" si="28"/>
        <v>159.87325437000001</v>
      </c>
      <c r="K250" s="28">
        <v>158.27621829561724</v>
      </c>
      <c r="L250" s="119">
        <f t="shared" si="29"/>
        <v>6.5853593860822457E-2</v>
      </c>
      <c r="M250" s="124">
        <f t="shared" si="24"/>
        <v>0.20966980164903368</v>
      </c>
      <c r="N250" s="29">
        <f t="shared" si="30"/>
        <v>7.8088191508488333E-3</v>
      </c>
      <c r="O250" s="17"/>
      <c r="AA250" s="25">
        <v>44189</v>
      </c>
      <c r="AB250">
        <v>249</v>
      </c>
      <c r="AC250">
        <v>513.96997069999998</v>
      </c>
      <c r="AD250" s="31"/>
      <c r="AE250" s="5">
        <v>521.50664111693561</v>
      </c>
      <c r="AG250">
        <v>-3.3442375228694221</v>
      </c>
      <c r="AH250" s="17">
        <v>518.16240359406618</v>
      </c>
      <c r="AI250" s="28">
        <f t="shared" si="25"/>
        <v>523.21799317</v>
      </c>
      <c r="AJ250" s="26">
        <v>512.88163797254788</v>
      </c>
      <c r="AK250" s="109">
        <f t="shared" si="31"/>
        <v>1.7113520530643882</v>
      </c>
      <c r="AL250" s="113">
        <f t="shared" si="26"/>
        <v>1.4392992034793373</v>
      </c>
      <c r="AM250" s="33">
        <f t="shared" si="27"/>
        <v>1.7993312833830943E-2</v>
      </c>
      <c r="AN250" s="17"/>
    </row>
    <row r="251" spans="2:40" x14ac:dyDescent="0.3">
      <c r="B251" s="25">
        <v>44193</v>
      </c>
      <c r="C251">
        <v>250</v>
      </c>
      <c r="D251">
        <v>164.19799800000001</v>
      </c>
      <c r="E251" s="5"/>
      <c r="F251" s="6">
        <v>159.2209534880696</v>
      </c>
      <c r="G251" s="9"/>
      <c r="H251" s="10">
        <v>-0.41117861998875999</v>
      </c>
      <c r="I251" s="10">
        <v>158.80977486808084</v>
      </c>
      <c r="J251" s="26">
        <f t="shared" si="28"/>
        <v>159.32895505000002</v>
      </c>
      <c r="K251" s="28">
        <v>163.8573468463957</v>
      </c>
      <c r="L251" s="119">
        <f t="shared" si="29"/>
        <v>0.10800156193042199</v>
      </c>
      <c r="M251" s="124">
        <f t="shared" si="24"/>
        <v>0.34386378540851575</v>
      </c>
      <c r="N251" s="29">
        <f t="shared" si="30"/>
        <v>2.9653485482813213E-2</v>
      </c>
      <c r="O251" s="17"/>
      <c r="AA251" s="25">
        <v>44193</v>
      </c>
      <c r="AB251">
        <v>250</v>
      </c>
      <c r="AC251">
        <v>519.11999509999998</v>
      </c>
      <c r="AD251" s="31"/>
      <c r="AE251" s="5">
        <v>517.73830590846774</v>
      </c>
      <c r="AG251">
        <v>-3.5562863656686483</v>
      </c>
      <c r="AH251" s="17">
        <v>514.18201954279914</v>
      </c>
      <c r="AI251" s="28">
        <f t="shared" si="25"/>
        <v>518.28898315999993</v>
      </c>
      <c r="AJ251" s="26">
        <v>512.37751487786397</v>
      </c>
      <c r="AK251" s="109">
        <f t="shared" si="31"/>
        <v>0.55067725153219271</v>
      </c>
      <c r="AL251" s="113">
        <f t="shared" si="26"/>
        <v>0.46313634186796698</v>
      </c>
      <c r="AM251" s="33">
        <f t="shared" si="27"/>
        <v>1.6008089610186798E-3</v>
      </c>
      <c r="AN251" s="17"/>
    </row>
    <row r="252" spans="2:40" x14ac:dyDescent="0.3">
      <c r="B252" s="25">
        <v>44194</v>
      </c>
      <c r="C252">
        <v>251</v>
      </c>
      <c r="D252">
        <v>166.1000061</v>
      </c>
      <c r="E252" s="5"/>
      <c r="F252" s="6">
        <v>161.70947574403482</v>
      </c>
      <c r="G252" s="9"/>
      <c r="H252" s="10">
        <v>1.038671817988231</v>
      </c>
      <c r="I252" s="10">
        <v>162.74814756202306</v>
      </c>
      <c r="J252" s="26">
        <f t="shared" si="28"/>
        <v>161.15485226000001</v>
      </c>
      <c r="K252" s="28">
        <v>165.76538447677774</v>
      </c>
      <c r="L252" s="119">
        <f t="shared" si="29"/>
        <v>0.55462348403480632</v>
      </c>
      <c r="M252" s="124">
        <f t="shared" si="24"/>
        <v>1.7658534495967066</v>
      </c>
      <c r="N252" s="29">
        <f t="shared" si="30"/>
        <v>2.9772147250992718E-2</v>
      </c>
      <c r="O252" s="17"/>
      <c r="AA252" s="25">
        <v>44194</v>
      </c>
      <c r="AB252">
        <v>251</v>
      </c>
      <c r="AC252">
        <v>530.86999509999998</v>
      </c>
      <c r="AD252" s="31"/>
      <c r="AE252" s="5">
        <v>518.4291505042338</v>
      </c>
      <c r="AG252">
        <v>-1.4327208849512911</v>
      </c>
      <c r="AH252" s="17">
        <v>516.99642961928248</v>
      </c>
      <c r="AI252" s="28">
        <f t="shared" si="25"/>
        <v>517.46798706000004</v>
      </c>
      <c r="AJ252" s="26">
        <v>517.46809595733657</v>
      </c>
      <c r="AK252" s="109">
        <f t="shared" si="31"/>
        <v>0.96116344423376177</v>
      </c>
      <c r="AL252" s="113">
        <f t="shared" si="26"/>
        <v>0.80836773311602206</v>
      </c>
      <c r="AM252" s="33">
        <f t="shared" si="27"/>
        <v>2.5245367347377402E-2</v>
      </c>
      <c r="AN252" s="17"/>
    </row>
    <row r="253" spans="2:40" x14ac:dyDescent="0.3">
      <c r="B253" s="25">
        <v>44195</v>
      </c>
      <c r="C253">
        <v>252</v>
      </c>
      <c r="D253">
        <v>164.29249569999999</v>
      </c>
      <c r="E253" s="5"/>
      <c r="F253" s="6">
        <v>163.90474092201742</v>
      </c>
      <c r="G253" s="9"/>
      <c r="H253" s="10">
        <v>1.6169684979854182</v>
      </c>
      <c r="I253" s="10">
        <v>165.52170942000285</v>
      </c>
      <c r="J253" s="26">
        <f t="shared" si="28"/>
        <v>163.35265348000001</v>
      </c>
      <c r="K253" s="28">
        <v>163.95214411228773</v>
      </c>
      <c r="L253" s="119">
        <f t="shared" si="29"/>
        <v>0.55208744201740956</v>
      </c>
      <c r="M253" s="124">
        <f t="shared" si="24"/>
        <v>1.7577790014825312</v>
      </c>
      <c r="N253" s="29">
        <f t="shared" si="30"/>
        <v>5.7205425968824353E-3</v>
      </c>
      <c r="O253" s="17"/>
      <c r="AA253" s="25">
        <v>44195</v>
      </c>
      <c r="AB253">
        <v>252</v>
      </c>
      <c r="AC253">
        <v>524.5900269</v>
      </c>
      <c r="AD253" s="31"/>
      <c r="AE253" s="5">
        <v>524.64957280211684</v>
      </c>
      <c r="AG253">
        <v>2.3938507064658712</v>
      </c>
      <c r="AH253" s="17">
        <v>527.04342350858269</v>
      </c>
      <c r="AI253" s="28">
        <f t="shared" si="25"/>
        <v>522.32598875999997</v>
      </c>
      <c r="AJ253" s="26">
        <v>529.0824734899561</v>
      </c>
      <c r="AK253" s="109">
        <f t="shared" si="31"/>
        <v>2.3235840421168632</v>
      </c>
      <c r="AL253" s="113">
        <f t="shared" si="26"/>
        <v>1.9542049545256674</v>
      </c>
      <c r="AM253" s="33">
        <f t="shared" si="27"/>
        <v>4.3158238317626413E-3</v>
      </c>
      <c r="AN253" s="17"/>
    </row>
    <row r="254" spans="2:40" x14ac:dyDescent="0.3">
      <c r="B254" s="25">
        <v>44196</v>
      </c>
      <c r="C254">
        <v>253</v>
      </c>
      <c r="D254" s="17"/>
      <c r="F254" s="73">
        <v>164.09861831100869</v>
      </c>
      <c r="G254" s="9"/>
      <c r="H254" s="10">
        <v>0.90542294348834318</v>
      </c>
      <c r="I254" s="74">
        <v>165.00404125449703</v>
      </c>
      <c r="J254" s="129">
        <f t="shared" si="28"/>
        <v>164.25005033000002</v>
      </c>
      <c r="K254" s="130"/>
      <c r="L254" s="120">
        <f>AVERAGE(L6:L253)</f>
        <v>0.31408239690642148</v>
      </c>
      <c r="M254" s="124"/>
      <c r="N254" s="57"/>
      <c r="O254" s="17"/>
      <c r="AA254" s="25">
        <v>44196</v>
      </c>
      <c r="AB254">
        <v>253</v>
      </c>
      <c r="AD254" s="31"/>
      <c r="AE254" s="21">
        <v>524.61979985105836</v>
      </c>
      <c r="AF254" s="2"/>
      <c r="AG254" s="2">
        <v>1.1820388777036976</v>
      </c>
      <c r="AH254" s="131">
        <v>525.80183872876205</v>
      </c>
      <c r="AI254" s="126">
        <f t="shared" si="25"/>
        <v>524.31800538000005</v>
      </c>
      <c r="AJ254" s="132">
        <v>522.87499080334806</v>
      </c>
      <c r="AK254" s="110">
        <f>AVERAGE(AK6:AK253)</f>
        <v>1.1890175780875825</v>
      </c>
      <c r="AL254" s="127"/>
      <c r="AM254" s="31"/>
      <c r="AN254" s="17"/>
    </row>
    <row r="255" spans="2:40" x14ac:dyDescent="0.3">
      <c r="B255" s="25">
        <v>44200</v>
      </c>
      <c r="C255">
        <v>254</v>
      </c>
      <c r="D255" s="17"/>
      <c r="F255" s="17"/>
      <c r="G255" s="9"/>
      <c r="H255" s="78"/>
      <c r="I255" s="78"/>
      <c r="J255" s="129">
        <f t="shared" si="28"/>
        <v>98.927549729999996</v>
      </c>
      <c r="K255" s="53"/>
      <c r="L255" s="120"/>
      <c r="M255" s="128"/>
      <c r="N255" s="57"/>
      <c r="O255" s="17"/>
      <c r="AA255" s="25">
        <v>44200</v>
      </c>
      <c r="AB255">
        <v>254</v>
      </c>
      <c r="AD255" s="31"/>
      <c r="AE255" s="5"/>
      <c r="AH255" s="17"/>
      <c r="AI255" s="126">
        <f t="shared" si="25"/>
        <v>315.46300659999997</v>
      </c>
      <c r="AJ255" s="26"/>
      <c r="AK255" s="111"/>
      <c r="AL255" s="127"/>
      <c r="AM255" s="31"/>
      <c r="AN255" s="17"/>
    </row>
    <row r="256" spans="2:40" x14ac:dyDescent="0.3">
      <c r="B256" s="25">
        <v>44201</v>
      </c>
      <c r="C256">
        <v>255</v>
      </c>
      <c r="D256" s="17"/>
      <c r="F256" s="17"/>
      <c r="G256" s="9"/>
      <c r="H256" s="78"/>
      <c r="I256" s="78"/>
      <c r="J256" s="129">
        <f t="shared" si="28"/>
        <v>49.468499749999999</v>
      </c>
      <c r="K256" s="53"/>
      <c r="L256" s="118"/>
      <c r="M256" s="124"/>
      <c r="N256" s="57"/>
      <c r="O256" s="17"/>
      <c r="AA256" s="25">
        <v>44201</v>
      </c>
      <c r="AB256">
        <v>255</v>
      </c>
      <c r="AD256" s="31"/>
      <c r="AE256" s="5"/>
      <c r="AH256" s="17"/>
      <c r="AI256" s="126">
        <f t="shared" si="25"/>
        <v>158.00500489000001</v>
      </c>
      <c r="AJ256" s="26"/>
      <c r="AK256" s="111"/>
      <c r="AL256" s="113"/>
      <c r="AM256" s="31"/>
      <c r="AN256" s="17"/>
    </row>
    <row r="257" spans="2:40" x14ac:dyDescent="0.3">
      <c r="B257" s="25">
        <v>44202</v>
      </c>
      <c r="C257">
        <v>256</v>
      </c>
      <c r="D257" s="17"/>
      <c r="F257" s="17"/>
      <c r="G257" s="9"/>
      <c r="H257" s="78"/>
      <c r="I257" s="78"/>
      <c r="J257" s="129">
        <f t="shared" si="28"/>
        <v>16.42924957</v>
      </c>
      <c r="K257" s="53"/>
      <c r="L257" s="118"/>
      <c r="M257" s="124"/>
      <c r="N257" s="57"/>
      <c r="O257" s="17"/>
      <c r="AA257" s="25">
        <v>44202</v>
      </c>
      <c r="AB257">
        <v>256</v>
      </c>
      <c r="AD257" s="31"/>
      <c r="AE257" s="5"/>
      <c r="AH257" s="17"/>
      <c r="AI257" s="126">
        <f t="shared" si="25"/>
        <v>52.459002690000005</v>
      </c>
      <c r="AJ257" s="26"/>
      <c r="AK257" s="111"/>
      <c r="AL257" s="113"/>
      <c r="AM257" s="31"/>
      <c r="AN257" s="17"/>
    </row>
    <row r="258" spans="2:40" x14ac:dyDescent="0.3">
      <c r="B258" s="25">
        <v>44203</v>
      </c>
      <c r="C258">
        <v>257</v>
      </c>
      <c r="D258" s="17"/>
      <c r="F258" s="17"/>
      <c r="G258" s="9"/>
      <c r="H258" s="78"/>
      <c r="I258" s="78"/>
      <c r="J258" s="129">
        <f t="shared" si="28"/>
        <v>0</v>
      </c>
      <c r="K258" s="53"/>
      <c r="L258" s="118"/>
      <c r="M258" s="124"/>
      <c r="N258" s="57"/>
      <c r="O258" s="17"/>
      <c r="AA258" s="25">
        <v>44203</v>
      </c>
      <c r="AB258">
        <v>257</v>
      </c>
      <c r="AD258" s="31"/>
      <c r="AE258" s="5"/>
      <c r="AH258" s="17"/>
      <c r="AI258" s="28">
        <f t="shared" si="25"/>
        <v>0</v>
      </c>
      <c r="AJ258" s="26"/>
      <c r="AK258" s="111"/>
      <c r="AL258" s="113"/>
      <c r="AM258" s="31"/>
      <c r="AN258" s="17"/>
    </row>
    <row r="259" spans="2:40" x14ac:dyDescent="0.3">
      <c r="B259" s="25">
        <v>44204</v>
      </c>
      <c r="C259">
        <v>258</v>
      </c>
      <c r="D259" s="17"/>
      <c r="F259" s="17"/>
      <c r="G259" s="9"/>
      <c r="H259" s="78"/>
      <c r="I259" s="78"/>
      <c r="J259" s="76">
        <f t="shared" si="28"/>
        <v>0</v>
      </c>
      <c r="K259" s="53"/>
      <c r="L259" s="118"/>
      <c r="M259" s="124"/>
      <c r="N259" s="57"/>
      <c r="O259" s="17"/>
      <c r="AA259" s="25">
        <v>44204</v>
      </c>
      <c r="AB259">
        <v>258</v>
      </c>
      <c r="AD259" s="31"/>
      <c r="AE259" s="5"/>
      <c r="AH259" s="17"/>
      <c r="AI259" s="28">
        <f t="shared" si="25"/>
        <v>0</v>
      </c>
      <c r="AJ259" s="26"/>
      <c r="AK259" s="111"/>
      <c r="AL259" s="113"/>
      <c r="AM259" s="31"/>
      <c r="AN259" s="17"/>
    </row>
    <row r="260" spans="2:40" x14ac:dyDescent="0.3">
      <c r="B260" s="25">
        <v>44207</v>
      </c>
      <c r="C260">
        <v>259</v>
      </c>
      <c r="D260" s="17"/>
      <c r="F260" s="17"/>
      <c r="G260" s="9"/>
      <c r="H260" s="78"/>
      <c r="I260" s="78"/>
      <c r="J260" s="76">
        <f t="shared" si="28"/>
        <v>0</v>
      </c>
      <c r="K260" s="53"/>
      <c r="L260" s="118"/>
      <c r="M260" s="124"/>
      <c r="N260" s="57"/>
      <c r="O260" s="17"/>
      <c r="AA260" s="25">
        <v>44207</v>
      </c>
      <c r="AB260">
        <v>259</v>
      </c>
      <c r="AD260" s="31"/>
      <c r="AE260" s="5"/>
      <c r="AH260" s="17"/>
      <c r="AI260" s="28">
        <f t="shared" si="25"/>
        <v>0</v>
      </c>
      <c r="AJ260" s="26"/>
      <c r="AK260" s="111"/>
      <c r="AL260" s="113"/>
      <c r="AM260" s="31"/>
      <c r="AN260" s="17"/>
    </row>
    <row r="261" spans="2:40" x14ac:dyDescent="0.3">
      <c r="B261" s="25">
        <v>44208</v>
      </c>
      <c r="C261">
        <v>260</v>
      </c>
      <c r="D261" s="17"/>
      <c r="F261" s="17"/>
      <c r="G261" s="9"/>
      <c r="H261" s="78"/>
      <c r="I261" s="78"/>
      <c r="J261" s="76">
        <f t="shared" si="28"/>
        <v>0</v>
      </c>
      <c r="K261" s="53"/>
      <c r="L261" s="118"/>
      <c r="M261" s="124"/>
      <c r="N261" s="57"/>
      <c r="O261" s="17"/>
      <c r="AA261" s="25">
        <v>44208</v>
      </c>
      <c r="AB261">
        <v>260</v>
      </c>
      <c r="AD261" s="31"/>
      <c r="AE261" s="5"/>
      <c r="AH261" s="17"/>
      <c r="AI261" s="28">
        <f t="shared" si="25"/>
        <v>0</v>
      </c>
      <c r="AJ261" s="26"/>
      <c r="AK261" s="111"/>
      <c r="AL261" s="113"/>
      <c r="AM261" s="31"/>
      <c r="AN261" s="17"/>
    </row>
    <row r="262" spans="2:40" x14ac:dyDescent="0.3">
      <c r="B262" s="25">
        <v>44209</v>
      </c>
      <c r="C262">
        <v>261</v>
      </c>
      <c r="D262" s="17"/>
      <c r="F262" s="17"/>
      <c r="G262" s="9"/>
      <c r="H262" s="78"/>
      <c r="I262" s="78"/>
      <c r="J262" s="76">
        <f t="shared" si="28"/>
        <v>0</v>
      </c>
      <c r="K262" s="53"/>
      <c r="L262" s="118"/>
      <c r="M262" s="124"/>
      <c r="N262" s="57"/>
      <c r="O262" s="17"/>
      <c r="AA262" s="25">
        <v>44209</v>
      </c>
      <c r="AB262">
        <v>261</v>
      </c>
      <c r="AD262" s="31"/>
      <c r="AE262" s="5"/>
      <c r="AH262" s="17"/>
      <c r="AI262" s="28">
        <f t="shared" ref="AI262:AI325" si="32">(0.4)*(AC261)+(0.3)*(AC260)+(0.2)*(AC259)+(0.1)*AC258</f>
        <v>0</v>
      </c>
      <c r="AJ262" s="26"/>
      <c r="AK262" s="111"/>
      <c r="AL262" s="113"/>
      <c r="AM262" s="31"/>
      <c r="AN262" s="17"/>
    </row>
    <row r="263" spans="2:40" ht="15" thickBot="1" x14ac:dyDescent="0.35">
      <c r="B263" s="27">
        <v>44210</v>
      </c>
      <c r="C263" s="13">
        <v>262</v>
      </c>
      <c r="D263" s="18"/>
      <c r="E263" s="13"/>
      <c r="F263" s="18"/>
      <c r="G263" s="11"/>
      <c r="H263" s="79"/>
      <c r="I263" s="79"/>
      <c r="J263" s="16">
        <f t="shared" ref="J263" si="33">(0.4)*(D262)+(0.3)*(D261)+(0.2)*(D260)+(0.1)*D259</f>
        <v>0</v>
      </c>
      <c r="K263" s="60"/>
      <c r="L263" s="121"/>
      <c r="M263" s="125"/>
      <c r="N263" s="82"/>
      <c r="O263" s="18"/>
      <c r="AA263" s="27">
        <v>44210</v>
      </c>
      <c r="AB263" s="13">
        <v>262</v>
      </c>
      <c r="AC263" s="13"/>
      <c r="AD263" s="32"/>
      <c r="AE263" s="7"/>
      <c r="AF263" s="13"/>
      <c r="AG263" s="13"/>
      <c r="AH263" s="18"/>
      <c r="AI263" s="81">
        <f t="shared" ref="AI263" si="34">(0.4)*(AC262)+(0.3)*(AC261)+(0.2)*(AC260)+(0.1)*AC259</f>
        <v>0</v>
      </c>
      <c r="AJ263" s="75"/>
      <c r="AK263" s="112"/>
      <c r="AL263" s="114"/>
      <c r="AM263" s="32"/>
      <c r="AN263" s="18"/>
    </row>
    <row r="264" spans="2:40" ht="15" thickTop="1" x14ac:dyDescent="0.3"/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39523-8654-44A2-A17D-E4BE215B38CD}">
  <dimension ref="A1:CR264"/>
  <sheetViews>
    <sheetView zoomScale="61" zoomScaleNormal="96" workbookViewId="0">
      <selection activeCell="L249" sqref="L249"/>
    </sheetView>
  </sheetViews>
  <sheetFormatPr defaultRowHeight="14.4" x14ac:dyDescent="0.3"/>
  <cols>
    <col min="1" max="1" width="10.5546875" bestFit="1" customWidth="1"/>
    <col min="2" max="2" width="12.44140625" bestFit="1" customWidth="1"/>
    <col min="3" max="3" width="10.21875" bestFit="1" customWidth="1"/>
    <col min="5" max="5" width="8.6640625" bestFit="1" customWidth="1"/>
    <col min="6" max="6" width="12" bestFit="1" customWidth="1"/>
    <col min="7" max="7" width="26.109375" bestFit="1" customWidth="1"/>
    <col min="8" max="8" width="48.5546875" bestFit="1" customWidth="1"/>
    <col min="9" max="10" width="46.44140625" customWidth="1"/>
    <col min="11" max="11" width="14.88671875" bestFit="1" customWidth="1"/>
    <col min="12" max="12" width="10" bestFit="1" customWidth="1"/>
    <col min="13" max="13" width="31.21875" bestFit="1" customWidth="1"/>
    <col min="14" max="14" width="10.77734375" bestFit="1" customWidth="1"/>
    <col min="15" max="15" width="30.6640625" bestFit="1" customWidth="1"/>
    <col min="16" max="16" width="51.109375" bestFit="1" customWidth="1"/>
    <col min="17" max="17" width="10" customWidth="1"/>
    <col min="18" max="18" width="22.6640625" bestFit="1" customWidth="1"/>
    <col min="19" max="19" width="12.44140625" bestFit="1" customWidth="1"/>
    <col min="55" max="55" width="10.5546875" bestFit="1" customWidth="1"/>
    <col min="56" max="56" width="12" bestFit="1" customWidth="1"/>
    <col min="57" max="58" width="12" customWidth="1"/>
    <col min="59" max="59" width="8.6640625" bestFit="1" customWidth="1"/>
    <col min="60" max="60" width="12" bestFit="1" customWidth="1"/>
    <col min="61" max="61" width="26.109375" bestFit="1" customWidth="1"/>
    <col min="62" max="64" width="46.44140625" customWidth="1"/>
    <col min="65" max="65" width="14.88671875" bestFit="1" customWidth="1"/>
    <col min="66" max="66" width="10" bestFit="1" customWidth="1"/>
    <col min="67" max="67" width="31.21875" bestFit="1" customWidth="1"/>
    <col min="68" max="68" width="10.77734375" bestFit="1" customWidth="1"/>
    <col min="69" max="69" width="30.6640625" bestFit="1" customWidth="1"/>
    <col min="70" max="70" width="51.109375" bestFit="1" customWidth="1"/>
    <col min="71" max="71" width="51.109375" customWidth="1"/>
    <col min="72" max="72" width="23.21875" bestFit="1" customWidth="1"/>
    <col min="73" max="73" width="22.6640625" bestFit="1" customWidth="1"/>
    <col min="74" max="74" width="12.44140625" customWidth="1"/>
  </cols>
  <sheetData>
    <row r="1" spans="1:96" ht="24.6" thickTop="1" thickBot="1" x14ac:dyDescent="0.5">
      <c r="A1" s="22" t="s">
        <v>0</v>
      </c>
      <c r="B1" s="22" t="s">
        <v>2</v>
      </c>
      <c r="C1" s="22" t="s">
        <v>1</v>
      </c>
      <c r="G1" s="22" t="s">
        <v>16</v>
      </c>
      <c r="H1" s="22" t="s">
        <v>18</v>
      </c>
      <c r="I1" s="22" t="s">
        <v>45</v>
      </c>
      <c r="J1" s="158" t="s">
        <v>6</v>
      </c>
      <c r="K1" s="22" t="s">
        <v>48</v>
      </c>
      <c r="L1" s="22" t="s">
        <v>5</v>
      </c>
      <c r="M1" s="22" t="s">
        <v>19</v>
      </c>
      <c r="N1" s="22" t="s">
        <v>20</v>
      </c>
      <c r="O1" s="22" t="s">
        <v>21</v>
      </c>
      <c r="P1" s="22" t="s">
        <v>23</v>
      </c>
      <c r="Q1" s="1"/>
      <c r="R1" s="1"/>
      <c r="S1" s="1"/>
      <c r="BC1" s="22" t="s">
        <v>0</v>
      </c>
      <c r="BD1" s="22" t="s">
        <v>3</v>
      </c>
      <c r="BE1" s="22" t="s">
        <v>1</v>
      </c>
      <c r="BF1" s="1"/>
      <c r="BI1" s="22" t="s">
        <v>16</v>
      </c>
      <c r="BJ1" s="22" t="s">
        <v>17</v>
      </c>
      <c r="BK1" s="22" t="s">
        <v>45</v>
      </c>
      <c r="BL1" s="22" t="s">
        <v>6</v>
      </c>
      <c r="BM1" s="22" t="s">
        <v>48</v>
      </c>
      <c r="BN1" s="22" t="s">
        <v>5</v>
      </c>
      <c r="BO1" s="22" t="s">
        <v>19</v>
      </c>
      <c r="BP1" s="22" t="s">
        <v>20</v>
      </c>
      <c r="BQ1" s="22" t="s">
        <v>21</v>
      </c>
      <c r="BR1" s="22" t="s">
        <v>23</v>
      </c>
      <c r="BS1" s="1"/>
      <c r="BT1" s="1"/>
      <c r="BU1" s="1"/>
      <c r="BV1" s="1"/>
    </row>
    <row r="2" spans="1:96" ht="15" thickTop="1" x14ac:dyDescent="0.3">
      <c r="A2" s="25">
        <v>43832</v>
      </c>
      <c r="B2">
        <v>94.900497439999995</v>
      </c>
      <c r="C2" s="17">
        <v>1</v>
      </c>
      <c r="G2" s="14">
        <f>($F$17)*(C2)+$F$18</f>
        <v>90.911187118627595</v>
      </c>
      <c r="H2" s="3">
        <f>B2-G2</f>
        <v>3.9893103213724004</v>
      </c>
      <c r="I2" s="134">
        <f>ABS(H2)</f>
        <v>3.9893103213724004</v>
      </c>
      <c r="J2" s="140">
        <f>I2/G2</f>
        <v>4.388140170435631E-2</v>
      </c>
      <c r="K2" s="159">
        <f>ABS((H2/B2))</f>
        <v>4.203676934248534E-2</v>
      </c>
      <c r="L2" s="35">
        <f>AVERAGE(K2:K253)</f>
        <v>6.5215212697748742E-2</v>
      </c>
      <c r="M2" s="40">
        <f>STANDARDIZE(H2,AVERAGE($H$2:$H$253),_xlfn.STDEV.S($H$2:$H$253))</f>
        <v>0.36407319226190171</v>
      </c>
      <c r="N2" s="41">
        <f>(C2-0.5)/252</f>
        <v>1.984126984126984E-3</v>
      </c>
      <c r="O2" s="42">
        <f>_xlfn.NORM.S.INV(N2)</f>
        <v>-2.8806743591110573</v>
      </c>
      <c r="P2" s="31">
        <f>(B2-G2)^2/B2</f>
        <v>0.16769771781512766</v>
      </c>
      <c r="Q2" s="39"/>
      <c r="R2" s="39"/>
      <c r="S2" s="39"/>
      <c r="BC2" s="25">
        <v>43832</v>
      </c>
      <c r="BD2">
        <v>329.80999759999997</v>
      </c>
      <c r="BE2" s="17">
        <v>1</v>
      </c>
      <c r="BI2" s="14">
        <f t="shared" ref="BI2:BI65" si="0">($BH$17)*(BE2)+$BH$18</f>
        <v>346.00368830547097</v>
      </c>
      <c r="BJ2" s="3">
        <f>BD2-BI2</f>
        <v>-16.193690705470999</v>
      </c>
      <c r="BK2" s="134">
        <f>ABS(BJ2)</f>
        <v>16.193690705470999</v>
      </c>
      <c r="BL2" s="139">
        <f>BK2/$BK$254</f>
        <v>0.68081426906164566</v>
      </c>
      <c r="BM2" s="36">
        <f>ABS((BJ2/BD2))</f>
        <v>4.9100060105245882E-2</v>
      </c>
      <c r="BN2" s="35">
        <f>AVERAGE(BM2:BM253)</f>
        <v>5.3481576871371145E-2</v>
      </c>
      <c r="BO2" s="40">
        <f>STANDARDIZE(BJ2,AVERAGE($BJ$2:$BJ$253),_xlfn.STDEV.S($BJ$2:$BJ$253))</f>
        <v>-0.54492113292425615</v>
      </c>
      <c r="BP2" s="41">
        <f>(BE2-0.5)/252</f>
        <v>1.984126984126984E-3</v>
      </c>
      <c r="BQ2" s="42">
        <f>_xlfn.NORM.S.INV(BP2)</f>
        <v>-2.8806743591110573</v>
      </c>
      <c r="BR2" s="31">
        <f>(BD2-BI2)^2/BD2</f>
        <v>0.79511118696438765</v>
      </c>
      <c r="BT2" s="39"/>
      <c r="BU2" s="39"/>
      <c r="BV2" s="39"/>
    </row>
    <row r="3" spans="1:96" x14ac:dyDescent="0.3">
      <c r="A3" s="25">
        <v>43833</v>
      </c>
      <c r="B3">
        <v>93.748497009999994</v>
      </c>
      <c r="C3" s="17">
        <v>2</v>
      </c>
      <c r="G3" s="14">
        <f t="shared" ref="G3:G66" si="1">($F$17)*(C3)+$F$18</f>
        <v>91.253954185104405</v>
      </c>
      <c r="H3" s="3">
        <f t="shared" ref="H3:H66" si="2">B3-G3</f>
        <v>2.4945428248955892</v>
      </c>
      <c r="I3" s="135">
        <f t="shared" ref="I3:I66" si="3">ABS(H3)</f>
        <v>2.4945428248955892</v>
      </c>
      <c r="J3" s="140">
        <f t="shared" ref="J3:J66" si="4">I3/G3</f>
        <v>2.7336271038025651E-2</v>
      </c>
      <c r="K3" s="159">
        <f t="shared" ref="K3:K66" si="5">ABS((H3/B3))</f>
        <v>2.6608883389666507E-2</v>
      </c>
      <c r="L3" s="17"/>
      <c r="M3" s="40">
        <f t="shared" ref="M3:M66" si="6">STANDARDIZE(H3,AVERAGE($H$2:$H$253),_xlfn.STDEV.S($H$2:$H$253))</f>
        <v>0.22765743858736012</v>
      </c>
      <c r="N3" s="41">
        <f t="shared" ref="N3:N66" si="7">(C3-0.5)/252</f>
        <v>5.9523809523809521E-3</v>
      </c>
      <c r="O3" s="42">
        <f t="shared" ref="O3:O66" si="8">_xlfn.NORM.S.INV(N3)</f>
        <v>-2.514954877802527</v>
      </c>
      <c r="P3" s="31">
        <f t="shared" ref="P3:P66" si="9">(B3-G3)^2/B3</f>
        <v>6.6376999138176018E-2</v>
      </c>
      <c r="BC3" s="25">
        <v>43833</v>
      </c>
      <c r="BD3">
        <v>325.89999390000003</v>
      </c>
      <c r="BE3" s="17">
        <v>2</v>
      </c>
      <c r="BI3" s="14">
        <f t="shared" si="0"/>
        <v>346.80409399962832</v>
      </c>
      <c r="BJ3" s="3">
        <f t="shared" ref="BJ3:BJ66" si="10">BD3-BI3</f>
        <v>-20.904100099628295</v>
      </c>
      <c r="BK3" s="135">
        <f t="shared" ref="BK3:BK66" si="11">ABS(BJ3)</f>
        <v>20.904100099628295</v>
      </c>
      <c r="BL3" s="140">
        <f>BK3/$BK$254</f>
        <v>0.87884904612336023</v>
      </c>
      <c r="BM3" s="36">
        <f t="shared" ref="BM3:BM66" si="12">ABS((BJ3/BD3))</f>
        <v>6.4142683310520587E-2</v>
      </c>
      <c r="BN3" s="17"/>
      <c r="BO3" s="40">
        <f t="shared" ref="BO3:BO66" si="13">STANDARDIZE(BJ3,AVERAGE($BJ$2:$BJ$253),_xlfn.STDEV.S($BJ$2:$BJ$253))</f>
        <v>-0.70342740986173546</v>
      </c>
      <c r="BP3" s="41">
        <f t="shared" ref="BP3:BP66" si="14">(BE3-0.5)/252</f>
        <v>5.9523809523809521E-3</v>
      </c>
      <c r="BQ3" s="42">
        <f t="shared" ref="BQ3:BQ66" si="15">_xlfn.NORM.S.INV(BP3)</f>
        <v>-2.514954877802527</v>
      </c>
      <c r="BR3" s="31">
        <f t="shared" ref="BR3:BR66" si="16">(BD3-BI3)^2/BD3</f>
        <v>1.3408450725818797</v>
      </c>
    </row>
    <row r="4" spans="1:96" ht="15" thickBot="1" x14ac:dyDescent="0.35">
      <c r="A4" s="25">
        <v>43836</v>
      </c>
      <c r="B4">
        <v>95.143997189999993</v>
      </c>
      <c r="C4" s="17">
        <v>3</v>
      </c>
      <c r="G4" s="14">
        <f t="shared" si="1"/>
        <v>91.596721251581229</v>
      </c>
      <c r="H4" s="3">
        <f t="shared" si="2"/>
        <v>3.547275938418764</v>
      </c>
      <c r="I4" s="135">
        <f t="shared" si="3"/>
        <v>3.547275938418764</v>
      </c>
      <c r="J4" s="140">
        <f t="shared" si="4"/>
        <v>3.8727106057385517E-2</v>
      </c>
      <c r="K4" s="159">
        <f t="shared" si="5"/>
        <v>3.7283234288916299E-2</v>
      </c>
      <c r="L4" s="17"/>
      <c r="M4" s="40">
        <f t="shared" si="6"/>
        <v>0.32373216688985534</v>
      </c>
      <c r="N4" s="41">
        <f t="shared" si="7"/>
        <v>9.9206349206349201E-3</v>
      </c>
      <c r="O4" s="42">
        <f t="shared" si="8"/>
        <v>-2.3293360530619998</v>
      </c>
      <c r="P4" s="31">
        <f t="shared" si="9"/>
        <v>0.13225391989950222</v>
      </c>
      <c r="BC4" s="25">
        <v>43836</v>
      </c>
      <c r="BD4">
        <v>335.82998659999998</v>
      </c>
      <c r="BE4" s="17">
        <v>3</v>
      </c>
      <c r="BI4" s="14">
        <f t="shared" si="0"/>
        <v>347.60449969378573</v>
      </c>
      <c r="BJ4" s="3">
        <f t="shared" si="10"/>
        <v>-11.774513093785743</v>
      </c>
      <c r="BK4" s="135">
        <f t="shared" si="11"/>
        <v>11.774513093785743</v>
      </c>
      <c r="BL4" s="140">
        <f t="shared" ref="BL4:BL67" si="17">BK4/$BK$254</f>
        <v>0.49502344285198951</v>
      </c>
      <c r="BM4" s="36">
        <f t="shared" si="12"/>
        <v>3.5060934292952574E-2</v>
      </c>
      <c r="BN4" s="17"/>
      <c r="BO4" s="40">
        <f t="shared" si="13"/>
        <v>-0.39621486734518829</v>
      </c>
      <c r="BP4" s="41">
        <f t="shared" si="14"/>
        <v>9.9206349206349201E-3</v>
      </c>
      <c r="BQ4" s="42">
        <f t="shared" si="15"/>
        <v>-2.3293360530619998</v>
      </c>
      <c r="BR4" s="31">
        <f t="shared" si="16"/>
        <v>0.41282542991273158</v>
      </c>
    </row>
    <row r="5" spans="1:96" ht="30" thickTop="1" thickBot="1" x14ac:dyDescent="0.6">
      <c r="A5" s="25">
        <v>43837</v>
      </c>
      <c r="B5">
        <v>95.343002319999997</v>
      </c>
      <c r="C5" s="17">
        <v>4</v>
      </c>
      <c r="G5" s="14">
        <f t="shared" si="1"/>
        <v>91.939488318058039</v>
      </c>
      <c r="H5" s="3">
        <f t="shared" si="2"/>
        <v>3.4035140019419572</v>
      </c>
      <c r="I5" s="135">
        <f t="shared" si="3"/>
        <v>3.4035140019419572</v>
      </c>
      <c r="J5" s="140">
        <f t="shared" si="4"/>
        <v>3.7019066172826041E-2</v>
      </c>
      <c r="K5" s="159">
        <f t="shared" si="5"/>
        <v>3.569757527163591E-2</v>
      </c>
      <c r="L5" s="17"/>
      <c r="M5" s="40">
        <f t="shared" si="6"/>
        <v>0.31061213788171899</v>
      </c>
      <c r="N5" s="41">
        <f t="shared" si="7"/>
        <v>1.3888888888888888E-2</v>
      </c>
      <c r="O5" s="42">
        <f t="shared" si="8"/>
        <v>-2.2004105812100327</v>
      </c>
      <c r="P5" s="31">
        <f t="shared" si="9"/>
        <v>0.12149719727238979</v>
      </c>
      <c r="R5" s="47" t="s">
        <v>24</v>
      </c>
      <c r="S5" s="46">
        <f>SUM(P2:P253)</f>
        <v>221.83080221069983</v>
      </c>
      <c r="AF5" s="153" t="s">
        <v>40</v>
      </c>
      <c r="AG5" s="154"/>
      <c r="AH5" s="154"/>
      <c r="AI5" s="154"/>
      <c r="AJ5" s="154"/>
      <c r="AK5" s="154"/>
      <c r="AL5" s="154"/>
      <c r="AM5" s="154"/>
      <c r="AN5" s="154"/>
      <c r="AO5" s="154"/>
      <c r="AP5" s="154"/>
      <c r="AQ5" s="154"/>
      <c r="AR5" s="155"/>
      <c r="BC5" s="25">
        <v>43837</v>
      </c>
      <c r="BD5">
        <v>330.75</v>
      </c>
      <c r="BE5" s="17">
        <v>4</v>
      </c>
      <c r="BI5" s="14">
        <f t="shared" si="0"/>
        <v>348.40490538794307</v>
      </c>
      <c r="BJ5" s="3">
        <f t="shared" si="10"/>
        <v>-17.654905387943074</v>
      </c>
      <c r="BK5" s="135">
        <f t="shared" si="11"/>
        <v>17.654905387943074</v>
      </c>
      <c r="BL5" s="140">
        <f t="shared" si="17"/>
        <v>0.74224657773562042</v>
      </c>
      <c r="BM5" s="36">
        <f t="shared" si="12"/>
        <v>5.3378398754174071E-2</v>
      </c>
      <c r="BN5" s="17"/>
      <c r="BO5" s="40">
        <f t="shared" si="13"/>
        <v>-0.5940913174547805</v>
      </c>
      <c r="BP5" s="41">
        <f t="shared" si="14"/>
        <v>1.3888888888888888E-2</v>
      </c>
      <c r="BQ5" s="42">
        <f t="shared" si="15"/>
        <v>-2.2004105812100327</v>
      </c>
      <c r="BR5" s="31">
        <f t="shared" si="16"/>
        <v>0.94239057976484164</v>
      </c>
      <c r="BT5" s="47" t="s">
        <v>24</v>
      </c>
      <c r="BU5" s="46">
        <f>SUM(BR2:BR253)</f>
        <v>495.68977395453282</v>
      </c>
      <c r="CF5" s="150" t="s">
        <v>39</v>
      </c>
      <c r="CG5" s="151"/>
      <c r="CH5" s="151"/>
      <c r="CI5" s="151"/>
      <c r="CJ5" s="151"/>
      <c r="CK5" s="151"/>
      <c r="CL5" s="151"/>
      <c r="CM5" s="151"/>
      <c r="CN5" s="151"/>
      <c r="CO5" s="151"/>
      <c r="CP5" s="151"/>
      <c r="CQ5" s="151"/>
      <c r="CR5" s="152"/>
    </row>
    <row r="6" spans="1:96" ht="15" thickTop="1" x14ac:dyDescent="0.3">
      <c r="A6" s="25">
        <v>43838</v>
      </c>
      <c r="B6">
        <v>94.598503109999996</v>
      </c>
      <c r="C6" s="17">
        <v>5</v>
      </c>
      <c r="G6" s="14">
        <f t="shared" si="1"/>
        <v>92.282255384534864</v>
      </c>
      <c r="H6" s="3">
        <f t="shared" si="2"/>
        <v>2.3162477254651321</v>
      </c>
      <c r="I6" s="135">
        <f t="shared" si="3"/>
        <v>2.3162477254651321</v>
      </c>
      <c r="J6" s="140">
        <f t="shared" si="4"/>
        <v>2.5099600305751747E-2</v>
      </c>
      <c r="K6" s="159">
        <f t="shared" si="5"/>
        <v>2.448503569630249E-2</v>
      </c>
      <c r="L6" s="17"/>
      <c r="M6" s="40">
        <f t="shared" si="6"/>
        <v>0.21138583753728976</v>
      </c>
      <c r="N6" s="41">
        <f t="shared" si="7"/>
        <v>1.7857142857142856E-2</v>
      </c>
      <c r="O6" s="42">
        <f t="shared" si="8"/>
        <v>-2.1001654928444697</v>
      </c>
      <c r="P6" s="31">
        <f t="shared" si="9"/>
        <v>5.671340823949321E-2</v>
      </c>
      <c r="R6" s="47" t="s">
        <v>25</v>
      </c>
      <c r="S6" s="46">
        <f>_xlfn.CHISQ.DIST.RT(S5,S7)</f>
        <v>0.90757668601428843</v>
      </c>
      <c r="BC6" s="25">
        <v>43838</v>
      </c>
      <c r="BD6">
        <v>339.26000979999998</v>
      </c>
      <c r="BE6" s="17">
        <v>5</v>
      </c>
      <c r="BI6" s="14">
        <f t="shared" si="0"/>
        <v>349.20531108210048</v>
      </c>
      <c r="BJ6" s="3">
        <f t="shared" si="10"/>
        <v>-9.9453012821005018</v>
      </c>
      <c r="BK6" s="135">
        <f t="shared" si="11"/>
        <v>9.9453012821005018</v>
      </c>
      <c r="BL6" s="140">
        <f t="shared" si="17"/>
        <v>0.4181198187688967</v>
      </c>
      <c r="BM6" s="36">
        <f t="shared" si="12"/>
        <v>2.9314687834747867E-2</v>
      </c>
      <c r="BN6" s="17"/>
      <c r="BO6" s="40">
        <f t="shared" si="13"/>
        <v>-0.33466150122802513</v>
      </c>
      <c r="BP6" s="41">
        <f t="shared" si="14"/>
        <v>1.7857142857142856E-2</v>
      </c>
      <c r="BQ6" s="42">
        <f t="shared" si="15"/>
        <v>-2.1001654928444697</v>
      </c>
      <c r="BR6" s="31">
        <f t="shared" si="16"/>
        <v>0.29154340250729394</v>
      </c>
      <c r="BT6" s="47" t="s">
        <v>25</v>
      </c>
      <c r="BU6" s="46">
        <f>_xlfn.CHISQ.DIST.RT(BU5,BU7)</f>
        <v>3.2469791478258822E-18</v>
      </c>
    </row>
    <row r="7" spans="1:96" x14ac:dyDescent="0.3">
      <c r="A7" s="25">
        <v>43839</v>
      </c>
      <c r="B7">
        <v>95.052497860000003</v>
      </c>
      <c r="C7" s="17">
        <v>6</v>
      </c>
      <c r="G7" s="14">
        <f t="shared" si="1"/>
        <v>92.625022451011674</v>
      </c>
      <c r="H7" s="3">
        <f t="shared" si="2"/>
        <v>2.4274754089883288</v>
      </c>
      <c r="I7" s="135">
        <f t="shared" si="3"/>
        <v>2.4274754089883288</v>
      </c>
      <c r="J7" s="140">
        <f t="shared" si="4"/>
        <v>2.6207555418107382E-2</v>
      </c>
      <c r="K7" s="159">
        <f t="shared" si="5"/>
        <v>2.5538260052499463E-2</v>
      </c>
      <c r="L7" s="17"/>
      <c r="M7" s="40">
        <f t="shared" si="6"/>
        <v>0.22153671940557612</v>
      </c>
      <c r="N7" s="41">
        <f t="shared" si="7"/>
        <v>2.1825396825396824E-2</v>
      </c>
      <c r="O7" s="42">
        <f t="shared" si="8"/>
        <v>-2.0174287103431898</v>
      </c>
      <c r="P7" s="31">
        <f t="shared" si="9"/>
        <v>6.1993498265791432E-2</v>
      </c>
      <c r="R7" s="47" t="s">
        <v>26</v>
      </c>
      <c r="S7" s="46">
        <v>251</v>
      </c>
      <c r="BC7" s="25">
        <v>43839</v>
      </c>
      <c r="BD7">
        <v>335.6600037</v>
      </c>
      <c r="BE7" s="17">
        <v>6</v>
      </c>
      <c r="BI7" s="14">
        <f t="shared" si="0"/>
        <v>350.00571677625788</v>
      </c>
      <c r="BJ7" s="3">
        <f t="shared" si="10"/>
        <v>-14.34571307625788</v>
      </c>
      <c r="BK7" s="135">
        <f t="shared" si="11"/>
        <v>14.34571307625788</v>
      </c>
      <c r="BL7" s="140">
        <f t="shared" si="17"/>
        <v>0.60312169349269606</v>
      </c>
      <c r="BM7" s="36">
        <f t="shared" si="12"/>
        <v>4.2738821778359769E-2</v>
      </c>
      <c r="BN7" s="17"/>
      <c r="BO7" s="40">
        <f t="shared" si="13"/>
        <v>-0.48273629306009314</v>
      </c>
      <c r="BP7" s="41">
        <f t="shared" si="14"/>
        <v>2.1825396825396824E-2</v>
      </c>
      <c r="BQ7" s="42">
        <f t="shared" si="15"/>
        <v>-2.0174287103431898</v>
      </c>
      <c r="BR7" s="31">
        <f t="shared" si="16"/>
        <v>0.61311887444967073</v>
      </c>
      <c r="BT7" s="47" t="s">
        <v>26</v>
      </c>
      <c r="BU7" s="46">
        <v>251</v>
      </c>
    </row>
    <row r="8" spans="1:96" x14ac:dyDescent="0.3">
      <c r="A8" s="25">
        <v>43840</v>
      </c>
      <c r="B8">
        <v>94.157997129999998</v>
      </c>
      <c r="C8" s="17">
        <v>7</v>
      </c>
      <c r="G8" s="14">
        <f t="shared" si="1"/>
        <v>92.967789517488498</v>
      </c>
      <c r="H8" s="3">
        <f t="shared" si="2"/>
        <v>1.1902076125115002</v>
      </c>
      <c r="I8" s="135">
        <f t="shared" si="3"/>
        <v>1.1902076125115002</v>
      </c>
      <c r="J8" s="140">
        <f t="shared" si="4"/>
        <v>1.280236540729632E-2</v>
      </c>
      <c r="K8" s="159">
        <f t="shared" si="5"/>
        <v>1.2640536638308379E-2</v>
      </c>
      <c r="L8" s="17"/>
      <c r="M8" s="40">
        <f t="shared" si="6"/>
        <v>0.10862095200265259</v>
      </c>
      <c r="N8" s="41">
        <f t="shared" si="7"/>
        <v>2.5793650793650792E-2</v>
      </c>
      <c r="O8" s="42">
        <f t="shared" si="8"/>
        <v>-1.9465617207989845</v>
      </c>
      <c r="P8" s="31">
        <f t="shared" si="9"/>
        <v>1.5044862933145161E-2</v>
      </c>
      <c r="BC8" s="25">
        <v>43840</v>
      </c>
      <c r="BD8">
        <v>329.0499878</v>
      </c>
      <c r="BE8" s="17">
        <v>7</v>
      </c>
      <c r="BI8" s="14">
        <f t="shared" si="0"/>
        <v>350.80612247041523</v>
      </c>
      <c r="BJ8" s="3">
        <f t="shared" si="10"/>
        <v>-21.756134670415236</v>
      </c>
      <c r="BK8" s="135">
        <f t="shared" si="11"/>
        <v>21.756134670415236</v>
      </c>
      <c r="BL8" s="140">
        <f t="shared" si="17"/>
        <v>0.91467023747966958</v>
      </c>
      <c r="BM8" s="36">
        <f t="shared" si="12"/>
        <v>6.6118023027063114E-2</v>
      </c>
      <c r="BN8" s="17"/>
      <c r="BO8" s="40">
        <f t="shared" si="13"/>
        <v>-0.73209855420111669</v>
      </c>
      <c r="BP8" s="41">
        <f t="shared" si="14"/>
        <v>2.5793650793650792E-2</v>
      </c>
      <c r="BQ8" s="42">
        <f t="shared" si="15"/>
        <v>-1.9465617207989845</v>
      </c>
      <c r="BR8" s="31">
        <f t="shared" si="16"/>
        <v>1.4384726131184007</v>
      </c>
    </row>
    <row r="9" spans="1:96" x14ac:dyDescent="0.3">
      <c r="A9" s="25">
        <v>43843</v>
      </c>
      <c r="B9">
        <v>94.565002440000001</v>
      </c>
      <c r="C9" s="17">
        <v>8</v>
      </c>
      <c r="G9" s="14">
        <f t="shared" si="1"/>
        <v>93.310556583965308</v>
      </c>
      <c r="H9" s="3">
        <f t="shared" si="2"/>
        <v>1.2544458560346925</v>
      </c>
      <c r="I9" s="135">
        <f t="shared" si="3"/>
        <v>1.2544458560346925</v>
      </c>
      <c r="J9" s="140">
        <f t="shared" si="4"/>
        <v>1.3443772087093726E-2</v>
      </c>
      <c r="K9" s="159">
        <f t="shared" si="5"/>
        <v>1.3265434607593E-2</v>
      </c>
      <c r="L9" s="17"/>
      <c r="M9" s="40">
        <f t="shared" si="6"/>
        <v>0.11448347471979743</v>
      </c>
      <c r="N9" s="41">
        <f t="shared" si="7"/>
        <v>2.976190476190476E-2</v>
      </c>
      <c r="O9" s="42">
        <f t="shared" si="8"/>
        <v>-1.8843044227824219</v>
      </c>
      <c r="P9" s="31">
        <f t="shared" si="9"/>
        <v>1.6640769471994235E-2</v>
      </c>
      <c r="BC9" s="25">
        <v>43843</v>
      </c>
      <c r="BD9">
        <v>338.92001340000002</v>
      </c>
      <c r="BE9" s="17">
        <v>8</v>
      </c>
      <c r="BI9" s="14">
        <f t="shared" si="0"/>
        <v>351.60652816457264</v>
      </c>
      <c r="BJ9" s="3">
        <f t="shared" si="10"/>
        <v>-12.686514764572621</v>
      </c>
      <c r="BK9" s="135">
        <f t="shared" si="11"/>
        <v>12.686514764572621</v>
      </c>
      <c r="BL9" s="140">
        <f t="shared" si="17"/>
        <v>0.53336576778413103</v>
      </c>
      <c r="BM9" s="36">
        <f t="shared" si="12"/>
        <v>3.7432179461174955E-2</v>
      </c>
      <c r="BN9" s="17"/>
      <c r="BO9" s="40">
        <f t="shared" si="13"/>
        <v>-0.4269039173408205</v>
      </c>
      <c r="BP9" s="41">
        <f t="shared" si="14"/>
        <v>2.976190476190476E-2</v>
      </c>
      <c r="BQ9" s="42">
        <f t="shared" si="15"/>
        <v>-1.8843044227824219</v>
      </c>
      <c r="BR9" s="31">
        <f t="shared" si="16"/>
        <v>0.47488389740432813</v>
      </c>
    </row>
    <row r="10" spans="1:96" x14ac:dyDescent="0.3">
      <c r="A10" s="25">
        <v>43844</v>
      </c>
      <c r="B10">
        <v>93.472000120000004</v>
      </c>
      <c r="C10" s="17">
        <v>9</v>
      </c>
      <c r="G10" s="14">
        <f t="shared" si="1"/>
        <v>93.653323650442132</v>
      </c>
      <c r="H10" s="3">
        <f t="shared" si="2"/>
        <v>-0.18132353044212834</v>
      </c>
      <c r="I10" s="135">
        <f t="shared" si="3"/>
        <v>0.18132353044212834</v>
      </c>
      <c r="J10" s="140">
        <f t="shared" si="4"/>
        <v>1.936114206890428E-3</v>
      </c>
      <c r="K10" s="159">
        <f t="shared" si="5"/>
        <v>1.939870016789455E-3</v>
      </c>
      <c r="L10" s="17"/>
      <c r="M10" s="40">
        <f t="shared" si="6"/>
        <v>-1.6547982293228531E-2</v>
      </c>
      <c r="N10" s="41">
        <f t="shared" si="7"/>
        <v>3.3730158730158728E-2</v>
      </c>
      <c r="O10" s="42">
        <f t="shared" si="8"/>
        <v>-1.8285948988056846</v>
      </c>
      <c r="P10" s="31">
        <f t="shared" si="9"/>
        <v>3.5174408004309474E-4</v>
      </c>
      <c r="BC10" s="25">
        <v>43844</v>
      </c>
      <c r="BD10">
        <v>338.69000240000003</v>
      </c>
      <c r="BE10" s="17">
        <v>9</v>
      </c>
      <c r="BI10" s="14">
        <f t="shared" si="0"/>
        <v>352.40693385872999</v>
      </c>
      <c r="BJ10" s="3">
        <f t="shared" si="10"/>
        <v>-13.71693145872996</v>
      </c>
      <c r="BK10" s="135">
        <f t="shared" si="11"/>
        <v>13.71693145872996</v>
      </c>
      <c r="BL10" s="140">
        <f t="shared" si="17"/>
        <v>0.57668649072622336</v>
      </c>
      <c r="BM10" s="36">
        <f t="shared" si="12"/>
        <v>4.0499959731701722E-2</v>
      </c>
      <c r="BN10" s="17"/>
      <c r="BO10" s="40">
        <f t="shared" si="13"/>
        <v>-0.46157765803259421</v>
      </c>
      <c r="BP10" s="41">
        <f t="shared" si="14"/>
        <v>3.3730158730158728E-2</v>
      </c>
      <c r="BQ10" s="42">
        <f t="shared" si="15"/>
        <v>-1.8285948988056846</v>
      </c>
      <c r="BR10" s="31">
        <f t="shared" si="16"/>
        <v>0.55553517172107592</v>
      </c>
    </row>
    <row r="11" spans="1:96" x14ac:dyDescent="0.3">
      <c r="A11" s="25">
        <v>43845</v>
      </c>
      <c r="B11">
        <v>93.100997919999998</v>
      </c>
      <c r="C11" s="17">
        <v>10</v>
      </c>
      <c r="G11" s="14">
        <f t="shared" si="1"/>
        <v>93.996090716918957</v>
      </c>
      <c r="H11" s="3">
        <f t="shared" si="2"/>
        <v>-0.89509279691895927</v>
      </c>
      <c r="I11" s="135">
        <f t="shared" si="3"/>
        <v>0.89509279691895927</v>
      </c>
      <c r="J11" s="140">
        <f t="shared" si="4"/>
        <v>9.5226598265096343E-3</v>
      </c>
      <c r="K11" s="159">
        <f t="shared" si="5"/>
        <v>9.6142127035855861E-3</v>
      </c>
      <c r="L11" s="17"/>
      <c r="M11" s="40">
        <f t="shared" si="6"/>
        <v>-8.1688127945085856E-2</v>
      </c>
      <c r="N11" s="41">
        <f t="shared" si="7"/>
        <v>3.7698412698412696E-2</v>
      </c>
      <c r="O11" s="42">
        <f t="shared" si="8"/>
        <v>-1.7780428020381664</v>
      </c>
      <c r="P11" s="31">
        <f t="shared" si="9"/>
        <v>8.6056125390262111E-3</v>
      </c>
      <c r="BC11" s="25">
        <v>43845</v>
      </c>
      <c r="BD11">
        <v>339.07000729999999</v>
      </c>
      <c r="BE11" s="17">
        <v>10</v>
      </c>
      <c r="BI11" s="14">
        <f t="shared" si="0"/>
        <v>353.20733955288739</v>
      </c>
      <c r="BJ11" s="3">
        <f t="shared" si="10"/>
        <v>-14.137332252887404</v>
      </c>
      <c r="BK11" s="135">
        <f t="shared" si="11"/>
        <v>14.137332252887404</v>
      </c>
      <c r="BL11" s="140">
        <f t="shared" si="17"/>
        <v>0.59436095818351142</v>
      </c>
      <c r="BM11" s="36">
        <f t="shared" si="12"/>
        <v>4.1694434625646717E-2</v>
      </c>
      <c r="BN11" s="17"/>
      <c r="BO11" s="40">
        <f t="shared" si="13"/>
        <v>-0.47572423407885261</v>
      </c>
      <c r="BP11" s="41">
        <f t="shared" si="14"/>
        <v>3.7698412698412696E-2</v>
      </c>
      <c r="BQ11" s="42">
        <f t="shared" si="15"/>
        <v>-1.7780428020381664</v>
      </c>
      <c r="BR11" s="31">
        <f t="shared" si="16"/>
        <v>0.58944807539906074</v>
      </c>
    </row>
    <row r="12" spans="1:96" x14ac:dyDescent="0.3">
      <c r="A12" s="25">
        <v>43846</v>
      </c>
      <c r="B12">
        <v>93.897003170000005</v>
      </c>
      <c r="C12" s="17">
        <v>11</v>
      </c>
      <c r="G12" s="14">
        <f t="shared" si="1"/>
        <v>94.338857783395767</v>
      </c>
      <c r="H12" s="3">
        <f t="shared" si="2"/>
        <v>-0.44185461339576193</v>
      </c>
      <c r="I12" s="135">
        <f t="shared" si="3"/>
        <v>0.44185461339576193</v>
      </c>
      <c r="J12" s="140">
        <f t="shared" si="4"/>
        <v>4.6836968750487793E-3</v>
      </c>
      <c r="K12" s="159">
        <f t="shared" si="5"/>
        <v>4.7057371212986063E-3</v>
      </c>
      <c r="L12" s="17"/>
      <c r="M12" s="40">
        <f t="shared" si="6"/>
        <v>-4.032461920869132E-2</v>
      </c>
      <c r="N12" s="41">
        <f t="shared" si="7"/>
        <v>4.1666666666666664E-2</v>
      </c>
      <c r="O12" s="42">
        <f t="shared" si="8"/>
        <v>-1.7316643961222451</v>
      </c>
      <c r="P12" s="31">
        <f t="shared" si="9"/>
        <v>2.0792516564734813E-3</v>
      </c>
      <c r="BC12" s="25">
        <v>43846</v>
      </c>
      <c r="BD12">
        <v>338.61999509999998</v>
      </c>
      <c r="BE12" s="17">
        <v>11</v>
      </c>
      <c r="BI12" s="14">
        <f t="shared" si="0"/>
        <v>354.00774524704474</v>
      </c>
      <c r="BJ12" s="3">
        <f t="shared" si="10"/>
        <v>-15.387750147044756</v>
      </c>
      <c r="BK12" s="135">
        <f t="shared" si="11"/>
        <v>15.387750147044756</v>
      </c>
      <c r="BL12" s="140">
        <f t="shared" si="17"/>
        <v>0.64693095968074454</v>
      </c>
      <c r="BM12" s="36">
        <f t="shared" si="12"/>
        <v>4.5442532543007397E-2</v>
      </c>
      <c r="BN12" s="17"/>
      <c r="BO12" s="40">
        <f t="shared" si="13"/>
        <v>-0.51780106189444064</v>
      </c>
      <c r="BP12" s="41">
        <f t="shared" si="14"/>
        <v>4.1666666666666664E-2</v>
      </c>
      <c r="BQ12" s="42">
        <f t="shared" si="15"/>
        <v>-1.7316643961222451</v>
      </c>
      <c r="BR12" s="31">
        <f t="shared" si="16"/>
        <v>0.69925833682074823</v>
      </c>
    </row>
    <row r="13" spans="1:96" x14ac:dyDescent="0.3">
      <c r="A13" s="25">
        <v>43847</v>
      </c>
      <c r="B13">
        <v>93.236000059999995</v>
      </c>
      <c r="C13" s="17">
        <v>12</v>
      </c>
      <c r="G13" s="14">
        <f t="shared" si="1"/>
        <v>94.681624849872591</v>
      </c>
      <c r="H13" s="3">
        <f t="shared" si="2"/>
        <v>-1.4456247898725962</v>
      </c>
      <c r="I13" s="135">
        <f t="shared" si="3"/>
        <v>1.4456247898725962</v>
      </c>
      <c r="J13" s="140">
        <f t="shared" si="4"/>
        <v>1.5268271876034894E-2</v>
      </c>
      <c r="K13" s="159">
        <f t="shared" si="5"/>
        <v>1.5505006531192843E-2</v>
      </c>
      <c r="L13" s="17"/>
      <c r="M13" s="40">
        <f t="shared" si="6"/>
        <v>-0.13193088269974337</v>
      </c>
      <c r="N13" s="41">
        <f t="shared" si="7"/>
        <v>4.5634920634920632E-2</v>
      </c>
      <c r="O13" s="42">
        <f t="shared" si="8"/>
        <v>-1.6887370022667971</v>
      </c>
      <c r="P13" s="31">
        <f t="shared" si="9"/>
        <v>2.2414421808628886E-2</v>
      </c>
      <c r="R13" t="s">
        <v>22</v>
      </c>
      <c r="BC13" s="25">
        <v>43847</v>
      </c>
      <c r="BD13">
        <v>339.67001340000002</v>
      </c>
      <c r="BE13" s="17">
        <v>12</v>
      </c>
      <c r="BI13" s="14">
        <f t="shared" si="0"/>
        <v>354.80815094120214</v>
      </c>
      <c r="BJ13" s="3">
        <f t="shared" si="10"/>
        <v>-15.138137541202127</v>
      </c>
      <c r="BK13" s="135">
        <f t="shared" si="11"/>
        <v>15.138137541202127</v>
      </c>
      <c r="BL13" s="140">
        <f t="shared" si="17"/>
        <v>0.63643676000222971</v>
      </c>
      <c r="BM13" s="36">
        <f t="shared" si="12"/>
        <v>4.4567188577153707E-2</v>
      </c>
      <c r="BN13" s="17"/>
      <c r="BO13" s="40">
        <f t="shared" si="13"/>
        <v>-0.50940154467246546</v>
      </c>
      <c r="BP13" s="41">
        <f t="shared" si="14"/>
        <v>4.5634920634920632E-2</v>
      </c>
      <c r="BQ13" s="42">
        <f t="shared" si="15"/>
        <v>-1.6887370022667971</v>
      </c>
      <c r="BR13" s="31">
        <f t="shared" si="16"/>
        <v>0.67466423050564517</v>
      </c>
      <c r="BU13" t="s">
        <v>22</v>
      </c>
    </row>
    <row r="14" spans="1:96" ht="15" thickBot="1" x14ac:dyDescent="0.35">
      <c r="A14" s="25">
        <v>43851</v>
      </c>
      <c r="B14">
        <v>94.599998470000003</v>
      </c>
      <c r="C14" s="17">
        <v>13</v>
      </c>
      <c r="G14" s="14">
        <f t="shared" si="1"/>
        <v>95.024391916349401</v>
      </c>
      <c r="H14" s="3">
        <f t="shared" si="2"/>
        <v>-0.42439344634939857</v>
      </c>
      <c r="I14" s="135">
        <f t="shared" si="3"/>
        <v>0.42439344634939857</v>
      </c>
      <c r="J14" s="140">
        <f t="shared" si="4"/>
        <v>4.4661527192196605E-3</v>
      </c>
      <c r="K14" s="159">
        <f t="shared" si="5"/>
        <v>4.4861887231846436E-3</v>
      </c>
      <c r="L14" s="17"/>
      <c r="M14" s="40">
        <f t="shared" si="6"/>
        <v>-3.8731074882713476E-2</v>
      </c>
      <c r="N14" s="41">
        <f t="shared" si="7"/>
        <v>4.96031746031746E-2</v>
      </c>
      <c r="O14" s="42">
        <f t="shared" si="8"/>
        <v>-1.648713470290851</v>
      </c>
      <c r="P14" s="31">
        <f t="shared" si="9"/>
        <v>1.9039090932061388E-3</v>
      </c>
      <c r="BC14" s="25">
        <v>43851</v>
      </c>
      <c r="BD14">
        <v>338.10998540000003</v>
      </c>
      <c r="BE14" s="17">
        <v>13</v>
      </c>
      <c r="BI14" s="14">
        <f t="shared" si="0"/>
        <v>355.60855663535955</v>
      </c>
      <c r="BJ14" s="3">
        <f t="shared" si="10"/>
        <v>-17.49857123535952</v>
      </c>
      <c r="BK14" s="135">
        <f t="shared" si="11"/>
        <v>17.49857123535952</v>
      </c>
      <c r="BL14" s="140">
        <f t="shared" si="17"/>
        <v>0.73567398574554466</v>
      </c>
      <c r="BM14" s="36">
        <f t="shared" si="12"/>
        <v>5.1754080006415328E-2</v>
      </c>
      <c r="BN14" s="17"/>
      <c r="BO14" s="40">
        <f t="shared" si="13"/>
        <v>-0.58883064000391361</v>
      </c>
      <c r="BP14" s="41">
        <f t="shared" si="14"/>
        <v>4.96031746031746E-2</v>
      </c>
      <c r="BQ14" s="42">
        <f t="shared" si="15"/>
        <v>-1.648713470290851</v>
      </c>
      <c r="BR14" s="31">
        <f t="shared" si="16"/>
        <v>0.90562245571275457</v>
      </c>
    </row>
    <row r="15" spans="1:96" ht="37.200000000000003" thickTop="1" x14ac:dyDescent="0.7">
      <c r="A15" s="25">
        <v>43852</v>
      </c>
      <c r="B15">
        <v>94.373001099999996</v>
      </c>
      <c r="C15" s="17">
        <v>14</v>
      </c>
      <c r="D15" s="68" t="s">
        <v>34</v>
      </c>
      <c r="G15" s="14">
        <f t="shared" si="1"/>
        <v>95.367158982826226</v>
      </c>
      <c r="H15" s="3">
        <f t="shared" si="2"/>
        <v>-0.99415788282622941</v>
      </c>
      <c r="I15" s="135">
        <f t="shared" si="3"/>
        <v>0.99415788282622941</v>
      </c>
      <c r="J15" s="140">
        <f t="shared" si="4"/>
        <v>1.0424530765410113E-2</v>
      </c>
      <c r="K15" s="159">
        <f t="shared" si="5"/>
        <v>1.0534346383377115E-2</v>
      </c>
      <c r="L15" s="17"/>
      <c r="M15" s="40">
        <f t="shared" si="6"/>
        <v>-9.0729024531830113E-2</v>
      </c>
      <c r="N15" s="41">
        <f t="shared" si="7"/>
        <v>5.3571428571428568E-2</v>
      </c>
      <c r="O15" s="42">
        <f t="shared" si="8"/>
        <v>-1.6111691623526765</v>
      </c>
      <c r="P15" s="31">
        <f t="shared" si="9"/>
        <v>1.0472803497456339E-2</v>
      </c>
      <c r="BC15" s="25">
        <v>43852</v>
      </c>
      <c r="BD15">
        <v>326</v>
      </c>
      <c r="BE15" s="17">
        <v>14</v>
      </c>
      <c r="BF15" s="48" t="s">
        <v>27</v>
      </c>
      <c r="BI15" s="14">
        <f t="shared" si="0"/>
        <v>356.4089623295169</v>
      </c>
      <c r="BJ15" s="3">
        <f t="shared" si="10"/>
        <v>-30.408962329516896</v>
      </c>
      <c r="BK15" s="135">
        <f t="shared" si="11"/>
        <v>30.408962329516896</v>
      </c>
      <c r="BL15" s="140">
        <f t="shared" si="17"/>
        <v>1.2784519500732934</v>
      </c>
      <c r="BM15" s="36">
        <f t="shared" si="12"/>
        <v>9.327902555066532E-2</v>
      </c>
      <c r="BN15" s="17"/>
      <c r="BO15" s="40">
        <f t="shared" si="13"/>
        <v>-1.0232680434024302</v>
      </c>
      <c r="BP15" s="41">
        <f t="shared" si="14"/>
        <v>5.3571428571428568E-2</v>
      </c>
      <c r="BQ15" s="42">
        <f t="shared" si="15"/>
        <v>-1.6111691623526765</v>
      </c>
      <c r="BR15" s="31">
        <f t="shared" si="16"/>
        <v>2.8365183741042261</v>
      </c>
    </row>
    <row r="16" spans="1:96" ht="37.200000000000003" thickBot="1" x14ac:dyDescent="0.75">
      <c r="A16" s="25">
        <v>43853</v>
      </c>
      <c r="B16">
        <v>94.228996280000004</v>
      </c>
      <c r="C16" s="17">
        <v>15</v>
      </c>
      <c r="D16" s="69" t="s">
        <v>35</v>
      </c>
      <c r="G16" s="14">
        <f t="shared" si="1"/>
        <v>95.709926049303036</v>
      </c>
      <c r="H16" s="3">
        <f t="shared" si="2"/>
        <v>-1.4809297693030317</v>
      </c>
      <c r="I16" s="135">
        <f t="shared" si="3"/>
        <v>1.4809297693030317</v>
      </c>
      <c r="J16" s="140">
        <f t="shared" si="4"/>
        <v>1.5473105355239337E-2</v>
      </c>
      <c r="K16" s="159">
        <f t="shared" si="5"/>
        <v>1.5716285090233498E-2</v>
      </c>
      <c r="L16" s="17"/>
      <c r="M16" s="40">
        <f t="shared" si="6"/>
        <v>-0.1351528924028034</v>
      </c>
      <c r="N16" s="41">
        <f t="shared" si="7"/>
        <v>5.7539682539682536E-2</v>
      </c>
      <c r="O16" s="42">
        <f t="shared" si="8"/>
        <v>-1.5757676293730742</v>
      </c>
      <c r="P16" s="31">
        <f t="shared" si="9"/>
        <v>2.3274714452980166E-2</v>
      </c>
      <c r="BC16" s="25">
        <v>43853</v>
      </c>
      <c r="BD16">
        <v>349.60000609999997</v>
      </c>
      <c r="BE16" s="17">
        <v>15</v>
      </c>
      <c r="BF16" s="49" t="s">
        <v>28</v>
      </c>
      <c r="BI16" s="14">
        <f t="shared" si="0"/>
        <v>357.2093680236743</v>
      </c>
      <c r="BJ16" s="3">
        <f t="shared" si="10"/>
        <v>-7.609361923674328</v>
      </c>
      <c r="BK16" s="135">
        <f t="shared" si="11"/>
        <v>7.609361923674328</v>
      </c>
      <c r="BL16" s="140">
        <f t="shared" si="17"/>
        <v>0.31991238256400778</v>
      </c>
      <c r="BM16" s="36">
        <f t="shared" si="12"/>
        <v>2.1765909012878386E-2</v>
      </c>
      <c r="BN16" s="17"/>
      <c r="BO16" s="40">
        <f t="shared" si="13"/>
        <v>-0.25605664549826168</v>
      </c>
      <c r="BP16" s="41">
        <f t="shared" si="14"/>
        <v>5.7539682539682536E-2</v>
      </c>
      <c r="BQ16" s="42">
        <f t="shared" si="15"/>
        <v>-1.5757676293730742</v>
      </c>
      <c r="BR16" s="31">
        <f t="shared" si="16"/>
        <v>0.16562467927675667</v>
      </c>
    </row>
    <row r="17" spans="1:70" ht="37.799999999999997" thickTop="1" thickBot="1" x14ac:dyDescent="0.75">
      <c r="A17" s="25">
        <v>43854</v>
      </c>
      <c r="B17">
        <v>93.082000730000004</v>
      </c>
      <c r="C17" s="17">
        <v>16</v>
      </c>
      <c r="D17" s="69" t="s">
        <v>34</v>
      </c>
      <c r="E17" s="2" t="s">
        <v>14</v>
      </c>
      <c r="F17" s="37">
        <f>SLOPE(B2:B253,C2:C253)</f>
        <v>0.34276706647681804</v>
      </c>
      <c r="G17" s="14">
        <f t="shared" si="1"/>
        <v>96.05269311577986</v>
      </c>
      <c r="H17" s="3">
        <f t="shared" si="2"/>
        <v>-2.9706923857798557</v>
      </c>
      <c r="I17" s="135">
        <f t="shared" si="3"/>
        <v>2.9706923857798557</v>
      </c>
      <c r="J17" s="140">
        <f t="shared" si="4"/>
        <v>3.0927736531021016E-2</v>
      </c>
      <c r="K17" s="159">
        <f t="shared" si="5"/>
        <v>3.1914788707613287E-2</v>
      </c>
      <c r="L17" s="17"/>
      <c r="M17" s="40">
        <f t="shared" si="6"/>
        <v>-0.27111188977319861</v>
      </c>
      <c r="N17" s="41">
        <f t="shared" si="7"/>
        <v>6.1507936507936505E-2</v>
      </c>
      <c r="O17" s="42">
        <f t="shared" si="8"/>
        <v>-1.5422375718953325</v>
      </c>
      <c r="P17" s="31">
        <f t="shared" si="9"/>
        <v>9.4809019807479702E-2</v>
      </c>
      <c r="BC17" s="25">
        <v>43854</v>
      </c>
      <c r="BD17">
        <v>353.1600037</v>
      </c>
      <c r="BE17" s="17">
        <v>16</v>
      </c>
      <c r="BF17" s="49" t="s">
        <v>29</v>
      </c>
      <c r="BG17" s="2" t="s">
        <v>14</v>
      </c>
      <c r="BH17" s="38">
        <f>SLOPE(BD2:BD253,BE2:BE253)</f>
        <v>0.8004056941573815</v>
      </c>
      <c r="BI17" s="14">
        <f t="shared" si="0"/>
        <v>358.00977371783165</v>
      </c>
      <c r="BJ17" s="3">
        <f t="shared" si="10"/>
        <v>-4.849770017831645</v>
      </c>
      <c r="BK17" s="135">
        <f t="shared" si="11"/>
        <v>4.849770017831645</v>
      </c>
      <c r="BL17" s="140">
        <f t="shared" si="17"/>
        <v>0.20389376886713251</v>
      </c>
      <c r="BM17" s="36">
        <f t="shared" si="12"/>
        <v>1.3732500756091835E-2</v>
      </c>
      <c r="BN17" s="17"/>
      <c r="BO17" s="40">
        <f t="shared" si="13"/>
        <v>-0.16319579153416994</v>
      </c>
      <c r="BP17" s="41">
        <f t="shared" si="14"/>
        <v>6.1507936507936505E-2</v>
      </c>
      <c r="BQ17" s="42">
        <f t="shared" si="15"/>
        <v>-1.5422375718953325</v>
      </c>
      <c r="BR17" s="31">
        <f t="shared" si="16"/>
        <v>6.6599470436744579E-2</v>
      </c>
    </row>
    <row r="18" spans="1:70" ht="37.799999999999997" thickTop="1" thickBot="1" x14ac:dyDescent="0.75">
      <c r="A18" s="25">
        <v>43857</v>
      </c>
      <c r="B18">
        <v>91.416999820000001</v>
      </c>
      <c r="C18" s="17">
        <v>17</v>
      </c>
      <c r="D18" s="69" t="s">
        <v>36</v>
      </c>
      <c r="E18" s="2" t="s">
        <v>15</v>
      </c>
      <c r="F18" s="37">
        <f>INTERCEPT(B2:B253,C2:C253)</f>
        <v>90.568420052150771</v>
      </c>
      <c r="G18" s="14">
        <f t="shared" si="1"/>
        <v>96.39546018225667</v>
      </c>
      <c r="H18" s="3">
        <f t="shared" si="2"/>
        <v>-4.9784603622566692</v>
      </c>
      <c r="I18" s="135">
        <f t="shared" si="3"/>
        <v>4.9784603622566692</v>
      </c>
      <c r="J18" s="140">
        <f t="shared" si="4"/>
        <v>5.1646211894666019E-2</v>
      </c>
      <c r="K18" s="159">
        <f t="shared" si="5"/>
        <v>5.4458802761622606E-2</v>
      </c>
      <c r="L18" s="17"/>
      <c r="M18" s="40">
        <f t="shared" si="6"/>
        <v>-0.45434519017627761</v>
      </c>
      <c r="N18" s="41">
        <f t="shared" si="7"/>
        <v>6.5476190476190479E-2</v>
      </c>
      <c r="O18" s="42">
        <f t="shared" si="8"/>
        <v>-1.5103568962835028</v>
      </c>
      <c r="P18" s="31">
        <f t="shared" si="9"/>
        <v>0.27112099092469216</v>
      </c>
      <c r="BC18" s="25">
        <v>43857</v>
      </c>
      <c r="BD18">
        <v>342.88000490000002</v>
      </c>
      <c r="BE18" s="17">
        <v>17</v>
      </c>
      <c r="BF18" s="49" t="s">
        <v>30</v>
      </c>
      <c r="BG18" s="2" t="s">
        <v>15</v>
      </c>
      <c r="BH18" s="38">
        <f>INTERCEPT(BD2:BD253,BE2:BE253)</f>
        <v>345.20328261131357</v>
      </c>
      <c r="BI18" s="14">
        <f t="shared" si="0"/>
        <v>358.81017941198905</v>
      </c>
      <c r="BJ18" s="3">
        <f t="shared" si="10"/>
        <v>-15.930174511989037</v>
      </c>
      <c r="BK18" s="135">
        <f t="shared" si="11"/>
        <v>15.930174511989037</v>
      </c>
      <c r="BL18" s="140">
        <f t="shared" si="17"/>
        <v>0.66973553550335208</v>
      </c>
      <c r="BM18" s="36">
        <f t="shared" si="12"/>
        <v>4.6459911001911665E-2</v>
      </c>
      <c r="BN18" s="17"/>
      <c r="BO18" s="40">
        <f t="shared" si="13"/>
        <v>-0.53605375702411229</v>
      </c>
      <c r="BP18" s="41">
        <f t="shared" si="14"/>
        <v>6.5476190476190479E-2</v>
      </c>
      <c r="BQ18" s="42">
        <f t="shared" si="15"/>
        <v>-1.5103568962835028</v>
      </c>
      <c r="BR18" s="31">
        <f t="shared" si="16"/>
        <v>0.74011449007193231</v>
      </c>
    </row>
    <row r="19" spans="1:70" ht="37.200000000000003" thickTop="1" x14ac:dyDescent="0.7">
      <c r="A19" s="25">
        <v>43858</v>
      </c>
      <c r="B19">
        <v>92.662498470000003</v>
      </c>
      <c r="C19" s="17">
        <v>18</v>
      </c>
      <c r="D19" s="69" t="s">
        <v>37</v>
      </c>
      <c r="G19" s="14">
        <f t="shared" si="1"/>
        <v>96.738227248733494</v>
      </c>
      <c r="H19" s="3">
        <f t="shared" si="2"/>
        <v>-4.0757287787334917</v>
      </c>
      <c r="I19" s="135">
        <f t="shared" si="3"/>
        <v>4.0757287787334917</v>
      </c>
      <c r="J19" s="140">
        <f t="shared" si="4"/>
        <v>4.2131522301457634E-2</v>
      </c>
      <c r="K19" s="159">
        <f t="shared" si="5"/>
        <v>4.3984663116471347E-2</v>
      </c>
      <c r="L19" s="17"/>
      <c r="M19" s="40">
        <f t="shared" si="6"/>
        <v>-0.37195992984489801</v>
      </c>
      <c r="N19" s="41">
        <f t="shared" si="7"/>
        <v>6.9444444444444448E-2</v>
      </c>
      <c r="O19" s="42">
        <f t="shared" si="8"/>
        <v>-1.4799413890351922</v>
      </c>
      <c r="P19" s="31">
        <f t="shared" si="9"/>
        <v>0.17926955728669983</v>
      </c>
      <c r="BC19" s="25">
        <v>43858</v>
      </c>
      <c r="BD19">
        <v>348.51998900000001</v>
      </c>
      <c r="BE19" s="17">
        <v>18</v>
      </c>
      <c r="BF19" s="49" t="s">
        <v>31</v>
      </c>
      <c r="BI19" s="14">
        <f t="shared" si="0"/>
        <v>359.61058510614646</v>
      </c>
      <c r="BJ19" s="3">
        <f t="shared" si="10"/>
        <v>-11.09059610614645</v>
      </c>
      <c r="BK19" s="135">
        <f t="shared" si="11"/>
        <v>11.09059610614645</v>
      </c>
      <c r="BL19" s="140">
        <f t="shared" si="17"/>
        <v>0.46627024183641252</v>
      </c>
      <c r="BM19" s="36">
        <f t="shared" si="12"/>
        <v>3.1821979961517928E-2</v>
      </c>
      <c r="BN19" s="17"/>
      <c r="BO19" s="40">
        <f t="shared" si="13"/>
        <v>-0.37320091539878975</v>
      </c>
      <c r="BP19" s="41">
        <f t="shared" si="14"/>
        <v>6.9444444444444448E-2</v>
      </c>
      <c r="BQ19" s="42">
        <f t="shared" si="15"/>
        <v>-1.4799413890351922</v>
      </c>
      <c r="BR19" s="31">
        <f t="shared" si="16"/>
        <v>0.35292472705108108</v>
      </c>
    </row>
    <row r="20" spans="1:70" ht="37.200000000000003" thickBot="1" x14ac:dyDescent="0.75">
      <c r="A20" s="25">
        <v>43859</v>
      </c>
      <c r="B20">
        <v>92.900001529999997</v>
      </c>
      <c r="C20" s="17">
        <v>19</v>
      </c>
      <c r="D20" s="70" t="s">
        <v>27</v>
      </c>
      <c r="G20" s="14">
        <f t="shared" si="1"/>
        <v>97.080994315210319</v>
      </c>
      <c r="H20" s="3">
        <f t="shared" si="2"/>
        <v>-4.1809927852103215</v>
      </c>
      <c r="I20" s="135">
        <f t="shared" si="3"/>
        <v>4.1809927852103215</v>
      </c>
      <c r="J20" s="140">
        <f t="shared" si="4"/>
        <v>4.3067057715077996E-2</v>
      </c>
      <c r="K20" s="159">
        <f t="shared" si="5"/>
        <v>4.5005303728226122E-2</v>
      </c>
      <c r="L20" s="17"/>
      <c r="M20" s="40">
        <f t="shared" si="6"/>
        <v>-0.38156655349184276</v>
      </c>
      <c r="N20" s="41">
        <f t="shared" si="7"/>
        <v>7.3412698412698416E-2</v>
      </c>
      <c r="O20" s="42">
        <f t="shared" si="8"/>
        <v>-1.450836487412636</v>
      </c>
      <c r="P20" s="31">
        <f t="shared" si="9"/>
        <v>0.18816685018391263</v>
      </c>
      <c r="BC20" s="25">
        <v>43859</v>
      </c>
      <c r="BD20">
        <v>343.1600037</v>
      </c>
      <c r="BE20" s="17">
        <v>19</v>
      </c>
      <c r="BF20" s="49" t="s">
        <v>32</v>
      </c>
      <c r="BI20" s="14">
        <f t="shared" si="0"/>
        <v>360.41099080030381</v>
      </c>
      <c r="BJ20" s="3">
        <f t="shared" si="10"/>
        <v>-17.250987100303803</v>
      </c>
      <c r="BK20" s="135">
        <f t="shared" si="11"/>
        <v>17.250987100303803</v>
      </c>
      <c r="BL20" s="140">
        <f t="shared" si="17"/>
        <v>0.72526506692617565</v>
      </c>
      <c r="BM20" s="36">
        <f t="shared" si="12"/>
        <v>5.0270972474359493E-2</v>
      </c>
      <c r="BN20" s="17"/>
      <c r="BO20" s="40">
        <f t="shared" si="13"/>
        <v>-0.58049938125490874</v>
      </c>
      <c r="BP20" s="41">
        <f t="shared" si="14"/>
        <v>7.3412698412698416E-2</v>
      </c>
      <c r="BQ20" s="42">
        <f t="shared" si="15"/>
        <v>-1.450836487412636</v>
      </c>
      <c r="BR20" s="31">
        <f t="shared" si="16"/>
        <v>0.86722389767490315</v>
      </c>
    </row>
    <row r="21" spans="1:70" ht="37.799999999999997" thickTop="1" thickBot="1" x14ac:dyDescent="0.75">
      <c r="A21" s="25">
        <v>43860</v>
      </c>
      <c r="B21">
        <v>93.533996579999993</v>
      </c>
      <c r="C21" s="17">
        <v>20</v>
      </c>
      <c r="G21" s="14">
        <f t="shared" si="1"/>
        <v>97.423761381687129</v>
      </c>
      <c r="H21" s="3">
        <f t="shared" si="2"/>
        <v>-3.8897648016871358</v>
      </c>
      <c r="I21" s="135">
        <f t="shared" si="3"/>
        <v>3.8897648016871358</v>
      </c>
      <c r="J21" s="140">
        <f t="shared" si="4"/>
        <v>3.9926243316020231E-2</v>
      </c>
      <c r="K21" s="159">
        <f t="shared" si="5"/>
        <v>4.1586641690865893E-2</v>
      </c>
      <c r="L21" s="17"/>
      <c r="M21" s="40">
        <f t="shared" si="6"/>
        <v>-0.35498845023694053</v>
      </c>
      <c r="N21" s="41">
        <f t="shared" si="7"/>
        <v>7.7380952380952384E-2</v>
      </c>
      <c r="O21" s="42">
        <f t="shared" si="8"/>
        <v>-1.4229111803109864</v>
      </c>
      <c r="P21" s="31">
        <f t="shared" si="9"/>
        <v>0.16176225506950495</v>
      </c>
      <c r="BC21" s="25">
        <v>43860</v>
      </c>
      <c r="BD21">
        <v>347.73999020000002</v>
      </c>
      <c r="BE21" s="17">
        <v>20</v>
      </c>
      <c r="BF21" s="50" t="s">
        <v>33</v>
      </c>
      <c r="BI21" s="14">
        <f t="shared" si="0"/>
        <v>361.21139649446121</v>
      </c>
      <c r="BJ21" s="3">
        <f t="shared" si="10"/>
        <v>-13.47140629446119</v>
      </c>
      <c r="BK21" s="135">
        <f t="shared" si="11"/>
        <v>13.47140629446119</v>
      </c>
      <c r="BL21" s="140">
        <f t="shared" si="17"/>
        <v>0.56636413504535255</v>
      </c>
      <c r="BM21" s="36">
        <f t="shared" si="12"/>
        <v>3.8739882308943568E-2</v>
      </c>
      <c r="BN21" s="17"/>
      <c r="BO21" s="40">
        <f t="shared" si="13"/>
        <v>-0.45331568408804107</v>
      </c>
      <c r="BP21" s="41">
        <f t="shared" si="14"/>
        <v>7.7380952380952384E-2</v>
      </c>
      <c r="BQ21" s="42">
        <f t="shared" si="15"/>
        <v>-1.4229111803109864</v>
      </c>
      <c r="BR21" s="31">
        <f t="shared" si="16"/>
        <v>0.52188069438338802</v>
      </c>
    </row>
    <row r="22" spans="1:70" ht="15" thickTop="1" x14ac:dyDescent="0.3">
      <c r="A22" s="25">
        <v>43861</v>
      </c>
      <c r="B22">
        <v>100.435997</v>
      </c>
      <c r="C22" s="17">
        <v>21</v>
      </c>
      <c r="G22" s="14">
        <f t="shared" si="1"/>
        <v>97.766528448163953</v>
      </c>
      <c r="H22" s="3">
        <f t="shared" si="2"/>
        <v>2.6694685518360473</v>
      </c>
      <c r="I22" s="135">
        <f t="shared" si="3"/>
        <v>2.6694685518360473</v>
      </c>
      <c r="J22" s="140">
        <f t="shared" si="4"/>
        <v>2.730452430098718E-2</v>
      </c>
      <c r="K22" s="159">
        <f t="shared" si="5"/>
        <v>2.6578802735796481E-2</v>
      </c>
      <c r="L22" s="17"/>
      <c r="M22" s="40">
        <f t="shared" si="6"/>
        <v>0.24362154332866218</v>
      </c>
      <c r="N22" s="41">
        <f t="shared" si="7"/>
        <v>8.1349206349206352E-2</v>
      </c>
      <c r="O22" s="42">
        <f t="shared" si="8"/>
        <v>-1.3960534082549905</v>
      </c>
      <c r="P22" s="31">
        <f t="shared" si="9"/>
        <v>7.0951278048662608E-2</v>
      </c>
      <c r="BC22" s="25">
        <v>43861</v>
      </c>
      <c r="BD22">
        <v>345.0899963</v>
      </c>
      <c r="BE22" s="17">
        <v>21</v>
      </c>
      <c r="BI22" s="14">
        <f t="shared" si="0"/>
        <v>362.01180218861856</v>
      </c>
      <c r="BJ22" s="3">
        <f t="shared" si="10"/>
        <v>-16.921805888618564</v>
      </c>
      <c r="BK22" s="135">
        <f t="shared" si="11"/>
        <v>16.921805888618564</v>
      </c>
      <c r="BL22" s="140">
        <f t="shared" si="17"/>
        <v>0.71142564822302623</v>
      </c>
      <c r="BM22" s="36">
        <f t="shared" si="12"/>
        <v>4.9035921267065033E-2</v>
      </c>
      <c r="BN22" s="17"/>
      <c r="BO22" s="40">
        <f t="shared" si="13"/>
        <v>-0.5694223635403306</v>
      </c>
      <c r="BP22" s="41">
        <f t="shared" si="14"/>
        <v>8.1349206349206352E-2</v>
      </c>
      <c r="BQ22" s="42">
        <f t="shared" si="15"/>
        <v>-1.3960534082549905</v>
      </c>
      <c r="BR22" s="31">
        <f t="shared" si="16"/>
        <v>0.82977634125085742</v>
      </c>
    </row>
    <row r="23" spans="1:70" x14ac:dyDescent="0.3">
      <c r="A23" s="25">
        <v>43864</v>
      </c>
      <c r="B23">
        <v>100.2099991</v>
      </c>
      <c r="C23" s="17">
        <v>22</v>
      </c>
      <c r="G23" s="14">
        <f t="shared" si="1"/>
        <v>98.109295514640763</v>
      </c>
      <c r="H23" s="3">
        <f t="shared" si="2"/>
        <v>2.1007035853592413</v>
      </c>
      <c r="I23" s="135">
        <f t="shared" si="3"/>
        <v>2.1007035853592413</v>
      </c>
      <c r="J23" s="140">
        <f t="shared" si="4"/>
        <v>2.1411871060125542E-2</v>
      </c>
      <c r="K23" s="159">
        <f t="shared" si="5"/>
        <v>2.0963013713461268E-2</v>
      </c>
      <c r="L23" s="17"/>
      <c r="M23" s="40">
        <f t="shared" si="6"/>
        <v>0.19171480749952077</v>
      </c>
      <c r="N23" s="41">
        <f t="shared" si="7"/>
        <v>8.531746031746032E-2</v>
      </c>
      <c r="O23" s="42">
        <f t="shared" si="8"/>
        <v>-1.3701665397259748</v>
      </c>
      <c r="P23" s="31">
        <f t="shared" si="9"/>
        <v>4.4037078067803027E-2</v>
      </c>
      <c r="BC23" s="25">
        <v>43864</v>
      </c>
      <c r="BD23">
        <v>358</v>
      </c>
      <c r="BE23" s="17">
        <v>22</v>
      </c>
      <c r="BI23" s="14">
        <f t="shared" si="0"/>
        <v>362.81220788277597</v>
      </c>
      <c r="BJ23" s="3">
        <f t="shared" si="10"/>
        <v>-4.8122078827759651</v>
      </c>
      <c r="BK23" s="135">
        <f t="shared" si="11"/>
        <v>4.8122078827759651</v>
      </c>
      <c r="BL23" s="140">
        <f t="shared" si="17"/>
        <v>0.20231458361607124</v>
      </c>
      <c r="BM23" s="36">
        <f t="shared" si="12"/>
        <v>1.3441921460268059E-2</v>
      </c>
      <c r="BN23" s="17"/>
      <c r="BO23" s="40">
        <f t="shared" si="13"/>
        <v>-0.16193181770869233</v>
      </c>
      <c r="BP23" s="41">
        <f t="shared" si="14"/>
        <v>8.531746031746032E-2</v>
      </c>
      <c r="BQ23" s="42">
        <f t="shared" si="15"/>
        <v>-1.3701665397259748</v>
      </c>
      <c r="BR23" s="31">
        <f t="shared" si="16"/>
        <v>6.4685320410757363E-2</v>
      </c>
    </row>
    <row r="24" spans="1:70" x14ac:dyDescent="0.3">
      <c r="A24" s="25">
        <v>43865</v>
      </c>
      <c r="B24">
        <v>102.48349760000001</v>
      </c>
      <c r="C24" s="17">
        <v>23</v>
      </c>
      <c r="G24" s="14">
        <f t="shared" si="1"/>
        <v>98.452062581117588</v>
      </c>
      <c r="H24" s="3">
        <f t="shared" si="2"/>
        <v>4.0314350188824193</v>
      </c>
      <c r="I24" s="135">
        <f t="shared" si="3"/>
        <v>4.0314350188824193</v>
      </c>
      <c r="J24" s="140">
        <f t="shared" si="4"/>
        <v>4.0948202741418444E-2</v>
      </c>
      <c r="K24" s="159">
        <f t="shared" si="5"/>
        <v>3.933740663904136E-2</v>
      </c>
      <c r="L24" s="17"/>
      <c r="M24" s="40">
        <f t="shared" si="6"/>
        <v>0.3679175843648112</v>
      </c>
      <c r="N24" s="41">
        <f t="shared" si="7"/>
        <v>8.9285714285714288E-2</v>
      </c>
      <c r="O24" s="42">
        <f t="shared" si="8"/>
        <v>-1.3451666341766386</v>
      </c>
      <c r="P24" s="31">
        <f t="shared" si="9"/>
        <v>0.15858619867664911</v>
      </c>
      <c r="BC24" s="25">
        <v>43865</v>
      </c>
      <c r="BD24">
        <v>369.01000979999998</v>
      </c>
      <c r="BE24" s="17">
        <v>23</v>
      </c>
      <c r="BI24" s="14">
        <f t="shared" si="0"/>
        <v>363.61261357693331</v>
      </c>
      <c r="BJ24" s="3">
        <f t="shared" si="10"/>
        <v>5.3973962230666643</v>
      </c>
      <c r="BK24" s="135">
        <f t="shared" si="11"/>
        <v>5.3973962230666643</v>
      </c>
      <c r="BL24" s="140">
        <f t="shared" si="17"/>
        <v>0.22691704017798459</v>
      </c>
      <c r="BM24" s="36">
        <f t="shared" si="12"/>
        <v>1.4626693259600202E-2</v>
      </c>
      <c r="BN24" s="17"/>
      <c r="BO24" s="40">
        <f t="shared" si="13"/>
        <v>0.18162352969487075</v>
      </c>
      <c r="BP24" s="41">
        <f t="shared" si="14"/>
        <v>8.9285714285714288E-2</v>
      </c>
      <c r="BQ24" s="42">
        <f t="shared" si="15"/>
        <v>-1.3451666341766386</v>
      </c>
      <c r="BR24" s="31">
        <f t="shared" si="16"/>
        <v>7.8946058955320766E-2</v>
      </c>
    </row>
    <row r="25" spans="1:70" x14ac:dyDescent="0.3">
      <c r="A25" s="25">
        <v>43866</v>
      </c>
      <c r="B25">
        <v>101.9934998</v>
      </c>
      <c r="C25" s="17">
        <v>24</v>
      </c>
      <c r="G25" s="14">
        <f t="shared" si="1"/>
        <v>98.794829647594398</v>
      </c>
      <c r="H25" s="3">
        <f t="shared" si="2"/>
        <v>3.1986701524055974</v>
      </c>
      <c r="I25" s="135">
        <f t="shared" si="3"/>
        <v>3.1986701524055974</v>
      </c>
      <c r="J25" s="140">
        <f t="shared" si="4"/>
        <v>3.2376898303437512E-2</v>
      </c>
      <c r="K25" s="159">
        <f t="shared" si="5"/>
        <v>3.1361509887178098E-2</v>
      </c>
      <c r="L25" s="17"/>
      <c r="M25" s="40">
        <f t="shared" si="6"/>
        <v>0.29191763978354573</v>
      </c>
      <c r="N25" s="41">
        <f t="shared" si="7"/>
        <v>9.3253968253968256E-2</v>
      </c>
      <c r="O25" s="42">
        <f t="shared" si="8"/>
        <v>-1.3209802893126328</v>
      </c>
      <c r="P25" s="31">
        <f t="shared" si="9"/>
        <v>0.10031512561048962</v>
      </c>
      <c r="BC25" s="25">
        <v>43866</v>
      </c>
      <c r="BD25">
        <v>369.67001340000002</v>
      </c>
      <c r="BE25" s="17">
        <v>24</v>
      </c>
      <c r="BI25" s="14">
        <f t="shared" si="0"/>
        <v>364.41301927109072</v>
      </c>
      <c r="BJ25" s="3">
        <f t="shared" si="10"/>
        <v>5.2569941289092981</v>
      </c>
      <c r="BK25" s="135">
        <f t="shared" si="11"/>
        <v>5.2569941289092981</v>
      </c>
      <c r="BL25" s="140">
        <f t="shared" si="17"/>
        <v>0.22101426292683099</v>
      </c>
      <c r="BM25" s="36">
        <f t="shared" si="12"/>
        <v>1.4220775119298054E-2</v>
      </c>
      <c r="BN25" s="17"/>
      <c r="BO25" s="40">
        <f t="shared" si="13"/>
        <v>0.17689896939514102</v>
      </c>
      <c r="BP25" s="41">
        <f t="shared" si="14"/>
        <v>9.3253968253968256E-2</v>
      </c>
      <c r="BQ25" s="42">
        <f t="shared" si="15"/>
        <v>-1.3209802893126328</v>
      </c>
      <c r="BR25" s="31">
        <f t="shared" si="16"/>
        <v>7.4758531310689297E-2</v>
      </c>
    </row>
    <row r="26" spans="1:70" x14ac:dyDescent="0.3">
      <c r="A26" s="25">
        <v>43867</v>
      </c>
      <c r="B26">
        <v>102.5114975</v>
      </c>
      <c r="C26" s="17">
        <v>25</v>
      </c>
      <c r="G26" s="14">
        <f t="shared" si="1"/>
        <v>99.137596714071222</v>
      </c>
      <c r="H26" s="3">
        <f t="shared" si="2"/>
        <v>3.3739007859287824</v>
      </c>
      <c r="I26" s="135">
        <f t="shared" si="3"/>
        <v>3.3739007859287824</v>
      </c>
      <c r="J26" s="140">
        <f t="shared" si="4"/>
        <v>3.4032505303307432E-2</v>
      </c>
      <c r="K26" s="159">
        <f t="shared" si="5"/>
        <v>3.2912413419078017E-2</v>
      </c>
      <c r="L26" s="17"/>
      <c r="M26" s="40">
        <f t="shared" si="6"/>
        <v>0.30790957096700755</v>
      </c>
      <c r="N26" s="41">
        <f t="shared" si="7"/>
        <v>9.7222222222222224E-2</v>
      </c>
      <c r="O26" s="42">
        <f t="shared" si="8"/>
        <v>-1.2975429286165541</v>
      </c>
      <c r="P26" s="31">
        <f t="shared" si="9"/>
        <v>0.11104321750144032</v>
      </c>
      <c r="BC26" s="25">
        <v>43867</v>
      </c>
      <c r="BD26">
        <v>366.9500122</v>
      </c>
      <c r="BE26" s="17">
        <v>25</v>
      </c>
      <c r="BI26" s="14">
        <f t="shared" si="0"/>
        <v>365.21342496524812</v>
      </c>
      <c r="BJ26" s="3">
        <f t="shared" si="10"/>
        <v>1.7365872347518803</v>
      </c>
      <c r="BK26" s="135">
        <f t="shared" si="11"/>
        <v>1.7365872347518803</v>
      </c>
      <c r="BL26" s="140">
        <f t="shared" si="17"/>
        <v>7.3009506627785034E-2</v>
      </c>
      <c r="BM26" s="36">
        <f t="shared" si="12"/>
        <v>4.7324899223749918E-3</v>
      </c>
      <c r="BN26" s="17"/>
      <c r="BO26" s="40">
        <f t="shared" si="13"/>
        <v>5.8436529423348378E-2</v>
      </c>
      <c r="BP26" s="41">
        <f t="shared" si="14"/>
        <v>9.7222222222222224E-2</v>
      </c>
      <c r="BQ26" s="42">
        <f t="shared" si="15"/>
        <v>-1.2975429286165541</v>
      </c>
      <c r="BR26" s="31">
        <f t="shared" si="16"/>
        <v>8.218381587788327E-3</v>
      </c>
    </row>
    <row r="27" spans="1:70" x14ac:dyDescent="0.3">
      <c r="A27" s="25">
        <v>43868</v>
      </c>
      <c r="B27">
        <v>103.9639969</v>
      </c>
      <c r="C27" s="17">
        <v>26</v>
      </c>
      <c r="G27" s="14">
        <f t="shared" si="1"/>
        <v>99.480363780548032</v>
      </c>
      <c r="H27" s="3">
        <f t="shared" si="2"/>
        <v>4.4836331194519659</v>
      </c>
      <c r="I27" s="135">
        <f t="shared" si="3"/>
        <v>4.4836331194519659</v>
      </c>
      <c r="J27" s="140">
        <f t="shared" si="4"/>
        <v>4.5070534013554507E-2</v>
      </c>
      <c r="K27" s="159">
        <f t="shared" si="5"/>
        <v>4.312678670640803E-2</v>
      </c>
      <c r="L27" s="17"/>
      <c r="M27" s="40">
        <f t="shared" si="6"/>
        <v>0.40918617285418357</v>
      </c>
      <c r="N27" s="41">
        <f t="shared" si="7"/>
        <v>0.10119047619047619</v>
      </c>
      <c r="O27" s="42">
        <f t="shared" si="8"/>
        <v>-1.2747974249655289</v>
      </c>
      <c r="P27" s="31">
        <f t="shared" si="9"/>
        <v>0.19336468921239183</v>
      </c>
      <c r="BC27" s="25">
        <v>43868</v>
      </c>
      <c r="BD27">
        <v>366.76998900000001</v>
      </c>
      <c r="BE27" s="17">
        <v>26</v>
      </c>
      <c r="BI27" s="14">
        <f t="shared" si="0"/>
        <v>366.01383065940547</v>
      </c>
      <c r="BJ27" s="3">
        <f t="shared" si="10"/>
        <v>0.75615834059453846</v>
      </c>
      <c r="BK27" s="135">
        <f t="shared" si="11"/>
        <v>0.75615834059453846</v>
      </c>
      <c r="BL27" s="140">
        <f t="shared" si="17"/>
        <v>3.1790368070498752E-2</v>
      </c>
      <c r="BM27" s="36">
        <f t="shared" si="12"/>
        <v>2.0616690658257168E-3</v>
      </c>
      <c r="BN27" s="17"/>
      <c r="BO27" s="40">
        <f t="shared" si="13"/>
        <v>2.5444888822518538E-2</v>
      </c>
      <c r="BP27" s="41">
        <f t="shared" si="14"/>
        <v>0.10119047619047619</v>
      </c>
      <c r="BQ27" s="42">
        <f t="shared" si="15"/>
        <v>-1.2747974249655289</v>
      </c>
      <c r="BR27" s="31">
        <f t="shared" si="16"/>
        <v>1.5589482596698664E-3</v>
      </c>
    </row>
    <row r="28" spans="1:70" x14ac:dyDescent="0.3">
      <c r="A28" s="25">
        <v>43871</v>
      </c>
      <c r="B28">
        <v>106.6955032</v>
      </c>
      <c r="C28" s="17">
        <v>27</v>
      </c>
      <c r="G28" s="14">
        <f t="shared" si="1"/>
        <v>99.823130847024856</v>
      </c>
      <c r="H28" s="3">
        <f t="shared" si="2"/>
        <v>6.8723723529751481</v>
      </c>
      <c r="I28" s="135">
        <f t="shared" si="3"/>
        <v>6.8723723529751481</v>
      </c>
      <c r="J28" s="140">
        <f t="shared" si="4"/>
        <v>6.8845489964713652E-2</v>
      </c>
      <c r="K28" s="159">
        <f t="shared" si="5"/>
        <v>6.4411077757353399E-2</v>
      </c>
      <c r="L28" s="17"/>
      <c r="M28" s="40">
        <f t="shared" si="6"/>
        <v>0.62718774409591338</v>
      </c>
      <c r="N28" s="41">
        <f t="shared" si="7"/>
        <v>0.10515873015873016</v>
      </c>
      <c r="O28" s="42">
        <f t="shared" si="8"/>
        <v>-1.2526929839120384</v>
      </c>
      <c r="P28" s="31">
        <f t="shared" si="9"/>
        <v>0.44265691000496793</v>
      </c>
      <c r="BC28" s="25">
        <v>43871</v>
      </c>
      <c r="BD28">
        <v>371.07000729999999</v>
      </c>
      <c r="BE28" s="17">
        <v>27</v>
      </c>
      <c r="BI28" s="14">
        <f t="shared" si="0"/>
        <v>366.81423635356288</v>
      </c>
      <c r="BJ28" s="3">
        <f t="shared" si="10"/>
        <v>4.2557709464371101</v>
      </c>
      <c r="BK28" s="135">
        <f t="shared" si="11"/>
        <v>4.2557709464371101</v>
      </c>
      <c r="BL28" s="140">
        <f t="shared" si="17"/>
        <v>0.17892089202453973</v>
      </c>
      <c r="BM28" s="36">
        <f t="shared" si="12"/>
        <v>1.1468916545972511E-2</v>
      </c>
      <c r="BN28" s="17"/>
      <c r="BO28" s="40">
        <f t="shared" si="13"/>
        <v>0.14320759657433915</v>
      </c>
      <c r="BP28" s="41">
        <f t="shared" si="14"/>
        <v>0.10515873015873016</v>
      </c>
      <c r="BQ28" s="42">
        <f t="shared" si="15"/>
        <v>-1.2526929839120384</v>
      </c>
      <c r="BR28" s="31">
        <f t="shared" si="16"/>
        <v>4.8809081823461657E-2</v>
      </c>
    </row>
    <row r="29" spans="1:70" x14ac:dyDescent="0.3">
      <c r="A29" s="25">
        <v>43872</v>
      </c>
      <c r="B29">
        <v>107.5400009</v>
      </c>
      <c r="C29" s="17">
        <v>28</v>
      </c>
      <c r="G29" s="14">
        <f t="shared" si="1"/>
        <v>100.16589791350168</v>
      </c>
      <c r="H29" s="3">
        <f t="shared" si="2"/>
        <v>7.3741029864983147</v>
      </c>
      <c r="I29" s="135">
        <f t="shared" si="3"/>
        <v>7.3741029864983147</v>
      </c>
      <c r="J29" s="140">
        <f t="shared" si="4"/>
        <v>7.361889764983913E-2</v>
      </c>
      <c r="K29" s="159">
        <f t="shared" si="5"/>
        <v>6.8570791563926009E-2</v>
      </c>
      <c r="L29" s="17"/>
      <c r="M29" s="40">
        <f t="shared" si="6"/>
        <v>0.67297677996603467</v>
      </c>
      <c r="N29" s="41">
        <f t="shared" si="7"/>
        <v>0.10912698412698413</v>
      </c>
      <c r="O29" s="42">
        <f t="shared" si="8"/>
        <v>-1.2311842297805575</v>
      </c>
      <c r="P29" s="31">
        <f t="shared" si="9"/>
        <v>0.50564807885810026</v>
      </c>
      <c r="BC29" s="25">
        <v>43872</v>
      </c>
      <c r="BD29">
        <v>373.69000240000003</v>
      </c>
      <c r="BE29" s="17">
        <v>28</v>
      </c>
      <c r="BI29" s="14">
        <f t="shared" si="0"/>
        <v>367.61464204772022</v>
      </c>
      <c r="BJ29" s="3">
        <f t="shared" si="10"/>
        <v>6.0753603522798016</v>
      </c>
      <c r="BK29" s="135">
        <f t="shared" si="11"/>
        <v>6.0753603522798016</v>
      </c>
      <c r="BL29" s="140">
        <f t="shared" si="17"/>
        <v>0.2554199714414746</v>
      </c>
      <c r="BM29" s="36">
        <f t="shared" si="12"/>
        <v>1.6257754591402475E-2</v>
      </c>
      <c r="BN29" s="17"/>
      <c r="BO29" s="40">
        <f t="shared" si="13"/>
        <v>0.20443716669042106</v>
      </c>
      <c r="BP29" s="41">
        <f t="shared" si="14"/>
        <v>0.10912698412698413</v>
      </c>
      <c r="BQ29" s="42">
        <f t="shared" si="15"/>
        <v>-1.2311842297805575</v>
      </c>
      <c r="BR29" s="31">
        <f t="shared" si="16"/>
        <v>9.8771717661701494E-2</v>
      </c>
    </row>
    <row r="30" spans="1:70" x14ac:dyDescent="0.3">
      <c r="A30" s="25">
        <v>43873</v>
      </c>
      <c r="B30">
        <v>108</v>
      </c>
      <c r="C30" s="17">
        <v>29</v>
      </c>
      <c r="G30" s="14">
        <f t="shared" si="1"/>
        <v>100.50866497997849</v>
      </c>
      <c r="H30" s="3">
        <f t="shared" si="2"/>
        <v>7.4913350200215092</v>
      </c>
      <c r="I30" s="135">
        <f t="shared" si="3"/>
        <v>7.4913350200215092</v>
      </c>
      <c r="J30" s="140">
        <f t="shared" si="4"/>
        <v>7.4534220721305944E-2</v>
      </c>
      <c r="K30" s="159">
        <f t="shared" si="5"/>
        <v>6.9364213148347301E-2</v>
      </c>
      <c r="L30" s="17"/>
      <c r="M30" s="40">
        <f t="shared" si="6"/>
        <v>0.68367563195844139</v>
      </c>
      <c r="N30" s="41">
        <f t="shared" si="7"/>
        <v>0.1130952380952381</v>
      </c>
      <c r="O30" s="42">
        <f t="shared" si="8"/>
        <v>-1.2102304517744085</v>
      </c>
      <c r="P30" s="31">
        <f t="shared" si="9"/>
        <v>0.51963055909445066</v>
      </c>
      <c r="BC30" s="25">
        <v>43873</v>
      </c>
      <c r="BD30">
        <v>380.01000979999998</v>
      </c>
      <c r="BE30" s="17">
        <v>29</v>
      </c>
      <c r="BI30" s="14">
        <f t="shared" si="0"/>
        <v>368.41504774187763</v>
      </c>
      <c r="BJ30" s="3">
        <f t="shared" si="10"/>
        <v>11.594962058122348</v>
      </c>
      <c r="BK30" s="135">
        <f t="shared" si="11"/>
        <v>11.594962058122348</v>
      </c>
      <c r="BL30" s="140">
        <f t="shared" si="17"/>
        <v>0.48747476791878624</v>
      </c>
      <c r="BM30" s="36">
        <f t="shared" si="12"/>
        <v>3.051225430673471E-2</v>
      </c>
      <c r="BN30" s="17"/>
      <c r="BO30" s="40">
        <f t="shared" si="13"/>
        <v>0.39017293684578391</v>
      </c>
      <c r="BP30" s="41">
        <f t="shared" si="14"/>
        <v>0.1130952380952381</v>
      </c>
      <c r="BQ30" s="42">
        <f t="shared" si="15"/>
        <v>-1.2102304517744085</v>
      </c>
      <c r="BR30" s="31">
        <f t="shared" si="16"/>
        <v>0.35378843099436919</v>
      </c>
    </row>
    <row r="31" spans="1:70" x14ac:dyDescent="0.3">
      <c r="A31" s="25">
        <v>43874</v>
      </c>
      <c r="B31">
        <v>107.4934998</v>
      </c>
      <c r="C31" s="17">
        <v>30</v>
      </c>
      <c r="G31" s="14">
        <f t="shared" si="1"/>
        <v>100.85143204645532</v>
      </c>
      <c r="H31" s="3">
        <f t="shared" si="2"/>
        <v>6.6420677535446799</v>
      </c>
      <c r="I31" s="135">
        <f t="shared" si="3"/>
        <v>6.6420677535446799</v>
      </c>
      <c r="J31" s="140">
        <f t="shared" si="4"/>
        <v>6.5859925027987071E-2</v>
      </c>
      <c r="K31" s="159">
        <f t="shared" si="5"/>
        <v>6.1790413056629127E-2</v>
      </c>
      <c r="L31" s="17"/>
      <c r="M31" s="40">
        <f t="shared" si="6"/>
        <v>0.60616964223052539</v>
      </c>
      <c r="N31" s="41">
        <f t="shared" si="7"/>
        <v>0.11706349206349206</v>
      </c>
      <c r="O31" s="42">
        <f t="shared" si="8"/>
        <v>-1.189794977493698</v>
      </c>
      <c r="P31" s="31">
        <f t="shared" si="9"/>
        <v>0.41041611004164252</v>
      </c>
      <c r="BC31" s="25">
        <v>43874</v>
      </c>
      <c r="BD31">
        <v>381.39999390000003</v>
      </c>
      <c r="BE31" s="17">
        <v>30</v>
      </c>
      <c r="BI31" s="14">
        <f t="shared" si="0"/>
        <v>369.21545343603503</v>
      </c>
      <c r="BJ31" s="3">
        <f t="shared" si="10"/>
        <v>12.184540463964993</v>
      </c>
      <c r="BK31" s="135">
        <f t="shared" si="11"/>
        <v>12.184540463964993</v>
      </c>
      <c r="BL31" s="140">
        <f t="shared" si="17"/>
        <v>0.51226179137926775</v>
      </c>
      <c r="BM31" s="36">
        <f t="shared" si="12"/>
        <v>3.1946881643526402E-2</v>
      </c>
      <c r="BN31" s="17"/>
      <c r="BO31" s="40">
        <f t="shared" si="13"/>
        <v>0.41001237547053865</v>
      </c>
      <c r="BP31" s="41">
        <f t="shared" si="14"/>
        <v>0.11706349206349206</v>
      </c>
      <c r="BQ31" s="42">
        <f t="shared" si="15"/>
        <v>-1.189794977493698</v>
      </c>
      <c r="BR31" s="31">
        <f t="shared" si="16"/>
        <v>0.38925807208304786</v>
      </c>
    </row>
    <row r="32" spans="1:70" x14ac:dyDescent="0.3">
      <c r="A32" s="25">
        <v>43875</v>
      </c>
      <c r="B32">
        <v>106.7434998</v>
      </c>
      <c r="C32" s="17">
        <v>31</v>
      </c>
      <c r="G32" s="14">
        <f t="shared" si="1"/>
        <v>101.19419911293213</v>
      </c>
      <c r="H32" s="3">
        <f t="shared" si="2"/>
        <v>5.5493006870678698</v>
      </c>
      <c r="I32" s="135">
        <f t="shared" si="3"/>
        <v>5.5493006870678698</v>
      </c>
      <c r="J32" s="140">
        <f t="shared" si="4"/>
        <v>5.4838130403847392E-2</v>
      </c>
      <c r="K32" s="159">
        <f t="shared" si="5"/>
        <v>5.1987246974900765E-2</v>
      </c>
      <c r="L32" s="17"/>
      <c r="M32" s="40">
        <f t="shared" si="6"/>
        <v>0.50644132774983608</v>
      </c>
      <c r="N32" s="41">
        <f t="shared" si="7"/>
        <v>0.12103174603174603</v>
      </c>
      <c r="O32" s="42">
        <f t="shared" si="8"/>
        <v>-1.1698446487773884</v>
      </c>
      <c r="P32" s="31">
        <f t="shared" si="9"/>
        <v>0.28849286535658381</v>
      </c>
      <c r="BC32" s="25">
        <v>43875</v>
      </c>
      <c r="BD32">
        <v>380.39999390000003</v>
      </c>
      <c r="BE32" s="17">
        <v>31</v>
      </c>
      <c r="BI32" s="14">
        <f t="shared" si="0"/>
        <v>370.01585913019238</v>
      </c>
      <c r="BJ32" s="3">
        <f t="shared" si="10"/>
        <v>10.384134769807645</v>
      </c>
      <c r="BK32" s="135">
        <f t="shared" si="11"/>
        <v>10.384134769807645</v>
      </c>
      <c r="BL32" s="140">
        <f t="shared" si="17"/>
        <v>0.43656923253176266</v>
      </c>
      <c r="BM32" s="36">
        <f t="shared" si="12"/>
        <v>2.729793621536555E-2</v>
      </c>
      <c r="BN32" s="17"/>
      <c r="BO32" s="40">
        <f t="shared" si="13"/>
        <v>0.34942834132864564</v>
      </c>
      <c r="BP32" s="41">
        <f t="shared" si="14"/>
        <v>0.12103174603174603</v>
      </c>
      <c r="BQ32" s="42">
        <f t="shared" si="15"/>
        <v>-1.1698446487773884</v>
      </c>
      <c r="BR32" s="31">
        <f t="shared" si="16"/>
        <v>0.28346544859796868</v>
      </c>
    </row>
    <row r="33" spans="1:70" x14ac:dyDescent="0.3">
      <c r="A33" s="25">
        <v>43879</v>
      </c>
      <c r="B33">
        <v>107.7835007</v>
      </c>
      <c r="C33" s="17">
        <v>32</v>
      </c>
      <c r="G33" s="14">
        <f t="shared" si="1"/>
        <v>101.53696617940895</v>
      </c>
      <c r="H33" s="3">
        <f t="shared" si="2"/>
        <v>6.2465345205910552</v>
      </c>
      <c r="I33" s="135">
        <f t="shared" si="3"/>
        <v>6.2465345205910552</v>
      </c>
      <c r="J33" s="140">
        <f t="shared" si="4"/>
        <v>6.1519806585060371E-2</v>
      </c>
      <c r="K33" s="159">
        <f t="shared" si="5"/>
        <v>5.7954459449015235E-2</v>
      </c>
      <c r="L33" s="17"/>
      <c r="M33" s="40">
        <f t="shared" si="6"/>
        <v>0.57007241359538707</v>
      </c>
      <c r="N33" s="41">
        <f t="shared" si="7"/>
        <v>0.125</v>
      </c>
      <c r="O33" s="42">
        <f t="shared" si="8"/>
        <v>-1.1503493803760083</v>
      </c>
      <c r="P33" s="31">
        <f t="shared" si="9"/>
        <v>0.36201453157046809</v>
      </c>
      <c r="BC33" s="25">
        <v>43879</v>
      </c>
      <c r="BD33">
        <v>387.77999879999999</v>
      </c>
      <c r="BE33" s="17">
        <v>32</v>
      </c>
      <c r="BI33" s="14">
        <f t="shared" si="0"/>
        <v>370.81626482434979</v>
      </c>
      <c r="BJ33" s="3">
        <f t="shared" si="10"/>
        <v>16.9637339756502</v>
      </c>
      <c r="BK33" s="135">
        <f t="shared" si="11"/>
        <v>16.9637339756502</v>
      </c>
      <c r="BL33" s="140">
        <f t="shared" si="17"/>
        <v>0.71318838659099759</v>
      </c>
      <c r="BM33" s="36">
        <f t="shared" si="12"/>
        <v>4.3745768291673433E-2</v>
      </c>
      <c r="BN33" s="17"/>
      <c r="BO33" s="40">
        <f t="shared" si="13"/>
        <v>0.57083325257744333</v>
      </c>
      <c r="BP33" s="41">
        <f t="shared" si="14"/>
        <v>0.125</v>
      </c>
      <c r="BQ33" s="42">
        <f t="shared" si="15"/>
        <v>-1.1503493803760083</v>
      </c>
      <c r="BR33" s="31">
        <f t="shared" si="16"/>
        <v>0.74209157586038188</v>
      </c>
    </row>
    <row r="34" spans="1:70" x14ac:dyDescent="0.3">
      <c r="A34" s="25">
        <v>43880</v>
      </c>
      <c r="B34">
        <v>108.5110016</v>
      </c>
      <c r="C34" s="17">
        <v>33</v>
      </c>
      <c r="G34" s="14">
        <f t="shared" si="1"/>
        <v>101.87973324588576</v>
      </c>
      <c r="H34" s="3">
        <f t="shared" si="2"/>
        <v>6.6312683541142405</v>
      </c>
      <c r="I34" s="135">
        <f t="shared" si="3"/>
        <v>6.6312683541142405</v>
      </c>
      <c r="J34" s="140">
        <f t="shared" si="4"/>
        <v>6.5089180574410599E-2</v>
      </c>
      <c r="K34" s="159">
        <f t="shared" si="5"/>
        <v>6.111148414755984E-2</v>
      </c>
      <c r="L34" s="17"/>
      <c r="M34" s="40">
        <f t="shared" si="6"/>
        <v>0.60518406539934044</v>
      </c>
      <c r="N34" s="41">
        <f t="shared" si="7"/>
        <v>0.12896825396825398</v>
      </c>
      <c r="O34" s="42">
        <f t="shared" si="8"/>
        <v>-1.1312817861712798</v>
      </c>
      <c r="P34" s="31">
        <f t="shared" si="9"/>
        <v>0.40524665090066764</v>
      </c>
      <c r="BC34" s="25">
        <v>43880</v>
      </c>
      <c r="BD34">
        <v>386.19000240000003</v>
      </c>
      <c r="BE34" s="17">
        <v>33</v>
      </c>
      <c r="BI34" s="14">
        <f t="shared" si="0"/>
        <v>371.61667051850714</v>
      </c>
      <c r="BJ34" s="3">
        <f t="shared" si="10"/>
        <v>14.573331881492891</v>
      </c>
      <c r="BK34" s="135">
        <f t="shared" si="11"/>
        <v>14.573331881492891</v>
      </c>
      <c r="BL34" s="140">
        <f t="shared" si="17"/>
        <v>0.61269123099524969</v>
      </c>
      <c r="BM34" s="36">
        <f t="shared" si="12"/>
        <v>3.7736170773262072E-2</v>
      </c>
      <c r="BN34" s="17"/>
      <c r="BO34" s="40">
        <f t="shared" si="13"/>
        <v>0.4903957142185903</v>
      </c>
      <c r="BP34" s="41">
        <f t="shared" si="14"/>
        <v>0.12896825396825398</v>
      </c>
      <c r="BQ34" s="42">
        <f t="shared" si="15"/>
        <v>-1.1312817861712798</v>
      </c>
      <c r="BR34" s="31">
        <f t="shared" si="16"/>
        <v>0.54994174061544043</v>
      </c>
    </row>
    <row r="35" spans="1:70" x14ac:dyDescent="0.3">
      <c r="A35" s="25">
        <v>43881</v>
      </c>
      <c r="B35">
        <v>107.6549988</v>
      </c>
      <c r="C35" s="17">
        <v>34</v>
      </c>
      <c r="G35" s="14">
        <f t="shared" si="1"/>
        <v>102.22250031236258</v>
      </c>
      <c r="H35" s="3">
        <f t="shared" si="2"/>
        <v>5.4324984876374174</v>
      </c>
      <c r="I35" s="135">
        <f t="shared" si="3"/>
        <v>5.4324984876374174</v>
      </c>
      <c r="J35" s="140">
        <f t="shared" si="4"/>
        <v>5.3143862369216789E-2</v>
      </c>
      <c r="K35" s="159">
        <f t="shared" si="5"/>
        <v>5.0462110893056064E-2</v>
      </c>
      <c r="L35" s="17"/>
      <c r="M35" s="40">
        <f t="shared" si="6"/>
        <v>0.49578170335761113</v>
      </c>
      <c r="N35" s="41">
        <f t="shared" si="7"/>
        <v>0.13293650793650794</v>
      </c>
      <c r="O35" s="42">
        <f t="shared" si="8"/>
        <v>-1.1126168608589178</v>
      </c>
      <c r="P35" s="31">
        <f t="shared" si="9"/>
        <v>0.2741353411095187</v>
      </c>
      <c r="BC35" s="25">
        <v>43881</v>
      </c>
      <c r="BD35">
        <v>386</v>
      </c>
      <c r="BE35" s="17">
        <v>34</v>
      </c>
      <c r="BI35" s="14">
        <f t="shared" si="0"/>
        <v>372.41707621266454</v>
      </c>
      <c r="BJ35" s="3">
        <f t="shared" si="10"/>
        <v>13.58292378733546</v>
      </c>
      <c r="BK35" s="135">
        <f t="shared" si="11"/>
        <v>13.58292378733546</v>
      </c>
      <c r="BL35" s="140">
        <f t="shared" si="17"/>
        <v>0.57105254745112577</v>
      </c>
      <c r="BM35" s="36">
        <f t="shared" si="12"/>
        <v>3.5188921728848341E-2</v>
      </c>
      <c r="BN35" s="17"/>
      <c r="BO35" s="40">
        <f t="shared" si="13"/>
        <v>0.45706827141746958</v>
      </c>
      <c r="BP35" s="41">
        <f t="shared" si="14"/>
        <v>0.13293650793650794</v>
      </c>
      <c r="BQ35" s="42">
        <f t="shared" si="15"/>
        <v>-1.1126168608589178</v>
      </c>
      <c r="BR35" s="31">
        <f t="shared" si="16"/>
        <v>0.47796844200145983</v>
      </c>
    </row>
    <row r="36" spans="1:70" x14ac:dyDescent="0.3">
      <c r="A36" s="25">
        <v>43882</v>
      </c>
      <c r="B36">
        <v>104.7985001</v>
      </c>
      <c r="C36" s="17">
        <v>35</v>
      </c>
      <c r="G36" s="14">
        <f t="shared" si="1"/>
        <v>102.56526737883939</v>
      </c>
      <c r="H36" s="3">
        <f t="shared" si="2"/>
        <v>2.2332327211606042</v>
      </c>
      <c r="I36" s="135">
        <f t="shared" si="3"/>
        <v>2.2332327211606042</v>
      </c>
      <c r="J36" s="140">
        <f t="shared" si="4"/>
        <v>2.1773771747816362E-2</v>
      </c>
      <c r="K36" s="159">
        <f t="shared" si="5"/>
        <v>2.1309777516182259E-2</v>
      </c>
      <c r="L36" s="17"/>
      <c r="M36" s="40">
        <f t="shared" si="6"/>
        <v>0.20380970653016683</v>
      </c>
      <c r="N36" s="41">
        <f t="shared" si="7"/>
        <v>0.13690476190476192</v>
      </c>
      <c r="O36" s="42">
        <f t="shared" si="8"/>
        <v>-1.0943317074660934</v>
      </c>
      <c r="P36" s="31">
        <f t="shared" si="9"/>
        <v>4.7589692429790768E-2</v>
      </c>
      <c r="BC36" s="25">
        <v>43882</v>
      </c>
      <c r="BD36">
        <v>380.07000729999999</v>
      </c>
      <c r="BE36" s="17">
        <v>35</v>
      </c>
      <c r="BI36" s="14">
        <f t="shared" si="0"/>
        <v>373.21748190682194</v>
      </c>
      <c r="BJ36" s="3">
        <f t="shared" si="10"/>
        <v>6.8525253931780412</v>
      </c>
      <c r="BK36" s="135">
        <f t="shared" si="11"/>
        <v>6.8525253931780412</v>
      </c>
      <c r="BL36" s="140">
        <f t="shared" si="17"/>
        <v>0.28809350207032886</v>
      </c>
      <c r="BM36" s="36">
        <f t="shared" si="12"/>
        <v>1.8029639965168705E-2</v>
      </c>
      <c r="BN36" s="17"/>
      <c r="BO36" s="40">
        <f t="shared" si="13"/>
        <v>0.23058893544146439</v>
      </c>
      <c r="BP36" s="41">
        <f t="shared" si="14"/>
        <v>0.13690476190476192</v>
      </c>
      <c r="BQ36" s="42">
        <f t="shared" si="15"/>
        <v>-1.0943317074660934</v>
      </c>
      <c r="BR36" s="31">
        <f t="shared" si="16"/>
        <v>0.12354856569117621</v>
      </c>
    </row>
    <row r="37" spans="1:70" x14ac:dyDescent="0.3">
      <c r="A37" s="25">
        <v>43885</v>
      </c>
      <c r="B37">
        <v>100.46450040000001</v>
      </c>
      <c r="C37" s="17">
        <v>36</v>
      </c>
      <c r="G37" s="14">
        <f t="shared" si="1"/>
        <v>102.90803444531622</v>
      </c>
      <c r="H37" s="3">
        <f t="shared" si="2"/>
        <v>-2.4435340453162127</v>
      </c>
      <c r="I37" s="135">
        <f t="shared" si="3"/>
        <v>2.4435340453162127</v>
      </c>
      <c r="J37" s="140">
        <f t="shared" si="4"/>
        <v>2.3744832543805605E-2</v>
      </c>
      <c r="K37" s="159">
        <f t="shared" si="5"/>
        <v>2.4322362979831355E-2</v>
      </c>
      <c r="L37" s="17"/>
      <c r="M37" s="40">
        <f t="shared" si="6"/>
        <v>-0.22300226570813983</v>
      </c>
      <c r="N37" s="41">
        <f t="shared" si="7"/>
        <v>0.14087301587301587</v>
      </c>
      <c r="O37" s="42">
        <f t="shared" si="8"/>
        <v>-1.0764053029751872</v>
      </c>
      <c r="P37" s="31">
        <f t="shared" si="9"/>
        <v>5.9432522003756608E-2</v>
      </c>
      <c r="BC37" s="25">
        <v>43885</v>
      </c>
      <c r="BD37">
        <v>368.7000122</v>
      </c>
      <c r="BE37" s="17">
        <v>36</v>
      </c>
      <c r="BI37" s="14">
        <f t="shared" si="0"/>
        <v>374.01788760097929</v>
      </c>
      <c r="BJ37" s="3">
        <f t="shared" si="10"/>
        <v>-5.3178754009792897</v>
      </c>
      <c r="BK37" s="135">
        <f t="shared" si="11"/>
        <v>5.3178754009792897</v>
      </c>
      <c r="BL37" s="140">
        <f t="shared" si="17"/>
        <v>0.22357383007540393</v>
      </c>
      <c r="BM37" s="36">
        <f t="shared" si="12"/>
        <v>1.4423312245768594E-2</v>
      </c>
      <c r="BN37" s="17"/>
      <c r="BO37" s="40">
        <f t="shared" si="13"/>
        <v>-0.17894763713577705</v>
      </c>
      <c r="BP37" s="41">
        <f t="shared" si="14"/>
        <v>0.14087301587301587</v>
      </c>
      <c r="BQ37" s="42">
        <f t="shared" si="15"/>
        <v>-1.0764053029751872</v>
      </c>
      <c r="BR37" s="31">
        <f t="shared" si="16"/>
        <v>7.6701377392416156E-2</v>
      </c>
    </row>
    <row r="38" spans="1:70" x14ac:dyDescent="0.3">
      <c r="A38" s="25">
        <v>43886</v>
      </c>
      <c r="B38">
        <v>98.637001040000001</v>
      </c>
      <c r="C38" s="17">
        <v>37</v>
      </c>
      <c r="G38" s="14">
        <f t="shared" si="1"/>
        <v>103.25080151179304</v>
      </c>
      <c r="H38" s="3">
        <f t="shared" si="2"/>
        <v>-4.6138004717930414</v>
      </c>
      <c r="I38" s="135">
        <f t="shared" si="3"/>
        <v>4.6138004717930414</v>
      </c>
      <c r="J38" s="140">
        <f t="shared" si="4"/>
        <v>4.4685371970367364E-2</v>
      </c>
      <c r="K38" s="159">
        <f t="shared" si="5"/>
        <v>4.677555504675187E-2</v>
      </c>
      <c r="L38" s="17"/>
      <c r="M38" s="40">
        <f t="shared" si="6"/>
        <v>-0.42106553035645811</v>
      </c>
      <c r="N38" s="41">
        <f t="shared" si="7"/>
        <v>0.14484126984126985</v>
      </c>
      <c r="O38" s="42">
        <f t="shared" si="8"/>
        <v>-1.0588182958080339</v>
      </c>
      <c r="P38" s="31">
        <f t="shared" si="9"/>
        <v>0.21581307794308513</v>
      </c>
      <c r="BC38" s="25">
        <v>43886</v>
      </c>
      <c r="BD38">
        <v>360.0899963</v>
      </c>
      <c r="BE38" s="17">
        <v>37</v>
      </c>
      <c r="BI38" s="14">
        <f t="shared" si="0"/>
        <v>374.8182932951367</v>
      </c>
      <c r="BJ38" s="3">
        <f t="shared" si="10"/>
        <v>-14.728296995136702</v>
      </c>
      <c r="BK38" s="135">
        <f t="shared" si="11"/>
        <v>14.728296995136702</v>
      </c>
      <c r="BL38" s="140">
        <f t="shared" si="17"/>
        <v>0.61920626592424355</v>
      </c>
      <c r="BM38" s="36">
        <f t="shared" si="12"/>
        <v>4.0901711090208098E-2</v>
      </c>
      <c r="BN38" s="17"/>
      <c r="BO38" s="40">
        <f t="shared" si="13"/>
        <v>-0.49561032321824711</v>
      </c>
      <c r="BP38" s="41">
        <f t="shared" si="14"/>
        <v>0.14484126984126985</v>
      </c>
      <c r="BQ38" s="42">
        <f t="shared" si="15"/>
        <v>-1.0588182958080339</v>
      </c>
      <c r="BR38" s="31">
        <f t="shared" si="16"/>
        <v>0.60241254854586146</v>
      </c>
    </row>
    <row r="39" spans="1:70" x14ac:dyDescent="0.3">
      <c r="A39" s="25">
        <v>43887</v>
      </c>
      <c r="B39">
        <v>98.979499820000001</v>
      </c>
      <c r="C39" s="17">
        <v>38</v>
      </c>
      <c r="G39" s="14">
        <f t="shared" si="1"/>
        <v>103.59356857826985</v>
      </c>
      <c r="H39" s="3">
        <f t="shared" si="2"/>
        <v>-4.6140687582698519</v>
      </c>
      <c r="I39" s="135">
        <f t="shared" si="3"/>
        <v>4.6140687582698519</v>
      </c>
      <c r="J39" s="140">
        <f t="shared" si="4"/>
        <v>4.454010824797202E-2</v>
      </c>
      <c r="K39" s="159">
        <f t="shared" si="5"/>
        <v>4.6616408111384733E-2</v>
      </c>
      <c r="L39" s="17"/>
      <c r="M39" s="40">
        <f t="shared" si="6"/>
        <v>-0.42109001476759295</v>
      </c>
      <c r="N39" s="41">
        <f t="shared" si="7"/>
        <v>0.14880952380952381</v>
      </c>
      <c r="O39" s="42">
        <f t="shared" si="8"/>
        <v>-1.0415528300904833</v>
      </c>
      <c r="P39" s="31">
        <f t="shared" si="9"/>
        <v>0.2150913122894976</v>
      </c>
      <c r="BC39" s="25">
        <v>43887</v>
      </c>
      <c r="BD39">
        <v>379.23999020000002</v>
      </c>
      <c r="BE39" s="17">
        <v>38</v>
      </c>
      <c r="BI39" s="14">
        <f t="shared" si="0"/>
        <v>375.61869898929405</v>
      </c>
      <c r="BJ39" s="3">
        <f t="shared" si="10"/>
        <v>3.6212912107059765</v>
      </c>
      <c r="BK39" s="135">
        <f t="shared" si="11"/>
        <v>3.6212912107059765</v>
      </c>
      <c r="BL39" s="140">
        <f t="shared" si="17"/>
        <v>0.15224612928065948</v>
      </c>
      <c r="BM39" s="36">
        <f t="shared" si="12"/>
        <v>9.5488115818065863E-3</v>
      </c>
      <c r="BN39" s="17"/>
      <c r="BO39" s="40">
        <f t="shared" si="13"/>
        <v>0.12185721865861879</v>
      </c>
      <c r="BP39" s="41">
        <f t="shared" si="14"/>
        <v>0.14880952380952381</v>
      </c>
      <c r="BQ39" s="42">
        <f t="shared" si="15"/>
        <v>-1.0415528300904833</v>
      </c>
      <c r="BR39" s="31">
        <f t="shared" si="16"/>
        <v>3.4579027453883623E-2</v>
      </c>
    </row>
    <row r="40" spans="1:70" x14ac:dyDescent="0.3">
      <c r="A40" s="25">
        <v>43888</v>
      </c>
      <c r="B40">
        <v>94.214996339999999</v>
      </c>
      <c r="C40" s="17">
        <v>39</v>
      </c>
      <c r="G40" s="14">
        <f t="shared" si="1"/>
        <v>103.93633564474668</v>
      </c>
      <c r="H40" s="3">
        <f t="shared" si="2"/>
        <v>-9.7213393047466781</v>
      </c>
      <c r="I40" s="135">
        <f t="shared" si="3"/>
        <v>9.7213393047466781</v>
      </c>
      <c r="J40" s="140">
        <f t="shared" si="4"/>
        <v>9.3531672484338066E-2</v>
      </c>
      <c r="K40" s="159">
        <f t="shared" si="5"/>
        <v>0.10318250472212116</v>
      </c>
      <c r="L40" s="17"/>
      <c r="M40" s="40">
        <f t="shared" si="6"/>
        <v>-0.88719070431267932</v>
      </c>
      <c r="N40" s="41">
        <f t="shared" si="7"/>
        <v>0.15277777777777779</v>
      </c>
      <c r="O40" s="42">
        <f t="shared" si="8"/>
        <v>-1.024592392540099</v>
      </c>
      <c r="P40" s="31">
        <f t="shared" si="9"/>
        <v>1.0030721387173662</v>
      </c>
      <c r="BC40" s="25">
        <v>43888</v>
      </c>
      <c r="BD40">
        <v>371.7099915</v>
      </c>
      <c r="BE40" s="17">
        <v>39</v>
      </c>
      <c r="BI40" s="14">
        <f t="shared" si="0"/>
        <v>376.41910468345145</v>
      </c>
      <c r="BJ40" s="3">
        <f t="shared" si="10"/>
        <v>-4.7091131834514499</v>
      </c>
      <c r="BK40" s="135">
        <f t="shared" si="11"/>
        <v>4.7091131834514499</v>
      </c>
      <c r="BL40" s="140">
        <f t="shared" si="17"/>
        <v>0.19798028184130431</v>
      </c>
      <c r="BM40" s="36">
        <f t="shared" si="12"/>
        <v>1.2668782898324243E-2</v>
      </c>
      <c r="BN40" s="17"/>
      <c r="BO40" s="40">
        <f t="shared" si="13"/>
        <v>-0.15846265917181718</v>
      </c>
      <c r="BP40" s="41">
        <f t="shared" si="14"/>
        <v>0.15277777777777779</v>
      </c>
      <c r="BQ40" s="42">
        <f t="shared" si="15"/>
        <v>-1.024592392540099</v>
      </c>
      <c r="BR40" s="31">
        <f t="shared" si="16"/>
        <v>5.9658732564782962E-2</v>
      </c>
    </row>
    <row r="41" spans="1:70" x14ac:dyDescent="0.3">
      <c r="A41" s="25">
        <v>43889</v>
      </c>
      <c r="B41">
        <v>94.1875</v>
      </c>
      <c r="C41" s="17">
        <v>40</v>
      </c>
      <c r="G41" s="14">
        <f t="shared" si="1"/>
        <v>104.27910271122349</v>
      </c>
      <c r="H41" s="3">
        <f t="shared" si="2"/>
        <v>-10.091602711223487</v>
      </c>
      <c r="I41" s="135">
        <f t="shared" si="3"/>
        <v>10.091602711223487</v>
      </c>
      <c r="J41" s="140">
        <f t="shared" si="4"/>
        <v>9.6774928522062695E-2</v>
      </c>
      <c r="K41" s="159">
        <f t="shared" si="5"/>
        <v>0.10714375804882269</v>
      </c>
      <c r="L41" s="17"/>
      <c r="M41" s="40">
        <f t="shared" si="6"/>
        <v>-0.92098175326958354</v>
      </c>
      <c r="N41" s="41">
        <f t="shared" si="7"/>
        <v>0.15674603174603174</v>
      </c>
      <c r="O41" s="42">
        <f t="shared" si="8"/>
        <v>-1.0079216785556244</v>
      </c>
      <c r="P41" s="31">
        <f t="shared" si="9"/>
        <v>1.0812522392161723</v>
      </c>
      <c r="BC41" s="25">
        <v>43889</v>
      </c>
      <c r="BD41">
        <v>369.02999879999999</v>
      </c>
      <c r="BE41" s="17">
        <v>40</v>
      </c>
      <c r="BI41" s="14">
        <f t="shared" si="0"/>
        <v>377.2195103776088</v>
      </c>
      <c r="BJ41" s="3">
        <f t="shared" si="10"/>
        <v>-8.1895115776088119</v>
      </c>
      <c r="BK41" s="135">
        <f t="shared" si="11"/>
        <v>8.1895115776088119</v>
      </c>
      <c r="BL41" s="140">
        <f t="shared" si="17"/>
        <v>0.34430300294657024</v>
      </c>
      <c r="BM41" s="36">
        <f t="shared" si="12"/>
        <v>2.2191994158304758E-2</v>
      </c>
      <c r="BN41" s="17"/>
      <c r="BO41" s="40">
        <f t="shared" si="13"/>
        <v>-0.27557880461797307</v>
      </c>
      <c r="BP41" s="41">
        <f t="shared" si="14"/>
        <v>0.15674603174603174</v>
      </c>
      <c r="BQ41" s="42">
        <f t="shared" si="15"/>
        <v>-1.0079216785556244</v>
      </c>
      <c r="BR41" s="31">
        <f t="shared" si="16"/>
        <v>0.18174159308966395</v>
      </c>
    </row>
    <row r="42" spans="1:70" x14ac:dyDescent="0.3">
      <c r="A42" s="25">
        <v>43892</v>
      </c>
      <c r="B42">
        <v>97.697502139999997</v>
      </c>
      <c r="C42" s="17">
        <v>41</v>
      </c>
      <c r="G42" s="14">
        <f t="shared" si="1"/>
        <v>104.62186977770031</v>
      </c>
      <c r="H42" s="3">
        <f t="shared" si="2"/>
        <v>-6.924367637700314</v>
      </c>
      <c r="I42" s="135">
        <f t="shared" si="3"/>
        <v>6.924367637700314</v>
      </c>
      <c r="J42" s="140">
        <f t="shared" si="4"/>
        <v>6.6184705477097219E-2</v>
      </c>
      <c r="K42" s="159">
        <f t="shared" si="5"/>
        <v>7.0875585209719413E-2</v>
      </c>
      <c r="L42" s="17"/>
      <c r="M42" s="40">
        <f t="shared" si="6"/>
        <v>-0.63193294759413277</v>
      </c>
      <c r="N42" s="41">
        <f t="shared" si="7"/>
        <v>0.16071428571428573</v>
      </c>
      <c r="O42" s="42">
        <f t="shared" si="8"/>
        <v>-0.99152647467733057</v>
      </c>
      <c r="P42" s="31">
        <f t="shared" si="9"/>
        <v>0.49076860852925208</v>
      </c>
      <c r="BC42" s="25">
        <v>43892</v>
      </c>
      <c r="BD42">
        <v>381.0499878</v>
      </c>
      <c r="BE42" s="17">
        <v>41</v>
      </c>
      <c r="BI42" s="14">
        <f t="shared" si="0"/>
        <v>378.0199160717662</v>
      </c>
      <c r="BJ42" s="3">
        <f t="shared" si="10"/>
        <v>3.0300717282337928</v>
      </c>
      <c r="BK42" s="135">
        <f t="shared" si="11"/>
        <v>3.0300717282337928</v>
      </c>
      <c r="BL42" s="140">
        <f t="shared" si="17"/>
        <v>0.12739011176525039</v>
      </c>
      <c r="BM42" s="36">
        <f t="shared" si="12"/>
        <v>7.951900866676246E-3</v>
      </c>
      <c r="BN42" s="17"/>
      <c r="BO42" s="40">
        <f t="shared" si="13"/>
        <v>0.10196255745659932</v>
      </c>
      <c r="BP42" s="41">
        <f t="shared" si="14"/>
        <v>0.16071428571428573</v>
      </c>
      <c r="BQ42" s="42">
        <f t="shared" si="15"/>
        <v>-0.99152647467733057</v>
      </c>
      <c r="BR42" s="31">
        <f t="shared" si="16"/>
        <v>2.4094830001833486E-2</v>
      </c>
    </row>
    <row r="43" spans="1:70" x14ac:dyDescent="0.3">
      <c r="A43" s="25">
        <v>43893</v>
      </c>
      <c r="B43">
        <v>95.449501040000001</v>
      </c>
      <c r="C43" s="17">
        <v>42</v>
      </c>
      <c r="G43" s="14">
        <f t="shared" si="1"/>
        <v>104.96463684417714</v>
      </c>
      <c r="H43" s="3">
        <f t="shared" si="2"/>
        <v>-9.5151358041771346</v>
      </c>
      <c r="I43" s="135">
        <f t="shared" si="3"/>
        <v>9.5151358041771346</v>
      </c>
      <c r="J43" s="140">
        <f t="shared" si="4"/>
        <v>9.0650871476863321E-2</v>
      </c>
      <c r="K43" s="159">
        <f t="shared" si="5"/>
        <v>9.9687643209257104E-2</v>
      </c>
      <c r="L43" s="17"/>
      <c r="M43" s="40">
        <f t="shared" si="6"/>
        <v>-0.86837212148503262</v>
      </c>
      <c r="N43" s="41">
        <f t="shared" si="7"/>
        <v>0.16468253968253968</v>
      </c>
      <c r="O43" s="42">
        <f t="shared" si="8"/>
        <v>-0.97539355506375336</v>
      </c>
      <c r="P43" s="31">
        <f t="shared" si="9"/>
        <v>0.94854146313443788</v>
      </c>
      <c r="BC43" s="25">
        <v>43893</v>
      </c>
      <c r="BD43">
        <v>368.76998900000001</v>
      </c>
      <c r="BE43" s="17">
        <v>42</v>
      </c>
      <c r="BI43" s="14">
        <f t="shared" si="0"/>
        <v>378.82032176592361</v>
      </c>
      <c r="BJ43" s="3">
        <f t="shared" si="10"/>
        <v>-10.050332765923599</v>
      </c>
      <c r="BK43" s="135">
        <f t="shared" si="11"/>
        <v>10.050332765923599</v>
      </c>
      <c r="BL43" s="140">
        <f t="shared" si="17"/>
        <v>0.42253554673283289</v>
      </c>
      <c r="BM43" s="36">
        <f t="shared" si="12"/>
        <v>2.7253662352452437E-2</v>
      </c>
      <c r="BN43" s="17"/>
      <c r="BO43" s="40">
        <f t="shared" si="13"/>
        <v>-0.33819583297478756</v>
      </c>
      <c r="BP43" s="41">
        <f t="shared" si="14"/>
        <v>0.16468253968253968</v>
      </c>
      <c r="BQ43" s="42">
        <f t="shared" si="15"/>
        <v>-0.97539355506375336</v>
      </c>
      <c r="BR43" s="31">
        <f t="shared" si="16"/>
        <v>0.27390837573227111</v>
      </c>
    </row>
    <row r="44" spans="1:70" x14ac:dyDescent="0.3">
      <c r="A44" s="25">
        <v>43894</v>
      </c>
      <c r="B44">
        <v>98.791496280000004</v>
      </c>
      <c r="C44" s="17">
        <v>43</v>
      </c>
      <c r="G44" s="14">
        <f t="shared" si="1"/>
        <v>105.30740391065395</v>
      </c>
      <c r="H44" s="3">
        <f t="shared" si="2"/>
        <v>-6.5159076306539419</v>
      </c>
      <c r="I44" s="135">
        <f t="shared" si="3"/>
        <v>6.5159076306539419</v>
      </c>
      <c r="J44" s="140">
        <f t="shared" si="4"/>
        <v>6.1875114082028261E-2</v>
      </c>
      <c r="K44" s="159">
        <f t="shared" si="5"/>
        <v>6.5956158940909421E-2</v>
      </c>
      <c r="L44" s="17"/>
      <c r="M44" s="40">
        <f t="shared" si="6"/>
        <v>-0.59465599325944651</v>
      </c>
      <c r="N44" s="41">
        <f t="shared" si="7"/>
        <v>0.16865079365079366</v>
      </c>
      <c r="O44" s="42">
        <f t="shared" si="8"/>
        <v>-0.95951059001725081</v>
      </c>
      <c r="P44" s="31">
        <f t="shared" si="9"/>
        <v>0.42976423933169589</v>
      </c>
      <c r="BC44" s="25">
        <v>43894</v>
      </c>
      <c r="BD44">
        <v>383.7900085</v>
      </c>
      <c r="BE44" s="17">
        <v>43</v>
      </c>
      <c r="BI44" s="14">
        <f t="shared" si="0"/>
        <v>379.62072746008096</v>
      </c>
      <c r="BJ44" s="3">
        <f t="shared" si="10"/>
        <v>4.1692810399190421</v>
      </c>
      <c r="BK44" s="135">
        <f t="shared" si="11"/>
        <v>4.1692810399190421</v>
      </c>
      <c r="BL44" s="140">
        <f t="shared" si="17"/>
        <v>0.17528468805113576</v>
      </c>
      <c r="BM44" s="36">
        <f t="shared" si="12"/>
        <v>1.0863443413272292E-2</v>
      </c>
      <c r="BN44" s="17"/>
      <c r="BO44" s="40">
        <f t="shared" si="13"/>
        <v>0.14029719284343325</v>
      </c>
      <c r="BP44" s="41">
        <f t="shared" si="14"/>
        <v>0.16865079365079366</v>
      </c>
      <c r="BQ44" s="42">
        <f t="shared" si="15"/>
        <v>-0.95951059001725081</v>
      </c>
      <c r="BR44" s="31">
        <f t="shared" si="16"/>
        <v>4.5292748651189568E-2</v>
      </c>
    </row>
    <row r="45" spans="1:70" x14ac:dyDescent="0.3">
      <c r="A45" s="25">
        <v>43895</v>
      </c>
      <c r="B45">
        <v>96.201499940000005</v>
      </c>
      <c r="C45" s="17">
        <v>44</v>
      </c>
      <c r="G45" s="14">
        <f t="shared" si="1"/>
        <v>105.65017097713077</v>
      </c>
      <c r="H45" s="3">
        <f t="shared" si="2"/>
        <v>-9.4486710371307652</v>
      </c>
      <c r="I45" s="135">
        <f t="shared" si="3"/>
        <v>9.4486710371307652</v>
      </c>
      <c r="J45" s="140">
        <f t="shared" si="4"/>
        <v>8.9433561249759277E-2</v>
      </c>
      <c r="K45" s="159">
        <f t="shared" si="5"/>
        <v>9.8217502253330924E-2</v>
      </c>
      <c r="L45" s="17"/>
      <c r="M45" s="40">
        <f t="shared" si="6"/>
        <v>-0.86230640135745162</v>
      </c>
      <c r="N45" s="41">
        <f t="shared" si="7"/>
        <v>0.17261904761904762</v>
      </c>
      <c r="O45" s="42">
        <f t="shared" si="8"/>
        <v>-0.94386606490653602</v>
      </c>
      <c r="P45" s="31">
        <f t="shared" si="9"/>
        <v>0.9280248688803735</v>
      </c>
      <c r="BC45" s="25">
        <v>43895</v>
      </c>
      <c r="BD45">
        <v>372.77999879999999</v>
      </c>
      <c r="BE45" s="17">
        <v>44</v>
      </c>
      <c r="BI45" s="14">
        <f t="shared" si="0"/>
        <v>380.42113315423836</v>
      </c>
      <c r="BJ45" s="3">
        <f t="shared" si="10"/>
        <v>-7.6411343542383747</v>
      </c>
      <c r="BK45" s="135">
        <f t="shared" si="11"/>
        <v>7.6411343542383747</v>
      </c>
      <c r="BL45" s="140">
        <f t="shared" si="17"/>
        <v>0.32124815737187573</v>
      </c>
      <c r="BM45" s="36">
        <f t="shared" si="12"/>
        <v>2.0497704755715492E-2</v>
      </c>
      <c r="BN45" s="17"/>
      <c r="BO45" s="40">
        <f t="shared" si="13"/>
        <v>-0.2571257945374531</v>
      </c>
      <c r="BP45" s="41">
        <f t="shared" si="14"/>
        <v>0.17261904761904762</v>
      </c>
      <c r="BQ45" s="42">
        <f t="shared" si="15"/>
        <v>-0.94386606490653602</v>
      </c>
      <c r="BR45" s="31">
        <f t="shared" si="16"/>
        <v>0.15662571599193295</v>
      </c>
    </row>
    <row r="46" spans="1:70" x14ac:dyDescent="0.3">
      <c r="A46" s="25">
        <v>43896</v>
      </c>
      <c r="B46">
        <v>95.05449677</v>
      </c>
      <c r="C46" s="17">
        <v>45</v>
      </c>
      <c r="G46" s="14">
        <f t="shared" si="1"/>
        <v>105.99293804360758</v>
      </c>
      <c r="H46" s="3">
        <f t="shared" si="2"/>
        <v>-10.93844127360758</v>
      </c>
      <c r="I46" s="135">
        <f t="shared" si="3"/>
        <v>10.93844127360758</v>
      </c>
      <c r="J46" s="140">
        <f t="shared" si="4"/>
        <v>0.10319971759917902</v>
      </c>
      <c r="K46" s="159">
        <f t="shared" si="5"/>
        <v>0.11507547402070771</v>
      </c>
      <c r="L46" s="17"/>
      <c r="M46" s="40">
        <f t="shared" si="6"/>
        <v>-0.99826609414572565</v>
      </c>
      <c r="N46" s="41">
        <f t="shared" si="7"/>
        <v>0.1765873015873016</v>
      </c>
      <c r="O46" s="42">
        <f t="shared" si="8"/>
        <v>-0.92844920809329989</v>
      </c>
      <c r="P46" s="31">
        <f t="shared" si="9"/>
        <v>1.2587463146080662</v>
      </c>
      <c r="BC46" s="25">
        <v>43896</v>
      </c>
      <c r="BD46">
        <v>368.97000120000001</v>
      </c>
      <c r="BE46" s="17">
        <v>45</v>
      </c>
      <c r="BI46" s="14">
        <f t="shared" si="0"/>
        <v>381.22153884839577</v>
      </c>
      <c r="BJ46" s="3">
        <f t="shared" si="10"/>
        <v>-12.251537648395754</v>
      </c>
      <c r="BK46" s="135">
        <f t="shared" si="11"/>
        <v>12.251537648395754</v>
      </c>
      <c r="BL46" s="140">
        <f t="shared" si="17"/>
        <v>0.51507848338463047</v>
      </c>
      <c r="BM46" s="36">
        <f t="shared" si="12"/>
        <v>3.3204698508144607E-2</v>
      </c>
      <c r="BN46" s="17"/>
      <c r="BO46" s="40">
        <f t="shared" si="13"/>
        <v>-0.41226684496156685</v>
      </c>
      <c r="BP46" s="41">
        <f t="shared" si="14"/>
        <v>0.1765873015873016</v>
      </c>
      <c r="BQ46" s="42">
        <f t="shared" si="15"/>
        <v>-0.92844920809329989</v>
      </c>
      <c r="BR46" s="31">
        <f t="shared" si="16"/>
        <v>0.40680861387616396</v>
      </c>
    </row>
    <row r="47" spans="1:70" x14ac:dyDescent="0.3">
      <c r="A47" s="25">
        <v>43899</v>
      </c>
      <c r="B47">
        <v>90.030502319999997</v>
      </c>
      <c r="C47" s="17">
        <v>46</v>
      </c>
      <c r="G47" s="14">
        <f t="shared" si="1"/>
        <v>106.3357051100844</v>
      </c>
      <c r="H47" s="3">
        <f t="shared" si="2"/>
        <v>-16.305202790084408</v>
      </c>
      <c r="I47" s="135">
        <f t="shared" si="3"/>
        <v>16.305202790084408</v>
      </c>
      <c r="J47" s="140">
        <f t="shared" si="4"/>
        <v>0.1533370449107794</v>
      </c>
      <c r="K47" s="159">
        <f t="shared" si="5"/>
        <v>0.18110753988831468</v>
      </c>
      <c r="L47" s="17"/>
      <c r="M47" s="40">
        <f t="shared" si="6"/>
        <v>-1.4880484976213886</v>
      </c>
      <c r="N47" s="41">
        <f t="shared" si="7"/>
        <v>0.18055555555555555</v>
      </c>
      <c r="O47" s="42">
        <f t="shared" si="8"/>
        <v>-0.91324992668360727</v>
      </c>
      <c r="P47" s="31">
        <f t="shared" si="9"/>
        <v>2.9529951646922719</v>
      </c>
      <c r="BC47" s="25">
        <v>43899</v>
      </c>
      <c r="BD47">
        <v>346.48999020000002</v>
      </c>
      <c r="BE47" s="17">
        <v>46</v>
      </c>
      <c r="BI47" s="14">
        <f t="shared" si="0"/>
        <v>382.02194454255311</v>
      </c>
      <c r="BJ47" s="3">
        <f t="shared" si="10"/>
        <v>-35.531954342553092</v>
      </c>
      <c r="BK47" s="135">
        <f t="shared" si="11"/>
        <v>35.531954342553092</v>
      </c>
      <c r="BL47" s="140">
        <f t="shared" si="17"/>
        <v>1.4938325032899569</v>
      </c>
      <c r="BM47" s="36">
        <f t="shared" si="12"/>
        <v>0.10254828522475767</v>
      </c>
      <c r="BN47" s="17"/>
      <c r="BO47" s="40">
        <f t="shared" si="13"/>
        <v>-1.1956578131269113</v>
      </c>
      <c r="BP47" s="41">
        <f t="shared" si="14"/>
        <v>0.18055555555555555</v>
      </c>
      <c r="BQ47" s="42">
        <f t="shared" si="15"/>
        <v>-0.91324992668360727</v>
      </c>
      <c r="BR47" s="31">
        <f t="shared" si="16"/>
        <v>3.6437409885132013</v>
      </c>
    </row>
    <row r="48" spans="1:70" x14ac:dyDescent="0.3">
      <c r="A48" s="25">
        <v>43900</v>
      </c>
      <c r="B48">
        <v>94.591003420000007</v>
      </c>
      <c r="C48" s="17">
        <v>47</v>
      </c>
      <c r="G48" s="14">
        <f t="shared" si="1"/>
        <v>106.67847217656121</v>
      </c>
      <c r="H48" s="3">
        <f t="shared" si="2"/>
        <v>-12.087468756561208</v>
      </c>
      <c r="I48" s="135">
        <f t="shared" si="3"/>
        <v>12.087468756561208</v>
      </c>
      <c r="J48" s="140">
        <f t="shared" si="4"/>
        <v>0.11330747909995843</v>
      </c>
      <c r="K48" s="159">
        <f t="shared" si="5"/>
        <v>0.1277866638425518</v>
      </c>
      <c r="L48" s="17"/>
      <c r="M48" s="40">
        <f t="shared" si="6"/>
        <v>-1.1031288573843778</v>
      </c>
      <c r="N48" s="41">
        <f t="shared" si="7"/>
        <v>0.18452380952380953</v>
      </c>
      <c r="O48" s="42">
        <f t="shared" si="8"/>
        <v>-0.89825874910156867</v>
      </c>
      <c r="P48" s="31">
        <f t="shared" si="9"/>
        <v>1.5446173067020346</v>
      </c>
      <c r="BC48" s="25">
        <v>43900</v>
      </c>
      <c r="BD48">
        <v>364.13000490000002</v>
      </c>
      <c r="BE48" s="17">
        <v>47</v>
      </c>
      <c r="BI48" s="14">
        <f t="shared" si="0"/>
        <v>382.82235023671052</v>
      </c>
      <c r="BJ48" s="3">
        <f t="shared" si="10"/>
        <v>-18.692345336710503</v>
      </c>
      <c r="BK48" s="135">
        <f t="shared" si="11"/>
        <v>18.692345336710503</v>
      </c>
      <c r="BL48" s="140">
        <f t="shared" si="17"/>
        <v>0.78586257196828935</v>
      </c>
      <c r="BM48" s="36">
        <f t="shared" si="12"/>
        <v>5.1334262722578787E-2</v>
      </c>
      <c r="BN48" s="17"/>
      <c r="BO48" s="40">
        <f t="shared" si="13"/>
        <v>-0.6290013921564197</v>
      </c>
      <c r="BP48" s="41">
        <f t="shared" si="14"/>
        <v>0.18452380952380953</v>
      </c>
      <c r="BQ48" s="42">
        <f t="shared" si="15"/>
        <v>-0.89825874910156867</v>
      </c>
      <c r="BR48" s="31">
        <f t="shared" si="16"/>
        <v>0.95955776641586743</v>
      </c>
    </row>
    <row r="49" spans="1:70" x14ac:dyDescent="0.3">
      <c r="A49" s="25">
        <v>43901</v>
      </c>
      <c r="B49">
        <v>91.042999269999996</v>
      </c>
      <c r="C49" s="17">
        <v>48</v>
      </c>
      <c r="G49" s="14">
        <f t="shared" si="1"/>
        <v>107.02123924303804</v>
      </c>
      <c r="H49" s="3">
        <f t="shared" si="2"/>
        <v>-15.978239973038043</v>
      </c>
      <c r="I49" s="135">
        <f t="shared" si="3"/>
        <v>15.978239973038043</v>
      </c>
      <c r="J49" s="140">
        <f t="shared" si="4"/>
        <v>0.14929970990854008</v>
      </c>
      <c r="K49" s="159">
        <f t="shared" si="5"/>
        <v>0.17550212648039493</v>
      </c>
      <c r="L49" s="17"/>
      <c r="M49" s="40">
        <f t="shared" si="6"/>
        <v>-1.4582091552380008</v>
      </c>
      <c r="N49" s="41">
        <f t="shared" si="7"/>
        <v>0.18849206349206349</v>
      </c>
      <c r="O49" s="42">
        <f t="shared" si="8"/>
        <v>-0.88346677362987858</v>
      </c>
      <c r="P49" s="31">
        <f t="shared" si="9"/>
        <v>2.8042150926822247</v>
      </c>
      <c r="BC49" s="25">
        <v>43901</v>
      </c>
      <c r="BD49">
        <v>349.92001340000002</v>
      </c>
      <c r="BE49" s="17">
        <v>48</v>
      </c>
      <c r="BI49" s="14">
        <f t="shared" si="0"/>
        <v>383.62275593086787</v>
      </c>
      <c r="BJ49" s="3">
        <f t="shared" si="10"/>
        <v>-33.702742530867852</v>
      </c>
      <c r="BK49" s="135">
        <f t="shared" si="11"/>
        <v>33.702742530867852</v>
      </c>
      <c r="BL49" s="140">
        <f t="shared" si="17"/>
        <v>1.4169288792068642</v>
      </c>
      <c r="BM49" s="36">
        <f t="shared" si="12"/>
        <v>9.6315561386143486E-2</v>
      </c>
      <c r="BN49" s="17"/>
      <c r="BO49" s="40">
        <f t="shared" si="13"/>
        <v>-1.1341044470097481</v>
      </c>
      <c r="BP49" s="41">
        <f t="shared" si="14"/>
        <v>0.18849206349206349</v>
      </c>
      <c r="BQ49" s="42">
        <f t="shared" si="15"/>
        <v>-0.88346677362987858</v>
      </c>
      <c r="BR49" s="31">
        <f t="shared" si="16"/>
        <v>3.2460985671131914</v>
      </c>
    </row>
    <row r="50" spans="1:70" x14ac:dyDescent="0.3">
      <c r="A50" s="25">
        <v>43902</v>
      </c>
      <c r="B50">
        <v>83.830497739999998</v>
      </c>
      <c r="C50" s="17">
        <v>49</v>
      </c>
      <c r="G50" s="14">
        <f t="shared" si="1"/>
        <v>107.36400630951485</v>
      </c>
      <c r="H50" s="3">
        <f t="shared" si="2"/>
        <v>-23.533508569514851</v>
      </c>
      <c r="I50" s="135">
        <f t="shared" si="3"/>
        <v>23.533508569514851</v>
      </c>
      <c r="J50" s="140">
        <f t="shared" si="4"/>
        <v>0.21919365137764291</v>
      </c>
      <c r="K50" s="159">
        <f t="shared" si="5"/>
        <v>0.28072729142684977</v>
      </c>
      <c r="L50" s="17"/>
      <c r="M50" s="40">
        <f t="shared" si="6"/>
        <v>-2.1477195053300751</v>
      </c>
      <c r="N50" s="41">
        <f t="shared" si="7"/>
        <v>0.19246031746031747</v>
      </c>
      <c r="O50" s="42">
        <f t="shared" si="8"/>
        <v>-0.8688656221847797</v>
      </c>
      <c r="P50" s="31">
        <f t="shared" si="9"/>
        <v>6.6064981184904621</v>
      </c>
      <c r="BC50" s="25">
        <v>43902</v>
      </c>
      <c r="BD50">
        <v>315.25</v>
      </c>
      <c r="BE50" s="17">
        <v>49</v>
      </c>
      <c r="BI50" s="14">
        <f t="shared" si="0"/>
        <v>384.42316162502527</v>
      </c>
      <c r="BJ50" s="3">
        <f t="shared" si="10"/>
        <v>-69.173161625025273</v>
      </c>
      <c r="BK50" s="135">
        <f t="shared" si="11"/>
        <v>69.173161625025273</v>
      </c>
      <c r="BL50" s="140">
        <f t="shared" si="17"/>
        <v>2.9081743209109239</v>
      </c>
      <c r="BM50" s="36">
        <f t="shared" si="12"/>
        <v>0.21942319310079389</v>
      </c>
      <c r="BN50" s="17"/>
      <c r="BO50" s="40">
        <f t="shared" si="13"/>
        <v>-2.3276915859537102</v>
      </c>
      <c r="BP50" s="41">
        <f t="shared" si="14"/>
        <v>0.19246031746031747</v>
      </c>
      <c r="BQ50" s="42">
        <f t="shared" si="15"/>
        <v>-0.8688656221847797</v>
      </c>
      <c r="BR50" s="31">
        <f t="shared" si="16"/>
        <v>15.178196000640344</v>
      </c>
    </row>
    <row r="51" spans="1:70" x14ac:dyDescent="0.3">
      <c r="A51" s="25">
        <v>43903</v>
      </c>
      <c r="B51">
        <v>89.25</v>
      </c>
      <c r="C51" s="17">
        <v>50</v>
      </c>
      <c r="G51" s="14">
        <f t="shared" si="1"/>
        <v>107.70677337599167</v>
      </c>
      <c r="H51" s="3">
        <f t="shared" si="2"/>
        <v>-18.456773375991673</v>
      </c>
      <c r="I51" s="135">
        <f t="shared" si="3"/>
        <v>18.456773375991673</v>
      </c>
      <c r="J51" s="140">
        <f t="shared" si="4"/>
        <v>0.17136130623430013</v>
      </c>
      <c r="K51" s="159">
        <f t="shared" si="5"/>
        <v>0.20679858124360417</v>
      </c>
      <c r="L51" s="17"/>
      <c r="M51" s="40">
        <f t="shared" si="6"/>
        <v>-1.684405538935384</v>
      </c>
      <c r="N51" s="41">
        <f t="shared" si="7"/>
        <v>0.19642857142857142</v>
      </c>
      <c r="O51" s="42">
        <f t="shared" si="8"/>
        <v>-0.85444739869598973</v>
      </c>
      <c r="P51" s="31">
        <f t="shared" si="9"/>
        <v>3.8168345484898052</v>
      </c>
      <c r="BC51" s="25">
        <v>43903</v>
      </c>
      <c r="BD51">
        <v>336.2999878</v>
      </c>
      <c r="BE51" s="17">
        <v>50</v>
      </c>
      <c r="BI51" s="14">
        <f t="shared" si="0"/>
        <v>385.22356731918262</v>
      </c>
      <c r="BJ51" s="3">
        <f t="shared" si="10"/>
        <v>-48.923579519182624</v>
      </c>
      <c r="BK51" s="135">
        <f t="shared" si="11"/>
        <v>48.923579519182624</v>
      </c>
      <c r="BL51" s="140">
        <f t="shared" si="17"/>
        <v>2.0568424848931217</v>
      </c>
      <c r="BM51" s="36">
        <f t="shared" si="12"/>
        <v>0.14547600741596764</v>
      </c>
      <c r="BN51" s="17"/>
      <c r="BO51" s="40">
        <f t="shared" si="13"/>
        <v>-1.646288845648769</v>
      </c>
      <c r="BP51" s="41">
        <f t="shared" si="14"/>
        <v>0.19642857142857142</v>
      </c>
      <c r="BQ51" s="42">
        <f t="shared" si="15"/>
        <v>-0.85444739869598973</v>
      </c>
      <c r="BR51" s="31">
        <f t="shared" si="16"/>
        <v>7.1172070169482931</v>
      </c>
    </row>
    <row r="52" spans="1:70" x14ac:dyDescent="0.3">
      <c r="A52" s="25">
        <v>43906</v>
      </c>
      <c r="B52">
        <v>84.457496640000002</v>
      </c>
      <c r="C52" s="17">
        <v>51</v>
      </c>
      <c r="G52" s="14">
        <f t="shared" si="1"/>
        <v>108.0495404424685</v>
      </c>
      <c r="H52" s="3">
        <f t="shared" si="2"/>
        <v>-23.592043802468496</v>
      </c>
      <c r="I52" s="135">
        <f t="shared" si="3"/>
        <v>23.592043802468496</v>
      </c>
      <c r="J52" s="140">
        <f t="shared" si="4"/>
        <v>0.21834469360867104</v>
      </c>
      <c r="K52" s="159">
        <f t="shared" si="5"/>
        <v>0.27933629033583079</v>
      </c>
      <c r="L52" s="17"/>
      <c r="M52" s="40">
        <f t="shared" si="6"/>
        <v>-2.1530615588191346</v>
      </c>
      <c r="N52" s="41">
        <f t="shared" si="7"/>
        <v>0.20039682539682541</v>
      </c>
      <c r="O52" s="42">
        <f t="shared" si="8"/>
        <v>-0.84020465154900881</v>
      </c>
      <c r="P52" s="31">
        <f t="shared" si="9"/>
        <v>6.5901139972219775</v>
      </c>
      <c r="BC52" s="25">
        <v>43906</v>
      </c>
      <c r="BD52">
        <v>298.8399963</v>
      </c>
      <c r="BE52" s="17">
        <v>51</v>
      </c>
      <c r="BI52" s="14">
        <f t="shared" si="0"/>
        <v>386.02397301334003</v>
      </c>
      <c r="BJ52" s="3">
        <f t="shared" si="10"/>
        <v>-87.18397671334003</v>
      </c>
      <c r="BK52" s="135">
        <f t="shared" si="11"/>
        <v>87.18397671334003</v>
      </c>
      <c r="BL52" s="140">
        <f t="shared" si="17"/>
        <v>3.6653840350258649</v>
      </c>
      <c r="BM52" s="36">
        <f t="shared" si="12"/>
        <v>0.29174132576891626</v>
      </c>
      <c r="BN52" s="17"/>
      <c r="BO52" s="40">
        <f t="shared" si="13"/>
        <v>-2.9337593404463926</v>
      </c>
      <c r="BP52" s="41">
        <f t="shared" si="14"/>
        <v>0.20039682539682541</v>
      </c>
      <c r="BQ52" s="42">
        <f t="shared" si="15"/>
        <v>-0.84020465154900881</v>
      </c>
      <c r="BR52" s="31">
        <f t="shared" si="16"/>
        <v>25.435168952156143</v>
      </c>
    </row>
    <row r="53" spans="1:70" x14ac:dyDescent="0.3">
      <c r="A53" s="25">
        <v>43907</v>
      </c>
      <c r="B53">
        <v>90.391998290000004</v>
      </c>
      <c r="C53" s="17">
        <v>52</v>
      </c>
      <c r="G53" s="14">
        <f t="shared" si="1"/>
        <v>108.39230750894531</v>
      </c>
      <c r="H53" s="3">
        <f t="shared" si="2"/>
        <v>-18.000309218945304</v>
      </c>
      <c r="I53" s="135">
        <f t="shared" si="3"/>
        <v>18.000309218945304</v>
      </c>
      <c r="J53" s="140">
        <f t="shared" si="4"/>
        <v>0.16606629780863177</v>
      </c>
      <c r="K53" s="159">
        <f t="shared" si="5"/>
        <v>0.19913609124112774</v>
      </c>
      <c r="L53" s="17"/>
      <c r="M53" s="40">
        <f t="shared" si="6"/>
        <v>-1.6427476207938245</v>
      </c>
      <c r="N53" s="41">
        <f t="shared" si="7"/>
        <v>0.20436507936507936</v>
      </c>
      <c r="O53" s="42">
        <f t="shared" si="8"/>
        <v>-0.82613033962053128</v>
      </c>
      <c r="P53" s="31">
        <f t="shared" si="9"/>
        <v>3.5845112189924051</v>
      </c>
      <c r="BC53" s="25">
        <v>43907</v>
      </c>
      <c r="BD53">
        <v>319.75</v>
      </c>
      <c r="BE53" s="17">
        <v>52</v>
      </c>
      <c r="BI53" s="14">
        <f t="shared" si="0"/>
        <v>386.82437870749743</v>
      </c>
      <c r="BJ53" s="3">
        <f t="shared" si="10"/>
        <v>-67.074378707497431</v>
      </c>
      <c r="BK53" s="135">
        <f t="shared" si="11"/>
        <v>67.074378707497431</v>
      </c>
      <c r="BL53" s="140">
        <f t="shared" si="17"/>
        <v>2.8199374029714548</v>
      </c>
      <c r="BM53" s="36">
        <f t="shared" si="12"/>
        <v>0.20977131730257212</v>
      </c>
      <c r="BN53" s="17"/>
      <c r="BO53" s="40">
        <f t="shared" si="13"/>
        <v>-2.2570670948489759</v>
      </c>
      <c r="BP53" s="41">
        <f t="shared" si="14"/>
        <v>0.20436507936507936</v>
      </c>
      <c r="BQ53" s="42">
        <f t="shared" si="15"/>
        <v>-0.82613033962053128</v>
      </c>
      <c r="BR53" s="31">
        <f t="shared" si="16"/>
        <v>14.07028077872333</v>
      </c>
    </row>
    <row r="54" spans="1:70" x14ac:dyDescent="0.3">
      <c r="A54" s="25">
        <v>43908</v>
      </c>
      <c r="B54">
        <v>91.5</v>
      </c>
      <c r="C54" s="17">
        <v>53</v>
      </c>
      <c r="G54" s="14">
        <f t="shared" si="1"/>
        <v>108.73507457542212</v>
      </c>
      <c r="H54" s="3">
        <f t="shared" si="2"/>
        <v>-17.235074575422118</v>
      </c>
      <c r="I54" s="135">
        <f t="shared" si="3"/>
        <v>17.235074575422118</v>
      </c>
      <c r="J54" s="140">
        <f t="shared" si="4"/>
        <v>0.15850519846259287</v>
      </c>
      <c r="K54" s="159">
        <f t="shared" si="5"/>
        <v>0.18836147076964063</v>
      </c>
      <c r="L54" s="17"/>
      <c r="M54" s="40">
        <f t="shared" si="6"/>
        <v>-1.5729106321784487</v>
      </c>
      <c r="N54" s="41">
        <f t="shared" si="7"/>
        <v>0.20833333333333334</v>
      </c>
      <c r="O54" s="42">
        <f t="shared" si="8"/>
        <v>-0.81221780149991241</v>
      </c>
      <c r="P54" s="31">
        <f t="shared" si="9"/>
        <v>3.2464239958509498</v>
      </c>
      <c r="BC54" s="25">
        <v>43908</v>
      </c>
      <c r="BD54">
        <v>315.47000120000001</v>
      </c>
      <c r="BE54" s="17">
        <v>53</v>
      </c>
      <c r="BI54" s="14">
        <f t="shared" si="0"/>
        <v>387.62478440165478</v>
      </c>
      <c r="BJ54" s="3">
        <f t="shared" si="10"/>
        <v>-72.154783201654766</v>
      </c>
      <c r="BK54" s="135">
        <f t="shared" si="11"/>
        <v>72.154783201654766</v>
      </c>
      <c r="BL54" s="140">
        <f t="shared" si="17"/>
        <v>3.0335274940220809</v>
      </c>
      <c r="BM54" s="36">
        <f t="shared" si="12"/>
        <v>0.22872153588990687</v>
      </c>
      <c r="BN54" s="17"/>
      <c r="BO54" s="40">
        <f t="shared" si="13"/>
        <v>-2.4280237855145828</v>
      </c>
      <c r="BP54" s="41">
        <f t="shared" si="14"/>
        <v>0.20833333333333334</v>
      </c>
      <c r="BQ54" s="42">
        <f t="shared" si="15"/>
        <v>-0.81221780149991241</v>
      </c>
      <c r="BR54" s="31">
        <f t="shared" si="16"/>
        <v>16.503352835685732</v>
      </c>
    </row>
    <row r="55" spans="1:70" x14ac:dyDescent="0.3">
      <c r="A55" s="25">
        <v>43909</v>
      </c>
      <c r="B55">
        <v>94.046501160000005</v>
      </c>
      <c r="C55" s="17">
        <v>54</v>
      </c>
      <c r="G55" s="14">
        <f t="shared" si="1"/>
        <v>109.07784164189894</v>
      </c>
      <c r="H55" s="3">
        <f t="shared" si="2"/>
        <v>-15.031340481898937</v>
      </c>
      <c r="I55" s="135">
        <f t="shared" si="3"/>
        <v>15.031340481898937</v>
      </c>
      <c r="J55" s="140">
        <f t="shared" si="4"/>
        <v>0.13780379457128078</v>
      </c>
      <c r="K55" s="159">
        <f t="shared" si="5"/>
        <v>0.15982881124228457</v>
      </c>
      <c r="L55" s="17"/>
      <c r="M55" s="40">
        <f t="shared" si="6"/>
        <v>-1.371793034976996</v>
      </c>
      <c r="N55" s="41">
        <f t="shared" si="7"/>
        <v>0.2123015873015873</v>
      </c>
      <c r="O55" s="42">
        <f t="shared" si="8"/>
        <v>-0.7984607275425748</v>
      </c>
      <c r="P55" s="31">
        <f t="shared" si="9"/>
        <v>2.4024412805999358</v>
      </c>
      <c r="BC55" s="25">
        <v>43909</v>
      </c>
      <c r="BD55">
        <v>332.02999879999999</v>
      </c>
      <c r="BE55" s="17">
        <v>54</v>
      </c>
      <c r="BI55" s="14">
        <f t="shared" si="0"/>
        <v>388.42519009581218</v>
      </c>
      <c r="BJ55" s="3">
        <f t="shared" si="10"/>
        <v>-56.395191295812197</v>
      </c>
      <c r="BK55" s="135">
        <f t="shared" si="11"/>
        <v>56.395191295812197</v>
      </c>
      <c r="BL55" s="140">
        <f t="shared" si="17"/>
        <v>2.3709635832230957</v>
      </c>
      <c r="BM55" s="36">
        <f t="shared" si="12"/>
        <v>0.16984968677418252</v>
      </c>
      <c r="BN55" s="17"/>
      <c r="BO55" s="40">
        <f t="shared" si="13"/>
        <v>-1.8977101694311049</v>
      </c>
      <c r="BP55" s="41">
        <f t="shared" si="14"/>
        <v>0.2123015873015873</v>
      </c>
      <c r="BQ55" s="42">
        <f t="shared" si="15"/>
        <v>-0.7984607275425748</v>
      </c>
      <c r="BR55" s="31">
        <f t="shared" si="16"/>
        <v>9.5787055771638059</v>
      </c>
    </row>
    <row r="56" spans="1:70" x14ac:dyDescent="0.3">
      <c r="A56" s="25">
        <v>43910</v>
      </c>
      <c r="B56">
        <v>92.30449677</v>
      </c>
      <c r="C56" s="17">
        <v>55</v>
      </c>
      <c r="G56" s="14">
        <f t="shared" si="1"/>
        <v>109.42060870837577</v>
      </c>
      <c r="H56" s="3">
        <f t="shared" si="2"/>
        <v>-17.116111938375766</v>
      </c>
      <c r="I56" s="135">
        <f t="shared" si="3"/>
        <v>17.116111938375766</v>
      </c>
      <c r="J56" s="140">
        <f t="shared" si="4"/>
        <v>0.15642493804794186</v>
      </c>
      <c r="K56" s="159">
        <f t="shared" si="5"/>
        <v>0.18543096530849293</v>
      </c>
      <c r="L56" s="17"/>
      <c r="M56" s="40">
        <f t="shared" si="6"/>
        <v>-1.5620538415203435</v>
      </c>
      <c r="N56" s="41">
        <f t="shared" si="7"/>
        <v>0.21626984126984128</v>
      </c>
      <c r="O56" s="42">
        <f t="shared" si="8"/>
        <v>-0.78485313444643534</v>
      </c>
      <c r="P56" s="31">
        <f t="shared" si="9"/>
        <v>3.1738571590612383</v>
      </c>
      <c r="BC56" s="25">
        <v>43910</v>
      </c>
      <c r="BD56">
        <v>332.82998659999998</v>
      </c>
      <c r="BE56" s="17">
        <v>55</v>
      </c>
      <c r="BI56" s="14">
        <f t="shared" si="0"/>
        <v>389.22559578996953</v>
      </c>
      <c r="BJ56" s="3">
        <f t="shared" si="10"/>
        <v>-56.395609189969548</v>
      </c>
      <c r="BK56" s="135">
        <f t="shared" si="11"/>
        <v>56.395609189969548</v>
      </c>
      <c r="BL56" s="140">
        <f t="shared" si="17"/>
        <v>2.3709811523066642</v>
      </c>
      <c r="BM56" s="36">
        <f t="shared" si="12"/>
        <v>0.16944269284770494</v>
      </c>
      <c r="BN56" s="17"/>
      <c r="BO56" s="40">
        <f t="shared" si="13"/>
        <v>-1.8977242316582901</v>
      </c>
      <c r="BP56" s="41">
        <f t="shared" si="14"/>
        <v>0.21626984126984128</v>
      </c>
      <c r="BQ56" s="42">
        <f t="shared" si="15"/>
        <v>-0.78485313444643534</v>
      </c>
      <c r="BR56" s="31">
        <f t="shared" si="16"/>
        <v>9.5558238859352151</v>
      </c>
    </row>
    <row r="57" spans="1:70" x14ac:dyDescent="0.3">
      <c r="A57" s="25">
        <v>43913</v>
      </c>
      <c r="B57">
        <v>95.141502380000006</v>
      </c>
      <c r="C57" s="17">
        <v>56</v>
      </c>
      <c r="G57" s="14">
        <f t="shared" si="1"/>
        <v>109.76337577485258</v>
      </c>
      <c r="H57" s="3">
        <f t="shared" si="2"/>
        <v>-14.621873394852571</v>
      </c>
      <c r="I57" s="135">
        <f t="shared" si="3"/>
        <v>14.621873394852571</v>
      </c>
      <c r="J57" s="140">
        <f t="shared" si="4"/>
        <v>0.13321267947193116</v>
      </c>
      <c r="K57" s="159">
        <f t="shared" si="5"/>
        <v>0.15368554236669571</v>
      </c>
      <c r="L57" s="17"/>
      <c r="M57" s="40">
        <f t="shared" si="6"/>
        <v>-1.3344241723170795</v>
      </c>
      <c r="N57" s="41">
        <f t="shared" si="7"/>
        <v>0.22023809523809523</v>
      </c>
      <c r="O57" s="42">
        <f t="shared" si="8"/>
        <v>-0.77138934208115728</v>
      </c>
      <c r="P57" s="31">
        <f t="shared" si="9"/>
        <v>2.2471705431050752</v>
      </c>
      <c r="BC57" s="25">
        <v>43913</v>
      </c>
      <c r="BD57">
        <v>360.26998900000001</v>
      </c>
      <c r="BE57" s="17">
        <v>56</v>
      </c>
      <c r="BI57" s="14">
        <f t="shared" si="0"/>
        <v>390.02600148412694</v>
      </c>
      <c r="BJ57" s="3">
        <f t="shared" si="10"/>
        <v>-29.756012484126927</v>
      </c>
      <c r="BK57" s="135">
        <f t="shared" si="11"/>
        <v>29.756012484126927</v>
      </c>
      <c r="BL57" s="140">
        <f t="shared" si="17"/>
        <v>1.2510006679777979</v>
      </c>
      <c r="BM57" s="36">
        <f t="shared" si="12"/>
        <v>8.2593647521739394E-2</v>
      </c>
      <c r="BN57" s="17"/>
      <c r="BO57" s="40">
        <f t="shared" si="13"/>
        <v>-1.0012961423723323</v>
      </c>
      <c r="BP57" s="41">
        <f t="shared" si="14"/>
        <v>0.22023809523809523</v>
      </c>
      <c r="BQ57" s="42">
        <f t="shared" si="15"/>
        <v>-0.77138934208115728</v>
      </c>
      <c r="BR57" s="31">
        <f t="shared" si="16"/>
        <v>2.4576576067664564</v>
      </c>
    </row>
    <row r="58" spans="1:70" x14ac:dyDescent="0.3">
      <c r="A58" s="25">
        <v>43914</v>
      </c>
      <c r="B58">
        <v>97.004997250000002</v>
      </c>
      <c r="C58" s="17">
        <v>57</v>
      </c>
      <c r="G58" s="14">
        <f t="shared" si="1"/>
        <v>110.1061428413294</v>
      </c>
      <c r="H58" s="3">
        <f t="shared" si="2"/>
        <v>-13.101145591329399</v>
      </c>
      <c r="I58" s="135">
        <f t="shared" si="3"/>
        <v>13.101145591329399</v>
      </c>
      <c r="J58" s="140">
        <f t="shared" si="4"/>
        <v>0.11898650931954868</v>
      </c>
      <c r="K58" s="159">
        <f t="shared" si="5"/>
        <v>0.13505639877052208</v>
      </c>
      <c r="L58" s="17"/>
      <c r="M58" s="40">
        <f t="shared" si="6"/>
        <v>-1.1956392241961113</v>
      </c>
      <c r="N58" s="41">
        <f t="shared" si="7"/>
        <v>0.22420634920634921</v>
      </c>
      <c r="O58" s="42">
        <f t="shared" si="8"/>
        <v>-0.75806395233324275</v>
      </c>
      <c r="P58" s="31">
        <f t="shared" si="9"/>
        <v>1.7693935433332506</v>
      </c>
      <c r="BC58" s="25">
        <v>43914</v>
      </c>
      <c r="BD58">
        <v>357.32000729999999</v>
      </c>
      <c r="BE58" s="17">
        <v>57</v>
      </c>
      <c r="BI58" s="14">
        <f t="shared" si="0"/>
        <v>390.82640717828428</v>
      </c>
      <c r="BJ58" s="3">
        <f t="shared" si="10"/>
        <v>-33.506399878284299</v>
      </c>
      <c r="BK58" s="135">
        <f t="shared" si="11"/>
        <v>33.506399878284299</v>
      </c>
      <c r="BL58" s="140">
        <f t="shared" si="17"/>
        <v>1.4086742520230107</v>
      </c>
      <c r="BM58" s="36">
        <f t="shared" si="12"/>
        <v>9.3771407124574685E-2</v>
      </c>
      <c r="BN58" s="17"/>
      <c r="BO58" s="40">
        <f t="shared" si="13"/>
        <v>-1.1274974750332465</v>
      </c>
      <c r="BP58" s="41">
        <f t="shared" si="14"/>
        <v>0.22420634920634921</v>
      </c>
      <c r="BQ58" s="42">
        <f t="shared" si="15"/>
        <v>-0.75806395233324275</v>
      </c>
      <c r="BR58" s="31">
        <f t="shared" si="16"/>
        <v>3.1419422642653965</v>
      </c>
    </row>
    <row r="59" spans="1:70" x14ac:dyDescent="0.3">
      <c r="A59" s="25">
        <v>43915</v>
      </c>
      <c r="B59">
        <v>94.291999820000001</v>
      </c>
      <c r="C59" s="17">
        <v>58</v>
      </c>
      <c r="G59" s="14">
        <f t="shared" si="1"/>
        <v>110.44890990780621</v>
      </c>
      <c r="H59" s="3">
        <f t="shared" si="2"/>
        <v>-16.15691008780621</v>
      </c>
      <c r="I59" s="135">
        <f t="shared" si="3"/>
        <v>16.15691008780621</v>
      </c>
      <c r="J59" s="140">
        <f t="shared" si="4"/>
        <v>0.14628401585215001</v>
      </c>
      <c r="K59" s="159">
        <f t="shared" si="5"/>
        <v>0.17134974460875965</v>
      </c>
      <c r="L59" s="17"/>
      <c r="M59" s="40">
        <f t="shared" si="6"/>
        <v>-1.474514981008674</v>
      </c>
      <c r="N59" s="41">
        <f t="shared" si="7"/>
        <v>0.22817460317460317</v>
      </c>
      <c r="O59" s="42">
        <f t="shared" si="8"/>
        <v>-0.74487182975869159</v>
      </c>
      <c r="P59" s="31">
        <f t="shared" si="9"/>
        <v>2.7684824172122866</v>
      </c>
      <c r="BC59" s="25">
        <v>43915</v>
      </c>
      <c r="BD59">
        <v>342.39001459999997</v>
      </c>
      <c r="BE59" s="17">
        <v>58</v>
      </c>
      <c r="BI59" s="14">
        <f t="shared" si="0"/>
        <v>391.62681287244169</v>
      </c>
      <c r="BJ59" s="3">
        <f t="shared" si="10"/>
        <v>-49.236798272441717</v>
      </c>
      <c r="BK59" s="135">
        <f t="shared" si="11"/>
        <v>49.236798272441717</v>
      </c>
      <c r="BL59" s="140">
        <f t="shared" si="17"/>
        <v>2.0700108107821942</v>
      </c>
      <c r="BM59" s="36">
        <f t="shared" si="12"/>
        <v>0.14380325410471745</v>
      </c>
      <c r="BN59" s="17"/>
      <c r="BO59" s="40">
        <f t="shared" si="13"/>
        <v>-1.6568287232457521</v>
      </c>
      <c r="BP59" s="41">
        <f t="shared" si="14"/>
        <v>0.22817460317460317</v>
      </c>
      <c r="BQ59" s="42">
        <f t="shared" si="15"/>
        <v>-0.74487182975869159</v>
      </c>
      <c r="BR59" s="31">
        <f t="shared" si="16"/>
        <v>7.0804118132746492</v>
      </c>
    </row>
    <row r="60" spans="1:70" x14ac:dyDescent="0.3">
      <c r="A60" s="25">
        <v>43916</v>
      </c>
      <c r="B60">
        <v>97.77449799</v>
      </c>
      <c r="C60" s="17">
        <v>59</v>
      </c>
      <c r="G60" s="14">
        <f t="shared" si="1"/>
        <v>110.79167697428304</v>
      </c>
      <c r="H60" s="3">
        <f t="shared" si="2"/>
        <v>-13.017178984283035</v>
      </c>
      <c r="I60" s="135">
        <f t="shared" si="3"/>
        <v>13.017178984283035</v>
      </c>
      <c r="J60" s="140">
        <f t="shared" si="4"/>
        <v>0.1174923905818718</v>
      </c>
      <c r="K60" s="159">
        <f t="shared" si="5"/>
        <v>0.13313470538723074</v>
      </c>
      <c r="L60" s="17"/>
      <c r="M60" s="40">
        <f t="shared" si="6"/>
        <v>-1.1879762478397737</v>
      </c>
      <c r="N60" s="41">
        <f t="shared" si="7"/>
        <v>0.23214285714285715</v>
      </c>
      <c r="O60" s="42">
        <f t="shared" si="8"/>
        <v>-0.73180808385961749</v>
      </c>
      <c r="P60" s="31">
        <f t="shared" si="9"/>
        <v>1.7330382890453735</v>
      </c>
      <c r="BC60" s="25">
        <v>43916</v>
      </c>
      <c r="BD60">
        <v>362.98999020000002</v>
      </c>
      <c r="BE60" s="17">
        <v>59</v>
      </c>
      <c r="BI60" s="14">
        <f t="shared" si="0"/>
        <v>392.42721856659909</v>
      </c>
      <c r="BJ60" s="3">
        <f t="shared" si="10"/>
        <v>-29.437228366599072</v>
      </c>
      <c r="BK60" s="135">
        <f t="shared" si="11"/>
        <v>29.437228366599072</v>
      </c>
      <c r="BL60" s="140">
        <f t="shared" si="17"/>
        <v>1.237598363345052</v>
      </c>
      <c r="BM60" s="36">
        <f t="shared" si="12"/>
        <v>8.1096529274484297E-2</v>
      </c>
      <c r="BN60" s="17"/>
      <c r="BO60" s="40">
        <f t="shared" si="13"/>
        <v>-0.99056898908522839</v>
      </c>
      <c r="BP60" s="41">
        <f t="shared" si="14"/>
        <v>0.23214285714285715</v>
      </c>
      <c r="BQ60" s="42">
        <f t="shared" si="15"/>
        <v>-0.73180808385961749</v>
      </c>
      <c r="BR60" s="31">
        <f t="shared" si="16"/>
        <v>2.3872570519915812</v>
      </c>
    </row>
    <row r="61" spans="1:70" x14ac:dyDescent="0.3">
      <c r="A61" s="25">
        <v>43917</v>
      </c>
      <c r="B61">
        <v>95.004997250000002</v>
      </c>
      <c r="C61" s="17">
        <v>60</v>
      </c>
      <c r="G61" s="14">
        <f t="shared" si="1"/>
        <v>111.13444404075986</v>
      </c>
      <c r="H61" s="3">
        <f t="shared" si="2"/>
        <v>-16.129446790759857</v>
      </c>
      <c r="I61" s="135">
        <f t="shared" si="3"/>
        <v>16.129446790759857</v>
      </c>
      <c r="J61" s="140">
        <f t="shared" si="4"/>
        <v>0.14513454339002402</v>
      </c>
      <c r="K61" s="159">
        <f t="shared" si="5"/>
        <v>0.16977471983201239</v>
      </c>
      <c r="L61" s="17"/>
      <c r="M61" s="40">
        <f t="shared" si="6"/>
        <v>-1.4720086204049034</v>
      </c>
      <c r="N61" s="41">
        <f t="shared" si="7"/>
        <v>0.2361111111111111</v>
      </c>
      <c r="O61" s="42">
        <f t="shared" si="8"/>
        <v>-0.71886805282271549</v>
      </c>
      <c r="P61" s="31">
        <f t="shared" si="9"/>
        <v>2.7383723099466057</v>
      </c>
      <c r="BC61" s="25">
        <v>43917</v>
      </c>
      <c r="BD61">
        <v>357.11999509999998</v>
      </c>
      <c r="BE61" s="17">
        <v>60</v>
      </c>
      <c r="BI61" s="14">
        <f t="shared" si="0"/>
        <v>393.22762426075644</v>
      </c>
      <c r="BJ61" s="3">
        <f t="shared" si="10"/>
        <v>-36.10762916075646</v>
      </c>
      <c r="BK61" s="135">
        <f t="shared" si="11"/>
        <v>36.10762916075646</v>
      </c>
      <c r="BL61" s="140">
        <f t="shared" si="17"/>
        <v>1.518034992870662</v>
      </c>
      <c r="BM61" s="36">
        <f t="shared" si="12"/>
        <v>0.10110783393868965</v>
      </c>
      <c r="BN61" s="17"/>
      <c r="BO61" s="40">
        <f t="shared" si="13"/>
        <v>-1.215029393073499</v>
      </c>
      <c r="BP61" s="41">
        <f t="shared" si="14"/>
        <v>0.2361111111111111</v>
      </c>
      <c r="BQ61" s="42">
        <f t="shared" si="15"/>
        <v>-0.71886805282271549</v>
      </c>
      <c r="BR61" s="31">
        <f t="shared" si="16"/>
        <v>3.6507641731055518</v>
      </c>
    </row>
    <row r="62" spans="1:70" x14ac:dyDescent="0.3">
      <c r="A62" s="25">
        <v>43920</v>
      </c>
      <c r="B62">
        <v>98.197502139999997</v>
      </c>
      <c r="C62" s="17">
        <v>61</v>
      </c>
      <c r="G62" s="14">
        <f t="shared" si="1"/>
        <v>111.47721110723667</v>
      </c>
      <c r="H62" s="3">
        <f t="shared" si="2"/>
        <v>-13.279708967236672</v>
      </c>
      <c r="I62" s="135">
        <f t="shared" si="3"/>
        <v>13.279708967236672</v>
      </c>
      <c r="J62" s="140">
        <f t="shared" si="4"/>
        <v>0.11912487615484135</v>
      </c>
      <c r="K62" s="159">
        <f t="shared" si="5"/>
        <v>0.13523469210351008</v>
      </c>
      <c r="L62" s="17"/>
      <c r="M62" s="40">
        <f t="shared" si="6"/>
        <v>-1.2119353087446953</v>
      </c>
      <c r="N62" s="41">
        <f t="shared" si="7"/>
        <v>0.24007936507936509</v>
      </c>
      <c r="O62" s="42">
        <f t="shared" si="8"/>
        <v>-0.70604728857604471</v>
      </c>
      <c r="P62" s="31">
        <f t="shared" si="9"/>
        <v>1.7958773534084733</v>
      </c>
      <c r="BC62" s="25">
        <v>43920</v>
      </c>
      <c r="BD62">
        <v>370.9599915</v>
      </c>
      <c r="BE62" s="17">
        <v>61</v>
      </c>
      <c r="BI62" s="14">
        <f t="shared" si="0"/>
        <v>394.02802995491385</v>
      </c>
      <c r="BJ62" s="3">
        <f t="shared" si="10"/>
        <v>-23.068038454913847</v>
      </c>
      <c r="BK62" s="135">
        <f t="shared" si="11"/>
        <v>23.068038454913847</v>
      </c>
      <c r="BL62" s="140">
        <f t="shared" si="17"/>
        <v>0.96982522545414507</v>
      </c>
      <c r="BM62" s="36">
        <f t="shared" si="12"/>
        <v>6.218470720154156E-2</v>
      </c>
      <c r="BN62" s="17"/>
      <c r="BO62" s="40">
        <f t="shared" si="13"/>
        <v>-0.7762443952906396</v>
      </c>
      <c r="BP62" s="41">
        <f t="shared" si="14"/>
        <v>0.24007936507936509</v>
      </c>
      <c r="BQ62" s="42">
        <f t="shared" si="15"/>
        <v>-0.70604728857604471</v>
      </c>
      <c r="BR62" s="31">
        <f t="shared" si="16"/>
        <v>1.4344792170327187</v>
      </c>
    </row>
    <row r="63" spans="1:70" x14ac:dyDescent="0.3">
      <c r="A63" s="25">
        <v>43921</v>
      </c>
      <c r="B63">
        <v>97.486000059999995</v>
      </c>
      <c r="C63" s="17">
        <v>62</v>
      </c>
      <c r="G63" s="14">
        <f t="shared" si="1"/>
        <v>111.81997817371349</v>
      </c>
      <c r="H63" s="3">
        <f t="shared" si="2"/>
        <v>-14.333978113713499</v>
      </c>
      <c r="I63" s="135">
        <f t="shared" si="3"/>
        <v>14.333978113713499</v>
      </c>
      <c r="J63" s="140">
        <f t="shared" si="4"/>
        <v>0.12818798883546118</v>
      </c>
      <c r="K63" s="159">
        <f t="shared" si="5"/>
        <v>0.14703627295089883</v>
      </c>
      <c r="L63" s="17"/>
      <c r="M63" s="40">
        <f t="shared" si="6"/>
        <v>-1.3081502187768141</v>
      </c>
      <c r="N63" s="41">
        <f t="shared" si="7"/>
        <v>0.24404761904761904</v>
      </c>
      <c r="O63" s="42">
        <f t="shared" si="8"/>
        <v>-0.69334154303681728</v>
      </c>
      <c r="P63" s="31">
        <f t="shared" si="9"/>
        <v>2.1076147184001881</v>
      </c>
      <c r="BC63" s="25">
        <v>43921</v>
      </c>
      <c r="BD63">
        <v>375.5</v>
      </c>
      <c r="BE63" s="17">
        <v>62</v>
      </c>
      <c r="BI63" s="14">
        <f t="shared" si="0"/>
        <v>394.82843564907125</v>
      </c>
      <c r="BJ63" s="3">
        <f t="shared" si="10"/>
        <v>-19.328435649071253</v>
      </c>
      <c r="BK63" s="135">
        <f t="shared" si="11"/>
        <v>19.328435649071253</v>
      </c>
      <c r="BL63" s="140">
        <f t="shared" si="17"/>
        <v>0.81260504648774956</v>
      </c>
      <c r="BM63" s="36">
        <f t="shared" si="12"/>
        <v>5.1473863246527966E-2</v>
      </c>
      <c r="BN63" s="17"/>
      <c r="BO63" s="40">
        <f t="shared" si="13"/>
        <v>-0.65040596631792713</v>
      </c>
      <c r="BP63" s="41">
        <f t="shared" si="14"/>
        <v>0.24404761904761904</v>
      </c>
      <c r="BQ63" s="42">
        <f t="shared" si="15"/>
        <v>-0.69334154303681728</v>
      </c>
      <c r="BR63" s="31">
        <f t="shared" si="16"/>
        <v>0.99490925336960967</v>
      </c>
    </row>
    <row r="64" spans="1:70" x14ac:dyDescent="0.3">
      <c r="A64" s="25">
        <v>43922</v>
      </c>
      <c r="B64">
        <v>95.385002139999997</v>
      </c>
      <c r="C64" s="17">
        <v>63</v>
      </c>
      <c r="G64" s="14">
        <f t="shared" si="1"/>
        <v>112.1627452401903</v>
      </c>
      <c r="H64" s="3">
        <f t="shared" si="2"/>
        <v>-16.777743100190307</v>
      </c>
      <c r="I64" s="135">
        <f t="shared" si="3"/>
        <v>16.777743100190307</v>
      </c>
      <c r="J64" s="140">
        <f t="shared" si="4"/>
        <v>0.14958391990372294</v>
      </c>
      <c r="K64" s="159">
        <f t="shared" si="5"/>
        <v>0.17589498059207473</v>
      </c>
      <c r="L64" s="17"/>
      <c r="M64" s="40">
        <f t="shared" si="6"/>
        <v>-1.5311735606807844</v>
      </c>
      <c r="N64" s="41">
        <f t="shared" si="7"/>
        <v>0.24801587301587302</v>
      </c>
      <c r="O64" s="42">
        <f t="shared" si="8"/>
        <v>-0.68074675543701968</v>
      </c>
      <c r="P64" s="31">
        <f t="shared" si="9"/>
        <v>2.9511207969867899</v>
      </c>
      <c r="BC64" s="25">
        <v>43922</v>
      </c>
      <c r="BD64">
        <v>364.07998659999998</v>
      </c>
      <c r="BE64" s="17">
        <v>63</v>
      </c>
      <c r="BI64" s="14">
        <f t="shared" si="0"/>
        <v>395.6288413432286</v>
      </c>
      <c r="BJ64" s="3">
        <f t="shared" si="10"/>
        <v>-31.548854743228617</v>
      </c>
      <c r="BK64" s="135">
        <f t="shared" si="11"/>
        <v>31.548854743228617</v>
      </c>
      <c r="BL64" s="140">
        <f t="shared" si="17"/>
        <v>1.3263752452976409</v>
      </c>
      <c r="BM64" s="36">
        <f t="shared" si="12"/>
        <v>8.6653636300778242E-2</v>
      </c>
      <c r="BN64" s="17"/>
      <c r="BO64" s="40">
        <f t="shared" si="13"/>
        <v>-1.0616256653175939</v>
      </c>
      <c r="BP64" s="41">
        <f t="shared" si="14"/>
        <v>0.24801587301587302</v>
      </c>
      <c r="BQ64" s="42">
        <f t="shared" si="15"/>
        <v>-0.68074675543701968</v>
      </c>
      <c r="BR64" s="31">
        <f t="shared" si="16"/>
        <v>2.7338229846258155</v>
      </c>
    </row>
    <row r="65" spans="1:70" x14ac:dyDescent="0.3">
      <c r="A65" s="25">
        <v>43923</v>
      </c>
      <c r="B65">
        <v>95.941497799999993</v>
      </c>
      <c r="C65" s="17">
        <v>64</v>
      </c>
      <c r="G65" s="14">
        <f t="shared" si="1"/>
        <v>112.50551230666713</v>
      </c>
      <c r="H65" s="3">
        <f t="shared" si="2"/>
        <v>-16.564014506667135</v>
      </c>
      <c r="I65" s="135">
        <f t="shared" si="3"/>
        <v>16.564014506667135</v>
      </c>
      <c r="J65" s="140">
        <f t="shared" si="4"/>
        <v>0.1472284705616646</v>
      </c>
      <c r="K65" s="159">
        <f t="shared" si="5"/>
        <v>0.17264702851727978</v>
      </c>
      <c r="L65" s="17"/>
      <c r="M65" s="40">
        <f t="shared" si="6"/>
        <v>-1.5116682213982644</v>
      </c>
      <c r="N65" s="41">
        <f t="shared" si="7"/>
        <v>0.25198412698412698</v>
      </c>
      <c r="O65" s="42">
        <f t="shared" si="8"/>
        <v>-0.66825904062605401</v>
      </c>
      <c r="P65" s="31">
        <f t="shared" si="9"/>
        <v>2.8597278848931968</v>
      </c>
      <c r="BC65" s="25">
        <v>43923</v>
      </c>
      <c r="BD65">
        <v>370.07998659999998</v>
      </c>
      <c r="BE65" s="17">
        <v>64</v>
      </c>
      <c r="BI65" s="14">
        <f t="shared" si="0"/>
        <v>396.42924703738601</v>
      </c>
      <c r="BJ65" s="3">
        <f t="shared" si="10"/>
        <v>-26.349260437386022</v>
      </c>
      <c r="BK65" s="135">
        <f t="shared" si="11"/>
        <v>26.349260437386022</v>
      </c>
      <c r="BL65" s="140">
        <f t="shared" si="17"/>
        <v>1.1077741826286254</v>
      </c>
      <c r="BM65" s="36">
        <f t="shared" si="12"/>
        <v>7.1198825636214561E-2</v>
      </c>
      <c r="BN65" s="17"/>
      <c r="BO65" s="40">
        <f t="shared" si="13"/>
        <v>-0.88665821216443286</v>
      </c>
      <c r="BP65" s="41">
        <f t="shared" si="14"/>
        <v>0.25198412698412698</v>
      </c>
      <c r="BQ65" s="42">
        <f t="shared" si="15"/>
        <v>-0.66825904062605401</v>
      </c>
      <c r="BR65" s="31">
        <f t="shared" si="16"/>
        <v>1.8760363995246541</v>
      </c>
    </row>
    <row r="66" spans="1:70" x14ac:dyDescent="0.3">
      <c r="A66" s="25">
        <v>43924</v>
      </c>
      <c r="B66">
        <v>95.329498290000004</v>
      </c>
      <c r="C66" s="17">
        <v>65</v>
      </c>
      <c r="G66" s="14">
        <f t="shared" si="1"/>
        <v>112.84827937314394</v>
      </c>
      <c r="H66" s="3">
        <f t="shared" si="2"/>
        <v>-17.518781083143935</v>
      </c>
      <c r="I66" s="135">
        <f t="shared" si="3"/>
        <v>17.518781083143935</v>
      </c>
      <c r="J66" s="140">
        <f t="shared" si="4"/>
        <v>0.15524189806400471</v>
      </c>
      <c r="K66" s="159">
        <f t="shared" si="5"/>
        <v>0.18377083061793101</v>
      </c>
      <c r="L66" s="17"/>
      <c r="M66" s="40">
        <f t="shared" si="6"/>
        <v>-1.5988023090877106</v>
      </c>
      <c r="N66" s="41">
        <f t="shared" si="7"/>
        <v>0.25595238095238093</v>
      </c>
      <c r="O66" s="42">
        <f t="shared" si="8"/>
        <v>-0.6558746782604522</v>
      </c>
      <c r="P66" s="31">
        <f t="shared" si="9"/>
        <v>3.2194409510630582</v>
      </c>
      <c r="BC66" s="25">
        <v>43924</v>
      </c>
      <c r="BD66">
        <v>361.76000979999998</v>
      </c>
      <c r="BE66" s="17">
        <v>65</v>
      </c>
      <c r="BI66" s="14">
        <f t="shared" ref="BI66:BI129" si="18">($BH$17)*(BE66)+$BH$18</f>
        <v>397.22965273154335</v>
      </c>
      <c r="BJ66" s="3">
        <f t="shared" si="10"/>
        <v>-35.469642931543376</v>
      </c>
      <c r="BK66" s="135">
        <f t="shared" si="11"/>
        <v>35.469642931543376</v>
      </c>
      <c r="BL66" s="140">
        <f t="shared" si="17"/>
        <v>1.4912128103174063</v>
      </c>
      <c r="BM66" s="36">
        <f t="shared" si="12"/>
        <v>9.8047440210853778E-2</v>
      </c>
      <c r="BN66" s="17"/>
      <c r="BO66" s="40">
        <f t="shared" si="13"/>
        <v>-1.1935610209070839</v>
      </c>
      <c r="BP66" s="41">
        <f t="shared" si="14"/>
        <v>0.25595238095238093</v>
      </c>
      <c r="BQ66" s="42">
        <f t="shared" si="15"/>
        <v>-0.6558746782604522</v>
      </c>
      <c r="BR66" s="31">
        <f t="shared" si="16"/>
        <v>3.4777076946308312</v>
      </c>
    </row>
    <row r="67" spans="1:70" x14ac:dyDescent="0.3">
      <c r="A67" s="25">
        <v>43927</v>
      </c>
      <c r="B67">
        <v>99.879501340000004</v>
      </c>
      <c r="C67" s="17">
        <v>66</v>
      </c>
      <c r="G67" s="14">
        <f t="shared" ref="G67:G130" si="19">($F$17)*(C67)+$F$18</f>
        <v>113.19104643962076</v>
      </c>
      <c r="H67" s="3">
        <f t="shared" ref="H67:H130" si="20">B67-G67</f>
        <v>-13.311545099620758</v>
      </c>
      <c r="I67" s="135">
        <f t="shared" ref="I67:I130" si="21">ABS(H67)</f>
        <v>13.311545099620758</v>
      </c>
      <c r="J67" s="140">
        <f t="shared" ref="J67:J130" si="22">I67/G67</f>
        <v>0.11760245636320277</v>
      </c>
      <c r="K67" s="159">
        <f t="shared" ref="K67:K130" si="23">ABS((H67/B67))</f>
        <v>0.13327604684675889</v>
      </c>
      <c r="L67" s="17"/>
      <c r="M67" s="40">
        <f t="shared" ref="M67:M130" si="24">STANDARDIZE(H67,AVERAGE($H$2:$H$253),_xlfn.STDEV.S($H$2:$H$253))</f>
        <v>-1.2148407438732314</v>
      </c>
      <c r="N67" s="41">
        <f t="shared" ref="N67:N130" si="25">(C67-0.5)/252</f>
        <v>0.25992063492063494</v>
      </c>
      <c r="O67" s="42">
        <f t="shared" ref="O67:O130" si="26">_xlfn.NORM.S.INV(N67)</f>
        <v>-0.64359010280021778</v>
      </c>
      <c r="P67" s="31">
        <f t="shared" ref="P67:P130" si="27">(B67-G67)^2/B67</f>
        <v>1.7741101082998001</v>
      </c>
      <c r="BC67" s="25">
        <v>43927</v>
      </c>
      <c r="BD67">
        <v>379.9599915</v>
      </c>
      <c r="BE67" s="17">
        <v>66</v>
      </c>
      <c r="BI67" s="14">
        <f t="shared" si="18"/>
        <v>398.03005842570076</v>
      </c>
      <c r="BJ67" s="3">
        <f t="shared" ref="BJ67:BJ130" si="28">BD67-BI67</f>
        <v>-18.070066925700758</v>
      </c>
      <c r="BK67" s="135">
        <f t="shared" ref="BK67:BK130" si="29">ABS(BJ67)</f>
        <v>18.070066925700758</v>
      </c>
      <c r="BL67" s="140">
        <f t="shared" si="17"/>
        <v>0.75970077665863145</v>
      </c>
      <c r="BM67" s="36">
        <f t="shared" ref="BM67:BM130" si="30">ABS((BJ67/BD67))</f>
        <v>4.7557814848779301E-2</v>
      </c>
      <c r="BN67" s="17"/>
      <c r="BO67" s="40">
        <f t="shared" ref="BO67:BO130" si="31">STANDARDIZE(BJ67,AVERAGE($BJ$2:$BJ$253),_xlfn.STDEV.S($BJ$2:$BJ$253))</f>
        <v>-0.60806159140999838</v>
      </c>
      <c r="BP67" s="41">
        <f t="shared" ref="BP67:BP130" si="32">(BE67-0.5)/252</f>
        <v>0.25992063492063494</v>
      </c>
      <c r="BQ67" s="42">
        <f t="shared" ref="BQ67:BQ130" si="33">_xlfn.NORM.S.INV(BP67)</f>
        <v>-0.64359010280021778</v>
      </c>
      <c r="BR67" s="31">
        <f t="shared" ref="BR67:BR130" si="34">(BD67-BI67)^2/BD67</f>
        <v>0.85937289715752729</v>
      </c>
    </row>
    <row r="68" spans="1:70" x14ac:dyDescent="0.3">
      <c r="A68" s="25">
        <v>43928</v>
      </c>
      <c r="B68">
        <v>100.58000180000001</v>
      </c>
      <c r="C68" s="17">
        <v>67</v>
      </c>
      <c r="G68" s="14">
        <f t="shared" si="19"/>
        <v>113.53381350609757</v>
      </c>
      <c r="H68" s="3">
        <f t="shared" si="20"/>
        <v>-12.953811706097568</v>
      </c>
      <c r="I68" s="135">
        <f t="shared" si="21"/>
        <v>12.953811706097568</v>
      </c>
      <c r="J68" s="140">
        <f t="shared" si="22"/>
        <v>0.11409650839749037</v>
      </c>
      <c r="K68" s="159">
        <f t="shared" si="23"/>
        <v>0.12879112621071326</v>
      </c>
      <c r="L68" s="17"/>
      <c r="M68" s="40">
        <f t="shared" si="24"/>
        <v>-1.1821932113258347</v>
      </c>
      <c r="N68" s="41">
        <f t="shared" si="25"/>
        <v>0.2638888888888889</v>
      </c>
      <c r="O68" s="42">
        <f t="shared" si="26"/>
        <v>-0.6314018942397609</v>
      </c>
      <c r="P68" s="31">
        <f t="shared" si="27"/>
        <v>1.6683359983498267</v>
      </c>
      <c r="BC68" s="25">
        <v>43928</v>
      </c>
      <c r="BD68">
        <v>372.27999879999999</v>
      </c>
      <c r="BE68" s="17">
        <v>67</v>
      </c>
      <c r="BI68" s="14">
        <f t="shared" si="18"/>
        <v>398.83046411985811</v>
      </c>
      <c r="BJ68" s="3">
        <f t="shared" si="28"/>
        <v>-26.55046531985812</v>
      </c>
      <c r="BK68" s="135">
        <f t="shared" si="29"/>
        <v>26.55046531985812</v>
      </c>
      <c r="BL68" s="140">
        <f t="shared" ref="BL68:BL131" si="35">BK68/$BK$254</f>
        <v>1.1162332274185567</v>
      </c>
      <c r="BM68" s="36">
        <f t="shared" si="30"/>
        <v>7.1318538211669627E-2</v>
      </c>
      <c r="BN68" s="17"/>
      <c r="BO68" s="40">
        <f t="shared" si="31"/>
        <v>-0.8934287992097657</v>
      </c>
      <c r="BP68" s="41">
        <f t="shared" si="32"/>
        <v>0.2638888888888889</v>
      </c>
      <c r="BQ68" s="42">
        <f t="shared" si="33"/>
        <v>-0.6314018942397609</v>
      </c>
      <c r="BR68" s="31">
        <f t="shared" si="34"/>
        <v>1.8935403754519102</v>
      </c>
    </row>
    <row r="69" spans="1:70" x14ac:dyDescent="0.3">
      <c r="A69" s="25">
        <v>43929</v>
      </c>
      <c r="B69">
        <v>102.1500015</v>
      </c>
      <c r="C69" s="17">
        <v>68</v>
      </c>
      <c r="G69" s="14">
        <f t="shared" si="19"/>
        <v>113.8765805725744</v>
      </c>
      <c r="H69" s="3">
        <f t="shared" si="20"/>
        <v>-11.726579072574395</v>
      </c>
      <c r="I69" s="135">
        <f t="shared" si="21"/>
        <v>11.726579072574395</v>
      </c>
      <c r="J69" s="140">
        <f t="shared" si="22"/>
        <v>0.10297621349019133</v>
      </c>
      <c r="K69" s="159">
        <f t="shared" si="23"/>
        <v>0.11479763974917216</v>
      </c>
      <c r="L69" s="17"/>
      <c r="M69" s="40">
        <f t="shared" si="24"/>
        <v>-1.0701932748603622</v>
      </c>
      <c r="N69" s="41">
        <f t="shared" si="25"/>
        <v>0.26785714285714285</v>
      </c>
      <c r="O69" s="42">
        <f t="shared" si="26"/>
        <v>-0.61930676950877617</v>
      </c>
      <c r="P69" s="31">
        <f t="shared" si="27"/>
        <v>1.3461835998635767</v>
      </c>
      <c r="BC69" s="25">
        <v>43929</v>
      </c>
      <c r="BD69">
        <v>371.11999509999998</v>
      </c>
      <c r="BE69" s="17">
        <v>68</v>
      </c>
      <c r="BI69" s="14">
        <f t="shared" si="18"/>
        <v>399.63086981401551</v>
      </c>
      <c r="BJ69" s="3">
        <f t="shared" si="28"/>
        <v>-28.510874714015529</v>
      </c>
      <c r="BK69" s="135">
        <f t="shared" si="29"/>
        <v>28.510874714015529</v>
      </c>
      <c r="BL69" s="140">
        <f t="shared" si="35"/>
        <v>1.1986526531702135</v>
      </c>
      <c r="BM69" s="36">
        <f t="shared" si="30"/>
        <v>7.6823871228854548E-2</v>
      </c>
      <c r="BN69" s="17"/>
      <c r="BO69" s="40">
        <f t="shared" si="31"/>
        <v>-0.95939699185276239</v>
      </c>
      <c r="BP69" s="41">
        <f t="shared" si="32"/>
        <v>0.26785714285714285</v>
      </c>
      <c r="BQ69" s="42">
        <f t="shared" si="33"/>
        <v>-0.61930676950877617</v>
      </c>
      <c r="BR69" s="31">
        <f t="shared" si="34"/>
        <v>2.1903157676515344</v>
      </c>
    </row>
    <row r="70" spans="1:70" x14ac:dyDescent="0.3">
      <c r="A70" s="25">
        <v>43930</v>
      </c>
      <c r="B70">
        <v>102.1380005</v>
      </c>
      <c r="C70" s="17">
        <v>69</v>
      </c>
      <c r="G70" s="14">
        <f t="shared" si="19"/>
        <v>114.21934763905122</v>
      </c>
      <c r="H70" s="3">
        <f t="shared" si="20"/>
        <v>-12.081347139051218</v>
      </c>
      <c r="I70" s="135">
        <f t="shared" si="21"/>
        <v>12.081347139051218</v>
      </c>
      <c r="J70" s="140">
        <f t="shared" si="22"/>
        <v>0.10577321083315874</v>
      </c>
      <c r="K70" s="159">
        <f t="shared" si="23"/>
        <v>0.11828454718037305</v>
      </c>
      <c r="L70" s="17"/>
      <c r="M70" s="40">
        <f t="shared" si="24"/>
        <v>-1.1025701851706049</v>
      </c>
      <c r="N70" s="41">
        <f t="shared" si="25"/>
        <v>0.2718253968253968</v>
      </c>
      <c r="O70" s="42">
        <f t="shared" si="26"/>
        <v>-0.60730157448496325</v>
      </c>
      <c r="P70" s="31">
        <f t="shared" si="27"/>
        <v>1.4290366756715689</v>
      </c>
      <c r="BC70" s="25">
        <v>43930</v>
      </c>
      <c r="BD70">
        <v>370.72000120000001</v>
      </c>
      <c r="BE70" s="17">
        <v>69</v>
      </c>
      <c r="BI70" s="14">
        <f t="shared" si="18"/>
        <v>400.43127550817292</v>
      </c>
      <c r="BJ70" s="3">
        <f t="shared" si="28"/>
        <v>-29.711274308172904</v>
      </c>
      <c r="BK70" s="135">
        <f t="shared" si="29"/>
        <v>29.711274308172904</v>
      </c>
      <c r="BL70" s="140">
        <f t="shared" si="35"/>
        <v>1.2491197880032903</v>
      </c>
      <c r="BM70" s="36">
        <f t="shared" si="30"/>
        <v>8.0144783696588159E-2</v>
      </c>
      <c r="BN70" s="17"/>
      <c r="BO70" s="40">
        <f t="shared" si="31"/>
        <v>-0.99979069324592695</v>
      </c>
      <c r="BP70" s="41">
        <f t="shared" si="32"/>
        <v>0.2718253968253968</v>
      </c>
      <c r="BQ70" s="42">
        <f t="shared" si="33"/>
        <v>-0.60730157448496325</v>
      </c>
      <c r="BR70" s="31">
        <f t="shared" si="34"/>
        <v>2.3812036527785145</v>
      </c>
    </row>
    <row r="71" spans="1:70" x14ac:dyDescent="0.3">
      <c r="A71" s="25">
        <v>43934</v>
      </c>
      <c r="B71">
        <v>108.4434967</v>
      </c>
      <c r="C71" s="17">
        <v>70</v>
      </c>
      <c r="G71" s="14">
        <f t="shared" si="19"/>
        <v>114.56211470552803</v>
      </c>
      <c r="H71" s="3">
        <f t="shared" si="20"/>
        <v>-6.1186180055280346</v>
      </c>
      <c r="I71" s="135">
        <f t="shared" si="21"/>
        <v>6.1186180055280346</v>
      </c>
      <c r="J71" s="140">
        <f t="shared" si="22"/>
        <v>5.3408738318556803E-2</v>
      </c>
      <c r="K71" s="159">
        <f t="shared" si="23"/>
        <v>5.6422175526621828E-2</v>
      </c>
      <c r="L71" s="17"/>
      <c r="M71" s="40">
        <f t="shared" si="24"/>
        <v>-0.5583984724300407</v>
      </c>
      <c r="N71" s="41">
        <f t="shared" si="25"/>
        <v>0.27579365079365081</v>
      </c>
      <c r="O71" s="42">
        <f t="shared" si="26"/>
        <v>-0.59538327656628021</v>
      </c>
      <c r="P71" s="31">
        <f t="shared" si="27"/>
        <v>0.34522573908825155</v>
      </c>
      <c r="BC71" s="25">
        <v>43934</v>
      </c>
      <c r="BD71">
        <v>396.72000120000001</v>
      </c>
      <c r="BE71" s="17">
        <v>70</v>
      </c>
      <c r="BI71" s="14">
        <f t="shared" si="18"/>
        <v>401.23168120233026</v>
      </c>
      <c r="BJ71" s="3">
        <f t="shared" si="28"/>
        <v>-4.5116800023302517</v>
      </c>
      <c r="BK71" s="135">
        <f t="shared" si="29"/>
        <v>4.5116800023302517</v>
      </c>
      <c r="BL71" s="140">
        <f t="shared" si="35"/>
        <v>0.189679806715635</v>
      </c>
      <c r="BM71" s="36">
        <f t="shared" si="30"/>
        <v>1.1372454095289641E-2</v>
      </c>
      <c r="BN71" s="17"/>
      <c r="BO71" s="40">
        <f t="shared" si="31"/>
        <v>-0.15181899067831825</v>
      </c>
      <c r="BP71" s="41">
        <f t="shared" si="32"/>
        <v>0.27579365079365081</v>
      </c>
      <c r="BQ71" s="42">
        <f t="shared" si="33"/>
        <v>-0.59538327656628021</v>
      </c>
      <c r="BR71" s="31">
        <f t="shared" si="34"/>
        <v>5.1308873719137053E-2</v>
      </c>
    </row>
    <row r="72" spans="1:70" x14ac:dyDescent="0.3">
      <c r="A72" s="25">
        <v>43935</v>
      </c>
      <c r="B72">
        <v>114.1660004</v>
      </c>
      <c r="C72" s="17">
        <v>71</v>
      </c>
      <c r="G72" s="14">
        <f t="shared" si="19"/>
        <v>114.90488177200486</v>
      </c>
      <c r="H72" s="3">
        <f t="shared" si="20"/>
        <v>-0.7388813720048546</v>
      </c>
      <c r="I72" s="135">
        <f t="shared" si="21"/>
        <v>0.7388813720048546</v>
      </c>
      <c r="J72" s="140">
        <f t="shared" si="22"/>
        <v>6.4303740677523922E-3</v>
      </c>
      <c r="K72" s="159">
        <f t="shared" si="23"/>
        <v>6.4719913933750685E-3</v>
      </c>
      <c r="L72" s="17"/>
      <c r="M72" s="40">
        <f t="shared" si="24"/>
        <v>-6.7431931371064194E-2</v>
      </c>
      <c r="N72" s="41">
        <f t="shared" si="25"/>
        <v>0.27976190476190477</v>
      </c>
      <c r="O72" s="42">
        <f t="shared" si="26"/>
        <v>-0.5835489577555576</v>
      </c>
      <c r="P72" s="31">
        <f t="shared" si="27"/>
        <v>4.7820338803405806E-3</v>
      </c>
      <c r="BC72" s="25">
        <v>43935</v>
      </c>
      <c r="BD72">
        <v>413.5499878</v>
      </c>
      <c r="BE72" s="17">
        <v>71</v>
      </c>
      <c r="BI72" s="14">
        <f t="shared" si="18"/>
        <v>402.03208689648767</v>
      </c>
      <c r="BJ72" s="3">
        <f t="shared" si="28"/>
        <v>11.517900903512327</v>
      </c>
      <c r="BK72" s="135">
        <f t="shared" si="29"/>
        <v>11.517900903512327</v>
      </c>
      <c r="BL72" s="140">
        <f t="shared" si="35"/>
        <v>0.4842349670232966</v>
      </c>
      <c r="BM72" s="36">
        <f t="shared" si="30"/>
        <v>2.7851290637886768E-2</v>
      </c>
      <c r="BN72" s="17"/>
      <c r="BO72" s="40">
        <f t="shared" si="31"/>
        <v>0.38757981261991753</v>
      </c>
      <c r="BP72" s="41">
        <f t="shared" si="32"/>
        <v>0.27976190476190477</v>
      </c>
      <c r="BQ72" s="42">
        <f t="shared" si="33"/>
        <v>-0.5835489577555576</v>
      </c>
      <c r="BR72" s="31">
        <f t="shared" si="34"/>
        <v>0.32078840560210042</v>
      </c>
    </row>
    <row r="73" spans="1:70" x14ac:dyDescent="0.3">
      <c r="A73" s="25">
        <v>43936</v>
      </c>
      <c r="B73">
        <v>115.3840027</v>
      </c>
      <c r="C73" s="17">
        <v>72</v>
      </c>
      <c r="G73" s="14">
        <f t="shared" si="19"/>
        <v>115.24764883848167</v>
      </c>
      <c r="H73" s="3">
        <f t="shared" si="20"/>
        <v>0.13635386151833018</v>
      </c>
      <c r="I73" s="135">
        <f t="shared" si="21"/>
        <v>0.13635386151833018</v>
      </c>
      <c r="J73" s="140">
        <f t="shared" si="22"/>
        <v>1.1831379025304771E-3</v>
      </c>
      <c r="K73" s="159">
        <f t="shared" si="23"/>
        <v>1.1817397414514393E-3</v>
      </c>
      <c r="L73" s="17"/>
      <c r="M73" s="40">
        <f t="shared" si="24"/>
        <v>1.2443951871645117E-2</v>
      </c>
      <c r="N73" s="41">
        <f t="shared" si="25"/>
        <v>0.28373015873015872</v>
      </c>
      <c r="O73" s="42">
        <f t="shared" si="26"/>
        <v>-0.57179580821487397</v>
      </c>
      <c r="P73" s="31">
        <f t="shared" si="27"/>
        <v>1.6113477705657686E-4</v>
      </c>
      <c r="BC73" s="25">
        <v>43936</v>
      </c>
      <c r="BD73">
        <v>426.75</v>
      </c>
      <c r="BE73" s="17">
        <v>72</v>
      </c>
      <c r="BI73" s="14">
        <f t="shared" si="18"/>
        <v>402.83249259064502</v>
      </c>
      <c r="BJ73" s="3">
        <f t="shared" si="28"/>
        <v>23.917507409354982</v>
      </c>
      <c r="BK73" s="135">
        <f t="shared" si="29"/>
        <v>23.917507409354982</v>
      </c>
      <c r="BL73" s="140">
        <f t="shared" si="35"/>
        <v>1.0055385533067644</v>
      </c>
      <c r="BM73" s="36">
        <f t="shared" si="30"/>
        <v>5.6045711562636165E-2</v>
      </c>
      <c r="BN73" s="17"/>
      <c r="BO73" s="40">
        <f t="shared" si="31"/>
        <v>0.8048292060948733</v>
      </c>
      <c r="BP73" s="41">
        <f t="shared" si="32"/>
        <v>0.28373015873015872</v>
      </c>
      <c r="BQ73" s="42">
        <f t="shared" si="33"/>
        <v>-0.57179580821487397</v>
      </c>
      <c r="BR73" s="31">
        <f t="shared" si="34"/>
        <v>1.3404737215619225</v>
      </c>
    </row>
    <row r="74" spans="1:70" x14ac:dyDescent="0.3">
      <c r="A74" s="25">
        <v>43937</v>
      </c>
      <c r="B74">
        <v>120.4095001</v>
      </c>
      <c r="C74" s="17">
        <v>73</v>
      </c>
      <c r="G74" s="14">
        <f t="shared" si="19"/>
        <v>115.59041590495849</v>
      </c>
      <c r="H74" s="3">
        <f t="shared" si="20"/>
        <v>4.819084195041512</v>
      </c>
      <c r="I74" s="135">
        <f t="shared" si="21"/>
        <v>4.819084195041512</v>
      </c>
      <c r="J74" s="140">
        <f t="shared" si="22"/>
        <v>4.1691036037139022E-2</v>
      </c>
      <c r="K74" s="159">
        <f t="shared" si="23"/>
        <v>4.002245828642479E-2</v>
      </c>
      <c r="L74" s="17"/>
      <c r="M74" s="40">
        <f t="shared" si="24"/>
        <v>0.43980017229245238</v>
      </c>
      <c r="N74" s="41">
        <f t="shared" si="25"/>
        <v>0.28769841269841268</v>
      </c>
      <c r="O74" s="42">
        <f t="shared" si="26"/>
        <v>-0.56012112025115535</v>
      </c>
      <c r="P74" s="31">
        <f t="shared" si="27"/>
        <v>0.19287159617481792</v>
      </c>
      <c r="BC74" s="25">
        <v>43937</v>
      </c>
      <c r="BD74">
        <v>439.17001340000002</v>
      </c>
      <c r="BE74" s="17">
        <v>73</v>
      </c>
      <c r="BI74" s="14">
        <f t="shared" si="18"/>
        <v>403.63289828480242</v>
      </c>
      <c r="BJ74" s="3">
        <f t="shared" si="28"/>
        <v>35.537115115197594</v>
      </c>
      <c r="BK74" s="135">
        <f t="shared" si="29"/>
        <v>35.537115115197594</v>
      </c>
      <c r="BL74" s="140">
        <f t="shared" si="35"/>
        <v>1.4940494722144388</v>
      </c>
      <c r="BM74" s="36">
        <f t="shared" si="30"/>
        <v>8.0918810553738937E-2</v>
      </c>
      <c r="BN74" s="17"/>
      <c r="BO74" s="40">
        <f t="shared" si="31"/>
        <v>1.195831474222919</v>
      </c>
      <c r="BP74" s="41">
        <f t="shared" si="32"/>
        <v>0.28769841269841268</v>
      </c>
      <c r="BQ74" s="42">
        <f t="shared" si="33"/>
        <v>-0.56012112025115535</v>
      </c>
      <c r="BR74" s="31">
        <f t="shared" si="34"/>
        <v>2.8756210856330866</v>
      </c>
    </row>
    <row r="75" spans="1:70" x14ac:dyDescent="0.3">
      <c r="A75" s="25">
        <v>43938</v>
      </c>
      <c r="B75">
        <v>118.75</v>
      </c>
      <c r="C75" s="17">
        <v>74</v>
      </c>
      <c r="G75" s="14">
        <f t="shared" si="19"/>
        <v>115.9331829714353</v>
      </c>
      <c r="H75" s="3">
        <f t="shared" si="20"/>
        <v>2.8168170285646994</v>
      </c>
      <c r="I75" s="135">
        <f t="shared" si="21"/>
        <v>2.8168170285646994</v>
      </c>
      <c r="J75" s="140">
        <f t="shared" si="22"/>
        <v>2.4296900648874041E-2</v>
      </c>
      <c r="K75" s="159">
        <f t="shared" si="23"/>
        <v>2.3720564451071152E-2</v>
      </c>
      <c r="L75" s="17"/>
      <c r="M75" s="40">
        <f t="shared" si="24"/>
        <v>0.25706888785087867</v>
      </c>
      <c r="N75" s="41">
        <f t="shared" si="25"/>
        <v>0.29166666666666669</v>
      </c>
      <c r="O75" s="42">
        <f t="shared" si="26"/>
        <v>-0.54852228269809788</v>
      </c>
      <c r="P75" s="31">
        <f t="shared" si="27"/>
        <v>6.6816489872943682E-2</v>
      </c>
      <c r="BC75" s="25">
        <v>43938</v>
      </c>
      <c r="BD75">
        <v>422.9599915</v>
      </c>
      <c r="BE75" s="17">
        <v>74</v>
      </c>
      <c r="BI75" s="14">
        <f t="shared" si="18"/>
        <v>404.43330397895977</v>
      </c>
      <c r="BJ75" s="3">
        <f t="shared" si="28"/>
        <v>18.52668752104023</v>
      </c>
      <c r="BK75" s="135">
        <f t="shared" si="29"/>
        <v>18.52668752104023</v>
      </c>
      <c r="BL75" s="140">
        <f t="shared" si="35"/>
        <v>0.77889799503884349</v>
      </c>
      <c r="BM75" s="36">
        <f t="shared" si="30"/>
        <v>4.3802458609232854E-2</v>
      </c>
      <c r="BN75" s="17"/>
      <c r="BO75" s="40">
        <f t="shared" si="31"/>
        <v>0.62342697146168646</v>
      </c>
      <c r="BP75" s="41">
        <f t="shared" si="32"/>
        <v>0.29166666666666669</v>
      </c>
      <c r="BQ75" s="42">
        <f t="shared" si="33"/>
        <v>-0.54852228269809788</v>
      </c>
      <c r="BR75" s="31">
        <f t="shared" si="34"/>
        <v>0.81151446330655552</v>
      </c>
    </row>
    <row r="76" spans="1:70" x14ac:dyDescent="0.3">
      <c r="A76" s="25">
        <v>43941</v>
      </c>
      <c r="B76">
        <v>119.68049619999999</v>
      </c>
      <c r="C76" s="17">
        <v>75</v>
      </c>
      <c r="G76" s="14">
        <f t="shared" si="19"/>
        <v>116.27595003791212</v>
      </c>
      <c r="H76" s="3">
        <f t="shared" si="20"/>
        <v>3.4045461620878683</v>
      </c>
      <c r="I76" s="135">
        <f t="shared" si="21"/>
        <v>3.4045461620878683</v>
      </c>
      <c r="J76" s="140">
        <f t="shared" si="22"/>
        <v>2.9279882563658311E-2</v>
      </c>
      <c r="K76" s="159">
        <f t="shared" si="23"/>
        <v>2.8446958946414098E-2</v>
      </c>
      <c r="L76" s="17"/>
      <c r="M76" s="40">
        <f t="shared" si="24"/>
        <v>0.31070633507596435</v>
      </c>
      <c r="N76" s="41">
        <f t="shared" si="25"/>
        <v>0.29563492063492064</v>
      </c>
      <c r="O76" s="42">
        <f t="shared" si="26"/>
        <v>-0.53699677566274262</v>
      </c>
      <c r="P76" s="31">
        <f t="shared" si="27"/>
        <v>9.6848984904085264E-2</v>
      </c>
      <c r="BC76" s="25">
        <v>43941</v>
      </c>
      <c r="BD76">
        <v>437.48999020000002</v>
      </c>
      <c r="BE76" s="17">
        <v>75</v>
      </c>
      <c r="BI76" s="14">
        <f t="shared" si="18"/>
        <v>405.23370967311718</v>
      </c>
      <c r="BJ76" s="3">
        <f t="shared" si="28"/>
        <v>32.256280526882847</v>
      </c>
      <c r="BK76" s="135">
        <f t="shared" si="29"/>
        <v>32.256280526882847</v>
      </c>
      <c r="BL76" s="140">
        <f t="shared" si="35"/>
        <v>1.3561168018441792</v>
      </c>
      <c r="BM76" s="36">
        <f t="shared" si="30"/>
        <v>7.3730328120505756E-2</v>
      </c>
      <c r="BN76" s="17"/>
      <c r="BO76" s="40">
        <f t="shared" si="31"/>
        <v>1.0854306932448332</v>
      </c>
      <c r="BP76" s="41">
        <f t="shared" si="32"/>
        <v>0.29563492063492064</v>
      </c>
      <c r="BQ76" s="42">
        <f t="shared" si="33"/>
        <v>-0.53699677566274262</v>
      </c>
      <c r="BR76" s="31">
        <f t="shared" si="34"/>
        <v>2.3782661471941524</v>
      </c>
    </row>
    <row r="77" spans="1:70" x14ac:dyDescent="0.3">
      <c r="A77" s="25">
        <v>43942</v>
      </c>
      <c r="B77">
        <v>116.4059982</v>
      </c>
      <c r="C77" s="17">
        <v>76</v>
      </c>
      <c r="G77" s="14">
        <f t="shared" si="19"/>
        <v>116.61871710438894</v>
      </c>
      <c r="H77" s="3">
        <f t="shared" si="20"/>
        <v>-0.21271890438893593</v>
      </c>
      <c r="I77" s="135">
        <f t="shared" si="21"/>
        <v>0.21271890438893593</v>
      </c>
      <c r="J77" s="140">
        <f t="shared" si="22"/>
        <v>1.8240545743486854E-3</v>
      </c>
      <c r="K77" s="159">
        <f t="shared" si="23"/>
        <v>1.8273878294781543E-3</v>
      </c>
      <c r="L77" s="17"/>
      <c r="M77" s="40">
        <f t="shared" si="24"/>
        <v>-1.9413192841987788E-2</v>
      </c>
      <c r="N77" s="41">
        <f t="shared" si="25"/>
        <v>0.29960317460317459</v>
      </c>
      <c r="O77" s="42">
        <f t="shared" si="26"/>
        <v>-0.52554216560793954</v>
      </c>
      <c r="P77" s="31">
        <f t="shared" si="27"/>
        <v>3.8871993698026859E-4</v>
      </c>
      <c r="BC77" s="25">
        <v>43942</v>
      </c>
      <c r="BD77">
        <v>433.82998659999998</v>
      </c>
      <c r="BE77" s="17">
        <v>76</v>
      </c>
      <c r="BI77" s="14">
        <f t="shared" si="18"/>
        <v>406.03411536727458</v>
      </c>
      <c r="BJ77" s="3">
        <f t="shared" si="28"/>
        <v>27.795871232725403</v>
      </c>
      <c r="BK77" s="135">
        <f t="shared" si="29"/>
        <v>27.795871232725403</v>
      </c>
      <c r="BL77" s="140">
        <f t="shared" si="35"/>
        <v>1.1685925154693859</v>
      </c>
      <c r="BM77" s="36">
        <f t="shared" si="30"/>
        <v>6.4070885119229343E-2</v>
      </c>
      <c r="BN77" s="17"/>
      <c r="BO77" s="40">
        <f t="shared" si="31"/>
        <v>0.93533697279005079</v>
      </c>
      <c r="BP77" s="41">
        <f t="shared" si="32"/>
        <v>0.29960317460317459</v>
      </c>
      <c r="BQ77" s="42">
        <f t="shared" si="33"/>
        <v>-0.52554216560793954</v>
      </c>
      <c r="BR77" s="31">
        <f t="shared" si="34"/>
        <v>1.780906072540841</v>
      </c>
    </row>
    <row r="78" spans="1:70" x14ac:dyDescent="0.3">
      <c r="A78" s="25">
        <v>43943</v>
      </c>
      <c r="B78">
        <v>118.1744995</v>
      </c>
      <c r="C78" s="17">
        <v>77</v>
      </c>
      <c r="G78" s="14">
        <f t="shared" si="19"/>
        <v>116.96148417086576</v>
      </c>
      <c r="H78" s="3">
        <f t="shared" si="20"/>
        <v>1.2130153291342367</v>
      </c>
      <c r="I78" s="135">
        <f t="shared" si="21"/>
        <v>1.2130153291342367</v>
      </c>
      <c r="J78" s="140">
        <f t="shared" si="22"/>
        <v>1.0371066490248847E-2</v>
      </c>
      <c r="K78" s="159">
        <f t="shared" si="23"/>
        <v>1.0264611521661124E-2</v>
      </c>
      <c r="L78" s="17"/>
      <c r="M78" s="40">
        <f t="shared" si="24"/>
        <v>0.11070243414620966</v>
      </c>
      <c r="N78" s="41">
        <f t="shared" si="25"/>
        <v>0.30357142857142855</v>
      </c>
      <c r="O78" s="42">
        <f t="shared" si="26"/>
        <v>-0.51415610074453411</v>
      </c>
      <c r="P78" s="31">
        <f t="shared" si="27"/>
        <v>1.2451131123382846E-2</v>
      </c>
      <c r="BC78" s="25">
        <v>43943</v>
      </c>
      <c r="BD78">
        <v>421.42001340000002</v>
      </c>
      <c r="BE78" s="17">
        <v>77</v>
      </c>
      <c r="BI78" s="14">
        <f t="shared" si="18"/>
        <v>406.83452106143193</v>
      </c>
      <c r="BJ78" s="3">
        <f t="shared" si="28"/>
        <v>14.585492338568088</v>
      </c>
      <c r="BK78" s="135">
        <f t="shared" si="29"/>
        <v>14.585492338568088</v>
      </c>
      <c r="BL78" s="140">
        <f t="shared" si="35"/>
        <v>0.61320248027410051</v>
      </c>
      <c r="BM78" s="36">
        <f t="shared" si="30"/>
        <v>3.4610345676022627E-2</v>
      </c>
      <c r="BN78" s="17"/>
      <c r="BO78" s="40">
        <f t="shared" si="31"/>
        <v>0.49080491618291172</v>
      </c>
      <c r="BP78" s="41">
        <f t="shared" si="32"/>
        <v>0.30357142857142855</v>
      </c>
      <c r="BQ78" s="42">
        <f t="shared" si="33"/>
        <v>-0.51415610074453411</v>
      </c>
      <c r="BR78" s="31">
        <f t="shared" si="34"/>
        <v>0.50480893169282115</v>
      </c>
    </row>
    <row r="79" spans="1:70" x14ac:dyDescent="0.3">
      <c r="A79" s="25">
        <v>43944</v>
      </c>
      <c r="B79">
        <v>119.9725037</v>
      </c>
      <c r="C79" s="17">
        <v>78</v>
      </c>
      <c r="G79" s="14">
        <f t="shared" si="19"/>
        <v>117.30425123734258</v>
      </c>
      <c r="H79" s="3">
        <f t="shared" si="20"/>
        <v>2.6682524626574207</v>
      </c>
      <c r="I79" s="135">
        <f t="shared" si="21"/>
        <v>2.6682524626574207</v>
      </c>
      <c r="J79" s="140">
        <f t="shared" si="22"/>
        <v>2.2746425935226553E-2</v>
      </c>
      <c r="K79" s="159">
        <f t="shared" si="23"/>
        <v>2.2240533291941464E-2</v>
      </c>
      <c r="L79" s="17"/>
      <c r="M79" s="40">
        <f t="shared" si="24"/>
        <v>0.24351056036828284</v>
      </c>
      <c r="N79" s="41">
        <f t="shared" si="25"/>
        <v>0.30753968253968256</v>
      </c>
      <c r="O79" s="42">
        <f t="shared" si="26"/>
        <v>-0.50283630670944168</v>
      </c>
      <c r="P79" s="31">
        <f t="shared" si="27"/>
        <v>5.9343357727037166E-2</v>
      </c>
      <c r="BC79" s="25">
        <v>43944</v>
      </c>
      <c r="BD79">
        <v>426.7000122</v>
      </c>
      <c r="BE79" s="17">
        <v>78</v>
      </c>
      <c r="BI79" s="14">
        <f t="shared" si="18"/>
        <v>407.63492675558933</v>
      </c>
      <c r="BJ79" s="3">
        <f t="shared" si="28"/>
        <v>19.06508544441067</v>
      </c>
      <c r="BK79" s="135">
        <f t="shared" si="29"/>
        <v>19.06508544441067</v>
      </c>
      <c r="BL79" s="140">
        <f t="shared" si="35"/>
        <v>0.80153329142250951</v>
      </c>
      <c r="BM79" s="36">
        <f t="shared" si="30"/>
        <v>4.4680302084159795E-2</v>
      </c>
      <c r="BN79" s="17"/>
      <c r="BO79" s="40">
        <f t="shared" si="31"/>
        <v>0.64154417597689739</v>
      </c>
      <c r="BP79" s="41">
        <f t="shared" si="32"/>
        <v>0.30753968253968256</v>
      </c>
      <c r="BQ79" s="42">
        <f t="shared" si="33"/>
        <v>-0.50283630670944168</v>
      </c>
      <c r="BR79" s="31">
        <f t="shared" si="34"/>
        <v>0.85183377691658668</v>
      </c>
    </row>
    <row r="80" spans="1:70" x14ac:dyDescent="0.3">
      <c r="A80" s="25">
        <v>43945</v>
      </c>
      <c r="B80">
        <v>120.5110016</v>
      </c>
      <c r="C80" s="17">
        <v>79</v>
      </c>
      <c r="G80" s="14">
        <f t="shared" si="19"/>
        <v>117.64701830381939</v>
      </c>
      <c r="H80" s="3">
        <f t="shared" si="20"/>
        <v>2.8639832961806064</v>
      </c>
      <c r="I80" s="135">
        <f t="shared" si="21"/>
        <v>2.8639832961806064</v>
      </c>
      <c r="J80" s="140">
        <f t="shared" si="22"/>
        <v>2.4343866401989617E-2</v>
      </c>
      <c r="K80" s="159">
        <f t="shared" si="23"/>
        <v>2.3765326469418428E-2</v>
      </c>
      <c r="L80" s="17"/>
      <c r="M80" s="40">
        <f t="shared" si="24"/>
        <v>0.2613733846773113</v>
      </c>
      <c r="N80" s="41">
        <f t="shared" si="25"/>
        <v>0.31150793650793651</v>
      </c>
      <c r="O80" s="42">
        <f t="shared" si="26"/>
        <v>-0.49158058250786868</v>
      </c>
      <c r="P80" s="31">
        <f t="shared" si="27"/>
        <v>6.8063498036693204E-2</v>
      </c>
      <c r="BC80" s="25">
        <v>43945</v>
      </c>
      <c r="BD80">
        <v>424.98999020000002</v>
      </c>
      <c r="BE80" s="17">
        <v>79</v>
      </c>
      <c r="BI80" s="14">
        <f t="shared" si="18"/>
        <v>408.43533244974674</v>
      </c>
      <c r="BJ80" s="3">
        <f t="shared" si="28"/>
        <v>16.554657750253284</v>
      </c>
      <c r="BK80" s="135">
        <f t="shared" si="29"/>
        <v>16.554657750253284</v>
      </c>
      <c r="BL80" s="140">
        <f t="shared" si="35"/>
        <v>0.69599002604123072</v>
      </c>
      <c r="BM80" s="36">
        <f t="shared" si="30"/>
        <v>3.8953053323591627E-2</v>
      </c>
      <c r="BN80" s="17"/>
      <c r="BO80" s="40">
        <f t="shared" si="31"/>
        <v>0.55706775067611602</v>
      </c>
      <c r="BP80" s="41">
        <f t="shared" si="32"/>
        <v>0.31150793650793651</v>
      </c>
      <c r="BQ80" s="42">
        <f t="shared" si="33"/>
        <v>-0.49158058250786868</v>
      </c>
      <c r="BR80" s="31">
        <f t="shared" si="34"/>
        <v>0.64485446609942554</v>
      </c>
    </row>
    <row r="81" spans="1:70" x14ac:dyDescent="0.3">
      <c r="A81" s="25">
        <v>43948</v>
      </c>
      <c r="B81">
        <v>118.8000031</v>
      </c>
      <c r="C81" s="17">
        <v>80</v>
      </c>
      <c r="G81" s="14">
        <f t="shared" si="19"/>
        <v>117.98978537029622</v>
      </c>
      <c r="H81" s="3">
        <f t="shared" si="20"/>
        <v>0.81021772970377981</v>
      </c>
      <c r="I81" s="135">
        <f t="shared" si="21"/>
        <v>0.81021772970377981</v>
      </c>
      <c r="J81" s="140">
        <f t="shared" si="22"/>
        <v>6.8668463728534853E-3</v>
      </c>
      <c r="K81" s="159">
        <f t="shared" si="23"/>
        <v>6.8200143818327886E-3</v>
      </c>
      <c r="L81" s="17"/>
      <c r="M81" s="40">
        <f t="shared" si="24"/>
        <v>7.3942243525183318E-2</v>
      </c>
      <c r="N81" s="41">
        <f t="shared" si="25"/>
        <v>0.31547619047619047</v>
      </c>
      <c r="O81" s="42">
        <f t="shared" si="26"/>
        <v>-0.48038679669982853</v>
      </c>
      <c r="P81" s="31">
        <f t="shared" si="27"/>
        <v>5.5256965689956892E-3</v>
      </c>
      <c r="BC81" s="25">
        <v>43948</v>
      </c>
      <c r="BD81">
        <v>421.38000490000002</v>
      </c>
      <c r="BE81" s="17">
        <v>80</v>
      </c>
      <c r="BI81" s="14">
        <f t="shared" si="18"/>
        <v>409.23573814390409</v>
      </c>
      <c r="BJ81" s="3">
        <f t="shared" si="28"/>
        <v>12.144266756095931</v>
      </c>
      <c r="BK81" s="135">
        <f t="shared" si="29"/>
        <v>12.144266756095931</v>
      </c>
      <c r="BL81" s="140">
        <f t="shared" si="35"/>
        <v>0.51056860633059853</v>
      </c>
      <c r="BM81" s="36">
        <f t="shared" si="30"/>
        <v>2.8820225485017861E-2</v>
      </c>
      <c r="BN81" s="17"/>
      <c r="BO81" s="40">
        <f t="shared" si="31"/>
        <v>0.4086571566437609</v>
      </c>
      <c r="BP81" s="41">
        <f t="shared" si="32"/>
        <v>0.31547619047619047</v>
      </c>
      <c r="BQ81" s="42">
        <f t="shared" si="33"/>
        <v>-0.48038679669982853</v>
      </c>
      <c r="BR81" s="31">
        <f t="shared" si="34"/>
        <v>0.35000050626089108</v>
      </c>
    </row>
    <row r="82" spans="1:70" x14ac:dyDescent="0.3">
      <c r="A82" s="25">
        <v>43949</v>
      </c>
      <c r="B82">
        <v>115.70400239999999</v>
      </c>
      <c r="C82" s="17">
        <v>81</v>
      </c>
      <c r="G82" s="14">
        <f t="shared" si="19"/>
        <v>118.33255243677303</v>
      </c>
      <c r="H82" s="3">
        <f t="shared" si="20"/>
        <v>-2.628550036773035</v>
      </c>
      <c r="I82" s="135">
        <f t="shared" si="21"/>
        <v>2.628550036773035</v>
      </c>
      <c r="J82" s="140">
        <f t="shared" si="22"/>
        <v>2.2213245490310125E-2</v>
      </c>
      <c r="K82" s="159">
        <f t="shared" si="23"/>
        <v>2.2717883411551155E-2</v>
      </c>
      <c r="L82" s="17"/>
      <c r="M82" s="40">
        <f t="shared" si="24"/>
        <v>-0.2398872300761194</v>
      </c>
      <c r="N82" s="41">
        <f t="shared" si="25"/>
        <v>0.31944444444444442</v>
      </c>
      <c r="O82" s="42">
        <f t="shared" si="26"/>
        <v>-0.46925288381280222</v>
      </c>
      <c r="P82" s="31">
        <f t="shared" si="27"/>
        <v>5.9715093276838313E-2</v>
      </c>
      <c r="BC82" s="25">
        <v>43949</v>
      </c>
      <c r="BD82">
        <v>403.82998659999998</v>
      </c>
      <c r="BE82" s="17">
        <v>81</v>
      </c>
      <c r="BI82" s="14">
        <f t="shared" si="18"/>
        <v>410.03614383806143</v>
      </c>
      <c r="BJ82" s="3">
        <f t="shared" si="28"/>
        <v>-6.2061572380614507</v>
      </c>
      <c r="BK82" s="135">
        <f t="shared" si="29"/>
        <v>6.2061572380614507</v>
      </c>
      <c r="BL82" s="140">
        <f t="shared" si="35"/>
        <v>0.26091892704144098</v>
      </c>
      <c r="BM82" s="36">
        <f t="shared" si="30"/>
        <v>1.5368242686268734E-2</v>
      </c>
      <c r="BN82" s="17"/>
      <c r="BO82" s="40">
        <f t="shared" si="31"/>
        <v>-0.20883850968747528</v>
      </c>
      <c r="BP82" s="41">
        <f t="shared" si="32"/>
        <v>0.31944444444444442</v>
      </c>
      <c r="BQ82" s="42">
        <f t="shared" si="33"/>
        <v>-0.46925288381280222</v>
      </c>
      <c r="BR82" s="31">
        <f t="shared" si="34"/>
        <v>9.5377730583671647E-2</v>
      </c>
    </row>
    <row r="83" spans="1:70" x14ac:dyDescent="0.3">
      <c r="A83" s="25">
        <v>43950</v>
      </c>
      <c r="B83">
        <v>118.635498</v>
      </c>
      <c r="C83" s="17">
        <v>82</v>
      </c>
      <c r="G83" s="14">
        <f t="shared" si="19"/>
        <v>118.67531950324985</v>
      </c>
      <c r="H83" s="3">
        <f t="shared" si="20"/>
        <v>-3.9821503249854118E-2</v>
      </c>
      <c r="I83" s="135">
        <f t="shared" si="21"/>
        <v>3.9821503249854118E-2</v>
      </c>
      <c r="J83" s="140">
        <f t="shared" si="22"/>
        <v>3.3554999823500478E-4</v>
      </c>
      <c r="K83" s="159">
        <f t="shared" si="23"/>
        <v>3.3566262982985176E-4</v>
      </c>
      <c r="L83" s="17"/>
      <c r="M83" s="40">
        <f t="shared" si="24"/>
        <v>-3.6341975531888446E-3</v>
      </c>
      <c r="N83" s="41">
        <f t="shared" si="25"/>
        <v>0.32341269841269843</v>
      </c>
      <c r="O83" s="42">
        <f t="shared" si="26"/>
        <v>-0.45817684096392136</v>
      </c>
      <c r="P83" s="31">
        <f t="shared" si="27"/>
        <v>1.3366590504624021E-5</v>
      </c>
      <c r="BC83" s="25">
        <v>43950</v>
      </c>
      <c r="BD83">
        <v>411.89001459999997</v>
      </c>
      <c r="BE83" s="17">
        <v>82</v>
      </c>
      <c r="BI83" s="14">
        <f t="shared" si="18"/>
        <v>410.83654953221884</v>
      </c>
      <c r="BJ83" s="3">
        <f t="shared" si="28"/>
        <v>1.0534650677811328</v>
      </c>
      <c r="BK83" s="135">
        <f t="shared" si="29"/>
        <v>1.0534650677811328</v>
      </c>
      <c r="BL83" s="140">
        <f t="shared" si="35"/>
        <v>4.4289721419779861E-2</v>
      </c>
      <c r="BM83" s="36">
        <f t="shared" si="30"/>
        <v>2.5576368215776911E-3</v>
      </c>
      <c r="BN83" s="17"/>
      <c r="BO83" s="40">
        <f t="shared" si="31"/>
        <v>3.5449323361322498E-2</v>
      </c>
      <c r="BP83" s="41">
        <f t="shared" si="32"/>
        <v>0.32341269841269843</v>
      </c>
      <c r="BQ83" s="42">
        <f t="shared" si="33"/>
        <v>-0.45817684096392136</v>
      </c>
      <c r="BR83" s="31">
        <f t="shared" si="34"/>
        <v>2.694381047602864E-3</v>
      </c>
    </row>
    <row r="84" spans="1:70" x14ac:dyDescent="0.3">
      <c r="A84" s="25">
        <v>43951</v>
      </c>
      <c r="B84">
        <v>123.6999969</v>
      </c>
      <c r="C84" s="17">
        <v>83</v>
      </c>
      <c r="G84" s="14">
        <f t="shared" si="19"/>
        <v>119.01808656972666</v>
      </c>
      <c r="H84" s="3">
        <f t="shared" si="20"/>
        <v>4.6819103302733396</v>
      </c>
      <c r="I84" s="135">
        <f t="shared" si="21"/>
        <v>4.6819103302733396</v>
      </c>
      <c r="J84" s="140">
        <f t="shared" si="22"/>
        <v>3.9337805414393433E-2</v>
      </c>
      <c r="K84" s="159">
        <f t="shared" si="23"/>
        <v>3.7848912268431428E-2</v>
      </c>
      <c r="L84" s="17"/>
      <c r="M84" s="40">
        <f t="shared" si="24"/>
        <v>0.42728138512929426</v>
      </c>
      <c r="N84" s="41">
        <f t="shared" si="25"/>
        <v>0.32738095238095238</v>
      </c>
      <c r="O84" s="42">
        <f t="shared" si="26"/>
        <v>-0.44715672467644574</v>
      </c>
      <c r="P84" s="31">
        <f t="shared" si="27"/>
        <v>0.17720521333917844</v>
      </c>
      <c r="BC84" s="25">
        <v>43951</v>
      </c>
      <c r="BD84">
        <v>419.85000609999997</v>
      </c>
      <c r="BE84" s="17">
        <v>83</v>
      </c>
      <c r="BI84" s="14">
        <f t="shared" si="18"/>
        <v>411.63695522637624</v>
      </c>
      <c r="BJ84" s="3">
        <f t="shared" si="28"/>
        <v>8.2130508736237289</v>
      </c>
      <c r="BK84" s="135">
        <f t="shared" si="29"/>
        <v>8.2130508736237289</v>
      </c>
      <c r="BL84" s="140">
        <f t="shared" si="35"/>
        <v>0.34529264075688154</v>
      </c>
      <c r="BM84" s="36">
        <f t="shared" si="30"/>
        <v>1.9561869130156787E-2</v>
      </c>
      <c r="BN84" s="17"/>
      <c r="BO84" s="40">
        <f t="shared" si="31"/>
        <v>0.27637090693029331</v>
      </c>
      <c r="BP84" s="41">
        <f t="shared" si="32"/>
        <v>0.32738095238095238</v>
      </c>
      <c r="BQ84" s="42">
        <f t="shared" si="33"/>
        <v>-0.44715672467644574</v>
      </c>
      <c r="BR84" s="31">
        <f t="shared" si="34"/>
        <v>0.16066262634914724</v>
      </c>
    </row>
    <row r="85" spans="1:70" x14ac:dyDescent="0.3">
      <c r="A85" s="25">
        <v>43952</v>
      </c>
      <c r="B85">
        <v>114.302002</v>
      </c>
      <c r="C85" s="17">
        <v>84</v>
      </c>
      <c r="G85" s="14">
        <f t="shared" si="19"/>
        <v>119.36085363620349</v>
      </c>
      <c r="H85" s="3">
        <f t="shared" si="20"/>
        <v>-5.0588516362034852</v>
      </c>
      <c r="I85" s="135">
        <f t="shared" si="21"/>
        <v>5.0588516362034852</v>
      </c>
      <c r="J85" s="140">
        <f t="shared" si="22"/>
        <v>4.2382837271105762E-2</v>
      </c>
      <c r="K85" s="159">
        <f t="shared" si="23"/>
        <v>4.4258644185457795E-2</v>
      </c>
      <c r="L85" s="17"/>
      <c r="M85" s="40">
        <f t="shared" si="24"/>
        <v>-0.46168187380778553</v>
      </c>
      <c r="N85" s="41">
        <f t="shared" si="25"/>
        <v>0.33134920634920634</v>
      </c>
      <c r="O85" s="42">
        <f t="shared" si="26"/>
        <v>-0.43619064787655393</v>
      </c>
      <c r="P85" s="31">
        <f t="shared" si="27"/>
        <v>0.22389791455375102</v>
      </c>
      <c r="BC85" s="25">
        <v>43952</v>
      </c>
      <c r="BD85">
        <v>415.26998900000001</v>
      </c>
      <c r="BE85" s="17">
        <v>84</v>
      </c>
      <c r="BI85" s="14">
        <f t="shared" si="18"/>
        <v>412.43736092053359</v>
      </c>
      <c r="BJ85" s="3">
        <f t="shared" si="28"/>
        <v>2.8326280794664171</v>
      </c>
      <c r="BK85" s="135">
        <f t="shared" si="29"/>
        <v>2.8326280794664171</v>
      </c>
      <c r="BL85" s="140">
        <f t="shared" si="35"/>
        <v>0.11908919655936649</v>
      </c>
      <c r="BM85" s="36">
        <f t="shared" si="30"/>
        <v>6.8211721398109921E-3</v>
      </c>
      <c r="BN85" s="17"/>
      <c r="BO85" s="40">
        <f t="shared" si="31"/>
        <v>9.5318536724582473E-2</v>
      </c>
      <c r="BP85" s="41">
        <f t="shared" si="32"/>
        <v>0.33134920634920634</v>
      </c>
      <c r="BQ85" s="42">
        <f t="shared" si="33"/>
        <v>-0.43619064787655393</v>
      </c>
      <c r="BR85" s="31">
        <f t="shared" si="34"/>
        <v>1.9321843738102643E-2</v>
      </c>
    </row>
    <row r="86" spans="1:70" x14ac:dyDescent="0.3">
      <c r="A86" s="25">
        <v>43955</v>
      </c>
      <c r="B86">
        <v>115.7994995</v>
      </c>
      <c r="C86" s="17">
        <v>85</v>
      </c>
      <c r="G86" s="14">
        <f t="shared" si="19"/>
        <v>119.7036207026803</v>
      </c>
      <c r="H86" s="3">
        <f t="shared" si="20"/>
        <v>-3.9041212026803009</v>
      </c>
      <c r="I86" s="135">
        <f t="shared" si="21"/>
        <v>3.9041212026803009</v>
      </c>
      <c r="J86" s="140">
        <f t="shared" si="22"/>
        <v>3.2614896523283553E-2</v>
      </c>
      <c r="K86" s="159">
        <f t="shared" si="23"/>
        <v>3.3714491163930299E-2</v>
      </c>
      <c r="L86" s="17"/>
      <c r="M86" s="40">
        <f t="shared" si="24"/>
        <v>-0.35629864681677831</v>
      </c>
      <c r="N86" s="41">
        <f t="shared" si="25"/>
        <v>0.33531746031746029</v>
      </c>
      <c r="O86" s="42">
        <f t="shared" si="26"/>
        <v>-0.42527677705760725</v>
      </c>
      <c r="P86" s="31">
        <f t="shared" si="27"/>
        <v>0.13162545979067794</v>
      </c>
      <c r="BC86" s="25">
        <v>43955</v>
      </c>
      <c r="BD86">
        <v>428.14999390000003</v>
      </c>
      <c r="BE86" s="17">
        <v>85</v>
      </c>
      <c r="BI86" s="14">
        <f t="shared" si="18"/>
        <v>413.237766614691</v>
      </c>
      <c r="BJ86" s="3">
        <f t="shared" si="28"/>
        <v>14.912227285309029</v>
      </c>
      <c r="BK86" s="135">
        <f t="shared" si="29"/>
        <v>14.912227285309029</v>
      </c>
      <c r="BL86" s="140">
        <f t="shared" si="35"/>
        <v>0.62693905323872912</v>
      </c>
      <c r="BM86" s="36">
        <f t="shared" si="30"/>
        <v>3.4829446450469814E-2</v>
      </c>
      <c r="BN86" s="17"/>
      <c r="BO86" s="40">
        <f t="shared" si="31"/>
        <v>0.50179961656235461</v>
      </c>
      <c r="BP86" s="41">
        <f t="shared" si="32"/>
        <v>0.33531746031746029</v>
      </c>
      <c r="BQ86" s="42">
        <f t="shared" si="33"/>
        <v>-0.42527677705760725</v>
      </c>
      <c r="BR86" s="31">
        <f t="shared" si="34"/>
        <v>0.51938462169090571</v>
      </c>
    </row>
    <row r="87" spans="1:70" x14ac:dyDescent="0.3">
      <c r="A87" s="25">
        <v>43956</v>
      </c>
      <c r="B87">
        <v>115.88999939999999</v>
      </c>
      <c r="C87" s="17">
        <v>86</v>
      </c>
      <c r="G87" s="14">
        <f t="shared" si="19"/>
        <v>120.04638776915712</v>
      </c>
      <c r="H87" s="3">
        <f t="shared" si="20"/>
        <v>-4.1563883691571277</v>
      </c>
      <c r="I87" s="135">
        <f t="shared" si="21"/>
        <v>4.1563883691571277</v>
      </c>
      <c r="J87" s="140">
        <f t="shared" si="22"/>
        <v>3.4623185640118084E-2</v>
      </c>
      <c r="K87" s="159">
        <f t="shared" si="23"/>
        <v>3.586494426331948E-2</v>
      </c>
      <c r="L87" s="17"/>
      <c r="M87" s="40">
        <f t="shared" si="24"/>
        <v>-0.3793211006254073</v>
      </c>
      <c r="N87" s="41">
        <f t="shared" si="25"/>
        <v>0.3392857142857143</v>
      </c>
      <c r="O87" s="42">
        <f t="shared" si="26"/>
        <v>-0.41441332960007643</v>
      </c>
      <c r="P87" s="31">
        <f t="shared" si="27"/>
        <v>0.14906863719652974</v>
      </c>
      <c r="BC87" s="25">
        <v>43956</v>
      </c>
      <c r="BD87">
        <v>424.67999270000001</v>
      </c>
      <c r="BE87" s="17">
        <v>86</v>
      </c>
      <c r="BI87" s="14">
        <f t="shared" si="18"/>
        <v>414.0381723088484</v>
      </c>
      <c r="BJ87" s="3">
        <f t="shared" si="28"/>
        <v>10.641820391151612</v>
      </c>
      <c r="BK87" s="135">
        <f t="shared" si="29"/>
        <v>10.641820391151612</v>
      </c>
      <c r="BL87" s="140">
        <f t="shared" si="35"/>
        <v>0.4474028374914843</v>
      </c>
      <c r="BM87" s="36">
        <f t="shared" si="30"/>
        <v>2.5058445356688008E-2</v>
      </c>
      <c r="BN87" s="17"/>
      <c r="BO87" s="40">
        <f t="shared" si="31"/>
        <v>0.3580995172375202</v>
      </c>
      <c r="BP87" s="41">
        <f t="shared" si="32"/>
        <v>0.3392857142857143</v>
      </c>
      <c r="BQ87" s="42">
        <f t="shared" si="33"/>
        <v>-0.41441332960007643</v>
      </c>
      <c r="BR87" s="31">
        <f t="shared" si="34"/>
        <v>0.26666747476736086</v>
      </c>
    </row>
    <row r="88" spans="1:70" x14ac:dyDescent="0.3">
      <c r="A88" s="25">
        <v>43957</v>
      </c>
      <c r="B88">
        <v>117.56300349999999</v>
      </c>
      <c r="C88" s="17">
        <v>87</v>
      </c>
      <c r="G88" s="14">
        <f t="shared" si="19"/>
        <v>120.38915483563395</v>
      </c>
      <c r="H88" s="3">
        <f t="shared" si="20"/>
        <v>-2.826151335633952</v>
      </c>
      <c r="I88" s="135">
        <f t="shared" si="21"/>
        <v>2.826151335633952</v>
      </c>
      <c r="J88" s="140">
        <f t="shared" si="22"/>
        <v>2.3475132286562415E-2</v>
      </c>
      <c r="K88" s="159">
        <f t="shared" si="23"/>
        <v>2.4039461833194421E-2</v>
      </c>
      <c r="L88" s="17"/>
      <c r="M88" s="40">
        <f t="shared" si="24"/>
        <v>-0.25792075714619273</v>
      </c>
      <c r="N88" s="41">
        <f t="shared" si="25"/>
        <v>0.34325396825396826</v>
      </c>
      <c r="O88" s="42">
        <f t="shared" si="26"/>
        <v>-0.40359857123625476</v>
      </c>
      <c r="P88" s="31">
        <f t="shared" si="27"/>
        <v>6.7939157167803826E-2</v>
      </c>
      <c r="BC88" s="25">
        <v>43957</v>
      </c>
      <c r="BD88">
        <v>434.26000979999998</v>
      </c>
      <c r="BE88" s="17">
        <v>87</v>
      </c>
      <c r="BI88" s="14">
        <f t="shared" si="18"/>
        <v>414.83857800300575</v>
      </c>
      <c r="BJ88" s="3">
        <f t="shared" si="28"/>
        <v>19.421431796994227</v>
      </c>
      <c r="BK88" s="135">
        <f t="shared" si="29"/>
        <v>19.421431796994227</v>
      </c>
      <c r="BL88" s="140">
        <f t="shared" si="35"/>
        <v>0.81651478551051226</v>
      </c>
      <c r="BM88" s="36">
        <f t="shared" si="30"/>
        <v>4.4723049230203898E-2</v>
      </c>
      <c r="BN88" s="17"/>
      <c r="BO88" s="40">
        <f t="shared" si="31"/>
        <v>0.65353530645450109</v>
      </c>
      <c r="BP88" s="41">
        <f t="shared" si="32"/>
        <v>0.34325396825396826</v>
      </c>
      <c r="BQ88" s="42">
        <f t="shared" si="33"/>
        <v>-0.40359857123625476</v>
      </c>
      <c r="BR88" s="31">
        <f t="shared" si="34"/>
        <v>0.86858565037802027</v>
      </c>
    </row>
    <row r="89" spans="1:70" x14ac:dyDescent="0.3">
      <c r="A89" s="25">
        <v>43958</v>
      </c>
      <c r="B89">
        <v>118.38050079999999</v>
      </c>
      <c r="C89" s="17">
        <v>88</v>
      </c>
      <c r="G89" s="14">
        <f t="shared" si="19"/>
        <v>120.73192190211076</v>
      </c>
      <c r="H89" s="3">
        <f t="shared" si="20"/>
        <v>-2.3514211021107627</v>
      </c>
      <c r="I89" s="135">
        <f t="shared" si="21"/>
        <v>2.3514211021107627</v>
      </c>
      <c r="J89" s="140">
        <f t="shared" si="22"/>
        <v>1.9476382592644313E-2</v>
      </c>
      <c r="K89" s="159">
        <f t="shared" si="23"/>
        <v>1.9863246786592095E-2</v>
      </c>
      <c r="L89" s="17"/>
      <c r="M89" s="40">
        <f t="shared" si="24"/>
        <v>-0.21459583688213904</v>
      </c>
      <c r="N89" s="41">
        <f t="shared" si="25"/>
        <v>0.34722222222222221</v>
      </c>
      <c r="O89" s="42">
        <f t="shared" si="26"/>
        <v>-0.39283081364972938</v>
      </c>
      <c r="P89" s="31">
        <f t="shared" si="27"/>
        <v>4.6706857650426446E-2</v>
      </c>
      <c r="BC89" s="25">
        <v>43958</v>
      </c>
      <c r="BD89">
        <v>436.52999879999999</v>
      </c>
      <c r="BE89" s="17">
        <v>88</v>
      </c>
      <c r="BI89" s="14">
        <f t="shared" si="18"/>
        <v>415.63898369716316</v>
      </c>
      <c r="BJ89" s="3">
        <f t="shared" si="28"/>
        <v>20.891015102836832</v>
      </c>
      <c r="BK89" s="135">
        <f t="shared" si="29"/>
        <v>20.891015102836832</v>
      </c>
      <c r="BL89" s="140">
        <f t="shared" si="35"/>
        <v>0.87829892739574711</v>
      </c>
      <c r="BM89" s="36">
        <f t="shared" si="30"/>
        <v>4.785699759527462E-2</v>
      </c>
      <c r="BN89" s="17"/>
      <c r="BO89" s="40">
        <f t="shared" si="31"/>
        <v>0.70298709693953121</v>
      </c>
      <c r="BP89" s="41">
        <f t="shared" si="32"/>
        <v>0.34722222222222221</v>
      </c>
      <c r="BQ89" s="42">
        <f t="shared" si="33"/>
        <v>-0.39283081364972938</v>
      </c>
      <c r="BR89" s="31">
        <f t="shared" si="34"/>
        <v>0.99978125953930808</v>
      </c>
    </row>
    <row r="90" spans="1:70" x14ac:dyDescent="0.3">
      <c r="A90" s="25">
        <v>43959</v>
      </c>
      <c r="B90">
        <v>118.98049930000001</v>
      </c>
      <c r="C90" s="17">
        <v>89</v>
      </c>
      <c r="G90" s="14">
        <f t="shared" si="19"/>
        <v>121.07468896858758</v>
      </c>
      <c r="H90" s="3">
        <f t="shared" si="20"/>
        <v>-2.0941896685875747</v>
      </c>
      <c r="I90" s="135">
        <f t="shared" si="21"/>
        <v>2.0941896685875747</v>
      </c>
      <c r="J90" s="140">
        <f t="shared" si="22"/>
        <v>1.7296676014017309E-2</v>
      </c>
      <c r="K90" s="159">
        <f t="shared" si="23"/>
        <v>1.7601116829298553E-2</v>
      </c>
      <c r="L90" s="17"/>
      <c r="M90" s="40">
        <f t="shared" si="24"/>
        <v>-0.19112033319641061</v>
      </c>
      <c r="N90" s="41">
        <f t="shared" si="25"/>
        <v>0.35119047619047616</v>
      </c>
      <c r="O90" s="42">
        <f t="shared" si="26"/>
        <v>-0.3821084122003639</v>
      </c>
      <c r="P90" s="31">
        <f t="shared" si="27"/>
        <v>3.6860077019519918E-2</v>
      </c>
      <c r="BC90" s="25">
        <v>43959</v>
      </c>
      <c r="BD90">
        <v>435.5499878</v>
      </c>
      <c r="BE90" s="17">
        <v>89</v>
      </c>
      <c r="BI90" s="14">
        <f t="shared" si="18"/>
        <v>416.4393893913205</v>
      </c>
      <c r="BJ90" s="3">
        <f t="shared" si="28"/>
        <v>19.110598408679493</v>
      </c>
      <c r="BK90" s="135">
        <f t="shared" si="29"/>
        <v>19.110598408679493</v>
      </c>
      <c r="BL90" s="140">
        <f t="shared" si="35"/>
        <v>0.80344674500545588</v>
      </c>
      <c r="BM90" s="36">
        <f t="shared" si="30"/>
        <v>4.3876934781260701E-2</v>
      </c>
      <c r="BN90" s="17"/>
      <c r="BO90" s="40">
        <f t="shared" si="31"/>
        <v>0.64307569689471578</v>
      </c>
      <c r="BP90" s="41">
        <f t="shared" si="32"/>
        <v>0.35119047619047616</v>
      </c>
      <c r="BQ90" s="42">
        <f t="shared" si="33"/>
        <v>-0.3821084122003639</v>
      </c>
      <c r="BR90" s="31">
        <f t="shared" si="34"/>
        <v>0.83851448000849471</v>
      </c>
    </row>
    <row r="91" spans="1:70" x14ac:dyDescent="0.3">
      <c r="A91" s="25">
        <v>43962</v>
      </c>
      <c r="B91">
        <v>120.4499969</v>
      </c>
      <c r="C91" s="17">
        <v>90</v>
      </c>
      <c r="G91" s="14">
        <f t="shared" si="19"/>
        <v>121.41745603506439</v>
      </c>
      <c r="H91" s="3">
        <f t="shared" si="20"/>
        <v>-0.96745913506438797</v>
      </c>
      <c r="I91" s="135">
        <f t="shared" si="21"/>
        <v>0.96745913506438797</v>
      </c>
      <c r="J91" s="140">
        <f t="shared" si="22"/>
        <v>7.9680399067576704E-3</v>
      </c>
      <c r="K91" s="159">
        <f t="shared" si="23"/>
        <v>8.0320395181711114E-3</v>
      </c>
      <c r="L91" s="17"/>
      <c r="M91" s="40">
        <f t="shared" si="24"/>
        <v>-8.8292438369311443E-2</v>
      </c>
      <c r="N91" s="41">
        <f t="shared" si="25"/>
        <v>0.35515873015873017</v>
      </c>
      <c r="O91" s="42">
        <f t="shared" si="26"/>
        <v>-0.37142976376624032</v>
      </c>
      <c r="P91" s="31">
        <f t="shared" si="27"/>
        <v>7.7706700050528084E-3</v>
      </c>
      <c r="BC91" s="25">
        <v>43962</v>
      </c>
      <c r="BD91">
        <v>440.51998900000001</v>
      </c>
      <c r="BE91" s="17">
        <v>90</v>
      </c>
      <c r="BI91" s="14">
        <f t="shared" si="18"/>
        <v>417.23979508547791</v>
      </c>
      <c r="BJ91" s="3">
        <f t="shared" si="28"/>
        <v>23.280193914522101</v>
      </c>
      <c r="BK91" s="135">
        <f t="shared" si="29"/>
        <v>23.280193914522101</v>
      </c>
      <c r="BL91" s="140">
        <f t="shared" si="35"/>
        <v>0.97874465381594733</v>
      </c>
      <c r="BM91" s="36">
        <f t="shared" si="30"/>
        <v>5.2847077308271928E-2</v>
      </c>
      <c r="BN91" s="17"/>
      <c r="BO91" s="40">
        <f t="shared" si="31"/>
        <v>0.78338347158328825</v>
      </c>
      <c r="BP91" s="41">
        <f t="shared" si="32"/>
        <v>0.35515873015873017</v>
      </c>
      <c r="BQ91" s="42">
        <f t="shared" si="33"/>
        <v>-0.37142976376624032</v>
      </c>
      <c r="BR91" s="31">
        <f t="shared" si="34"/>
        <v>1.2302902075523112</v>
      </c>
    </row>
    <row r="92" spans="1:70" x14ac:dyDescent="0.3">
      <c r="A92" s="25">
        <v>43963</v>
      </c>
      <c r="B92">
        <v>117.8475037</v>
      </c>
      <c r="C92" s="17">
        <v>91</v>
      </c>
      <c r="G92" s="14">
        <f t="shared" si="19"/>
        <v>121.76022310154121</v>
      </c>
      <c r="H92" s="3">
        <f t="shared" si="20"/>
        <v>-3.9127194015412101</v>
      </c>
      <c r="I92" s="135">
        <f t="shared" si="21"/>
        <v>3.9127194015412101</v>
      </c>
      <c r="J92" s="140">
        <f t="shared" si="22"/>
        <v>3.2134627400265361E-2</v>
      </c>
      <c r="K92" s="159">
        <f t="shared" si="23"/>
        <v>3.3201546733664163E-2</v>
      </c>
      <c r="L92" s="17"/>
      <c r="M92" s="40">
        <f t="shared" si="24"/>
        <v>-0.35708333726570707</v>
      </c>
      <c r="N92" s="41">
        <f t="shared" si="25"/>
        <v>0.35912698412698413</v>
      </c>
      <c r="O92" s="42">
        <f t="shared" si="26"/>
        <v>-0.36079330469465853</v>
      </c>
      <c r="P92" s="31">
        <f t="shared" si="27"/>
        <v>0.12990833606598495</v>
      </c>
      <c r="BC92" s="25">
        <v>43963</v>
      </c>
      <c r="BD92">
        <v>431.82000729999999</v>
      </c>
      <c r="BE92" s="17">
        <v>91</v>
      </c>
      <c r="BI92" s="14">
        <f t="shared" si="18"/>
        <v>418.04020077963526</v>
      </c>
      <c r="BJ92" s="3">
        <f t="shared" si="28"/>
        <v>13.77980652036473</v>
      </c>
      <c r="BK92" s="135">
        <f t="shared" si="29"/>
        <v>13.77980652036473</v>
      </c>
      <c r="BL92" s="140">
        <f t="shared" si="35"/>
        <v>0.57932988066787638</v>
      </c>
      <c r="BM92" s="36">
        <f t="shared" si="30"/>
        <v>3.1910995987713534E-2</v>
      </c>
      <c r="BN92" s="17"/>
      <c r="BO92" s="40">
        <f t="shared" si="31"/>
        <v>0.46369341721572105</v>
      </c>
      <c r="BP92" s="41">
        <f t="shared" si="32"/>
        <v>0.35912698412698413</v>
      </c>
      <c r="BQ92" s="42">
        <f t="shared" si="33"/>
        <v>-0.36079330469465853</v>
      </c>
      <c r="BR92" s="31">
        <f t="shared" si="34"/>
        <v>0.43972735058282775</v>
      </c>
    </row>
    <row r="93" spans="1:70" x14ac:dyDescent="0.3">
      <c r="A93" s="25">
        <v>43964</v>
      </c>
      <c r="B93">
        <v>118.39600369999999</v>
      </c>
      <c r="C93" s="17">
        <v>92</v>
      </c>
      <c r="G93" s="14">
        <f t="shared" si="19"/>
        <v>122.10299016801804</v>
      </c>
      <c r="H93" s="3">
        <f t="shared" si="20"/>
        <v>-3.7069864680180444</v>
      </c>
      <c r="I93" s="135">
        <f t="shared" si="21"/>
        <v>3.7069864680180444</v>
      </c>
      <c r="J93" s="140">
        <f t="shared" si="22"/>
        <v>3.0359506044177132E-2</v>
      </c>
      <c r="K93" s="159">
        <f t="shared" si="23"/>
        <v>3.1310064125230644E-2</v>
      </c>
      <c r="L93" s="17"/>
      <c r="M93" s="40">
        <f t="shared" si="24"/>
        <v>-0.33830769941675254</v>
      </c>
      <c r="N93" s="41">
        <f t="shared" si="25"/>
        <v>0.36309523809523808</v>
      </c>
      <c r="O93" s="42">
        <f t="shared" si="26"/>
        <v>-0.35019750885487144</v>
      </c>
      <c r="P93" s="31">
        <f t="shared" si="27"/>
        <v>0.11606598402500723</v>
      </c>
      <c r="BC93" s="25">
        <v>43964</v>
      </c>
      <c r="BD93">
        <v>438.26998900000001</v>
      </c>
      <c r="BE93" s="17">
        <v>92</v>
      </c>
      <c r="BI93" s="14">
        <f t="shared" si="18"/>
        <v>418.84060647379266</v>
      </c>
      <c r="BJ93" s="3">
        <f t="shared" si="28"/>
        <v>19.429382526207348</v>
      </c>
      <c r="BK93" s="135">
        <f t="shared" si="29"/>
        <v>19.429382526207348</v>
      </c>
      <c r="BL93" s="140">
        <f t="shared" si="35"/>
        <v>0.81684904963820182</v>
      </c>
      <c r="BM93" s="36">
        <f t="shared" si="30"/>
        <v>4.433199400793867E-2</v>
      </c>
      <c r="BN93" s="17"/>
      <c r="BO93" s="40">
        <f t="shared" si="31"/>
        <v>0.65380285018181972</v>
      </c>
      <c r="BP93" s="41">
        <f t="shared" si="32"/>
        <v>0.36309523809523808</v>
      </c>
      <c r="BQ93" s="42">
        <f t="shared" si="33"/>
        <v>-0.35019750885487144</v>
      </c>
      <c r="BR93" s="31">
        <f t="shared" si="34"/>
        <v>0.86134326972977249</v>
      </c>
    </row>
    <row r="94" spans="1:70" x14ac:dyDescent="0.3">
      <c r="A94" s="25">
        <v>43965</v>
      </c>
      <c r="B94">
        <v>119.4424973</v>
      </c>
      <c r="C94" s="17">
        <v>93</v>
      </c>
      <c r="G94" s="14">
        <f t="shared" si="19"/>
        <v>122.44575723449485</v>
      </c>
      <c r="H94" s="3">
        <f t="shared" si="20"/>
        <v>-3.0032599344948494</v>
      </c>
      <c r="I94" s="135">
        <f t="shared" si="21"/>
        <v>3.0032599344948494</v>
      </c>
      <c r="J94" s="140">
        <f t="shared" si="22"/>
        <v>2.4527268255961954E-2</v>
      </c>
      <c r="K94" s="159">
        <f t="shared" si="23"/>
        <v>2.5143981433606959E-2</v>
      </c>
      <c r="L94" s="17"/>
      <c r="M94" s="40">
        <f t="shared" si="24"/>
        <v>-0.27408407555711473</v>
      </c>
      <c r="N94" s="41">
        <f t="shared" si="25"/>
        <v>0.36706349206349204</v>
      </c>
      <c r="O94" s="42">
        <f t="shared" si="26"/>
        <v>-0.33964088578577573</v>
      </c>
      <c r="P94" s="31">
        <f t="shared" si="27"/>
        <v>7.551391203323414E-2</v>
      </c>
      <c r="BC94" s="25">
        <v>43965</v>
      </c>
      <c r="BD94">
        <v>441.9500122</v>
      </c>
      <c r="BE94" s="17">
        <v>93</v>
      </c>
      <c r="BI94" s="14">
        <f t="shared" si="18"/>
        <v>419.64101216795007</v>
      </c>
      <c r="BJ94" s="3">
        <f t="shared" si="28"/>
        <v>22.309000032049937</v>
      </c>
      <c r="BK94" s="135">
        <f t="shared" si="29"/>
        <v>22.309000032049937</v>
      </c>
      <c r="BL94" s="140">
        <f t="shared" si="35"/>
        <v>0.93791377312060076</v>
      </c>
      <c r="BM94" s="36">
        <f t="shared" si="30"/>
        <v>5.047855960224349E-2</v>
      </c>
      <c r="BN94" s="17"/>
      <c r="BO94" s="40">
        <f t="shared" si="31"/>
        <v>0.75070259108783421</v>
      </c>
      <c r="BP94" s="41">
        <f t="shared" si="32"/>
        <v>0.36706349206349204</v>
      </c>
      <c r="BQ94" s="42">
        <f t="shared" si="33"/>
        <v>-0.33964088578577573</v>
      </c>
      <c r="BR94" s="31">
        <f t="shared" si="34"/>
        <v>1.1261261877842847</v>
      </c>
    </row>
    <row r="95" spans="1:70" x14ac:dyDescent="0.3">
      <c r="A95" s="25">
        <v>43966</v>
      </c>
      <c r="B95">
        <v>120.4889984</v>
      </c>
      <c r="C95" s="17">
        <v>94</v>
      </c>
      <c r="G95" s="14">
        <f t="shared" si="19"/>
        <v>122.78852430097166</v>
      </c>
      <c r="H95" s="3">
        <f t="shared" si="20"/>
        <v>-2.2995259009716591</v>
      </c>
      <c r="I95" s="135">
        <f t="shared" si="21"/>
        <v>2.2995259009716591</v>
      </c>
      <c r="J95" s="140">
        <f t="shared" si="22"/>
        <v>1.8727531046266205E-2</v>
      </c>
      <c r="K95" s="159">
        <f t="shared" si="23"/>
        <v>1.9084944945244552E-2</v>
      </c>
      <c r="L95" s="17"/>
      <c r="M95" s="40">
        <f t="shared" si="24"/>
        <v>-0.20985976723106031</v>
      </c>
      <c r="N95" s="41">
        <f t="shared" si="25"/>
        <v>0.37103174603174605</v>
      </c>
      <c r="O95" s="42">
        <f t="shared" si="26"/>
        <v>-0.32912197893226108</v>
      </c>
      <c r="P95" s="31">
        <f t="shared" si="27"/>
        <v>4.3886325220207995E-2</v>
      </c>
      <c r="BC95" s="25">
        <v>43966</v>
      </c>
      <c r="BD95">
        <v>454.19000240000003</v>
      </c>
      <c r="BE95" s="17">
        <v>94</v>
      </c>
      <c r="BI95" s="14">
        <f t="shared" si="18"/>
        <v>420.44141786210741</v>
      </c>
      <c r="BJ95" s="3">
        <f t="shared" si="28"/>
        <v>33.748584537892611</v>
      </c>
      <c r="BK95" s="135">
        <f t="shared" si="29"/>
        <v>33.748584537892611</v>
      </c>
      <c r="BL95" s="140">
        <f t="shared" si="35"/>
        <v>1.4188561663875645</v>
      </c>
      <c r="BM95" s="36">
        <f t="shared" si="30"/>
        <v>7.4304992094851557E-2</v>
      </c>
      <c r="BN95" s="17"/>
      <c r="BO95" s="40">
        <f t="shared" si="31"/>
        <v>1.1356470402862229</v>
      </c>
      <c r="BP95" s="41">
        <f t="shared" si="32"/>
        <v>0.37103174603174605</v>
      </c>
      <c r="BQ95" s="42">
        <f t="shared" si="33"/>
        <v>-0.32912197893226108</v>
      </c>
      <c r="BR95" s="31">
        <f t="shared" si="34"/>
        <v>2.50768830730054</v>
      </c>
    </row>
    <row r="96" spans="1:70" x14ac:dyDescent="0.3">
      <c r="A96" s="25">
        <v>43969</v>
      </c>
      <c r="B96">
        <v>121.31300349999999</v>
      </c>
      <c r="C96" s="17">
        <v>95</v>
      </c>
      <c r="G96" s="14">
        <f t="shared" si="19"/>
        <v>123.13129136744848</v>
      </c>
      <c r="H96" s="3">
        <f t="shared" si="20"/>
        <v>-1.8182878674484897</v>
      </c>
      <c r="I96" s="135">
        <f t="shared" si="21"/>
        <v>1.8182878674484897</v>
      </c>
      <c r="J96" s="140">
        <f t="shared" si="22"/>
        <v>1.4767065684565541E-2</v>
      </c>
      <c r="K96" s="159">
        <f t="shared" si="23"/>
        <v>1.4988400377445851E-2</v>
      </c>
      <c r="L96" s="17"/>
      <c r="M96" s="40">
        <f t="shared" si="24"/>
        <v>-0.16594093089386955</v>
      </c>
      <c r="N96" s="41">
        <f t="shared" si="25"/>
        <v>0.375</v>
      </c>
      <c r="O96" s="42">
        <f t="shared" si="26"/>
        <v>-0.3186393639643752</v>
      </c>
      <c r="P96" s="31">
        <f t="shared" si="27"/>
        <v>2.7253226558770154E-2</v>
      </c>
      <c r="BC96" s="25">
        <v>43969</v>
      </c>
      <c r="BD96">
        <v>452.57998659999998</v>
      </c>
      <c r="BE96" s="17">
        <v>95</v>
      </c>
      <c r="BI96" s="14">
        <f t="shared" si="18"/>
        <v>421.24182355626482</v>
      </c>
      <c r="BJ96" s="3">
        <f t="shared" si="28"/>
        <v>31.338163043735165</v>
      </c>
      <c r="BK96" s="135">
        <f t="shared" si="29"/>
        <v>31.338163043735165</v>
      </c>
      <c r="BL96" s="140">
        <f t="shared" si="35"/>
        <v>1.3175173562594411</v>
      </c>
      <c r="BM96" s="36">
        <f t="shared" si="30"/>
        <v>6.924336906535046E-2</v>
      </c>
      <c r="BN96" s="17"/>
      <c r="BO96" s="40">
        <f t="shared" si="31"/>
        <v>1.0545358448638289</v>
      </c>
      <c r="BP96" s="41">
        <f t="shared" si="32"/>
        <v>0.375</v>
      </c>
      <c r="BQ96" s="42">
        <f t="shared" si="33"/>
        <v>-0.3186393639643752</v>
      </c>
      <c r="BR96" s="31">
        <f t="shared" si="34"/>
        <v>2.1699599894674804</v>
      </c>
    </row>
    <row r="97" spans="1:70" x14ac:dyDescent="0.3">
      <c r="A97" s="25">
        <v>43970</v>
      </c>
      <c r="B97">
        <v>122.4664993</v>
      </c>
      <c r="C97" s="17">
        <v>96</v>
      </c>
      <c r="G97" s="14">
        <f t="shared" si="19"/>
        <v>123.47405843392531</v>
      </c>
      <c r="H97" s="3">
        <f t="shared" si="20"/>
        <v>-1.0075591339253123</v>
      </c>
      <c r="I97" s="135">
        <f t="shared" si="21"/>
        <v>1.0075591339253123</v>
      </c>
      <c r="J97" s="140">
        <f t="shared" si="22"/>
        <v>8.1600876062925196E-3</v>
      </c>
      <c r="K97" s="159">
        <f t="shared" si="23"/>
        <v>8.2272224623416851E-3</v>
      </c>
      <c r="L97" s="17"/>
      <c r="M97" s="40">
        <f t="shared" si="24"/>
        <v>-9.1952052041574694E-2</v>
      </c>
      <c r="N97" s="41">
        <f t="shared" si="25"/>
        <v>0.37896825396825395</v>
      </c>
      <c r="O97" s="42">
        <f t="shared" si="26"/>
        <v>-0.30819164717386466</v>
      </c>
      <c r="P97" s="31">
        <f t="shared" si="27"/>
        <v>8.2894131387678642E-3</v>
      </c>
      <c r="BC97" s="25">
        <v>43970</v>
      </c>
      <c r="BD97">
        <v>451.0400085</v>
      </c>
      <c r="BE97" s="17">
        <v>96</v>
      </c>
      <c r="BI97" s="14">
        <f t="shared" si="18"/>
        <v>422.04222925042222</v>
      </c>
      <c r="BJ97" s="3">
        <f t="shared" si="28"/>
        <v>28.997779249577775</v>
      </c>
      <c r="BK97" s="135">
        <f t="shared" si="29"/>
        <v>28.997779249577775</v>
      </c>
      <c r="BL97" s="140">
        <f t="shared" si="35"/>
        <v>1.2191230673278468</v>
      </c>
      <c r="BM97" s="36">
        <f t="shared" si="30"/>
        <v>6.4290924758568901E-2</v>
      </c>
      <c r="BN97" s="17"/>
      <c r="BO97" s="40">
        <f t="shared" si="31"/>
        <v>0.97578143292739761</v>
      </c>
      <c r="BP97" s="41">
        <f t="shared" si="32"/>
        <v>0.37896825396825395</v>
      </c>
      <c r="BQ97" s="42">
        <f t="shared" si="33"/>
        <v>-0.30819164717386466</v>
      </c>
      <c r="BR97" s="31">
        <f t="shared" si="34"/>
        <v>1.8642940439001952</v>
      </c>
    </row>
    <row r="98" spans="1:70" x14ac:dyDescent="0.3">
      <c r="A98" s="25">
        <v>43971</v>
      </c>
      <c r="B98">
        <v>124.8970032</v>
      </c>
      <c r="C98" s="17">
        <v>97</v>
      </c>
      <c r="G98" s="14">
        <f t="shared" si="19"/>
        <v>123.81682550040212</v>
      </c>
      <c r="H98" s="3">
        <f t="shared" si="20"/>
        <v>1.0801776995978827</v>
      </c>
      <c r="I98" s="135">
        <f t="shared" si="21"/>
        <v>1.0801776995978827</v>
      </c>
      <c r="J98" s="140">
        <f t="shared" si="22"/>
        <v>8.7239976895900524E-3</v>
      </c>
      <c r="K98" s="159">
        <f t="shared" si="23"/>
        <v>8.6485477787499286E-3</v>
      </c>
      <c r="L98" s="17"/>
      <c r="M98" s="40">
        <f t="shared" si="24"/>
        <v>9.8579381302036168E-2</v>
      </c>
      <c r="N98" s="41">
        <f t="shared" si="25"/>
        <v>0.38293650793650796</v>
      </c>
      <c r="O98" s="42">
        <f t="shared" si="26"/>
        <v>-0.29777746394303445</v>
      </c>
      <c r="P98" s="31">
        <f t="shared" si="27"/>
        <v>9.3419684445124745E-3</v>
      </c>
      <c r="BC98" s="25">
        <v>43971</v>
      </c>
      <c r="BD98">
        <v>447.67001340000002</v>
      </c>
      <c r="BE98" s="17">
        <v>97</v>
      </c>
      <c r="BI98" s="14">
        <f t="shared" si="18"/>
        <v>422.84263494457957</v>
      </c>
      <c r="BJ98" s="3">
        <f t="shared" si="28"/>
        <v>24.827378455420444</v>
      </c>
      <c r="BK98" s="135">
        <f t="shared" si="29"/>
        <v>24.827378455420444</v>
      </c>
      <c r="BL98" s="140">
        <f t="shared" si="35"/>
        <v>1.0437913026295691</v>
      </c>
      <c r="BM98" s="36">
        <f t="shared" si="30"/>
        <v>5.545910539519832E-2</v>
      </c>
      <c r="BN98" s="17"/>
      <c r="BO98" s="40">
        <f t="shared" si="31"/>
        <v>0.83544656011593443</v>
      </c>
      <c r="BP98" s="41">
        <f t="shared" si="32"/>
        <v>0.38293650793650796</v>
      </c>
      <c r="BQ98" s="42">
        <f t="shared" si="33"/>
        <v>-0.29777746394303445</v>
      </c>
      <c r="BR98" s="31">
        <f t="shared" si="34"/>
        <v>1.3769041984456383</v>
      </c>
    </row>
    <row r="99" spans="1:70" x14ac:dyDescent="0.3">
      <c r="A99" s="25">
        <v>43972</v>
      </c>
      <c r="B99">
        <v>122.33699799999999</v>
      </c>
      <c r="C99" s="17">
        <v>98</v>
      </c>
      <c r="G99" s="14">
        <f t="shared" si="19"/>
        <v>124.15959256687893</v>
      </c>
      <c r="H99" s="3">
        <f t="shared" si="20"/>
        <v>-1.8225945668789336</v>
      </c>
      <c r="I99" s="135">
        <f t="shared" si="21"/>
        <v>1.8225945668789336</v>
      </c>
      <c r="J99" s="140">
        <f t="shared" si="22"/>
        <v>1.4679450288121619E-2</v>
      </c>
      <c r="K99" s="159">
        <f t="shared" si="23"/>
        <v>1.4898146894849697E-2</v>
      </c>
      <c r="L99" s="17"/>
      <c r="M99" s="40">
        <f t="shared" si="24"/>
        <v>-0.16633396971096884</v>
      </c>
      <c r="N99" s="41">
        <f t="shared" si="25"/>
        <v>0.38690476190476192</v>
      </c>
      <c r="O99" s="42">
        <f t="shared" si="26"/>
        <v>-0.28739547728120973</v>
      </c>
      <c r="P99" s="31">
        <f t="shared" si="27"/>
        <v>2.7153281587117314E-2</v>
      </c>
      <c r="BC99" s="25">
        <v>43972</v>
      </c>
      <c r="BD99">
        <v>436.25</v>
      </c>
      <c r="BE99" s="17">
        <v>98</v>
      </c>
      <c r="BI99" s="14">
        <f t="shared" si="18"/>
        <v>423.64304063873692</v>
      </c>
      <c r="BJ99" s="3">
        <f t="shared" si="28"/>
        <v>12.60695936126308</v>
      </c>
      <c r="BK99" s="135">
        <f t="shared" si="29"/>
        <v>12.60695936126308</v>
      </c>
      <c r="BL99" s="140">
        <f t="shared" si="35"/>
        <v>0.53002110381967771</v>
      </c>
      <c r="BM99" s="36">
        <f t="shared" si="30"/>
        <v>2.8898474180545742E-2</v>
      </c>
      <c r="BN99" s="17"/>
      <c r="BO99" s="40">
        <f t="shared" si="31"/>
        <v>0.42422686111626745</v>
      </c>
      <c r="BP99" s="41">
        <f t="shared" si="32"/>
        <v>0.38690476190476192</v>
      </c>
      <c r="BQ99" s="42">
        <f t="shared" si="33"/>
        <v>-0.28739547728120973</v>
      </c>
      <c r="BR99" s="31">
        <f t="shared" si="34"/>
        <v>0.36432188959665057</v>
      </c>
    </row>
    <row r="100" spans="1:70" x14ac:dyDescent="0.3">
      <c r="A100" s="25">
        <v>43973</v>
      </c>
      <c r="B100">
        <v>121.8440018</v>
      </c>
      <c r="C100" s="17">
        <v>99</v>
      </c>
      <c r="G100" s="14">
        <f t="shared" si="19"/>
        <v>124.50235963335575</v>
      </c>
      <c r="H100" s="3">
        <f t="shared" si="20"/>
        <v>-2.6583578333557512</v>
      </c>
      <c r="I100" s="135">
        <f t="shared" si="21"/>
        <v>2.6583578333557512</v>
      </c>
      <c r="J100" s="140">
        <f t="shared" si="22"/>
        <v>2.1351867074522045E-2</v>
      </c>
      <c r="K100" s="159">
        <f t="shared" si="23"/>
        <v>2.1817716047436576E-2</v>
      </c>
      <c r="L100" s="17"/>
      <c r="M100" s="40">
        <f t="shared" si="24"/>
        <v>-0.242607554839531</v>
      </c>
      <c r="N100" s="41">
        <f t="shared" si="25"/>
        <v>0.39087301587301587</v>
      </c>
      <c r="O100" s="42">
        <f t="shared" si="26"/>
        <v>-0.27704437642439755</v>
      </c>
      <c r="P100" s="31">
        <f t="shared" si="27"/>
        <v>5.79992963606345E-2</v>
      </c>
      <c r="BC100" s="25">
        <v>43973</v>
      </c>
      <c r="BD100">
        <v>429.32000729999999</v>
      </c>
      <c r="BE100" s="17">
        <v>99</v>
      </c>
      <c r="BI100" s="14">
        <f t="shared" si="18"/>
        <v>424.44344633289433</v>
      </c>
      <c r="BJ100" s="3">
        <f t="shared" si="28"/>
        <v>4.8765609671056609</v>
      </c>
      <c r="BK100" s="135">
        <f t="shared" si="29"/>
        <v>4.8765609671056609</v>
      </c>
      <c r="BL100" s="140">
        <f t="shared" si="35"/>
        <v>0.20502011250794902</v>
      </c>
      <c r="BM100" s="36">
        <f t="shared" si="30"/>
        <v>1.1358802022236108E-2</v>
      </c>
      <c r="BN100" s="17"/>
      <c r="BO100" s="40">
        <f t="shared" si="31"/>
        <v>0.16409731266953997</v>
      </c>
      <c r="BP100" s="41">
        <f t="shared" si="32"/>
        <v>0.39087301587301587</v>
      </c>
      <c r="BQ100" s="42">
        <f t="shared" si="33"/>
        <v>-0.27704437642439755</v>
      </c>
      <c r="BR100" s="31">
        <f t="shared" si="34"/>
        <v>5.539189057471746E-2</v>
      </c>
    </row>
    <row r="101" spans="1:70" x14ac:dyDescent="0.3">
      <c r="A101" s="25">
        <v>43977</v>
      </c>
      <c r="B101">
        <v>121.09300229999999</v>
      </c>
      <c r="C101" s="17">
        <v>100</v>
      </c>
      <c r="G101" s="14">
        <f t="shared" si="19"/>
        <v>124.84512669983258</v>
      </c>
      <c r="H101" s="3">
        <f t="shared" si="20"/>
        <v>-3.7521243998325815</v>
      </c>
      <c r="I101" s="135">
        <f t="shared" si="21"/>
        <v>3.7521243998325815</v>
      </c>
      <c r="J101" s="140">
        <f t="shared" si="22"/>
        <v>3.0054231983390772E-2</v>
      </c>
      <c r="K101" s="159">
        <f t="shared" si="23"/>
        <v>3.0985476687884397E-2</v>
      </c>
      <c r="L101" s="17"/>
      <c r="M101" s="40">
        <f t="shared" si="24"/>
        <v>-0.34242708587806076</v>
      </c>
      <c r="N101" s="41">
        <f t="shared" si="25"/>
        <v>0.39484126984126983</v>
      </c>
      <c r="O101" s="42">
        <f t="shared" si="26"/>
        <v>-0.26672287549404339</v>
      </c>
      <c r="P101" s="31">
        <f t="shared" si="27"/>
        <v>0.11626136312105469</v>
      </c>
      <c r="BC101" s="25">
        <v>43977</v>
      </c>
      <c r="BD101">
        <v>414.76998900000001</v>
      </c>
      <c r="BE101" s="17">
        <v>100</v>
      </c>
      <c r="BI101" s="14">
        <f t="shared" si="18"/>
        <v>425.24385202705173</v>
      </c>
      <c r="BJ101" s="3">
        <f t="shared" si="28"/>
        <v>-10.473863027051721</v>
      </c>
      <c r="BK101" s="135">
        <f t="shared" si="29"/>
        <v>10.473863027051721</v>
      </c>
      <c r="BL101" s="140">
        <f t="shared" si="35"/>
        <v>0.44034158307129484</v>
      </c>
      <c r="BM101" s="36">
        <f t="shared" si="30"/>
        <v>2.5252220037192036E-2</v>
      </c>
      <c r="BN101" s="17"/>
      <c r="BO101" s="40">
        <f t="shared" si="31"/>
        <v>-0.35244771624952936</v>
      </c>
      <c r="BP101" s="41">
        <f t="shared" si="32"/>
        <v>0.39484126984126983</v>
      </c>
      <c r="BQ101" s="42">
        <f t="shared" si="33"/>
        <v>-0.26672287549404339</v>
      </c>
      <c r="BR101" s="31">
        <f t="shared" si="34"/>
        <v>0.26448829379852029</v>
      </c>
    </row>
    <row r="102" spans="1:70" x14ac:dyDescent="0.3">
      <c r="A102" s="25">
        <v>43978</v>
      </c>
      <c r="B102">
        <v>120.51950069999999</v>
      </c>
      <c r="C102" s="17">
        <v>101</v>
      </c>
      <c r="G102" s="14">
        <f t="shared" si="19"/>
        <v>125.1878937663094</v>
      </c>
      <c r="H102" s="3">
        <f t="shared" si="20"/>
        <v>-4.668393066309406</v>
      </c>
      <c r="I102" s="135">
        <f t="shared" si="21"/>
        <v>4.668393066309406</v>
      </c>
      <c r="J102" s="140">
        <f t="shared" si="22"/>
        <v>3.7291090423040289E-2</v>
      </c>
      <c r="K102" s="159">
        <f t="shared" si="23"/>
        <v>3.8735582533901143E-2</v>
      </c>
      <c r="L102" s="17"/>
      <c r="M102" s="40">
        <f t="shared" si="24"/>
        <v>-0.42604777003155936</v>
      </c>
      <c r="N102" s="41">
        <f t="shared" si="25"/>
        <v>0.39880952380952384</v>
      </c>
      <c r="O102" s="42">
        <f t="shared" si="26"/>
        <v>-0.256429712211035</v>
      </c>
      <c r="P102" s="31">
        <f t="shared" si="27"/>
        <v>0.18083292492071981</v>
      </c>
      <c r="BC102" s="25">
        <v>43978</v>
      </c>
      <c r="BD102">
        <v>419.89001459999997</v>
      </c>
      <c r="BE102" s="17">
        <v>101</v>
      </c>
      <c r="BI102" s="14">
        <f t="shared" si="18"/>
        <v>426.04425772120908</v>
      </c>
      <c r="BJ102" s="3">
        <f t="shared" si="28"/>
        <v>-6.154243121209106</v>
      </c>
      <c r="BK102" s="135">
        <f t="shared" si="29"/>
        <v>6.154243121209106</v>
      </c>
      <c r="BL102" s="140">
        <f t="shared" si="35"/>
        <v>0.25873635654768262</v>
      </c>
      <c r="BM102" s="36">
        <f t="shared" si="30"/>
        <v>1.4656797988091776E-2</v>
      </c>
      <c r="BN102" s="17"/>
      <c r="BO102" s="40">
        <f t="shared" si="31"/>
        <v>-0.20709158862516397</v>
      </c>
      <c r="BP102" s="41">
        <f t="shared" si="32"/>
        <v>0.39880952380952384</v>
      </c>
      <c r="BQ102" s="42">
        <f t="shared" si="33"/>
        <v>-0.256429712211035</v>
      </c>
      <c r="BR102" s="31">
        <f t="shared" si="34"/>
        <v>9.0201498197165275E-2</v>
      </c>
    </row>
    <row r="103" spans="1:70" x14ac:dyDescent="0.3">
      <c r="A103" s="25">
        <v>43979</v>
      </c>
      <c r="B103">
        <v>120.0550003</v>
      </c>
      <c r="C103" s="17">
        <v>102</v>
      </c>
      <c r="G103" s="14">
        <f t="shared" si="19"/>
        <v>125.53066083278621</v>
      </c>
      <c r="H103" s="3">
        <f t="shared" si="20"/>
        <v>-5.4756605327862076</v>
      </c>
      <c r="I103" s="135">
        <f t="shared" si="21"/>
        <v>5.4756605327862076</v>
      </c>
      <c r="J103" s="140">
        <f t="shared" si="22"/>
        <v>4.3620104414809784E-2</v>
      </c>
      <c r="K103" s="159">
        <f t="shared" si="23"/>
        <v>4.5609599925895028E-2</v>
      </c>
      <c r="L103" s="17"/>
      <c r="M103" s="40">
        <f t="shared" si="24"/>
        <v>-0.49972076607671989</v>
      </c>
      <c r="N103" s="41">
        <f t="shared" si="25"/>
        <v>0.40277777777777779</v>
      </c>
      <c r="O103" s="42">
        <f t="shared" si="26"/>
        <v>-0.24616364666135951</v>
      </c>
      <c r="P103" s="31">
        <f t="shared" si="27"/>
        <v>0.24974268623039211</v>
      </c>
      <c r="BC103" s="25">
        <v>43979</v>
      </c>
      <c r="BD103">
        <v>413.44000240000003</v>
      </c>
      <c r="BE103" s="17">
        <v>102</v>
      </c>
      <c r="BI103" s="14">
        <f t="shared" si="18"/>
        <v>426.84466341536648</v>
      </c>
      <c r="BJ103" s="3">
        <f t="shared" si="28"/>
        <v>-13.404661015366457</v>
      </c>
      <c r="BK103" s="135">
        <f t="shared" si="29"/>
        <v>13.404661015366457</v>
      </c>
      <c r="BL103" s="140">
        <f t="shared" si="35"/>
        <v>0.56355803363050683</v>
      </c>
      <c r="BM103" s="36">
        <f t="shared" si="30"/>
        <v>3.2422264264592257E-2</v>
      </c>
      <c r="BN103" s="17"/>
      <c r="BO103" s="40">
        <f t="shared" si="31"/>
        <v>-0.45106969126508567</v>
      </c>
      <c r="BP103" s="41">
        <f t="shared" si="32"/>
        <v>0.40277777777777779</v>
      </c>
      <c r="BQ103" s="42">
        <f t="shared" si="33"/>
        <v>-0.24616364666135951</v>
      </c>
      <c r="BR103" s="31">
        <f t="shared" si="34"/>
        <v>0.43460946181748883</v>
      </c>
    </row>
    <row r="104" spans="1:70" x14ac:dyDescent="0.3">
      <c r="A104" s="25">
        <v>43980</v>
      </c>
      <c r="B104">
        <v>122.1184998</v>
      </c>
      <c r="C104" s="17">
        <v>103</v>
      </c>
      <c r="G104" s="14">
        <f t="shared" si="19"/>
        <v>125.87342789926302</v>
      </c>
      <c r="H104" s="3">
        <f t="shared" si="20"/>
        <v>-3.7549280992630258</v>
      </c>
      <c r="I104" s="135">
        <f t="shared" si="21"/>
        <v>3.7549280992630258</v>
      </c>
      <c r="J104" s="140">
        <f t="shared" si="22"/>
        <v>2.9830983090951564E-2</v>
      </c>
      <c r="K104" s="159">
        <f t="shared" si="23"/>
        <v>3.0748233113022782E-2</v>
      </c>
      <c r="L104" s="17"/>
      <c r="M104" s="40">
        <f t="shared" si="24"/>
        <v>-0.34268295762519357</v>
      </c>
      <c r="N104" s="41">
        <f t="shared" si="25"/>
        <v>0.40674603174603174</v>
      </c>
      <c r="O104" s="42">
        <f t="shared" si="26"/>
        <v>-0.23592346011003523</v>
      </c>
      <c r="P104" s="31">
        <f t="shared" si="27"/>
        <v>0.11545740451877907</v>
      </c>
      <c r="BC104" s="25">
        <v>43980</v>
      </c>
      <c r="BD104">
        <v>419.73001099999999</v>
      </c>
      <c r="BE104" s="17">
        <v>103</v>
      </c>
      <c r="BI104" s="14">
        <f t="shared" si="18"/>
        <v>427.64506910952389</v>
      </c>
      <c r="BJ104" s="3">
        <f t="shared" si="28"/>
        <v>-7.9150581095238977</v>
      </c>
      <c r="BK104" s="135">
        <f t="shared" si="29"/>
        <v>7.9150581095238977</v>
      </c>
      <c r="BL104" s="140">
        <f t="shared" si="35"/>
        <v>0.33276444508078751</v>
      </c>
      <c r="BM104" s="36">
        <f t="shared" si="30"/>
        <v>1.8857498635054471E-2</v>
      </c>
      <c r="BN104" s="17"/>
      <c r="BO104" s="40">
        <f t="shared" si="31"/>
        <v>-0.26634338710358907</v>
      </c>
      <c r="BP104" s="41">
        <f t="shared" si="32"/>
        <v>0.40674603174603174</v>
      </c>
      <c r="BQ104" s="42">
        <f t="shared" si="33"/>
        <v>-0.23592346011003523</v>
      </c>
      <c r="BR104" s="31">
        <f t="shared" si="34"/>
        <v>0.14925819749672373</v>
      </c>
    </row>
    <row r="105" spans="1:70" x14ac:dyDescent="0.3">
      <c r="A105" s="25">
        <v>43983</v>
      </c>
      <c r="B105">
        <v>123.552002</v>
      </c>
      <c r="C105" s="17">
        <v>104</v>
      </c>
      <c r="G105" s="14">
        <f t="shared" si="19"/>
        <v>126.21619496573985</v>
      </c>
      <c r="H105" s="3">
        <f t="shared" si="20"/>
        <v>-2.6641929657398435</v>
      </c>
      <c r="I105" s="135">
        <f t="shared" si="21"/>
        <v>2.6641929657398435</v>
      </c>
      <c r="J105" s="140">
        <f t="shared" si="22"/>
        <v>2.1108170520138185E-2</v>
      </c>
      <c r="K105" s="159">
        <f t="shared" si="23"/>
        <v>2.1563333030733437E-2</v>
      </c>
      <c r="L105" s="17"/>
      <c r="M105" s="40">
        <f t="shared" si="24"/>
        <v>-0.24314008179361776</v>
      </c>
      <c r="N105" s="41">
        <f t="shared" si="25"/>
        <v>0.4107142857142857</v>
      </c>
      <c r="O105" s="42">
        <f t="shared" si="26"/>
        <v>-0.2257079538601594</v>
      </c>
      <c r="P105" s="31">
        <f t="shared" si="27"/>
        <v>5.744888017838564E-2</v>
      </c>
      <c r="BC105" s="25">
        <v>43983</v>
      </c>
      <c r="BD105">
        <v>425.92001340000002</v>
      </c>
      <c r="BE105" s="17">
        <v>104</v>
      </c>
      <c r="BI105" s="14">
        <f t="shared" si="18"/>
        <v>428.44547480368124</v>
      </c>
      <c r="BJ105" s="3">
        <f t="shared" si="28"/>
        <v>-2.52546140368122</v>
      </c>
      <c r="BK105" s="135">
        <f t="shared" si="29"/>
        <v>2.52546140368122</v>
      </c>
      <c r="BL105" s="140">
        <f t="shared" si="35"/>
        <v>0.10617531178422115</v>
      </c>
      <c r="BM105" s="36">
        <f t="shared" si="30"/>
        <v>5.9294264749880383E-3</v>
      </c>
      <c r="BN105" s="17"/>
      <c r="BO105" s="40">
        <f t="shared" si="31"/>
        <v>-8.4982312820478065E-2</v>
      </c>
      <c r="BP105" s="41">
        <f t="shared" si="32"/>
        <v>0.4107142857142857</v>
      </c>
      <c r="BQ105" s="42">
        <f t="shared" si="33"/>
        <v>-0.2257079538601594</v>
      </c>
      <c r="BR105" s="31">
        <f t="shared" si="34"/>
        <v>1.497453770854788E-2</v>
      </c>
    </row>
    <row r="106" spans="1:70" x14ac:dyDescent="0.3">
      <c r="A106" s="25">
        <v>43984</v>
      </c>
      <c r="B106">
        <v>123.6204987</v>
      </c>
      <c r="C106" s="17">
        <v>105</v>
      </c>
      <c r="G106" s="14">
        <f t="shared" si="19"/>
        <v>126.55896203221667</v>
      </c>
      <c r="H106" s="3">
        <f t="shared" si="20"/>
        <v>-2.9384633322166707</v>
      </c>
      <c r="I106" s="135">
        <f t="shared" si="21"/>
        <v>2.9384633322166707</v>
      </c>
      <c r="J106" s="140">
        <f t="shared" si="22"/>
        <v>2.3218137104100613E-2</v>
      </c>
      <c r="K106" s="159">
        <f t="shared" si="23"/>
        <v>2.3770032989008406E-2</v>
      </c>
      <c r="L106" s="17"/>
      <c r="M106" s="40">
        <f t="shared" si="24"/>
        <v>-0.26817059579777985</v>
      </c>
      <c r="N106" s="41">
        <f t="shared" si="25"/>
        <v>0.41468253968253971</v>
      </c>
      <c r="O106" s="42">
        <f t="shared" si="26"/>
        <v>-0.21551594815408856</v>
      </c>
      <c r="P106" s="31">
        <f t="shared" si="27"/>
        <v>6.9847370343781828E-2</v>
      </c>
      <c r="BC106" s="25">
        <v>43984</v>
      </c>
      <c r="BD106">
        <v>427.30999759999997</v>
      </c>
      <c r="BE106" s="17">
        <v>105</v>
      </c>
      <c r="BI106" s="14">
        <f t="shared" si="18"/>
        <v>429.24588049783864</v>
      </c>
      <c r="BJ106" s="3">
        <f t="shared" si="28"/>
        <v>-1.9358828978386668</v>
      </c>
      <c r="BK106" s="135">
        <f t="shared" si="29"/>
        <v>1.9358828978386668</v>
      </c>
      <c r="BL106" s="140">
        <f t="shared" si="35"/>
        <v>8.1388284119548931E-2</v>
      </c>
      <c r="BM106" s="36">
        <f t="shared" si="30"/>
        <v>4.530394581712607E-3</v>
      </c>
      <c r="BN106" s="17"/>
      <c r="BO106" s="40">
        <f t="shared" si="31"/>
        <v>-6.5142870830705177E-2</v>
      </c>
      <c r="BP106" s="41">
        <f t="shared" si="32"/>
        <v>0.41468253968253971</v>
      </c>
      <c r="BQ106" s="42">
        <f t="shared" si="33"/>
        <v>-0.21551594815408856</v>
      </c>
      <c r="BR106" s="31">
        <f t="shared" si="34"/>
        <v>8.7703133911983967E-3</v>
      </c>
    </row>
    <row r="107" spans="1:70" x14ac:dyDescent="0.3">
      <c r="A107" s="25">
        <v>43985</v>
      </c>
      <c r="B107">
        <v>123.91999819999999</v>
      </c>
      <c r="C107" s="17">
        <v>106</v>
      </c>
      <c r="G107" s="14">
        <f t="shared" si="19"/>
        <v>126.90172909869348</v>
      </c>
      <c r="H107" s="3">
        <f t="shared" si="20"/>
        <v>-2.9817308986934847</v>
      </c>
      <c r="I107" s="135">
        <f t="shared" si="21"/>
        <v>2.9817308986934847</v>
      </c>
      <c r="J107" s="140">
        <f t="shared" si="22"/>
        <v>2.3496377235132433E-2</v>
      </c>
      <c r="K107" s="159">
        <f t="shared" si="23"/>
        <v>2.4061740978087626E-2</v>
      </c>
      <c r="L107" s="17"/>
      <c r="M107" s="40">
        <f t="shared" si="24"/>
        <v>-0.27211928862426282</v>
      </c>
      <c r="N107" s="41">
        <f t="shared" si="25"/>
        <v>0.41865079365079366</v>
      </c>
      <c r="O107" s="42">
        <f t="shared" si="26"/>
        <v>-0.20534628111395689</v>
      </c>
      <c r="P107" s="31">
        <f t="shared" si="27"/>
        <v>7.1745636550723066E-2</v>
      </c>
      <c r="BC107" s="25">
        <v>43985</v>
      </c>
      <c r="BD107">
        <v>421.97000120000001</v>
      </c>
      <c r="BE107" s="17">
        <v>106</v>
      </c>
      <c r="BI107" s="14">
        <f t="shared" si="18"/>
        <v>430.04628619199599</v>
      </c>
      <c r="BJ107" s="3">
        <f t="shared" si="28"/>
        <v>-8.0762849919959763</v>
      </c>
      <c r="BK107" s="135">
        <f t="shared" si="29"/>
        <v>8.0762849919959763</v>
      </c>
      <c r="BL107" s="140">
        <f t="shared" si="35"/>
        <v>0.33954273695629134</v>
      </c>
      <c r="BM107" s="36">
        <f t="shared" si="30"/>
        <v>1.9139476666655459E-2</v>
      </c>
      <c r="BN107" s="17"/>
      <c r="BO107" s="40">
        <f t="shared" si="31"/>
        <v>-0.27176870595476671</v>
      </c>
      <c r="BP107" s="41">
        <f t="shared" si="32"/>
        <v>0.41865079365079366</v>
      </c>
      <c r="BQ107" s="42">
        <f t="shared" si="33"/>
        <v>-0.20534628111395689</v>
      </c>
      <c r="BR107" s="31">
        <f t="shared" si="34"/>
        <v>0.15457586815756666</v>
      </c>
    </row>
    <row r="108" spans="1:70" x14ac:dyDescent="0.3">
      <c r="A108" s="25">
        <v>43986</v>
      </c>
      <c r="B108">
        <v>123.0299988</v>
      </c>
      <c r="C108" s="17">
        <v>107</v>
      </c>
      <c r="G108" s="14">
        <f t="shared" si="19"/>
        <v>127.2444961651703</v>
      </c>
      <c r="H108" s="3">
        <f t="shared" si="20"/>
        <v>-4.2144973651703026</v>
      </c>
      <c r="I108" s="135">
        <f t="shared" si="21"/>
        <v>4.2144973651703026</v>
      </c>
      <c r="J108" s="140">
        <f t="shared" si="22"/>
        <v>3.3121254688294376E-2</v>
      </c>
      <c r="K108" s="159">
        <f t="shared" si="23"/>
        <v>3.4255851469375959E-2</v>
      </c>
      <c r="L108" s="17"/>
      <c r="M108" s="40">
        <f t="shared" si="24"/>
        <v>-0.38462425479827511</v>
      </c>
      <c r="N108" s="41">
        <f t="shared" si="25"/>
        <v>0.42261904761904762</v>
      </c>
      <c r="O108" s="42">
        <f t="shared" si="26"/>
        <v>-0.19519780771888826</v>
      </c>
      <c r="P108" s="31">
        <f t="shared" si="27"/>
        <v>0.1443711957593502</v>
      </c>
      <c r="BC108" s="25">
        <v>43986</v>
      </c>
      <c r="BD108">
        <v>414.32998659999998</v>
      </c>
      <c r="BE108" s="17">
        <v>107</v>
      </c>
      <c r="BI108" s="14">
        <f t="shared" si="18"/>
        <v>430.84669188615339</v>
      </c>
      <c r="BJ108" s="3">
        <f t="shared" si="28"/>
        <v>-16.51670528615341</v>
      </c>
      <c r="BK108" s="135">
        <f t="shared" si="29"/>
        <v>16.51670528615341</v>
      </c>
      <c r="BL108" s="140">
        <f t="shared" si="35"/>
        <v>0.6943944305975982</v>
      </c>
      <c r="BM108" s="36">
        <f t="shared" si="30"/>
        <v>3.9863649314136829E-2</v>
      </c>
      <c r="BN108" s="17"/>
      <c r="BO108" s="40">
        <f t="shared" si="31"/>
        <v>-0.55579064219536056</v>
      </c>
      <c r="BP108" s="41">
        <f t="shared" si="32"/>
        <v>0.42261904761904762</v>
      </c>
      <c r="BQ108" s="42">
        <f t="shared" si="33"/>
        <v>-0.19519780771888826</v>
      </c>
      <c r="BR108" s="31">
        <f t="shared" si="34"/>
        <v>0.65841614735216947</v>
      </c>
    </row>
    <row r="109" spans="1:70" x14ac:dyDescent="0.3">
      <c r="A109" s="25">
        <v>43987</v>
      </c>
      <c r="B109">
        <v>124.1500015</v>
      </c>
      <c r="C109" s="17">
        <v>108</v>
      </c>
      <c r="G109" s="14">
        <f t="shared" si="19"/>
        <v>127.58726323164711</v>
      </c>
      <c r="H109" s="3">
        <f t="shared" si="20"/>
        <v>-3.4372617316471121</v>
      </c>
      <c r="I109" s="135">
        <f t="shared" si="21"/>
        <v>3.4372617316471121</v>
      </c>
      <c r="J109" s="140">
        <f t="shared" si="22"/>
        <v>2.6940477008323537E-2</v>
      </c>
      <c r="K109" s="159">
        <f t="shared" si="23"/>
        <v>2.7686360774205162E-2</v>
      </c>
      <c r="L109" s="17"/>
      <c r="M109" s="40">
        <f t="shared" si="24"/>
        <v>-0.31369202956613468</v>
      </c>
      <c r="N109" s="41">
        <f t="shared" si="25"/>
        <v>0.42658730158730157</v>
      </c>
      <c r="O109" s="42">
        <f t="shared" si="26"/>
        <v>-0.18506939881641302</v>
      </c>
      <c r="P109" s="31">
        <f t="shared" si="27"/>
        <v>9.5165268377751119E-2</v>
      </c>
      <c r="BC109" s="25">
        <v>43987</v>
      </c>
      <c r="BD109">
        <v>419.60000609999997</v>
      </c>
      <c r="BE109" s="17">
        <v>108</v>
      </c>
      <c r="BI109" s="14">
        <f t="shared" si="18"/>
        <v>431.64709758031074</v>
      </c>
      <c r="BJ109" s="3">
        <f t="shared" si="28"/>
        <v>-12.047091480310769</v>
      </c>
      <c r="BK109" s="135">
        <f t="shared" si="29"/>
        <v>12.047091480310769</v>
      </c>
      <c r="BL109" s="140">
        <f t="shared" si="35"/>
        <v>0.50648316864021536</v>
      </c>
      <c r="BM109" s="36">
        <f t="shared" si="30"/>
        <v>2.8710894435591786E-2</v>
      </c>
      <c r="BN109" s="17"/>
      <c r="BO109" s="40">
        <f t="shared" si="31"/>
        <v>-0.40538718796668211</v>
      </c>
      <c r="BP109" s="41">
        <f t="shared" si="32"/>
        <v>0.42658730158730157</v>
      </c>
      <c r="BQ109" s="42">
        <f t="shared" si="33"/>
        <v>-0.18506939881641302</v>
      </c>
      <c r="BR109" s="31">
        <f t="shared" si="34"/>
        <v>0.34588277174711968</v>
      </c>
    </row>
    <row r="110" spans="1:70" x14ac:dyDescent="0.3">
      <c r="A110" s="25">
        <v>43990</v>
      </c>
      <c r="B110">
        <v>126.2030029</v>
      </c>
      <c r="C110" s="17">
        <v>109</v>
      </c>
      <c r="G110" s="14">
        <f t="shared" si="19"/>
        <v>127.93003029812394</v>
      </c>
      <c r="H110" s="3">
        <f t="shared" si="20"/>
        <v>-1.727027398123937</v>
      </c>
      <c r="I110" s="135">
        <f t="shared" si="21"/>
        <v>1.727027398123937</v>
      </c>
      <c r="J110" s="140">
        <f t="shared" si="22"/>
        <v>1.3499781045148892E-2</v>
      </c>
      <c r="K110" s="159">
        <f t="shared" si="23"/>
        <v>1.3684519056114607E-2</v>
      </c>
      <c r="L110" s="17"/>
      <c r="M110" s="40">
        <f t="shared" si="24"/>
        <v>-0.15761230070024773</v>
      </c>
      <c r="N110" s="41">
        <f t="shared" si="25"/>
        <v>0.43055555555555558</v>
      </c>
      <c r="O110" s="42">
        <f t="shared" si="26"/>
        <v>-0.17495994016573252</v>
      </c>
      <c r="P110" s="31">
        <f t="shared" si="27"/>
        <v>2.3633539340059045E-2</v>
      </c>
      <c r="BC110" s="25">
        <v>43990</v>
      </c>
      <c r="BD110">
        <v>419.48999020000002</v>
      </c>
      <c r="BE110" s="17">
        <v>109</v>
      </c>
      <c r="BI110" s="14">
        <f t="shared" si="18"/>
        <v>432.44750327446815</v>
      </c>
      <c r="BJ110" s="3">
        <f t="shared" si="28"/>
        <v>-12.957513074468125</v>
      </c>
      <c r="BK110" s="135">
        <f t="shared" si="29"/>
        <v>12.957513074468125</v>
      </c>
      <c r="BL110" s="140">
        <f t="shared" si="35"/>
        <v>0.54475906407613162</v>
      </c>
      <c r="BM110" s="36">
        <f t="shared" si="30"/>
        <v>3.0888730070270279E-2</v>
      </c>
      <c r="BN110" s="17"/>
      <c r="BO110" s="40">
        <f t="shared" si="31"/>
        <v>-0.43602306804801083</v>
      </c>
      <c r="BP110" s="41">
        <f t="shared" si="32"/>
        <v>0.43055555555555558</v>
      </c>
      <c r="BQ110" s="42">
        <f t="shared" si="33"/>
        <v>-0.17495994016573252</v>
      </c>
      <c r="BR110" s="31">
        <f t="shared" si="34"/>
        <v>0.40024112373924381</v>
      </c>
    </row>
    <row r="111" spans="1:70" x14ac:dyDescent="0.3">
      <c r="A111" s="25">
        <v>43991</v>
      </c>
      <c r="B111">
        <v>130.04299929999999</v>
      </c>
      <c r="C111" s="17">
        <v>110</v>
      </c>
      <c r="G111" s="14">
        <f t="shared" si="19"/>
        <v>128.27279736460076</v>
      </c>
      <c r="H111" s="3">
        <f t="shared" si="20"/>
        <v>1.7702019353992284</v>
      </c>
      <c r="I111" s="135">
        <f t="shared" si="21"/>
        <v>1.7702019353992284</v>
      </c>
      <c r="J111" s="140">
        <f t="shared" si="22"/>
        <v>1.380029103417486E-2</v>
      </c>
      <c r="K111" s="159">
        <f t="shared" si="23"/>
        <v>1.3612435463100155E-2</v>
      </c>
      <c r="L111" s="17"/>
      <c r="M111" s="40">
        <f t="shared" si="24"/>
        <v>0.16155250347816483</v>
      </c>
      <c r="N111" s="41">
        <f t="shared" si="25"/>
        <v>0.43452380952380953</v>
      </c>
      <c r="O111" s="42">
        <f t="shared" si="26"/>
        <v>-0.16486833151060187</v>
      </c>
      <c r="P111" s="31">
        <f t="shared" si="27"/>
        <v>2.4096759602276984E-2</v>
      </c>
      <c r="BC111" s="25">
        <v>43991</v>
      </c>
      <c r="BD111">
        <v>434.0499878</v>
      </c>
      <c r="BE111" s="17">
        <v>110</v>
      </c>
      <c r="BI111" s="14">
        <f t="shared" si="18"/>
        <v>433.24790896862555</v>
      </c>
      <c r="BJ111" s="3">
        <f t="shared" si="28"/>
        <v>0.80207883137444469</v>
      </c>
      <c r="BK111" s="135">
        <f t="shared" si="29"/>
        <v>0.80207883137444469</v>
      </c>
      <c r="BL111" s="140">
        <f t="shared" si="35"/>
        <v>3.3720954860989423E-2</v>
      </c>
      <c r="BM111" s="36">
        <f t="shared" si="30"/>
        <v>1.8478950672013927E-3</v>
      </c>
      <c r="BN111" s="17"/>
      <c r="BO111" s="40">
        <f t="shared" si="31"/>
        <v>2.6990123094022225E-2</v>
      </c>
      <c r="BP111" s="41">
        <f t="shared" si="32"/>
        <v>0.43452380952380953</v>
      </c>
      <c r="BQ111" s="42">
        <f t="shared" si="33"/>
        <v>-0.16486833151060187</v>
      </c>
      <c r="BR111" s="31">
        <f t="shared" si="34"/>
        <v>1.4821575160034938E-3</v>
      </c>
    </row>
    <row r="112" spans="1:70" x14ac:dyDescent="0.3">
      <c r="A112" s="25">
        <v>43992</v>
      </c>
      <c r="B112">
        <v>132.3724976</v>
      </c>
      <c r="C112" s="17">
        <v>111</v>
      </c>
      <c r="G112" s="14">
        <f t="shared" si="19"/>
        <v>128.61556443107759</v>
      </c>
      <c r="H112" s="3">
        <f t="shared" si="20"/>
        <v>3.7569331689224157</v>
      </c>
      <c r="I112" s="135">
        <f t="shared" si="21"/>
        <v>3.7569331689224157</v>
      </c>
      <c r="J112" s="140">
        <f t="shared" si="22"/>
        <v>2.9210563943337341E-2</v>
      </c>
      <c r="K112" s="159">
        <f t="shared" si="23"/>
        <v>2.838152363246197E-2</v>
      </c>
      <c r="L112" s="17"/>
      <c r="M112" s="40">
        <f t="shared" si="24"/>
        <v>0.34286594467127263</v>
      </c>
      <c r="N112" s="41">
        <f t="shared" si="25"/>
        <v>0.43849206349206349</v>
      </c>
      <c r="O112" s="42">
        <f t="shared" si="26"/>
        <v>-0.15479348567971193</v>
      </c>
      <c r="P112" s="31">
        <f t="shared" si="27"/>
        <v>0.10662748751935178</v>
      </c>
      <c r="BC112" s="25">
        <v>43992</v>
      </c>
      <c r="BD112">
        <v>434.48001099999999</v>
      </c>
      <c r="BE112" s="17">
        <v>111</v>
      </c>
      <c r="BI112" s="14">
        <f t="shared" si="18"/>
        <v>434.0483146627829</v>
      </c>
      <c r="BJ112" s="3">
        <f t="shared" si="28"/>
        <v>0.43169633721709033</v>
      </c>
      <c r="BK112" s="135">
        <f t="shared" si="29"/>
        <v>0.43169633721709033</v>
      </c>
      <c r="BL112" s="140">
        <f t="shared" si="35"/>
        <v>1.8149354067862243E-2</v>
      </c>
      <c r="BM112" s="36">
        <f t="shared" si="30"/>
        <v>9.9359309125291459E-4</v>
      </c>
      <c r="BN112" s="17"/>
      <c r="BO112" s="40">
        <f t="shared" si="31"/>
        <v>1.4526673470191197E-2</v>
      </c>
      <c r="BP112" s="41">
        <f t="shared" si="32"/>
        <v>0.43849206349206349</v>
      </c>
      <c r="BQ112" s="42">
        <f t="shared" si="33"/>
        <v>-0.15479348567971193</v>
      </c>
      <c r="BR112" s="31">
        <f t="shared" si="34"/>
        <v>4.2893049817808939E-4</v>
      </c>
    </row>
    <row r="113" spans="1:70" x14ac:dyDescent="0.3">
      <c r="A113" s="25">
        <v>43993</v>
      </c>
      <c r="B113">
        <v>127.8980026</v>
      </c>
      <c r="C113" s="17">
        <v>112</v>
      </c>
      <c r="G113" s="14">
        <f t="shared" si="19"/>
        <v>128.95833149755438</v>
      </c>
      <c r="H113" s="3">
        <f t="shared" si="20"/>
        <v>-1.0603288975543848</v>
      </c>
      <c r="I113" s="135">
        <f t="shared" si="21"/>
        <v>1.0603288975543848</v>
      </c>
      <c r="J113" s="140">
        <f t="shared" si="22"/>
        <v>8.2222597426711685E-3</v>
      </c>
      <c r="K113" s="159">
        <f t="shared" si="23"/>
        <v>8.2904257767852339E-3</v>
      </c>
      <c r="L113" s="17"/>
      <c r="M113" s="40">
        <f t="shared" si="24"/>
        <v>-9.6767936179846761E-2</v>
      </c>
      <c r="N113" s="41">
        <f t="shared" si="25"/>
        <v>0.44246031746031744</v>
      </c>
      <c r="O113" s="42">
        <f t="shared" si="26"/>
        <v>-0.14473432771256409</v>
      </c>
      <c r="P113" s="31">
        <f t="shared" si="27"/>
        <v>8.79057802415514E-3</v>
      </c>
      <c r="BC113" s="25">
        <v>43993</v>
      </c>
      <c r="BD113">
        <v>425.55999759999997</v>
      </c>
      <c r="BE113" s="17">
        <v>112</v>
      </c>
      <c r="BI113" s="14">
        <f t="shared" si="18"/>
        <v>434.84872035694031</v>
      </c>
      <c r="BJ113" s="3">
        <f t="shared" si="28"/>
        <v>-9.2887227569403308</v>
      </c>
      <c r="BK113" s="135">
        <f t="shared" si="29"/>
        <v>9.2887227569403308</v>
      </c>
      <c r="BL113" s="140">
        <f t="shared" si="35"/>
        <v>0.39051597991470177</v>
      </c>
      <c r="BM113" s="36">
        <f t="shared" si="30"/>
        <v>2.1827058016085324E-2</v>
      </c>
      <c r="BN113" s="17"/>
      <c r="BO113" s="40">
        <f t="shared" si="31"/>
        <v>-0.31256749435267189</v>
      </c>
      <c r="BP113" s="41">
        <f t="shared" si="32"/>
        <v>0.44246031746031744</v>
      </c>
      <c r="BQ113" s="42">
        <f t="shared" si="33"/>
        <v>-0.14473432771256409</v>
      </c>
      <c r="BR113" s="31">
        <f t="shared" si="34"/>
        <v>0.20274549051106863</v>
      </c>
    </row>
    <row r="114" spans="1:70" x14ac:dyDescent="0.3">
      <c r="A114" s="25">
        <v>43994</v>
      </c>
      <c r="B114">
        <v>127.25099950000001</v>
      </c>
      <c r="C114" s="17">
        <v>113</v>
      </c>
      <c r="G114" s="14">
        <f t="shared" si="19"/>
        <v>129.30109856403121</v>
      </c>
      <c r="H114" s="3">
        <f t="shared" si="20"/>
        <v>-2.0500990640312011</v>
      </c>
      <c r="I114" s="135">
        <f t="shared" si="21"/>
        <v>2.0500990640312011</v>
      </c>
      <c r="J114" s="140">
        <f t="shared" si="22"/>
        <v>1.5855233148046082E-2</v>
      </c>
      <c r="K114" s="159">
        <f t="shared" si="23"/>
        <v>1.6110671602474928E-2</v>
      </c>
      <c r="L114" s="17"/>
      <c r="M114" s="40">
        <f t="shared" si="24"/>
        <v>-0.18709652811321173</v>
      </c>
      <c r="N114" s="41">
        <f t="shared" si="25"/>
        <v>0.44642857142857145</v>
      </c>
      <c r="O114" s="42">
        <f t="shared" si="26"/>
        <v>-0.13468979400891959</v>
      </c>
      <c r="P114" s="31">
        <f t="shared" si="27"/>
        <v>3.3028472773147903E-2</v>
      </c>
      <c r="BC114" s="25">
        <v>43994</v>
      </c>
      <c r="BD114">
        <v>418.07000729999999</v>
      </c>
      <c r="BE114" s="17">
        <v>113</v>
      </c>
      <c r="BI114" s="14">
        <f t="shared" si="18"/>
        <v>435.64912605109771</v>
      </c>
      <c r="BJ114" s="3">
        <f t="shared" si="28"/>
        <v>-17.579118751097724</v>
      </c>
      <c r="BK114" s="135">
        <f t="shared" si="29"/>
        <v>17.579118751097724</v>
      </c>
      <c r="BL114" s="140">
        <f t="shared" si="35"/>
        <v>0.73906036004708109</v>
      </c>
      <c r="BM114" s="36">
        <f t="shared" si="30"/>
        <v>4.2048265707047588E-2</v>
      </c>
      <c r="BN114" s="17"/>
      <c r="BO114" s="40">
        <f t="shared" si="31"/>
        <v>-0.59154108102249303</v>
      </c>
      <c r="BP114" s="41">
        <f t="shared" si="32"/>
        <v>0.44642857142857145</v>
      </c>
      <c r="BQ114" s="42">
        <f t="shared" si="33"/>
        <v>-0.13468979400891959</v>
      </c>
      <c r="BR114" s="31">
        <f t="shared" si="34"/>
        <v>0.73917145614189961</v>
      </c>
    </row>
    <row r="115" spans="1:70" x14ac:dyDescent="0.3">
      <c r="A115" s="25">
        <v>43997</v>
      </c>
      <c r="B115">
        <v>128.6340027</v>
      </c>
      <c r="C115" s="17">
        <v>114</v>
      </c>
      <c r="G115" s="14">
        <f t="shared" si="19"/>
        <v>129.64386563050803</v>
      </c>
      <c r="H115" s="3">
        <f t="shared" si="20"/>
        <v>-1.0098629305080351</v>
      </c>
      <c r="I115" s="135">
        <f t="shared" si="21"/>
        <v>1.0098629305080351</v>
      </c>
      <c r="J115" s="140">
        <f t="shared" si="22"/>
        <v>7.7895157290835387E-3</v>
      </c>
      <c r="K115" s="159">
        <f t="shared" si="23"/>
        <v>7.8506686359067577E-3</v>
      </c>
      <c r="L115" s="17"/>
      <c r="M115" s="40">
        <f t="shared" si="24"/>
        <v>-9.2162301560570592E-2</v>
      </c>
      <c r="N115" s="41">
        <f t="shared" si="25"/>
        <v>0.45039682539682541</v>
      </c>
      <c r="O115" s="42">
        <f t="shared" si="26"/>
        <v>-0.1246588315</v>
      </c>
      <c r="P115" s="31">
        <f t="shared" si="27"/>
        <v>7.9280992351043172E-3</v>
      </c>
      <c r="BC115" s="25">
        <v>43997</v>
      </c>
      <c r="BD115">
        <v>425.5</v>
      </c>
      <c r="BE115" s="17">
        <v>114</v>
      </c>
      <c r="BI115" s="14">
        <f t="shared" si="18"/>
        <v>436.44953174525506</v>
      </c>
      <c r="BJ115" s="3">
        <f t="shared" si="28"/>
        <v>-10.949531745255058</v>
      </c>
      <c r="BK115" s="135">
        <f t="shared" si="29"/>
        <v>10.949531745255058</v>
      </c>
      <c r="BL115" s="140">
        <f t="shared" si="35"/>
        <v>0.46033962160303521</v>
      </c>
      <c r="BM115" s="36">
        <f t="shared" si="30"/>
        <v>2.5733329601069468E-2</v>
      </c>
      <c r="BN115" s="17"/>
      <c r="BO115" s="40">
        <f t="shared" si="31"/>
        <v>-0.3684540696827478</v>
      </c>
      <c r="BP115" s="41">
        <f t="shared" si="32"/>
        <v>0.45039682539682541</v>
      </c>
      <c r="BQ115" s="42">
        <f t="shared" si="33"/>
        <v>-0.1246588315</v>
      </c>
      <c r="BR115" s="31">
        <f t="shared" si="34"/>
        <v>0.28176790937802182</v>
      </c>
    </row>
    <row r="116" spans="1:70" x14ac:dyDescent="0.3">
      <c r="A116" s="25">
        <v>43998</v>
      </c>
      <c r="B116">
        <v>130.76350400000001</v>
      </c>
      <c r="C116" s="17">
        <v>115</v>
      </c>
      <c r="G116" s="14">
        <f t="shared" si="19"/>
        <v>129.98663269698483</v>
      </c>
      <c r="H116" s="3">
        <f t="shared" si="20"/>
        <v>0.77687130301518437</v>
      </c>
      <c r="I116" s="135">
        <f t="shared" si="21"/>
        <v>0.77687130301518437</v>
      </c>
      <c r="J116" s="140">
        <f t="shared" si="22"/>
        <v>5.9765476410652855E-3</v>
      </c>
      <c r="K116" s="159">
        <f t="shared" si="23"/>
        <v>5.9410407281161896E-3</v>
      </c>
      <c r="L116" s="17"/>
      <c r="M116" s="40">
        <f t="shared" si="24"/>
        <v>7.0898975632484554E-2</v>
      </c>
      <c r="N116" s="41">
        <f t="shared" si="25"/>
        <v>0.45436507936507936</v>
      </c>
      <c r="O116" s="42">
        <f t="shared" si="26"/>
        <v>-0.11464039683969043</v>
      </c>
      <c r="P116" s="31">
        <f t="shared" si="27"/>
        <v>4.6154240517179042E-3</v>
      </c>
      <c r="BC116" s="25">
        <v>43998</v>
      </c>
      <c r="BD116">
        <v>436.13000490000002</v>
      </c>
      <c r="BE116" s="17">
        <v>115</v>
      </c>
      <c r="BI116" s="14">
        <f t="shared" si="18"/>
        <v>437.24993743941241</v>
      </c>
      <c r="BJ116" s="3">
        <f t="shared" si="28"/>
        <v>-1.1199325394123889</v>
      </c>
      <c r="BK116" s="135">
        <f t="shared" si="29"/>
        <v>1.1199325394123889</v>
      </c>
      <c r="BL116" s="140">
        <f t="shared" si="35"/>
        <v>4.7084143268266876E-2</v>
      </c>
      <c r="BM116" s="36">
        <f t="shared" si="30"/>
        <v>2.5678869301119915E-3</v>
      </c>
      <c r="BN116" s="17"/>
      <c r="BO116" s="40">
        <f t="shared" si="31"/>
        <v>-3.7685967904098921E-2</v>
      </c>
      <c r="BP116" s="41">
        <f t="shared" si="32"/>
        <v>0.45436507936507936</v>
      </c>
      <c r="BQ116" s="42">
        <f t="shared" si="33"/>
        <v>-0.11464039683969043</v>
      </c>
      <c r="BR116" s="31">
        <f t="shared" si="34"/>
        <v>2.8758601305642062E-3</v>
      </c>
    </row>
    <row r="117" spans="1:70" x14ac:dyDescent="0.3">
      <c r="A117" s="25">
        <v>43999</v>
      </c>
      <c r="B117">
        <v>132.04899599999999</v>
      </c>
      <c r="C117" s="17">
        <v>116</v>
      </c>
      <c r="G117" s="14">
        <f t="shared" si="19"/>
        <v>130.32939976346165</v>
      </c>
      <c r="H117" s="3">
        <f t="shared" si="20"/>
        <v>1.7195962365383366</v>
      </c>
      <c r="I117" s="135">
        <f t="shared" si="21"/>
        <v>1.7195962365383366</v>
      </c>
      <c r="J117" s="140">
        <f t="shared" si="22"/>
        <v>1.3194231229939509E-2</v>
      </c>
      <c r="K117" s="159">
        <f t="shared" si="23"/>
        <v>1.3022410534180334E-2</v>
      </c>
      <c r="L117" s="17"/>
      <c r="M117" s="40">
        <f t="shared" si="24"/>
        <v>0.15693411662762993</v>
      </c>
      <c r="N117" s="41">
        <f t="shared" si="25"/>
        <v>0.45833333333333331</v>
      </c>
      <c r="O117" s="42">
        <f t="shared" si="26"/>
        <v>-0.10463345561407539</v>
      </c>
      <c r="P117" s="31">
        <f t="shared" si="27"/>
        <v>2.239328814523369E-2</v>
      </c>
      <c r="BC117" s="25">
        <v>43999</v>
      </c>
      <c r="BD117">
        <v>447.76998900000001</v>
      </c>
      <c r="BE117" s="17">
        <v>116</v>
      </c>
      <c r="BI117" s="14">
        <f t="shared" si="18"/>
        <v>438.05034313356981</v>
      </c>
      <c r="BJ117" s="3">
        <f t="shared" si="28"/>
        <v>9.7196458664301986</v>
      </c>
      <c r="BK117" s="135">
        <f t="shared" si="29"/>
        <v>9.7196458664301986</v>
      </c>
      <c r="BL117" s="140">
        <f t="shared" si="35"/>
        <v>0.40863282598426387</v>
      </c>
      <c r="BM117" s="36">
        <f t="shared" si="30"/>
        <v>2.1706782734896953E-2</v>
      </c>
      <c r="BN117" s="17"/>
      <c r="BO117" s="40">
        <f t="shared" si="31"/>
        <v>0.32706814854555732</v>
      </c>
      <c r="BP117" s="41">
        <f t="shared" si="32"/>
        <v>0.45833333333333331</v>
      </c>
      <c r="BQ117" s="42">
        <f t="shared" si="33"/>
        <v>-0.10463345561407539</v>
      </c>
      <c r="BR117" s="31">
        <f t="shared" si="34"/>
        <v>0.21098224108273958</v>
      </c>
    </row>
    <row r="118" spans="1:70" x14ac:dyDescent="0.3">
      <c r="A118" s="25">
        <v>44000</v>
      </c>
      <c r="B118">
        <v>132.69900509999999</v>
      </c>
      <c r="C118" s="17">
        <v>117</v>
      </c>
      <c r="G118" s="14">
        <f t="shared" si="19"/>
        <v>130.67216682993848</v>
      </c>
      <c r="H118" s="3">
        <f t="shared" si="20"/>
        <v>2.0268382700615177</v>
      </c>
      <c r="I118" s="135">
        <f t="shared" si="21"/>
        <v>2.0268382700615177</v>
      </c>
      <c r="J118" s="140">
        <f t="shared" si="22"/>
        <v>1.5510864472763499E-2</v>
      </c>
      <c r="K118" s="159">
        <f t="shared" si="23"/>
        <v>1.5273952269153205E-2</v>
      </c>
      <c r="L118" s="17"/>
      <c r="M118" s="40">
        <f t="shared" si="24"/>
        <v>0.18497369713921605</v>
      </c>
      <c r="N118" s="41">
        <f t="shared" si="25"/>
        <v>0.46230158730158732</v>
      </c>
      <c r="O118" s="42">
        <f t="shared" si="26"/>
        <v>-9.4636981567699813E-2</v>
      </c>
      <c r="P118" s="31">
        <f t="shared" si="27"/>
        <v>3.0957830994212676E-2</v>
      </c>
      <c r="BC118" s="25">
        <v>44000</v>
      </c>
      <c r="BD118">
        <v>449.86999509999998</v>
      </c>
      <c r="BE118" s="17">
        <v>117</v>
      </c>
      <c r="BI118" s="14">
        <f t="shared" si="18"/>
        <v>438.85074882772722</v>
      </c>
      <c r="BJ118" s="3">
        <f t="shared" si="28"/>
        <v>11.019246272272767</v>
      </c>
      <c r="BK118" s="135">
        <f t="shared" si="29"/>
        <v>11.019246272272767</v>
      </c>
      <c r="BL118" s="140">
        <f t="shared" si="35"/>
        <v>0.46327055597851419</v>
      </c>
      <c r="BM118" s="36">
        <f t="shared" si="30"/>
        <v>2.4494290333418076E-2</v>
      </c>
      <c r="BN118" s="17"/>
      <c r="BO118" s="40">
        <f t="shared" si="31"/>
        <v>0.37079997832919664</v>
      </c>
      <c r="BP118" s="41">
        <f t="shared" si="32"/>
        <v>0.46230158730158732</v>
      </c>
      <c r="BQ118" s="42">
        <f t="shared" si="33"/>
        <v>-9.4636981567699813E-2</v>
      </c>
      <c r="BR118" s="31">
        <f t="shared" si="34"/>
        <v>0.26990861744848399</v>
      </c>
    </row>
    <row r="119" spans="1:70" x14ac:dyDescent="0.3">
      <c r="A119" s="25">
        <v>44001</v>
      </c>
      <c r="B119">
        <v>133.75050350000001</v>
      </c>
      <c r="C119" s="17">
        <v>118</v>
      </c>
      <c r="G119" s="14">
        <f t="shared" si="19"/>
        <v>131.0149338964153</v>
      </c>
      <c r="H119" s="3">
        <f t="shared" si="20"/>
        <v>2.7355696035847075</v>
      </c>
      <c r="I119" s="135">
        <f t="shared" si="21"/>
        <v>2.7355696035847075</v>
      </c>
      <c r="J119" s="140">
        <f t="shared" si="22"/>
        <v>2.0879830430228195E-2</v>
      </c>
      <c r="K119" s="159">
        <f t="shared" si="23"/>
        <v>2.0452779855028413E-2</v>
      </c>
      <c r="L119" s="17"/>
      <c r="M119" s="40">
        <f t="shared" si="24"/>
        <v>0.2496540700020258</v>
      </c>
      <c r="N119" s="41">
        <f t="shared" si="25"/>
        <v>0.46626984126984128</v>
      </c>
      <c r="O119" s="42">
        <f t="shared" si="26"/>
        <v>-8.4649955845010449E-2</v>
      </c>
      <c r="P119" s="31">
        <f t="shared" si="27"/>
        <v>5.5950002880225363E-2</v>
      </c>
      <c r="BC119" s="25">
        <v>44001</v>
      </c>
      <c r="BD119">
        <v>453.72000120000001</v>
      </c>
      <c r="BE119" s="17">
        <v>118</v>
      </c>
      <c r="BI119" s="14">
        <f t="shared" si="18"/>
        <v>439.65115452188456</v>
      </c>
      <c r="BJ119" s="3">
        <f t="shared" si="28"/>
        <v>14.068846678115449</v>
      </c>
      <c r="BK119" s="135">
        <f t="shared" si="29"/>
        <v>14.068846678115449</v>
      </c>
      <c r="BL119" s="140">
        <f t="shared" si="35"/>
        <v>0.5914816913519001</v>
      </c>
      <c r="BM119" s="36">
        <f t="shared" si="30"/>
        <v>3.1007772725262544E-2</v>
      </c>
      <c r="BN119" s="17"/>
      <c r="BO119" s="40">
        <f t="shared" si="31"/>
        <v>0.47341967993660383</v>
      </c>
      <c r="BP119" s="41">
        <f t="shared" si="32"/>
        <v>0.46626984126984128</v>
      </c>
      <c r="BQ119" s="42">
        <f t="shared" si="33"/>
        <v>-8.4649955845010449E-2</v>
      </c>
      <c r="BR119" s="31">
        <f t="shared" si="34"/>
        <v>0.43624360030156878</v>
      </c>
    </row>
    <row r="120" spans="1:70" x14ac:dyDescent="0.3">
      <c r="A120" s="25">
        <v>44004</v>
      </c>
      <c r="B120">
        <v>135.6909943</v>
      </c>
      <c r="C120" s="17">
        <v>119</v>
      </c>
      <c r="G120" s="14">
        <f t="shared" si="19"/>
        <v>131.35770096289212</v>
      </c>
      <c r="H120" s="3">
        <f t="shared" si="20"/>
        <v>4.3332933371078752</v>
      </c>
      <c r="I120" s="135">
        <f t="shared" si="21"/>
        <v>4.3332933371078752</v>
      </c>
      <c r="J120" s="140">
        <f t="shared" si="22"/>
        <v>3.2988498621272372E-2</v>
      </c>
      <c r="K120" s="159">
        <f t="shared" si="23"/>
        <v>3.1935010569141914E-2</v>
      </c>
      <c r="L120" s="17"/>
      <c r="M120" s="40">
        <f t="shared" si="24"/>
        <v>0.39546583523373424</v>
      </c>
      <c r="N120" s="41">
        <f t="shared" si="25"/>
        <v>0.47023809523809523</v>
      </c>
      <c r="O120" s="42">
        <f t="shared" si="26"/>
        <v>-7.4671366245484247E-2</v>
      </c>
      <c r="P120" s="31">
        <f t="shared" si="27"/>
        <v>0.13838376851973225</v>
      </c>
      <c r="BC120" s="25">
        <v>44004</v>
      </c>
      <c r="BD120">
        <v>468.0400085</v>
      </c>
      <c r="BE120" s="17">
        <v>119</v>
      </c>
      <c r="BI120" s="14">
        <f t="shared" si="18"/>
        <v>440.45156021604197</v>
      </c>
      <c r="BJ120" s="3">
        <f t="shared" si="28"/>
        <v>27.58844828395803</v>
      </c>
      <c r="BK120" s="135">
        <f t="shared" si="29"/>
        <v>27.58844828395803</v>
      </c>
      <c r="BL120" s="140">
        <f t="shared" si="35"/>
        <v>1.1598720510724736</v>
      </c>
      <c r="BM120" s="36">
        <f t="shared" si="30"/>
        <v>5.8944636746706733E-2</v>
      </c>
      <c r="BN120" s="17"/>
      <c r="BO120" s="40">
        <f t="shared" si="31"/>
        <v>0.92835714649272494</v>
      </c>
      <c r="BP120" s="41">
        <f t="shared" si="32"/>
        <v>0.47023809523809523</v>
      </c>
      <c r="BQ120" s="42">
        <f t="shared" si="33"/>
        <v>-7.4671366245484247E-2</v>
      </c>
      <c r="BR120" s="31">
        <f t="shared" si="34"/>
        <v>1.6261910625032108</v>
      </c>
    </row>
    <row r="121" spans="1:70" x14ac:dyDescent="0.3">
      <c r="A121" s="25">
        <v>44005</v>
      </c>
      <c r="B121">
        <v>138.22050479999999</v>
      </c>
      <c r="C121" s="17">
        <v>120</v>
      </c>
      <c r="G121" s="14">
        <f t="shared" si="19"/>
        <v>131.70046802936895</v>
      </c>
      <c r="H121" s="3">
        <f t="shared" si="20"/>
        <v>6.5200367706310374</v>
      </c>
      <c r="I121" s="135">
        <f t="shared" si="21"/>
        <v>6.5200367706310374</v>
      </c>
      <c r="J121" s="140">
        <f t="shared" si="22"/>
        <v>4.9506557328080882E-2</v>
      </c>
      <c r="K121" s="159">
        <f t="shared" si="23"/>
        <v>4.7171270138719953E-2</v>
      </c>
      <c r="L121" s="17"/>
      <c r="M121" s="40">
        <f t="shared" si="24"/>
        <v>0.59503282761216714</v>
      </c>
      <c r="N121" s="41">
        <f t="shared" si="25"/>
        <v>0.47420634920634919</v>
      </c>
      <c r="O121" s="42">
        <f t="shared" si="26"/>
        <v>-6.4700206491002693E-2</v>
      </c>
      <c r="P121" s="31">
        <f t="shared" si="27"/>
        <v>0.30755841582182397</v>
      </c>
      <c r="BC121" s="25">
        <v>44005</v>
      </c>
      <c r="BD121">
        <v>466.26000979999998</v>
      </c>
      <c r="BE121" s="17">
        <v>120</v>
      </c>
      <c r="BI121" s="14">
        <f t="shared" si="18"/>
        <v>441.25196591019937</v>
      </c>
      <c r="BJ121" s="3">
        <f t="shared" si="28"/>
        <v>25.008043889800604</v>
      </c>
      <c r="BK121" s="135">
        <f t="shared" si="29"/>
        <v>25.008043889800604</v>
      </c>
      <c r="BL121" s="140">
        <f t="shared" si="35"/>
        <v>1.0513868290533681</v>
      </c>
      <c r="BM121" s="36">
        <f t="shared" si="30"/>
        <v>5.3635403775090393E-2</v>
      </c>
      <c r="BN121" s="17"/>
      <c r="BO121" s="40">
        <f t="shared" si="31"/>
        <v>0.84152599036894216</v>
      </c>
      <c r="BP121" s="41">
        <f t="shared" si="32"/>
        <v>0.47420634920634919</v>
      </c>
      <c r="BQ121" s="42">
        <f t="shared" si="33"/>
        <v>-6.4700206491002693E-2</v>
      </c>
      <c r="BR121" s="31">
        <f t="shared" si="34"/>
        <v>1.3413165316546376</v>
      </c>
    </row>
    <row r="122" spans="1:70" x14ac:dyDescent="0.3">
      <c r="A122" s="25">
        <v>44006</v>
      </c>
      <c r="B122">
        <v>136.72000120000001</v>
      </c>
      <c r="C122" s="17">
        <v>121</v>
      </c>
      <c r="G122" s="14">
        <f t="shared" si="19"/>
        <v>132.04323509584574</v>
      </c>
      <c r="H122" s="3">
        <f t="shared" si="20"/>
        <v>4.6767661041542681</v>
      </c>
      <c r="I122" s="135">
        <f t="shared" si="21"/>
        <v>4.6767661041542681</v>
      </c>
      <c r="J122" s="140">
        <f t="shared" si="22"/>
        <v>3.541844533542033E-2</v>
      </c>
      <c r="K122" s="159">
        <f t="shared" si="23"/>
        <v>3.4206890455719716E-2</v>
      </c>
      <c r="L122" s="17"/>
      <c r="M122" s="40">
        <f t="shared" si="24"/>
        <v>0.42681191179330091</v>
      </c>
      <c r="N122" s="41">
        <f t="shared" si="25"/>
        <v>0.4781746031746032</v>
      </c>
      <c r="O122" s="42">
        <f t="shared" si="26"/>
        <v>-5.4735475504070312E-2</v>
      </c>
      <c r="P122" s="31">
        <f t="shared" si="27"/>
        <v>0.15997762581182809</v>
      </c>
      <c r="BC122" s="25">
        <v>44006</v>
      </c>
      <c r="BD122">
        <v>457.85000609999997</v>
      </c>
      <c r="BE122" s="17">
        <v>121</v>
      </c>
      <c r="BI122" s="14">
        <f t="shared" si="18"/>
        <v>442.05237160435672</v>
      </c>
      <c r="BJ122" s="3">
        <f t="shared" si="28"/>
        <v>15.797634495643251</v>
      </c>
      <c r="BK122" s="135">
        <f t="shared" si="29"/>
        <v>15.797634495643251</v>
      </c>
      <c r="BL122" s="140">
        <f t="shared" si="35"/>
        <v>0.66416329530245766</v>
      </c>
      <c r="BM122" s="36">
        <f t="shared" si="30"/>
        <v>3.4503951698523855E-2</v>
      </c>
      <c r="BN122" s="17"/>
      <c r="BO122" s="40">
        <f t="shared" si="31"/>
        <v>0.53159375731321068</v>
      </c>
      <c r="BP122" s="41">
        <f t="shared" si="32"/>
        <v>0.4781746031746032</v>
      </c>
      <c r="BQ122" s="42">
        <f t="shared" si="33"/>
        <v>-5.4735475504070312E-2</v>
      </c>
      <c r="BR122" s="31">
        <f t="shared" si="34"/>
        <v>0.54508081758860893</v>
      </c>
    </row>
    <row r="123" spans="1:70" x14ac:dyDescent="0.3">
      <c r="A123" s="25">
        <v>44007</v>
      </c>
      <c r="B123">
        <v>137.72900390000001</v>
      </c>
      <c r="C123" s="17">
        <v>122</v>
      </c>
      <c r="G123" s="14">
        <f t="shared" si="19"/>
        <v>132.38600216232257</v>
      </c>
      <c r="H123" s="3">
        <f t="shared" si="20"/>
        <v>5.3430017376774401</v>
      </c>
      <c r="I123" s="135">
        <f t="shared" si="21"/>
        <v>5.3430017376774401</v>
      </c>
      <c r="J123" s="140">
        <f t="shared" si="22"/>
        <v>4.0359264955566986E-2</v>
      </c>
      <c r="K123" s="159">
        <f t="shared" si="23"/>
        <v>3.8793584404028643E-2</v>
      </c>
      <c r="L123" s="17"/>
      <c r="M123" s="40">
        <f t="shared" si="24"/>
        <v>0.48761403405386422</v>
      </c>
      <c r="N123" s="41">
        <f t="shared" si="25"/>
        <v>0.48214285714285715</v>
      </c>
      <c r="O123" s="42">
        <f t="shared" si="26"/>
        <v>-4.477617669551625E-2</v>
      </c>
      <c r="P123" s="31">
        <f t="shared" si="27"/>
        <v>0.20727418888146149</v>
      </c>
      <c r="BC123" s="25">
        <v>44007</v>
      </c>
      <c r="BD123">
        <v>465.9100037</v>
      </c>
      <c r="BE123" s="17">
        <v>122</v>
      </c>
      <c r="BI123" s="14">
        <f t="shared" si="18"/>
        <v>442.85277729851413</v>
      </c>
      <c r="BJ123" s="3">
        <f t="shared" si="28"/>
        <v>23.057226401485877</v>
      </c>
      <c r="BK123" s="135">
        <f t="shared" si="29"/>
        <v>23.057226401485877</v>
      </c>
      <c r="BL123" s="140">
        <f t="shared" si="35"/>
        <v>0.96937066568852404</v>
      </c>
      <c r="BM123" s="36">
        <f t="shared" si="30"/>
        <v>4.9488584100745026E-2</v>
      </c>
      <c r="BN123" s="17"/>
      <c r="BO123" s="40">
        <f t="shared" si="31"/>
        <v>0.77588056739555078</v>
      </c>
      <c r="BP123" s="41">
        <f t="shared" si="32"/>
        <v>0.48214285714285715</v>
      </c>
      <c r="BQ123" s="42">
        <f t="shared" si="33"/>
        <v>-4.477617669551625E-2</v>
      </c>
      <c r="BR123" s="31">
        <f t="shared" si="34"/>
        <v>1.1410694878998524</v>
      </c>
    </row>
    <row r="124" spans="1:70" x14ac:dyDescent="0.3">
      <c r="A124" s="25">
        <v>44008</v>
      </c>
      <c r="B124">
        <v>134.64349369999999</v>
      </c>
      <c r="C124" s="17">
        <v>123</v>
      </c>
      <c r="G124" s="14">
        <f t="shared" si="19"/>
        <v>132.72876922879939</v>
      </c>
      <c r="H124" s="3">
        <f t="shared" si="20"/>
        <v>1.9147244712006</v>
      </c>
      <c r="I124" s="135">
        <f t="shared" si="21"/>
        <v>1.9147244712006</v>
      </c>
      <c r="J124" s="140">
        <f t="shared" si="22"/>
        <v>1.4425843638314582E-2</v>
      </c>
      <c r="K124" s="159">
        <f t="shared" si="23"/>
        <v>1.4220698071507335E-2</v>
      </c>
      <c r="L124" s="17"/>
      <c r="M124" s="40">
        <f t="shared" si="24"/>
        <v>0.17474194644556204</v>
      </c>
      <c r="N124" s="41">
        <f t="shared" si="25"/>
        <v>0.4861111111111111</v>
      </c>
      <c r="O124" s="42">
        <f t="shared" si="26"/>
        <v>-3.4821317260347699E-2</v>
      </c>
      <c r="P124" s="31">
        <f t="shared" si="27"/>
        <v>2.7228718595070273E-2</v>
      </c>
      <c r="BC124" s="25">
        <v>44008</v>
      </c>
      <c r="BD124">
        <v>443.39999390000003</v>
      </c>
      <c r="BE124" s="17">
        <v>123</v>
      </c>
      <c r="BI124" s="14">
        <f t="shared" si="18"/>
        <v>443.65318299267147</v>
      </c>
      <c r="BJ124" s="3">
        <f t="shared" si="28"/>
        <v>-0.25318909267144818</v>
      </c>
      <c r="BK124" s="135">
        <f t="shared" si="29"/>
        <v>0.25318909267144818</v>
      </c>
      <c r="BL124" s="140">
        <f t="shared" si="35"/>
        <v>1.0644562144394723E-2</v>
      </c>
      <c r="BM124" s="36">
        <f t="shared" si="30"/>
        <v>5.7101735713724409E-4</v>
      </c>
      <c r="BN124" s="17"/>
      <c r="BO124" s="40">
        <f t="shared" si="31"/>
        <v>-8.5198667636600962E-3</v>
      </c>
      <c r="BP124" s="41">
        <f t="shared" si="32"/>
        <v>0.4861111111111111</v>
      </c>
      <c r="BQ124" s="42">
        <f t="shared" si="33"/>
        <v>-3.4821317260347699E-2</v>
      </c>
      <c r="BR124" s="31">
        <f t="shared" si="34"/>
        <v>1.4457536655322712E-4</v>
      </c>
    </row>
    <row r="125" spans="1:70" x14ac:dyDescent="0.3">
      <c r="A125" s="25">
        <v>44011</v>
      </c>
      <c r="B125">
        <v>134.0189972</v>
      </c>
      <c r="C125" s="17">
        <v>124</v>
      </c>
      <c r="G125" s="14">
        <f t="shared" si="19"/>
        <v>133.07153629527622</v>
      </c>
      <c r="H125" s="3">
        <f t="shared" si="20"/>
        <v>0.94746090472378341</v>
      </c>
      <c r="I125" s="135">
        <f t="shared" si="21"/>
        <v>0.94746090472378341</v>
      </c>
      <c r="J125" s="140">
        <f t="shared" si="22"/>
        <v>7.1199366228209427E-3</v>
      </c>
      <c r="K125" s="159">
        <f t="shared" si="23"/>
        <v>7.069601508134426E-3</v>
      </c>
      <c r="L125" s="17"/>
      <c r="M125" s="40">
        <f t="shared" si="24"/>
        <v>8.646735609363905E-2</v>
      </c>
      <c r="N125" s="41">
        <f t="shared" si="25"/>
        <v>0.49007936507936506</v>
      </c>
      <c r="O125" s="42">
        <f t="shared" si="26"/>
        <v>-2.4869907480456668E-2</v>
      </c>
      <c r="P125" s="31">
        <f t="shared" si="27"/>
        <v>6.6981710409336663E-3</v>
      </c>
      <c r="BC125" s="25">
        <v>44011</v>
      </c>
      <c r="BD125">
        <v>447.23999020000002</v>
      </c>
      <c r="BE125" s="17">
        <v>124</v>
      </c>
      <c r="BI125" s="14">
        <f t="shared" si="18"/>
        <v>444.45358868682888</v>
      </c>
      <c r="BJ125" s="3">
        <f t="shared" si="28"/>
        <v>2.7864015131711426</v>
      </c>
      <c r="BK125" s="135">
        <f t="shared" si="29"/>
        <v>2.7864015131711426</v>
      </c>
      <c r="BL125" s="140">
        <f t="shared" si="35"/>
        <v>0.11714574175860792</v>
      </c>
      <c r="BM125" s="36">
        <f t="shared" si="30"/>
        <v>6.2302154866006043E-3</v>
      </c>
      <c r="BN125" s="17"/>
      <c r="BO125" s="40">
        <f t="shared" si="31"/>
        <v>9.3763002946954555E-2</v>
      </c>
      <c r="BP125" s="41">
        <f t="shared" si="32"/>
        <v>0.49007936507936506</v>
      </c>
      <c r="BQ125" s="42">
        <f t="shared" si="33"/>
        <v>-2.4869907480456668E-2</v>
      </c>
      <c r="BR125" s="31">
        <f t="shared" si="34"/>
        <v>1.735988185924621E-2</v>
      </c>
    </row>
    <row r="126" spans="1:70" x14ac:dyDescent="0.3">
      <c r="A126" s="25">
        <v>44012</v>
      </c>
      <c r="B126">
        <v>137.9409943</v>
      </c>
      <c r="C126" s="17">
        <v>125</v>
      </c>
      <c r="G126" s="14">
        <f t="shared" si="19"/>
        <v>133.41430336175301</v>
      </c>
      <c r="H126" s="3">
        <f t="shared" si="20"/>
        <v>4.5266909382469862</v>
      </c>
      <c r="I126" s="135">
        <f t="shared" si="21"/>
        <v>4.5266909382469862</v>
      </c>
      <c r="J126" s="140">
        <f t="shared" si="22"/>
        <v>3.3929577445477185E-2</v>
      </c>
      <c r="K126" s="159">
        <f t="shared" si="23"/>
        <v>3.2816139692324851E-2</v>
      </c>
      <c r="L126" s="17"/>
      <c r="M126" s="40">
        <f t="shared" si="24"/>
        <v>0.4131157236481024</v>
      </c>
      <c r="N126" s="41">
        <f t="shared" si="25"/>
        <v>0.49404761904761907</v>
      </c>
      <c r="O126" s="42">
        <f t="shared" si="26"/>
        <v>-1.4920960032900372E-2</v>
      </c>
      <c r="P126" s="31">
        <f t="shared" si="27"/>
        <v>0.14854852217349415</v>
      </c>
      <c r="BC126" s="25">
        <v>44012</v>
      </c>
      <c r="BD126">
        <v>455.0400085</v>
      </c>
      <c r="BE126" s="17">
        <v>125</v>
      </c>
      <c r="BI126" s="14">
        <f t="shared" si="18"/>
        <v>445.25399438098623</v>
      </c>
      <c r="BJ126" s="3">
        <f t="shared" si="28"/>
        <v>9.7860141190137711</v>
      </c>
      <c r="BK126" s="135">
        <f t="shared" si="29"/>
        <v>9.7860141190137711</v>
      </c>
      <c r="BL126" s="140">
        <f t="shared" si="35"/>
        <v>0.41142307647091281</v>
      </c>
      <c r="BM126" s="36">
        <f t="shared" si="30"/>
        <v>2.1505832314113477E-2</v>
      </c>
      <c r="BN126" s="17"/>
      <c r="BO126" s="40">
        <f t="shared" si="31"/>
        <v>0.32930145434630509</v>
      </c>
      <c r="BP126" s="41">
        <f t="shared" si="32"/>
        <v>0.49404761904761907</v>
      </c>
      <c r="BQ126" s="42">
        <f t="shared" si="33"/>
        <v>-1.4920960032900372E-2</v>
      </c>
      <c r="BR126" s="31">
        <f t="shared" si="34"/>
        <v>0.21045637866705708</v>
      </c>
    </row>
    <row r="127" spans="1:70" x14ac:dyDescent="0.3">
      <c r="A127" s="25">
        <v>44013</v>
      </c>
      <c r="B127">
        <v>143.9349976</v>
      </c>
      <c r="C127" s="17">
        <v>126</v>
      </c>
      <c r="G127" s="14">
        <f t="shared" si="19"/>
        <v>133.75707042822984</v>
      </c>
      <c r="H127" s="3">
        <f t="shared" si="20"/>
        <v>10.177927171770165</v>
      </c>
      <c r="I127" s="135">
        <f t="shared" si="21"/>
        <v>10.177927171770165</v>
      </c>
      <c r="J127" s="140">
        <f t="shared" si="22"/>
        <v>7.6092629265765391E-2</v>
      </c>
      <c r="K127" s="159">
        <f t="shared" si="23"/>
        <v>7.0711969579872108E-2</v>
      </c>
      <c r="L127" s="17"/>
      <c r="M127" s="40">
        <f t="shared" si="24"/>
        <v>0.92885991249754307</v>
      </c>
      <c r="N127" s="41">
        <f t="shared" si="25"/>
        <v>0.49801587301587302</v>
      </c>
      <c r="O127" s="42">
        <f t="shared" si="26"/>
        <v>-4.9734893024984917E-3</v>
      </c>
      <c r="P127" s="31">
        <f t="shared" si="27"/>
        <v>0.71970127655636562</v>
      </c>
      <c r="BC127" s="25">
        <v>44013</v>
      </c>
      <c r="BD127">
        <v>485.64001459999997</v>
      </c>
      <c r="BE127" s="17">
        <v>126</v>
      </c>
      <c r="BI127" s="14">
        <f t="shared" si="18"/>
        <v>446.05440007514363</v>
      </c>
      <c r="BJ127" s="3">
        <f t="shared" si="28"/>
        <v>39.585614524856339</v>
      </c>
      <c r="BK127" s="135">
        <f t="shared" si="29"/>
        <v>39.585614524856339</v>
      </c>
      <c r="BL127" s="140">
        <f t="shared" si="35"/>
        <v>1.6642562654967215</v>
      </c>
      <c r="BM127" s="36">
        <f t="shared" si="30"/>
        <v>8.1512258740584306E-2</v>
      </c>
      <c r="BN127" s="17"/>
      <c r="BO127" s="40">
        <f t="shared" si="31"/>
        <v>1.3320643395455296</v>
      </c>
      <c r="BP127" s="41">
        <f t="shared" si="32"/>
        <v>0.49801587301587302</v>
      </c>
      <c r="BQ127" s="42">
        <f t="shared" si="33"/>
        <v>-4.9734893024984917E-3</v>
      </c>
      <c r="BR127" s="31">
        <f t="shared" si="34"/>
        <v>3.2267128535551222</v>
      </c>
    </row>
    <row r="128" spans="1:70" x14ac:dyDescent="0.3">
      <c r="A128" s="25">
        <v>44014</v>
      </c>
      <c r="B128">
        <v>144.51499939999999</v>
      </c>
      <c r="C128" s="17">
        <v>127</v>
      </c>
      <c r="G128" s="14">
        <f t="shared" si="19"/>
        <v>134.09983749470666</v>
      </c>
      <c r="H128" s="3">
        <f t="shared" si="20"/>
        <v>10.415161905293331</v>
      </c>
      <c r="I128" s="135">
        <f t="shared" si="21"/>
        <v>10.415161905293331</v>
      </c>
      <c r="J128" s="140">
        <f t="shared" si="22"/>
        <v>7.7667222420791146E-2</v>
      </c>
      <c r="K128" s="159">
        <f t="shared" si="23"/>
        <v>7.2069764028199076E-2</v>
      </c>
      <c r="L128" s="17"/>
      <c r="M128" s="40">
        <f t="shared" si="24"/>
        <v>0.95051047356983087</v>
      </c>
      <c r="N128" s="41">
        <f t="shared" si="25"/>
        <v>0.50198412698412698</v>
      </c>
      <c r="O128" s="42">
        <f t="shared" si="26"/>
        <v>4.9734893024984917E-3</v>
      </c>
      <c r="P128" s="31">
        <f t="shared" si="27"/>
        <v>0.75061826082997873</v>
      </c>
      <c r="BC128" s="25">
        <v>44014</v>
      </c>
      <c r="BD128">
        <v>476.89001459999997</v>
      </c>
      <c r="BE128" s="17">
        <v>127</v>
      </c>
      <c r="BI128" s="14">
        <f t="shared" si="18"/>
        <v>446.85480576930104</v>
      </c>
      <c r="BJ128" s="3">
        <f t="shared" si="28"/>
        <v>30.035208830698934</v>
      </c>
      <c r="BK128" s="135">
        <f t="shared" si="29"/>
        <v>30.035208830698934</v>
      </c>
      <c r="BL128" s="140">
        <f t="shared" si="35"/>
        <v>1.2627386256844919</v>
      </c>
      <c r="BM128" s="36">
        <f t="shared" si="30"/>
        <v>6.2981416912013768E-2</v>
      </c>
      <c r="BN128" s="17"/>
      <c r="BO128" s="40">
        <f t="shared" si="31"/>
        <v>1.0106911587555369</v>
      </c>
      <c r="BP128" s="41">
        <f t="shared" si="32"/>
        <v>0.50198412698412698</v>
      </c>
      <c r="BQ128" s="42">
        <f t="shared" si="33"/>
        <v>4.9734893024984917E-3</v>
      </c>
      <c r="BR128" s="31">
        <f t="shared" si="34"/>
        <v>1.8916600094056475</v>
      </c>
    </row>
    <row r="129" spans="1:70" x14ac:dyDescent="0.3">
      <c r="A129" s="25">
        <v>44018</v>
      </c>
      <c r="B129">
        <v>152.85200499999999</v>
      </c>
      <c r="C129" s="17">
        <v>128</v>
      </c>
      <c r="G129" s="14">
        <f t="shared" si="19"/>
        <v>134.44260456118349</v>
      </c>
      <c r="H129" s="3">
        <f t="shared" si="20"/>
        <v>18.409400438816505</v>
      </c>
      <c r="I129" s="135">
        <f t="shared" si="21"/>
        <v>18.409400438816505</v>
      </c>
      <c r="J129" s="140">
        <f t="shared" si="22"/>
        <v>0.1369312986675929</v>
      </c>
      <c r="K129" s="159">
        <f t="shared" si="23"/>
        <v>0.12043937819995561</v>
      </c>
      <c r="L129" s="17"/>
      <c r="M129" s="40">
        <f t="shared" si="24"/>
        <v>1.6800821809925872</v>
      </c>
      <c r="N129" s="41">
        <f t="shared" si="25"/>
        <v>0.50595238095238093</v>
      </c>
      <c r="O129" s="42">
        <f t="shared" si="26"/>
        <v>1.4920960032900372E-2</v>
      </c>
      <c r="P129" s="31">
        <f t="shared" si="27"/>
        <v>2.2172167418850495</v>
      </c>
      <c r="BC129" s="25">
        <v>44018</v>
      </c>
      <c r="BD129">
        <v>493.80999759999997</v>
      </c>
      <c r="BE129" s="17">
        <v>128</v>
      </c>
      <c r="BI129" s="14">
        <f t="shared" si="18"/>
        <v>447.65521146345839</v>
      </c>
      <c r="BJ129" s="3">
        <f t="shared" si="28"/>
        <v>46.154786136541588</v>
      </c>
      <c r="BK129" s="135">
        <f t="shared" si="29"/>
        <v>46.154786136541588</v>
      </c>
      <c r="BL129" s="140">
        <f t="shared" si="35"/>
        <v>1.9404370232062051</v>
      </c>
      <c r="BM129" s="36">
        <f t="shared" si="30"/>
        <v>9.3466690348234432E-2</v>
      </c>
      <c r="BN129" s="17"/>
      <c r="BO129" s="40">
        <f t="shared" si="31"/>
        <v>1.5531183600353755</v>
      </c>
      <c r="BP129" s="41">
        <f t="shared" si="32"/>
        <v>0.50595238095238093</v>
      </c>
      <c r="BQ129" s="42">
        <f t="shared" si="33"/>
        <v>1.4920960032900372E-2</v>
      </c>
      <c r="BR129" s="31">
        <f t="shared" si="34"/>
        <v>4.3139351039131162</v>
      </c>
    </row>
    <row r="130" spans="1:70" x14ac:dyDescent="0.3">
      <c r="A130" s="25">
        <v>44019</v>
      </c>
      <c r="B130">
        <v>150.0059967</v>
      </c>
      <c r="C130" s="17">
        <v>129</v>
      </c>
      <c r="G130" s="14">
        <f t="shared" si="19"/>
        <v>134.78537162766031</v>
      </c>
      <c r="H130" s="3">
        <f t="shared" si="20"/>
        <v>15.220625072339686</v>
      </c>
      <c r="I130" s="135">
        <f t="shared" si="21"/>
        <v>15.220625072339686</v>
      </c>
      <c r="J130" s="140">
        <f t="shared" si="22"/>
        <v>0.11292490341152235</v>
      </c>
      <c r="K130" s="159">
        <f t="shared" si="23"/>
        <v>0.10146677737677194</v>
      </c>
      <c r="L130" s="17"/>
      <c r="M130" s="40">
        <f t="shared" si="24"/>
        <v>1.3890675610319261</v>
      </c>
      <c r="N130" s="41">
        <f t="shared" si="25"/>
        <v>0.50992063492063489</v>
      </c>
      <c r="O130" s="42">
        <f t="shared" si="26"/>
        <v>2.4869907480456525E-2</v>
      </c>
      <c r="P130" s="31">
        <f t="shared" si="27"/>
        <v>1.5443877757504043</v>
      </c>
      <c r="BC130" s="25">
        <v>44019</v>
      </c>
      <c r="BD130">
        <v>493.1600037</v>
      </c>
      <c r="BE130" s="17">
        <v>129</v>
      </c>
      <c r="BI130" s="14">
        <f t="shared" ref="BI130:BI193" si="36">($BH$17)*(BE130)+$BH$18</f>
        <v>448.45561715761579</v>
      </c>
      <c r="BJ130" s="3">
        <f t="shared" si="28"/>
        <v>44.704386542384213</v>
      </c>
      <c r="BK130" s="135">
        <f t="shared" si="29"/>
        <v>44.704386542384213</v>
      </c>
      <c r="BL130" s="140">
        <f t="shared" si="35"/>
        <v>1.8794594018903954</v>
      </c>
      <c r="BM130" s="36">
        <f t="shared" si="30"/>
        <v>9.064884866368618E-2</v>
      </c>
      <c r="BN130" s="17"/>
      <c r="BO130" s="40">
        <f t="shared" si="31"/>
        <v>1.5043121055245303</v>
      </c>
      <c r="BP130" s="41">
        <f t="shared" si="32"/>
        <v>0.50992063492063489</v>
      </c>
      <c r="BQ130" s="42">
        <f t="shared" si="33"/>
        <v>2.4869907480456525E-2</v>
      </c>
      <c r="BR130" s="31">
        <f t="shared" si="34"/>
        <v>4.0524011702835159</v>
      </c>
    </row>
    <row r="131" spans="1:70" x14ac:dyDescent="0.3">
      <c r="A131" s="25">
        <v>44020</v>
      </c>
      <c r="B131">
        <v>154.05549619999999</v>
      </c>
      <c r="C131" s="17">
        <v>130</v>
      </c>
      <c r="G131" s="14">
        <f t="shared" ref="G131:G194" si="37">($F$17)*(C131)+$F$18</f>
        <v>135.12813869413711</v>
      </c>
      <c r="H131" s="3">
        <f t="shared" ref="H131:H194" si="38">B131-G131</f>
        <v>18.927357505862886</v>
      </c>
      <c r="I131" s="135">
        <f t="shared" ref="I131:I194" si="39">ABS(H131)</f>
        <v>18.927357505862886</v>
      </c>
      <c r="J131" s="140">
        <f t="shared" ref="J131:J194" si="40">I131/G131</f>
        <v>0.1400696974647524</v>
      </c>
      <c r="K131" s="159">
        <f t="shared" ref="K131:K194" si="41">ABS((H131/B131))</f>
        <v>0.12286064420116993</v>
      </c>
      <c r="L131" s="17"/>
      <c r="M131" s="40">
        <f t="shared" ref="M131:M194" si="42">STANDARDIZE(H131,AVERAGE($H$2:$H$253),_xlfn.STDEV.S($H$2:$H$253))</f>
        <v>1.7273520767046147</v>
      </c>
      <c r="N131" s="41">
        <f t="shared" ref="N131:N194" si="43">(C131-0.5)/252</f>
        <v>0.51388888888888884</v>
      </c>
      <c r="O131" s="42">
        <f t="shared" ref="O131:O194" si="44">_xlfn.NORM.S.INV(N131)</f>
        <v>3.482131726034756E-2</v>
      </c>
      <c r="P131" s="31">
        <f t="shared" ref="P131:P194" si="45">(B131-G131)^2/B131</f>
        <v>2.3254273361961633</v>
      </c>
      <c r="BC131" s="25">
        <v>44020</v>
      </c>
      <c r="BD131">
        <v>502.77999879999999</v>
      </c>
      <c r="BE131" s="17">
        <v>130</v>
      </c>
      <c r="BI131" s="14">
        <f t="shared" si="36"/>
        <v>449.2560228517732</v>
      </c>
      <c r="BJ131" s="3">
        <f t="shared" ref="BJ131:BJ194" si="46">BD131-BI131</f>
        <v>53.523975948226791</v>
      </c>
      <c r="BK131" s="135">
        <f t="shared" ref="BK131:BK194" si="47">ABS(BJ131)</f>
        <v>53.523975948226791</v>
      </c>
      <c r="BL131" s="140">
        <f t="shared" si="35"/>
        <v>2.2502521028238487</v>
      </c>
      <c r="BM131" s="36">
        <f t="shared" ref="BM131:BM194" si="48">ABS((BJ131/BD131))</f>
        <v>0.10645605647793083</v>
      </c>
      <c r="BN131" s="17"/>
      <c r="BO131" s="40">
        <f t="shared" ref="BO131:BO194" si="49">STANDARDIZE(BJ131,AVERAGE($BJ$2:$BJ$253),_xlfn.STDEV.S($BJ$2:$BJ$253))</f>
        <v>1.8010931629356643</v>
      </c>
      <c r="BP131" s="41">
        <f t="shared" ref="BP131:BP194" si="50">(BE131-0.5)/252</f>
        <v>0.51388888888888884</v>
      </c>
      <c r="BQ131" s="42">
        <f t="shared" ref="BQ131:BQ194" si="51">_xlfn.NORM.S.INV(BP131)</f>
        <v>3.482131726034756E-2</v>
      </c>
      <c r="BR131" s="31">
        <f t="shared" ref="BR131:BR194" si="52">(BD131-BI131)^2/BD131</f>
        <v>5.6979514064678431</v>
      </c>
    </row>
    <row r="132" spans="1:70" x14ac:dyDescent="0.3">
      <c r="A132" s="25">
        <v>44021</v>
      </c>
      <c r="B132">
        <v>159.1315002</v>
      </c>
      <c r="C132" s="17">
        <v>131</v>
      </c>
      <c r="G132" s="14">
        <f t="shared" si="37"/>
        <v>135.47090576061393</v>
      </c>
      <c r="H132" s="3">
        <f t="shared" si="38"/>
        <v>23.660594439386074</v>
      </c>
      <c r="I132" s="135">
        <f t="shared" si="39"/>
        <v>23.660594439386074</v>
      </c>
      <c r="J132" s="140">
        <f t="shared" si="40"/>
        <v>0.17465443451892107</v>
      </c>
      <c r="K132" s="159">
        <f t="shared" si="41"/>
        <v>0.14868580016934996</v>
      </c>
      <c r="L132" s="17"/>
      <c r="M132" s="40">
        <f t="shared" si="42"/>
        <v>2.1593176399969916</v>
      </c>
      <c r="N132" s="41">
        <f t="shared" si="43"/>
        <v>0.5178571428571429</v>
      </c>
      <c r="O132" s="42">
        <f t="shared" si="44"/>
        <v>4.4776176695516381E-2</v>
      </c>
      <c r="P132" s="31">
        <f t="shared" si="45"/>
        <v>3.5179944167025905</v>
      </c>
      <c r="BC132" s="25">
        <v>44021</v>
      </c>
      <c r="BD132">
        <v>507.76000979999998</v>
      </c>
      <c r="BE132" s="17">
        <v>131</v>
      </c>
      <c r="BI132" s="14">
        <f t="shared" si="36"/>
        <v>450.05642854593054</v>
      </c>
      <c r="BJ132" s="3">
        <f t="shared" si="46"/>
        <v>57.703581254069434</v>
      </c>
      <c r="BK132" s="135">
        <f t="shared" si="47"/>
        <v>57.703581254069434</v>
      </c>
      <c r="BL132" s="140">
        <f t="shared" ref="BL132:BL195" si="53">BK132/$BK$254</f>
        <v>2.4259708431047207</v>
      </c>
      <c r="BM132" s="36">
        <f t="shared" si="48"/>
        <v>0.11364341448787611</v>
      </c>
      <c r="BN132" s="17"/>
      <c r="BO132" s="40">
        <f t="shared" si="49"/>
        <v>1.9417377695210276</v>
      </c>
      <c r="BP132" s="41">
        <f t="shared" si="50"/>
        <v>0.5178571428571429</v>
      </c>
      <c r="BQ132" s="42">
        <f t="shared" si="51"/>
        <v>4.4776176695516381E-2</v>
      </c>
      <c r="BR132" s="31">
        <f t="shared" si="52"/>
        <v>6.5576320018910508</v>
      </c>
    </row>
    <row r="133" spans="1:70" x14ac:dyDescent="0.3">
      <c r="A133" s="25">
        <v>44022</v>
      </c>
      <c r="B133">
        <v>160</v>
      </c>
      <c r="C133" s="17">
        <v>132</v>
      </c>
      <c r="G133" s="14">
        <f t="shared" si="37"/>
        <v>135.81367282709076</v>
      </c>
      <c r="H133" s="3">
        <f t="shared" si="38"/>
        <v>24.186327172909245</v>
      </c>
      <c r="I133" s="135">
        <f t="shared" si="39"/>
        <v>24.186327172909245</v>
      </c>
      <c r="J133" s="140">
        <f t="shared" si="40"/>
        <v>0.17808462630785138</v>
      </c>
      <c r="K133" s="159">
        <f t="shared" si="41"/>
        <v>0.15116454483068278</v>
      </c>
      <c r="L133" s="17"/>
      <c r="M133" s="40">
        <f t="shared" si="42"/>
        <v>2.2072971600521045</v>
      </c>
      <c r="N133" s="41">
        <f t="shared" si="43"/>
        <v>0.52182539682539686</v>
      </c>
      <c r="O133" s="42">
        <f t="shared" si="44"/>
        <v>5.4735475504070437E-2</v>
      </c>
      <c r="P133" s="31">
        <f t="shared" si="45"/>
        <v>3.6561151382188006</v>
      </c>
      <c r="BC133" s="25">
        <v>44022</v>
      </c>
      <c r="BD133">
        <v>548.72998050000001</v>
      </c>
      <c r="BE133" s="17">
        <v>132</v>
      </c>
      <c r="BI133" s="14">
        <f t="shared" si="36"/>
        <v>450.85683424008789</v>
      </c>
      <c r="BJ133" s="3">
        <f t="shared" si="46"/>
        <v>97.873146259912119</v>
      </c>
      <c r="BK133" s="135">
        <f t="shared" si="47"/>
        <v>97.873146259912119</v>
      </c>
      <c r="BL133" s="140">
        <f t="shared" si="53"/>
        <v>4.1147775231494119</v>
      </c>
      <c r="BM133" s="36">
        <f t="shared" si="48"/>
        <v>0.17836303781092952</v>
      </c>
      <c r="BN133" s="17"/>
      <c r="BO133" s="40">
        <f t="shared" si="49"/>
        <v>3.2934521668241246</v>
      </c>
      <c r="BP133" s="41">
        <f t="shared" si="50"/>
        <v>0.52182539682539686</v>
      </c>
      <c r="BQ133" s="42">
        <f t="shared" si="51"/>
        <v>5.4735475504070437E-2</v>
      </c>
      <c r="BR133" s="31">
        <f t="shared" si="52"/>
        <v>17.456951687031339</v>
      </c>
    </row>
    <row r="134" spans="1:70" x14ac:dyDescent="0.3">
      <c r="A134" s="25">
        <v>44025</v>
      </c>
      <c r="B134">
        <v>155.1999969</v>
      </c>
      <c r="C134" s="17">
        <v>133</v>
      </c>
      <c r="G134" s="14">
        <f t="shared" si="37"/>
        <v>136.15643989356758</v>
      </c>
      <c r="H134" s="3">
        <f t="shared" si="38"/>
        <v>19.043557006432422</v>
      </c>
      <c r="I134" s="135">
        <f t="shared" si="39"/>
        <v>19.043557006432422</v>
      </c>
      <c r="J134" s="140">
        <f t="shared" si="40"/>
        <v>0.13986526837304664</v>
      </c>
      <c r="K134" s="159">
        <f t="shared" si="41"/>
        <v>0.12270333367791725</v>
      </c>
      <c r="L134" s="17"/>
      <c r="M134" s="40">
        <f t="shared" si="42"/>
        <v>1.7379566974795249</v>
      </c>
      <c r="N134" s="41">
        <f t="shared" si="43"/>
        <v>0.52579365079365081</v>
      </c>
      <c r="O134" s="42">
        <f t="shared" si="44"/>
        <v>6.4700206491002693E-2</v>
      </c>
      <c r="P134" s="31">
        <f t="shared" si="45"/>
        <v>2.3367079297747164</v>
      </c>
      <c r="BC134" s="25">
        <v>44025</v>
      </c>
      <c r="BD134">
        <v>525.5</v>
      </c>
      <c r="BE134" s="17">
        <v>133</v>
      </c>
      <c r="BI134" s="14">
        <f t="shared" si="36"/>
        <v>451.6572399342453</v>
      </c>
      <c r="BJ134" s="3">
        <f t="shared" si="46"/>
        <v>73.842760065754703</v>
      </c>
      <c r="BK134" s="135">
        <f t="shared" si="47"/>
        <v>73.842760065754703</v>
      </c>
      <c r="BL134" s="140">
        <f t="shared" si="53"/>
        <v>3.1044933260752341</v>
      </c>
      <c r="BM134" s="36">
        <f t="shared" si="48"/>
        <v>0.14051904865034195</v>
      </c>
      <c r="BN134" s="17"/>
      <c r="BO134" s="40">
        <f t="shared" si="49"/>
        <v>2.4848245656372159</v>
      </c>
      <c r="BP134" s="41">
        <f t="shared" si="50"/>
        <v>0.52579365079365081</v>
      </c>
      <c r="BQ134" s="42">
        <f t="shared" si="51"/>
        <v>6.4700206491002693E-2</v>
      </c>
      <c r="BR134" s="31">
        <f t="shared" si="52"/>
        <v>10.376314394155314</v>
      </c>
    </row>
    <row r="135" spans="1:70" x14ac:dyDescent="0.3">
      <c r="A135" s="25">
        <v>44026</v>
      </c>
      <c r="B135">
        <v>154.1999969</v>
      </c>
      <c r="C135" s="17">
        <v>134</v>
      </c>
      <c r="G135" s="14">
        <f t="shared" si="37"/>
        <v>136.49920696004438</v>
      </c>
      <c r="H135" s="3">
        <f t="shared" si="38"/>
        <v>17.700789939955627</v>
      </c>
      <c r="I135" s="135">
        <f t="shared" si="39"/>
        <v>17.700789939955627</v>
      </c>
      <c r="J135" s="140">
        <f t="shared" si="40"/>
        <v>0.12967687017505491</v>
      </c>
      <c r="K135" s="159">
        <f t="shared" si="41"/>
        <v>0.11479111735284105</v>
      </c>
      <c r="L135" s="17"/>
      <c r="M135" s="40">
        <f t="shared" si="42"/>
        <v>1.6154128357655591</v>
      </c>
      <c r="N135" s="41">
        <f t="shared" si="43"/>
        <v>0.52976190476190477</v>
      </c>
      <c r="O135" s="42">
        <f t="shared" si="44"/>
        <v>7.4671366245484247E-2</v>
      </c>
      <c r="P135" s="31">
        <f t="shared" si="45"/>
        <v>2.0318934552354349</v>
      </c>
      <c r="BC135" s="25">
        <v>44026</v>
      </c>
      <c r="BD135">
        <v>524.88000490000002</v>
      </c>
      <c r="BE135" s="17">
        <v>134</v>
      </c>
      <c r="BI135" s="14">
        <f t="shared" si="36"/>
        <v>452.4576456284027</v>
      </c>
      <c r="BJ135" s="3">
        <f t="shared" si="46"/>
        <v>72.422359271597315</v>
      </c>
      <c r="BK135" s="135">
        <f t="shared" si="47"/>
        <v>72.422359271597315</v>
      </c>
      <c r="BL135" s="140">
        <f t="shared" si="53"/>
        <v>3.0447769126870168</v>
      </c>
      <c r="BM135" s="36">
        <f t="shared" si="48"/>
        <v>0.13797888773719852</v>
      </c>
      <c r="BN135" s="17"/>
      <c r="BO135" s="40">
        <f t="shared" si="49"/>
        <v>2.4370277771202371</v>
      </c>
      <c r="BP135" s="41">
        <f t="shared" si="50"/>
        <v>0.52976190476190477</v>
      </c>
      <c r="BQ135" s="42">
        <f t="shared" si="51"/>
        <v>7.4671366245484247E-2</v>
      </c>
      <c r="BR135" s="31">
        <f t="shared" si="52"/>
        <v>9.9927565795987849</v>
      </c>
    </row>
    <row r="136" spans="1:70" x14ac:dyDescent="0.3">
      <c r="A136" s="25">
        <v>44027</v>
      </c>
      <c r="B136">
        <v>150.4434967</v>
      </c>
      <c r="C136" s="17">
        <v>135</v>
      </c>
      <c r="G136" s="14">
        <f t="shared" si="37"/>
        <v>136.8419740265212</v>
      </c>
      <c r="H136" s="3">
        <f t="shared" si="38"/>
        <v>13.601522673478797</v>
      </c>
      <c r="I136" s="135">
        <f t="shared" si="39"/>
        <v>13.601522673478797</v>
      </c>
      <c r="J136" s="140">
        <f t="shared" si="40"/>
        <v>9.9395837938165824E-2</v>
      </c>
      <c r="K136" s="159">
        <f t="shared" si="41"/>
        <v>9.0409509030501004E-2</v>
      </c>
      <c r="L136" s="17"/>
      <c r="M136" s="40">
        <f t="shared" si="42"/>
        <v>1.2413047320050288</v>
      </c>
      <c r="N136" s="41">
        <f t="shared" si="43"/>
        <v>0.53373015873015872</v>
      </c>
      <c r="O136" s="42">
        <f t="shared" si="44"/>
        <v>8.4649955845010449E-2</v>
      </c>
      <c r="P136" s="31">
        <f t="shared" si="45"/>
        <v>1.2297069869764454</v>
      </c>
      <c r="BC136" s="25">
        <v>44027</v>
      </c>
      <c r="BD136">
        <v>523.26000980000003</v>
      </c>
      <c r="BE136" s="17">
        <v>135</v>
      </c>
      <c r="BI136" s="14">
        <f t="shared" si="36"/>
        <v>453.25805132256005</v>
      </c>
      <c r="BJ136" s="3">
        <f t="shared" si="46"/>
        <v>70.001958477439985</v>
      </c>
      <c r="BK136" s="135">
        <f t="shared" si="47"/>
        <v>70.001958477439985</v>
      </c>
      <c r="BL136" s="140">
        <f t="shared" si="53"/>
        <v>2.9430185533678697</v>
      </c>
      <c r="BM136" s="36">
        <f t="shared" si="48"/>
        <v>0.13378044789663188</v>
      </c>
      <c r="BN136" s="17"/>
      <c r="BO136" s="40">
        <f t="shared" si="49"/>
        <v>2.355580776132538</v>
      </c>
      <c r="BP136" s="41">
        <f t="shared" si="50"/>
        <v>0.53373015873015872</v>
      </c>
      <c r="BQ136" s="42">
        <f t="shared" si="51"/>
        <v>8.4649955845010449E-2</v>
      </c>
      <c r="BR136" s="31">
        <f t="shared" si="52"/>
        <v>9.3648933587533474</v>
      </c>
    </row>
    <row r="137" spans="1:70" x14ac:dyDescent="0.3">
      <c r="A137" s="25">
        <v>44028</v>
      </c>
      <c r="B137">
        <v>149.99499510000001</v>
      </c>
      <c r="C137" s="17">
        <v>136</v>
      </c>
      <c r="G137" s="14">
        <f t="shared" si="37"/>
        <v>137.18474109299802</v>
      </c>
      <c r="H137" s="3">
        <f t="shared" si="38"/>
        <v>12.810254007001987</v>
      </c>
      <c r="I137" s="135">
        <f t="shared" si="39"/>
        <v>12.810254007001987</v>
      </c>
      <c r="J137" s="140">
        <f t="shared" si="40"/>
        <v>9.3379583654408543E-2</v>
      </c>
      <c r="K137" s="159">
        <f t="shared" si="41"/>
        <v>8.5404542987994575E-2</v>
      </c>
      <c r="L137" s="17"/>
      <c r="M137" s="40">
        <f t="shared" si="42"/>
        <v>1.1690918214681705</v>
      </c>
      <c r="N137" s="41">
        <f t="shared" si="43"/>
        <v>0.53769841269841268</v>
      </c>
      <c r="O137" s="42">
        <f t="shared" si="44"/>
        <v>9.4636981567699813E-2</v>
      </c>
      <c r="P137" s="31">
        <f t="shared" si="45"/>
        <v>1.0940538890281311</v>
      </c>
      <c r="BC137" s="25">
        <v>44028</v>
      </c>
      <c r="BD137">
        <v>527.39001459999997</v>
      </c>
      <c r="BE137" s="17">
        <v>136</v>
      </c>
      <c r="BI137" s="14">
        <f t="shared" si="36"/>
        <v>454.05845701671745</v>
      </c>
      <c r="BJ137" s="3">
        <f t="shared" si="46"/>
        <v>73.331557583282517</v>
      </c>
      <c r="BK137" s="135">
        <f t="shared" si="47"/>
        <v>73.331557583282517</v>
      </c>
      <c r="BL137" s="140">
        <f t="shared" si="53"/>
        <v>3.0830013789473805</v>
      </c>
      <c r="BM137" s="36">
        <f t="shared" si="48"/>
        <v>0.13904616233377301</v>
      </c>
      <c r="BN137" s="17"/>
      <c r="BO137" s="40">
        <f t="shared" si="49"/>
        <v>2.4676224934864663</v>
      </c>
      <c r="BP137" s="41">
        <f t="shared" si="50"/>
        <v>0.53769841269841268</v>
      </c>
      <c r="BQ137" s="42">
        <f t="shared" si="51"/>
        <v>9.4636981567699813E-2</v>
      </c>
      <c r="BR137" s="31">
        <f t="shared" si="52"/>
        <v>10.196471659913524</v>
      </c>
    </row>
    <row r="138" spans="1:70" x14ac:dyDescent="0.3">
      <c r="A138" s="25">
        <v>44029</v>
      </c>
      <c r="B138">
        <v>148.09849550000001</v>
      </c>
      <c r="C138" s="17">
        <v>137</v>
      </c>
      <c r="G138" s="14">
        <f t="shared" si="37"/>
        <v>137.52750815947485</v>
      </c>
      <c r="H138" s="3">
        <f t="shared" si="38"/>
        <v>10.570987340525164</v>
      </c>
      <c r="I138" s="135">
        <f t="shared" si="39"/>
        <v>10.570987340525164</v>
      </c>
      <c r="J138" s="140">
        <f t="shared" si="40"/>
        <v>7.6864530463732428E-2</v>
      </c>
      <c r="K138" s="159">
        <f t="shared" si="41"/>
        <v>7.1378087298160045E-2</v>
      </c>
      <c r="L138" s="17"/>
      <c r="M138" s="40">
        <f t="shared" si="42"/>
        <v>0.96473144388054277</v>
      </c>
      <c r="N138" s="41">
        <f t="shared" si="43"/>
        <v>0.54166666666666663</v>
      </c>
      <c r="O138" s="42">
        <f t="shared" si="44"/>
        <v>0.10463345561407525</v>
      </c>
      <c r="P138" s="31">
        <f t="shared" si="45"/>
        <v>0.75453685721974995</v>
      </c>
      <c r="BC138" s="25">
        <v>44029</v>
      </c>
      <c r="BD138">
        <v>492.98999020000002</v>
      </c>
      <c r="BE138" s="17">
        <v>137</v>
      </c>
      <c r="BI138" s="14">
        <f t="shared" si="36"/>
        <v>454.85886271087486</v>
      </c>
      <c r="BJ138" s="3">
        <f t="shared" si="46"/>
        <v>38.131127489125163</v>
      </c>
      <c r="BK138" s="135">
        <f t="shared" si="47"/>
        <v>38.131127489125163</v>
      </c>
      <c r="BL138" s="140">
        <f t="shared" si="53"/>
        <v>1.60310680018327</v>
      </c>
      <c r="BM138" s="36">
        <f t="shared" si="48"/>
        <v>7.7346656620058005E-2</v>
      </c>
      <c r="BN138" s="17"/>
      <c r="BO138" s="40">
        <f t="shared" si="49"/>
        <v>1.2831205417572644</v>
      </c>
      <c r="BP138" s="41">
        <f t="shared" si="50"/>
        <v>0.54166666666666663</v>
      </c>
      <c r="BQ138" s="42">
        <f t="shared" si="51"/>
        <v>0.10463345561407525</v>
      </c>
      <c r="BR138" s="31">
        <f t="shared" si="52"/>
        <v>2.9493152244370182</v>
      </c>
    </row>
    <row r="139" spans="1:70" x14ac:dyDescent="0.3">
      <c r="A139" s="25">
        <v>44032</v>
      </c>
      <c r="B139">
        <v>159.84199520000001</v>
      </c>
      <c r="C139" s="17">
        <v>138</v>
      </c>
      <c r="G139" s="14">
        <f t="shared" si="37"/>
        <v>137.87027522595167</v>
      </c>
      <c r="H139" s="3">
        <f t="shared" si="38"/>
        <v>21.971719974048341</v>
      </c>
      <c r="I139" s="135">
        <f t="shared" si="39"/>
        <v>21.971719974048341</v>
      </c>
      <c r="J139" s="140">
        <f t="shared" si="40"/>
        <v>0.15936517090460228</v>
      </c>
      <c r="K139" s="159">
        <f t="shared" si="41"/>
        <v>0.13745899471885684</v>
      </c>
      <c r="L139" s="17"/>
      <c r="M139" s="40">
        <f t="shared" si="42"/>
        <v>2.0051872594570308</v>
      </c>
      <c r="N139" s="41">
        <f t="shared" si="43"/>
        <v>0.54563492063492058</v>
      </c>
      <c r="O139" s="42">
        <f t="shared" si="44"/>
        <v>0.1146403968396903</v>
      </c>
      <c r="P139" s="31">
        <f t="shared" si="45"/>
        <v>3.0202105398769121</v>
      </c>
      <c r="BC139" s="25">
        <v>44032</v>
      </c>
      <c r="BD139">
        <v>502.4100037</v>
      </c>
      <c r="BE139" s="17">
        <v>138</v>
      </c>
      <c r="BI139" s="14">
        <f t="shared" si="36"/>
        <v>455.65926840503221</v>
      </c>
      <c r="BJ139" s="3">
        <f t="shared" si="46"/>
        <v>46.750735294967797</v>
      </c>
      <c r="BK139" s="135">
        <f t="shared" si="47"/>
        <v>46.750735294967797</v>
      </c>
      <c r="BL139" s="140">
        <f t="shared" si="53"/>
        <v>1.9654918855023442</v>
      </c>
      <c r="BM139" s="36">
        <f t="shared" si="48"/>
        <v>9.3052954659883086E-2</v>
      </c>
      <c r="BN139" s="17"/>
      <c r="BO139" s="40">
        <f t="shared" si="49"/>
        <v>1.5731721758381654</v>
      </c>
      <c r="BP139" s="41">
        <f t="shared" si="50"/>
        <v>0.54563492063492058</v>
      </c>
      <c r="BQ139" s="42">
        <f t="shared" si="51"/>
        <v>0.1146403968396903</v>
      </c>
      <c r="BR139" s="31">
        <f t="shared" si="52"/>
        <v>4.3502940517188344</v>
      </c>
    </row>
    <row r="140" spans="1:70" x14ac:dyDescent="0.3">
      <c r="A140" s="25">
        <v>44033</v>
      </c>
      <c r="B140">
        <v>156.91450499999999</v>
      </c>
      <c r="C140" s="17">
        <v>139</v>
      </c>
      <c r="G140" s="14">
        <f t="shared" si="37"/>
        <v>138.21304229242847</v>
      </c>
      <c r="H140" s="3">
        <f t="shared" si="38"/>
        <v>18.701462707571523</v>
      </c>
      <c r="I140" s="135">
        <f t="shared" si="39"/>
        <v>18.701462707571523</v>
      </c>
      <c r="J140" s="140">
        <f t="shared" si="40"/>
        <v>0.13530895780445473</v>
      </c>
      <c r="K140" s="159">
        <f t="shared" si="41"/>
        <v>0.11918249818633098</v>
      </c>
      <c r="L140" s="17"/>
      <c r="M140" s="40">
        <f t="shared" si="42"/>
        <v>1.706736422943941</v>
      </c>
      <c r="N140" s="41">
        <f t="shared" si="43"/>
        <v>0.54960317460317465</v>
      </c>
      <c r="O140" s="42">
        <f t="shared" si="44"/>
        <v>0.12465883150000014</v>
      </c>
      <c r="P140" s="31">
        <f t="shared" si="45"/>
        <v>2.2288870452268794</v>
      </c>
      <c r="BC140" s="25">
        <v>44033</v>
      </c>
      <c r="BD140">
        <v>490.10000609999997</v>
      </c>
      <c r="BE140" s="17">
        <v>139</v>
      </c>
      <c r="BI140" s="14">
        <f t="shared" si="36"/>
        <v>456.45967409918961</v>
      </c>
      <c r="BJ140" s="3">
        <f t="shared" si="46"/>
        <v>33.640332000810361</v>
      </c>
      <c r="BK140" s="135">
        <f t="shared" si="47"/>
        <v>33.640332000810361</v>
      </c>
      <c r="BL140" s="140">
        <f t="shared" si="53"/>
        <v>1.4143050190766662</v>
      </c>
      <c r="BM140" s="36">
        <f t="shared" si="48"/>
        <v>6.8639729814543998E-2</v>
      </c>
      <c r="BN140" s="17"/>
      <c r="BO140" s="40">
        <f t="shared" si="49"/>
        <v>1.1320043194129104</v>
      </c>
      <c r="BP140" s="41">
        <f t="shared" si="50"/>
        <v>0.54960317460317465</v>
      </c>
      <c r="BQ140" s="42">
        <f t="shared" si="51"/>
        <v>0.12465883150000014</v>
      </c>
      <c r="BR140" s="31">
        <f t="shared" si="52"/>
        <v>2.3090632994071814</v>
      </c>
    </row>
    <row r="141" spans="1:70" x14ac:dyDescent="0.3">
      <c r="A141" s="25">
        <v>44034</v>
      </c>
      <c r="B141">
        <v>154.99549870000001</v>
      </c>
      <c r="C141" s="17">
        <v>140</v>
      </c>
      <c r="G141" s="14">
        <f t="shared" si="37"/>
        <v>138.55580935890529</v>
      </c>
      <c r="H141" s="3">
        <f t="shared" si="38"/>
        <v>16.43968934109472</v>
      </c>
      <c r="I141" s="135">
        <f t="shared" si="39"/>
        <v>16.43968934109472</v>
      </c>
      <c r="J141" s="140">
        <f t="shared" si="40"/>
        <v>0.11865030717341124</v>
      </c>
      <c r="K141" s="159">
        <f t="shared" si="41"/>
        <v>0.10606559209125418</v>
      </c>
      <c r="L141" s="17"/>
      <c r="M141" s="40">
        <f t="shared" si="42"/>
        <v>1.5003220346486543</v>
      </c>
      <c r="N141" s="41">
        <f t="shared" si="43"/>
        <v>0.5535714285714286</v>
      </c>
      <c r="O141" s="42">
        <f t="shared" si="44"/>
        <v>0.13468979400891973</v>
      </c>
      <c r="P141" s="31">
        <f t="shared" si="45"/>
        <v>1.7436853837594917</v>
      </c>
      <c r="BC141" s="25">
        <v>44034</v>
      </c>
      <c r="BD141">
        <v>489.82000729999999</v>
      </c>
      <c r="BE141" s="17">
        <v>140</v>
      </c>
      <c r="BI141" s="14">
        <f t="shared" si="36"/>
        <v>457.26007979334696</v>
      </c>
      <c r="BJ141" s="3">
        <f t="shared" si="46"/>
        <v>32.559927506653025</v>
      </c>
      <c r="BK141" s="135">
        <f t="shared" si="47"/>
        <v>32.559927506653025</v>
      </c>
      <c r="BL141" s="140">
        <f t="shared" si="53"/>
        <v>1.3688827117497677</v>
      </c>
      <c r="BM141" s="36">
        <f t="shared" si="48"/>
        <v>6.6473249400592682E-2</v>
      </c>
      <c r="BN141" s="17"/>
      <c r="BO141" s="40">
        <f t="shared" si="49"/>
        <v>1.0956484786301928</v>
      </c>
      <c r="BP141" s="41">
        <f t="shared" si="50"/>
        <v>0.5535714285714286</v>
      </c>
      <c r="BQ141" s="42">
        <f t="shared" si="51"/>
        <v>0.13468979400891973</v>
      </c>
      <c r="BR141" s="31">
        <f t="shared" si="52"/>
        <v>2.1643641816149644</v>
      </c>
    </row>
    <row r="142" spans="1:70" x14ac:dyDescent="0.3">
      <c r="A142" s="25">
        <v>44035</v>
      </c>
      <c r="B142">
        <v>149.32749939999999</v>
      </c>
      <c r="C142" s="17">
        <v>141</v>
      </c>
      <c r="G142" s="14">
        <f t="shared" si="37"/>
        <v>138.89857642538212</v>
      </c>
      <c r="H142" s="3">
        <f t="shared" si="38"/>
        <v>10.428922974617876</v>
      </c>
      <c r="I142" s="135">
        <f t="shared" si="39"/>
        <v>10.428922974617876</v>
      </c>
      <c r="J142" s="140">
        <f t="shared" si="40"/>
        <v>7.5083008357687608E-2</v>
      </c>
      <c r="K142" s="159">
        <f t="shared" si="41"/>
        <v>6.9839266153397306E-2</v>
      </c>
      <c r="L142" s="17"/>
      <c r="M142" s="40">
        <f t="shared" si="42"/>
        <v>0.95176633887844908</v>
      </c>
      <c r="N142" s="41">
        <f t="shared" si="43"/>
        <v>0.55753968253968256</v>
      </c>
      <c r="O142" s="42">
        <f t="shared" si="44"/>
        <v>0.14473432771256409</v>
      </c>
      <c r="P142" s="31">
        <f t="shared" si="45"/>
        <v>0.72834832731761778</v>
      </c>
      <c r="BC142" s="25">
        <v>44035</v>
      </c>
      <c r="BD142">
        <v>477.57998659999998</v>
      </c>
      <c r="BE142" s="17">
        <v>141</v>
      </c>
      <c r="BI142" s="14">
        <f t="shared" si="36"/>
        <v>458.06048548750437</v>
      </c>
      <c r="BJ142" s="3">
        <f t="shared" si="46"/>
        <v>19.519501112495618</v>
      </c>
      <c r="BK142" s="135">
        <f t="shared" si="47"/>
        <v>19.519501112495618</v>
      </c>
      <c r="BL142" s="140">
        <f t="shared" si="53"/>
        <v>0.82063781037030525</v>
      </c>
      <c r="BM142" s="36">
        <f t="shared" si="48"/>
        <v>4.0871689895255796E-2</v>
      </c>
      <c r="BN142" s="17"/>
      <c r="BO142" s="40">
        <f t="shared" si="49"/>
        <v>0.65683535975798113</v>
      </c>
      <c r="BP142" s="41">
        <f t="shared" si="50"/>
        <v>0.55753968253968256</v>
      </c>
      <c r="BQ142" s="42">
        <f t="shared" si="51"/>
        <v>0.14473432771256409</v>
      </c>
      <c r="BR142" s="31">
        <f t="shared" si="52"/>
        <v>0.79779499638002138</v>
      </c>
    </row>
    <row r="143" spans="1:70" x14ac:dyDescent="0.3">
      <c r="A143" s="25">
        <v>44036</v>
      </c>
      <c r="B143">
        <v>150.44549559999999</v>
      </c>
      <c r="C143" s="17">
        <v>142</v>
      </c>
      <c r="G143" s="14">
        <f t="shared" si="37"/>
        <v>139.24134349185894</v>
      </c>
      <c r="H143" s="3">
        <f t="shared" si="38"/>
        <v>11.204152108141045</v>
      </c>
      <c r="I143" s="135">
        <f t="shared" si="39"/>
        <v>11.204152108141045</v>
      </c>
      <c r="J143" s="140">
        <f t="shared" si="40"/>
        <v>8.0465699534105123E-2</v>
      </c>
      <c r="K143" s="159">
        <f t="shared" si="41"/>
        <v>7.4473164274258583E-2</v>
      </c>
      <c r="L143" s="17"/>
      <c r="M143" s="40">
        <f t="shared" si="42"/>
        <v>1.0225154465284934</v>
      </c>
      <c r="N143" s="41">
        <f t="shared" si="43"/>
        <v>0.56150793650793651</v>
      </c>
      <c r="O143" s="42">
        <f t="shared" si="44"/>
        <v>0.15479348567971193</v>
      </c>
      <c r="P143" s="31">
        <f t="shared" si="45"/>
        <v>0.83440866050336859</v>
      </c>
      <c r="BC143" s="25">
        <v>44036</v>
      </c>
      <c r="BD143">
        <v>480.4500122</v>
      </c>
      <c r="BE143" s="17">
        <v>142</v>
      </c>
      <c r="BI143" s="14">
        <f t="shared" si="36"/>
        <v>458.86089118166171</v>
      </c>
      <c r="BJ143" s="3">
        <f t="shared" si="46"/>
        <v>21.58912101833829</v>
      </c>
      <c r="BK143" s="135">
        <f t="shared" si="47"/>
        <v>21.58912101833829</v>
      </c>
      <c r="BL143" s="140">
        <f t="shared" si="53"/>
        <v>0.90764865854932308</v>
      </c>
      <c r="BM143" s="36">
        <f t="shared" si="48"/>
        <v>4.4935207555684788E-2</v>
      </c>
      <c r="BN143" s="17"/>
      <c r="BO143" s="40">
        <f t="shared" si="49"/>
        <v>0.72647850932322333</v>
      </c>
      <c r="BP143" s="41">
        <f t="shared" si="50"/>
        <v>0.56150793650793651</v>
      </c>
      <c r="BQ143" s="42">
        <f t="shared" si="51"/>
        <v>0.15479348567971193</v>
      </c>
      <c r="BR143" s="31">
        <f t="shared" si="52"/>
        <v>0.97011163390382804</v>
      </c>
    </row>
    <row r="144" spans="1:70" x14ac:dyDescent="0.3">
      <c r="A144" s="25">
        <v>44039</v>
      </c>
      <c r="B144">
        <v>152.76049800000001</v>
      </c>
      <c r="C144" s="17">
        <v>143</v>
      </c>
      <c r="G144" s="14">
        <f t="shared" si="37"/>
        <v>139.58411055833574</v>
      </c>
      <c r="H144" s="3">
        <f t="shared" si="38"/>
        <v>13.176387441664275</v>
      </c>
      <c r="I144" s="135">
        <f t="shared" si="39"/>
        <v>13.176387441664275</v>
      </c>
      <c r="J144" s="140">
        <f t="shared" si="40"/>
        <v>9.4397473960028774E-2</v>
      </c>
      <c r="K144" s="159">
        <f t="shared" si="41"/>
        <v>8.6255200880952052E-2</v>
      </c>
      <c r="L144" s="17"/>
      <c r="M144" s="40">
        <f t="shared" si="42"/>
        <v>1.2025059601570496</v>
      </c>
      <c r="N144" s="41">
        <f t="shared" si="43"/>
        <v>0.56547619047619047</v>
      </c>
      <c r="O144" s="42">
        <f t="shared" si="44"/>
        <v>0.16486833151060187</v>
      </c>
      <c r="P144" s="31">
        <f t="shared" si="45"/>
        <v>1.1365319456660059</v>
      </c>
      <c r="BC144" s="25">
        <v>44039</v>
      </c>
      <c r="BD144">
        <v>495.64999390000003</v>
      </c>
      <c r="BE144" s="17">
        <v>143</v>
      </c>
      <c r="BI144" s="14">
        <f t="shared" si="36"/>
        <v>459.66129687581912</v>
      </c>
      <c r="BJ144" s="3">
        <f t="shared" si="46"/>
        <v>35.988697024180908</v>
      </c>
      <c r="BK144" s="135">
        <f t="shared" si="47"/>
        <v>35.988697024180908</v>
      </c>
      <c r="BL144" s="140">
        <f t="shared" si="53"/>
        <v>1.5130348544153023</v>
      </c>
      <c r="BM144" s="36">
        <f t="shared" si="48"/>
        <v>7.2609094052449072E-2</v>
      </c>
      <c r="BN144" s="17"/>
      <c r="BO144" s="40">
        <f t="shared" si="49"/>
        <v>1.2110273014081421</v>
      </c>
      <c r="BP144" s="41">
        <f t="shared" si="50"/>
        <v>0.56547619047619047</v>
      </c>
      <c r="BQ144" s="42">
        <f t="shared" si="51"/>
        <v>0.16486833151060187</v>
      </c>
      <c r="BR144" s="31">
        <f t="shared" si="52"/>
        <v>2.6131066870538455</v>
      </c>
    </row>
    <row r="145" spans="1:70" x14ac:dyDescent="0.3">
      <c r="A145" s="25">
        <v>44040</v>
      </c>
      <c r="B145">
        <v>150.0164948</v>
      </c>
      <c r="C145" s="17">
        <v>144</v>
      </c>
      <c r="G145" s="14">
        <f t="shared" si="37"/>
        <v>139.92687762481256</v>
      </c>
      <c r="H145" s="3">
        <f t="shared" si="38"/>
        <v>10.089617175187442</v>
      </c>
      <c r="I145" s="135">
        <f t="shared" si="39"/>
        <v>10.089617175187442</v>
      </c>
      <c r="J145" s="140">
        <f t="shared" si="40"/>
        <v>7.2106355451172444E-2</v>
      </c>
      <c r="K145" s="159">
        <f t="shared" si="41"/>
        <v>6.725671859377054E-2</v>
      </c>
      <c r="L145" s="17"/>
      <c r="M145" s="40">
        <f t="shared" si="42"/>
        <v>0.92080054890472818</v>
      </c>
      <c r="N145" s="41">
        <f t="shared" si="43"/>
        <v>0.56944444444444442</v>
      </c>
      <c r="O145" s="42">
        <f t="shared" si="44"/>
        <v>0.17495994016573252</v>
      </c>
      <c r="P145" s="31">
        <f t="shared" si="45"/>
        <v>0.67859454307045586</v>
      </c>
      <c r="BC145" s="25">
        <v>44040</v>
      </c>
      <c r="BD145">
        <v>488.51000979999998</v>
      </c>
      <c r="BE145" s="17">
        <v>144</v>
      </c>
      <c r="BI145" s="14">
        <f t="shared" si="36"/>
        <v>460.46170256997652</v>
      </c>
      <c r="BJ145" s="3">
        <f t="shared" si="46"/>
        <v>28.048307230023454</v>
      </c>
      <c r="BK145" s="135">
        <f t="shared" si="47"/>
        <v>28.048307230023454</v>
      </c>
      <c r="BL145" s="140">
        <f t="shared" si="53"/>
        <v>1.1792054160188115</v>
      </c>
      <c r="BM145" s="36">
        <f t="shared" si="48"/>
        <v>5.7416033791214766E-2</v>
      </c>
      <c r="BN145" s="17"/>
      <c r="BO145" s="40">
        <f t="shared" si="49"/>
        <v>0.9438314977343889</v>
      </c>
      <c r="BP145" s="41">
        <f t="shared" si="50"/>
        <v>0.56944444444444442</v>
      </c>
      <c r="BQ145" s="42">
        <f t="shared" si="51"/>
        <v>0.17495994016573252</v>
      </c>
      <c r="BR145" s="31">
        <f t="shared" si="52"/>
        <v>1.6104225557053999</v>
      </c>
    </row>
    <row r="146" spans="1:70" x14ac:dyDescent="0.3">
      <c r="A146" s="25">
        <v>44041</v>
      </c>
      <c r="B146">
        <v>151.67649840000001</v>
      </c>
      <c r="C146" s="17">
        <v>145</v>
      </c>
      <c r="G146" s="14">
        <f t="shared" si="37"/>
        <v>140.26964469128939</v>
      </c>
      <c r="H146" s="3">
        <f t="shared" si="38"/>
        <v>11.406853708710628</v>
      </c>
      <c r="I146" s="135">
        <f t="shared" si="39"/>
        <v>11.406853708710628</v>
      </c>
      <c r="J146" s="140">
        <f t="shared" si="40"/>
        <v>8.132089971294397E-2</v>
      </c>
      <c r="K146" s="159">
        <f t="shared" si="41"/>
        <v>7.5205149308158262E-2</v>
      </c>
      <c r="L146" s="17"/>
      <c r="M146" s="40">
        <f t="shared" si="42"/>
        <v>1.0410144382967188</v>
      </c>
      <c r="N146" s="41">
        <f t="shared" si="43"/>
        <v>0.57341269841269837</v>
      </c>
      <c r="O146" s="42">
        <f t="shared" si="44"/>
        <v>0.18506939881641285</v>
      </c>
      <c r="P146" s="31">
        <f t="shared" si="45"/>
        <v>0.85785413629990159</v>
      </c>
      <c r="BC146" s="25">
        <v>44041</v>
      </c>
      <c r="BD146">
        <v>484.48001099999999</v>
      </c>
      <c r="BE146" s="17">
        <v>145</v>
      </c>
      <c r="BI146" s="14">
        <f t="shared" si="36"/>
        <v>461.26210826413387</v>
      </c>
      <c r="BJ146" s="3">
        <f t="shared" si="46"/>
        <v>23.217902735866119</v>
      </c>
      <c r="BK146" s="135">
        <f t="shared" si="47"/>
        <v>23.217902735866119</v>
      </c>
      <c r="BL146" s="140">
        <f t="shared" si="53"/>
        <v>0.97612581145091848</v>
      </c>
      <c r="BM146" s="36">
        <f t="shared" si="48"/>
        <v>4.7923345047699233E-2</v>
      </c>
      <c r="BN146" s="17"/>
      <c r="BO146" s="40">
        <f t="shared" si="49"/>
        <v>0.78128736018646272</v>
      </c>
      <c r="BP146" s="41">
        <f t="shared" si="50"/>
        <v>0.57341269841269837</v>
      </c>
      <c r="BQ146" s="42">
        <f t="shared" si="51"/>
        <v>0.18506939881641285</v>
      </c>
      <c r="BR146" s="31">
        <f t="shared" si="52"/>
        <v>1.1126795640948319</v>
      </c>
    </row>
    <row r="147" spans="1:70" x14ac:dyDescent="0.3">
      <c r="A147" s="25">
        <v>44042</v>
      </c>
      <c r="B147">
        <v>152.5939941</v>
      </c>
      <c r="C147" s="17">
        <v>146</v>
      </c>
      <c r="G147" s="14">
        <f t="shared" si="37"/>
        <v>140.61241175776621</v>
      </c>
      <c r="H147" s="3">
        <f t="shared" si="38"/>
        <v>11.981582342233793</v>
      </c>
      <c r="I147" s="135">
        <f t="shared" si="39"/>
        <v>11.981582342233793</v>
      </c>
      <c r="J147" s="140">
        <f t="shared" si="40"/>
        <v>8.5209991013272229E-2</v>
      </c>
      <c r="K147" s="159">
        <f t="shared" si="41"/>
        <v>7.8519357284676988E-2</v>
      </c>
      <c r="L147" s="17"/>
      <c r="M147" s="40">
        <f t="shared" si="42"/>
        <v>1.0934654314345791</v>
      </c>
      <c r="N147" s="41">
        <f t="shared" si="43"/>
        <v>0.57738095238095233</v>
      </c>
      <c r="O147" s="42">
        <f t="shared" si="44"/>
        <v>0.19519780771888809</v>
      </c>
      <c r="P147" s="31">
        <f t="shared" si="45"/>
        <v>0.94078614476563216</v>
      </c>
      <c r="BC147" s="25">
        <v>44042</v>
      </c>
      <c r="BD147">
        <v>485.7999878</v>
      </c>
      <c r="BE147" s="17">
        <v>146</v>
      </c>
      <c r="BI147" s="14">
        <f t="shared" si="36"/>
        <v>462.06251395829128</v>
      </c>
      <c r="BJ147" s="3">
        <f t="shared" si="46"/>
        <v>23.73747384170872</v>
      </c>
      <c r="BK147" s="135">
        <f t="shared" si="47"/>
        <v>23.73747384170872</v>
      </c>
      <c r="BL147" s="140">
        <f t="shared" si="53"/>
        <v>0.99796959179002764</v>
      </c>
      <c r="BM147" s="36">
        <f t="shared" si="48"/>
        <v>4.8862648081171321E-2</v>
      </c>
      <c r="BN147" s="17"/>
      <c r="BO147" s="40">
        <f t="shared" si="49"/>
        <v>0.79877103829171436</v>
      </c>
      <c r="BP147" s="41">
        <f t="shared" si="50"/>
        <v>0.57738095238095233</v>
      </c>
      <c r="BQ147" s="42">
        <f t="shared" si="51"/>
        <v>0.19519780771888809</v>
      </c>
      <c r="BR147" s="31">
        <f t="shared" si="52"/>
        <v>1.1598758306634229</v>
      </c>
    </row>
    <row r="148" spans="1:70" x14ac:dyDescent="0.3">
      <c r="A148" s="25">
        <v>44043</v>
      </c>
      <c r="B148">
        <v>158.2339935</v>
      </c>
      <c r="C148" s="17">
        <v>147</v>
      </c>
      <c r="G148" s="14">
        <f t="shared" si="37"/>
        <v>140.95517882424303</v>
      </c>
      <c r="H148" s="3">
        <f t="shared" si="38"/>
        <v>17.278814675756962</v>
      </c>
      <c r="I148" s="135">
        <f t="shared" si="39"/>
        <v>17.278814675756962</v>
      </c>
      <c r="J148" s="140">
        <f t="shared" si="40"/>
        <v>0.12258375194076346</v>
      </c>
      <c r="K148" s="159">
        <f t="shared" si="41"/>
        <v>0.1091978676235392</v>
      </c>
      <c r="L148" s="17"/>
      <c r="M148" s="40">
        <f t="shared" si="42"/>
        <v>1.5769024494791606</v>
      </c>
      <c r="N148" s="41">
        <f t="shared" si="43"/>
        <v>0.58134920634920639</v>
      </c>
      <c r="O148" s="42">
        <f t="shared" si="44"/>
        <v>0.20534628111395706</v>
      </c>
      <c r="P148" s="31">
        <f t="shared" si="45"/>
        <v>1.8868097176549752</v>
      </c>
      <c r="BC148" s="25">
        <v>44043</v>
      </c>
      <c r="BD148">
        <v>488.88000490000002</v>
      </c>
      <c r="BE148" s="17">
        <v>147</v>
      </c>
      <c r="BI148" s="14">
        <f t="shared" si="36"/>
        <v>462.86291965244868</v>
      </c>
      <c r="BJ148" s="3">
        <f t="shared" si="46"/>
        <v>26.017085247551336</v>
      </c>
      <c r="BK148" s="135">
        <f t="shared" si="47"/>
        <v>26.017085247551336</v>
      </c>
      <c r="BL148" s="140">
        <f t="shared" si="53"/>
        <v>1.0938088912579984</v>
      </c>
      <c r="BM148" s="36">
        <f t="shared" si="48"/>
        <v>5.3217732340828931E-2</v>
      </c>
      <c r="BN148" s="17"/>
      <c r="BO148" s="40">
        <f t="shared" si="49"/>
        <v>0.87548044644900036</v>
      </c>
      <c r="BP148" s="41">
        <f t="shared" si="50"/>
        <v>0.58134920634920639</v>
      </c>
      <c r="BQ148" s="42">
        <f t="shared" si="51"/>
        <v>0.20534628111395706</v>
      </c>
      <c r="BR148" s="31">
        <f t="shared" si="52"/>
        <v>1.3845702789927159</v>
      </c>
    </row>
    <row r="149" spans="1:70" x14ac:dyDescent="0.3">
      <c r="A149" s="25">
        <v>44046</v>
      </c>
      <c r="B149">
        <v>155.59449770000001</v>
      </c>
      <c r="C149" s="17">
        <v>148</v>
      </c>
      <c r="G149" s="14">
        <f t="shared" si="37"/>
        <v>141.29794589071983</v>
      </c>
      <c r="H149" s="3">
        <f t="shared" si="38"/>
        <v>14.296551809280174</v>
      </c>
      <c r="I149" s="135">
        <f t="shared" si="39"/>
        <v>14.296551809280174</v>
      </c>
      <c r="J149" s="140">
        <f t="shared" si="40"/>
        <v>0.10118018148924232</v>
      </c>
      <c r="K149" s="159">
        <f t="shared" si="41"/>
        <v>9.1883402180745463E-2</v>
      </c>
      <c r="L149" s="17"/>
      <c r="M149" s="40">
        <f t="shared" si="42"/>
        <v>1.3047346123105517</v>
      </c>
      <c r="N149" s="41">
        <f t="shared" si="43"/>
        <v>0.58531746031746035</v>
      </c>
      <c r="O149" s="42">
        <f t="shared" si="44"/>
        <v>0.21551594815408867</v>
      </c>
      <c r="P149" s="31">
        <f t="shared" si="45"/>
        <v>1.3136158196899543</v>
      </c>
      <c r="BC149" s="25">
        <v>44046</v>
      </c>
      <c r="BD149">
        <v>498.61999509999998</v>
      </c>
      <c r="BE149" s="17">
        <v>148</v>
      </c>
      <c r="BI149" s="14">
        <f t="shared" si="36"/>
        <v>463.66332534660603</v>
      </c>
      <c r="BJ149" s="3">
        <f t="shared" si="46"/>
        <v>34.956669753393953</v>
      </c>
      <c r="BK149" s="135">
        <f t="shared" si="47"/>
        <v>34.956669753393953</v>
      </c>
      <c r="BL149" s="140">
        <f t="shared" si="53"/>
        <v>1.46964641969763</v>
      </c>
      <c r="BM149" s="36">
        <f t="shared" si="48"/>
        <v>7.010683505859662E-2</v>
      </c>
      <c r="BN149" s="17"/>
      <c r="BO149" s="40">
        <f t="shared" si="49"/>
        <v>1.1762993644705813</v>
      </c>
      <c r="BP149" s="41">
        <f t="shared" si="50"/>
        <v>0.58531746031746035</v>
      </c>
      <c r="BQ149" s="42">
        <f t="shared" si="51"/>
        <v>0.21551594815408867</v>
      </c>
      <c r="BR149" s="31">
        <f t="shared" si="52"/>
        <v>2.4507014805990233</v>
      </c>
    </row>
    <row r="150" spans="1:70" x14ac:dyDescent="0.3">
      <c r="A150" s="25">
        <v>44047</v>
      </c>
      <c r="B150">
        <v>156.94149780000001</v>
      </c>
      <c r="C150" s="17">
        <v>149</v>
      </c>
      <c r="G150" s="14">
        <f t="shared" si="37"/>
        <v>141.64071295719665</v>
      </c>
      <c r="H150" s="3">
        <f t="shared" si="38"/>
        <v>15.300784842803353</v>
      </c>
      <c r="I150" s="135">
        <f t="shared" si="39"/>
        <v>15.300784842803353</v>
      </c>
      <c r="J150" s="140">
        <f t="shared" si="40"/>
        <v>0.10802533059422821</v>
      </c>
      <c r="K150" s="159">
        <f t="shared" si="41"/>
        <v>9.7493556881316779E-2</v>
      </c>
      <c r="L150" s="17"/>
      <c r="M150" s="40">
        <f t="shared" si="42"/>
        <v>1.3963831171488161</v>
      </c>
      <c r="N150" s="41">
        <f t="shared" si="43"/>
        <v>0.5892857142857143</v>
      </c>
      <c r="O150" s="42">
        <f t="shared" si="44"/>
        <v>0.2257079538601594</v>
      </c>
      <c r="P150" s="31">
        <f t="shared" si="45"/>
        <v>1.4917279374006382</v>
      </c>
      <c r="BC150" s="25">
        <v>44047</v>
      </c>
      <c r="BD150">
        <v>509.64001459999997</v>
      </c>
      <c r="BE150" s="17">
        <v>149</v>
      </c>
      <c r="BI150" s="14">
        <f t="shared" si="36"/>
        <v>464.46373104076338</v>
      </c>
      <c r="BJ150" s="3">
        <f t="shared" si="46"/>
        <v>45.176283559236595</v>
      </c>
      <c r="BK150" s="135">
        <f t="shared" si="47"/>
        <v>45.176283559236595</v>
      </c>
      <c r="BL150" s="140">
        <f t="shared" si="53"/>
        <v>1.8992988707578713</v>
      </c>
      <c r="BM150" s="36">
        <f t="shared" si="48"/>
        <v>8.8643517512442593E-2</v>
      </c>
      <c r="BN150" s="17"/>
      <c r="BO150" s="40">
        <f t="shared" si="49"/>
        <v>1.520191540405913</v>
      </c>
      <c r="BP150" s="41">
        <f t="shared" si="50"/>
        <v>0.5892857142857143</v>
      </c>
      <c r="BQ150" s="42">
        <f t="shared" si="51"/>
        <v>0.2257079538601594</v>
      </c>
      <c r="BR150" s="31">
        <f t="shared" si="52"/>
        <v>4.0045846828302611</v>
      </c>
    </row>
    <row r="151" spans="1:70" x14ac:dyDescent="0.3">
      <c r="A151" s="25">
        <v>44048</v>
      </c>
      <c r="B151">
        <v>160.25149540000001</v>
      </c>
      <c r="C151" s="17">
        <v>150</v>
      </c>
      <c r="G151" s="14">
        <f t="shared" si="37"/>
        <v>141.98348002367348</v>
      </c>
      <c r="H151" s="3">
        <f t="shared" si="38"/>
        <v>18.268015376326531</v>
      </c>
      <c r="I151" s="135">
        <f t="shared" si="39"/>
        <v>18.268015376326531</v>
      </c>
      <c r="J151" s="140">
        <f t="shared" si="40"/>
        <v>0.12866296398201135</v>
      </c>
      <c r="K151" s="159">
        <f t="shared" si="41"/>
        <v>0.11399591205516157</v>
      </c>
      <c r="L151" s="17"/>
      <c r="M151" s="40">
        <f t="shared" si="42"/>
        <v>1.6671790707073073</v>
      </c>
      <c r="N151" s="41">
        <f t="shared" si="43"/>
        <v>0.59325396825396826</v>
      </c>
      <c r="O151" s="42">
        <f t="shared" si="44"/>
        <v>0.23592346011003523</v>
      </c>
      <c r="P151" s="31">
        <f t="shared" si="45"/>
        <v>2.0824790742620585</v>
      </c>
      <c r="BC151" s="25">
        <v>44048</v>
      </c>
      <c r="BD151">
        <v>502.10998540000003</v>
      </c>
      <c r="BE151" s="17">
        <v>150</v>
      </c>
      <c r="BI151" s="14">
        <f t="shared" si="36"/>
        <v>465.26413673492078</v>
      </c>
      <c r="BJ151" s="3">
        <f t="shared" si="46"/>
        <v>36.845848665079245</v>
      </c>
      <c r="BK151" s="135">
        <f t="shared" si="47"/>
        <v>36.845848665079245</v>
      </c>
      <c r="BL151" s="140">
        <f t="shared" si="53"/>
        <v>1.5490711773565597</v>
      </c>
      <c r="BM151" s="36">
        <f t="shared" si="48"/>
        <v>7.3382027317633269E-2</v>
      </c>
      <c r="BN151" s="17"/>
      <c r="BO151" s="40">
        <f t="shared" si="49"/>
        <v>1.2398706362439993</v>
      </c>
      <c r="BP151" s="41">
        <f t="shared" si="50"/>
        <v>0.59325396825396826</v>
      </c>
      <c r="BQ151" s="42">
        <f t="shared" si="51"/>
        <v>0.23592346011003523</v>
      </c>
      <c r="BR151" s="31">
        <f t="shared" si="52"/>
        <v>2.7038230732822264</v>
      </c>
    </row>
    <row r="152" spans="1:70" x14ac:dyDescent="0.3">
      <c r="A152" s="25">
        <v>44049</v>
      </c>
      <c r="B152">
        <v>161.25</v>
      </c>
      <c r="C152" s="17">
        <v>151</v>
      </c>
      <c r="G152" s="14">
        <f t="shared" si="37"/>
        <v>142.3262470901503</v>
      </c>
      <c r="H152" s="3">
        <f t="shared" si="38"/>
        <v>18.923752909849696</v>
      </c>
      <c r="I152" s="135">
        <f t="shared" si="39"/>
        <v>18.923752909849696</v>
      </c>
      <c r="J152" s="140">
        <f t="shared" si="40"/>
        <v>0.13296038711583028</v>
      </c>
      <c r="K152" s="159">
        <f t="shared" si="41"/>
        <v>0.11735660719286634</v>
      </c>
      <c r="L152" s="17"/>
      <c r="M152" s="40">
        <f t="shared" si="42"/>
        <v>1.7270231133822314</v>
      </c>
      <c r="N152" s="41">
        <f t="shared" si="43"/>
        <v>0.59722222222222221</v>
      </c>
      <c r="O152" s="42">
        <f t="shared" si="44"/>
        <v>0.24616364666135951</v>
      </c>
      <c r="P152" s="31">
        <f t="shared" si="45"/>
        <v>2.2208274368560921</v>
      </c>
      <c r="BC152" s="25">
        <v>44049</v>
      </c>
      <c r="BD152">
        <v>509.07998659999998</v>
      </c>
      <c r="BE152" s="17">
        <v>151</v>
      </c>
      <c r="BI152" s="14">
        <f t="shared" si="36"/>
        <v>466.06454242907819</v>
      </c>
      <c r="BJ152" s="3">
        <f t="shared" si="46"/>
        <v>43.015444170921796</v>
      </c>
      <c r="BK152" s="135">
        <f t="shared" si="47"/>
        <v>43.015444170921796</v>
      </c>
      <c r="BL152" s="140">
        <f t="shared" si="53"/>
        <v>1.8084529780289125</v>
      </c>
      <c r="BM152" s="36">
        <f t="shared" si="48"/>
        <v>8.4496435340563433E-2</v>
      </c>
      <c r="BN152" s="17"/>
      <c r="BO152" s="40">
        <f t="shared" si="49"/>
        <v>1.4474788358740145</v>
      </c>
      <c r="BP152" s="41">
        <f t="shared" si="50"/>
        <v>0.59722222222222221</v>
      </c>
      <c r="BQ152" s="42">
        <f t="shared" si="51"/>
        <v>0.24616364666135951</v>
      </c>
      <c r="BR152" s="31">
        <f t="shared" si="52"/>
        <v>3.6346516970339096</v>
      </c>
    </row>
    <row r="153" spans="1:70" x14ac:dyDescent="0.3">
      <c r="A153" s="25">
        <v>44050</v>
      </c>
      <c r="B153">
        <v>158.37300110000001</v>
      </c>
      <c r="C153" s="17">
        <v>152</v>
      </c>
      <c r="G153" s="14">
        <f t="shared" si="37"/>
        <v>142.6690141566271</v>
      </c>
      <c r="H153" s="3">
        <f t="shared" si="38"/>
        <v>15.703986943372911</v>
      </c>
      <c r="I153" s="135">
        <f t="shared" si="39"/>
        <v>15.703986943372911</v>
      </c>
      <c r="J153" s="140">
        <f t="shared" si="40"/>
        <v>0.11007286365722355</v>
      </c>
      <c r="K153" s="159">
        <f t="shared" si="41"/>
        <v>9.9158232996147413E-2</v>
      </c>
      <c r="L153" s="17"/>
      <c r="M153" s="40">
        <f t="shared" si="42"/>
        <v>1.4331802234292228</v>
      </c>
      <c r="N153" s="41">
        <f t="shared" si="43"/>
        <v>0.60119047619047616</v>
      </c>
      <c r="O153" s="42">
        <f t="shared" si="44"/>
        <v>0.256429712211035</v>
      </c>
      <c r="P153" s="31">
        <f t="shared" si="45"/>
        <v>1.5571795962994279</v>
      </c>
      <c r="BC153" s="25">
        <v>44050</v>
      </c>
      <c r="BD153">
        <v>494.73001099999999</v>
      </c>
      <c r="BE153" s="17">
        <v>152</v>
      </c>
      <c r="BI153" s="14">
        <f t="shared" si="36"/>
        <v>466.86494812323554</v>
      </c>
      <c r="BJ153" s="3">
        <f t="shared" si="46"/>
        <v>27.865062876764455</v>
      </c>
      <c r="BK153" s="135">
        <f t="shared" si="47"/>
        <v>27.865062876764455</v>
      </c>
      <c r="BL153" s="140">
        <f t="shared" si="53"/>
        <v>1.1715014668269481</v>
      </c>
      <c r="BM153" s="36">
        <f t="shared" si="48"/>
        <v>5.6323777125306548E-2</v>
      </c>
      <c r="BN153" s="17"/>
      <c r="BO153" s="40">
        <f t="shared" si="49"/>
        <v>0.93766528631316348</v>
      </c>
      <c r="BP153" s="41">
        <f t="shared" si="50"/>
        <v>0.60119047619047616</v>
      </c>
      <c r="BQ153" s="42">
        <f t="shared" si="51"/>
        <v>0.256429712211035</v>
      </c>
      <c r="BR153" s="31">
        <f t="shared" si="52"/>
        <v>1.5694655910535342</v>
      </c>
    </row>
    <row r="154" spans="1:70" x14ac:dyDescent="0.3">
      <c r="A154" s="25">
        <v>44053</v>
      </c>
      <c r="B154">
        <v>157.40800479999999</v>
      </c>
      <c r="C154" s="17">
        <v>153</v>
      </c>
      <c r="G154" s="14">
        <f t="shared" si="37"/>
        <v>143.01178122310392</v>
      </c>
      <c r="H154" s="3">
        <f t="shared" si="38"/>
        <v>14.396223576896062</v>
      </c>
      <c r="I154" s="135">
        <f t="shared" si="39"/>
        <v>14.396223576896062</v>
      </c>
      <c r="J154" s="140">
        <f t="shared" si="40"/>
        <v>0.10066459877481979</v>
      </c>
      <c r="K154" s="159">
        <f t="shared" si="41"/>
        <v>9.1458014445883279E-2</v>
      </c>
      <c r="L154" s="17"/>
      <c r="M154" s="40">
        <f t="shared" si="42"/>
        <v>1.31383087599801</v>
      </c>
      <c r="N154" s="41">
        <f t="shared" si="43"/>
        <v>0.60515873015873012</v>
      </c>
      <c r="O154" s="42">
        <f t="shared" si="44"/>
        <v>0.26672287549404317</v>
      </c>
      <c r="P154" s="31">
        <f t="shared" si="45"/>
        <v>1.3166500238619254</v>
      </c>
      <c r="BC154" s="25">
        <v>44053</v>
      </c>
      <c r="BD154">
        <v>483.38000490000002</v>
      </c>
      <c r="BE154" s="17">
        <v>153</v>
      </c>
      <c r="BI154" s="14">
        <f t="shared" si="36"/>
        <v>467.66535381739294</v>
      </c>
      <c r="BJ154" s="3">
        <f t="shared" si="46"/>
        <v>15.714651082607077</v>
      </c>
      <c r="BK154" s="135">
        <f t="shared" si="47"/>
        <v>15.714651082607077</v>
      </c>
      <c r="BL154" s="140">
        <f t="shared" si="53"/>
        <v>0.66067451113842668</v>
      </c>
      <c r="BM154" s="36">
        <f t="shared" si="48"/>
        <v>3.2509931985825663E-2</v>
      </c>
      <c r="BN154" s="17"/>
      <c r="BO154" s="40">
        <f t="shared" si="49"/>
        <v>0.5288013478329977</v>
      </c>
      <c r="BP154" s="41">
        <f t="shared" si="50"/>
        <v>0.60515873015873012</v>
      </c>
      <c r="BQ154" s="42">
        <f t="shared" si="51"/>
        <v>0.26672287549404317</v>
      </c>
      <c r="BR154" s="31">
        <f t="shared" si="52"/>
        <v>0.51088223787653775</v>
      </c>
    </row>
    <row r="155" spans="1:70" x14ac:dyDescent="0.3">
      <c r="A155" s="25">
        <v>44054</v>
      </c>
      <c r="B155">
        <v>154.03349299999999</v>
      </c>
      <c r="C155" s="17">
        <v>154</v>
      </c>
      <c r="G155" s="14">
        <f t="shared" si="37"/>
        <v>143.35454828958075</v>
      </c>
      <c r="H155" s="3">
        <f t="shared" si="38"/>
        <v>10.678944710419245</v>
      </c>
      <c r="I155" s="135">
        <f t="shared" si="39"/>
        <v>10.678944710419245</v>
      </c>
      <c r="J155" s="140">
        <f t="shared" si="40"/>
        <v>7.4493239578610621E-2</v>
      </c>
      <c r="K155" s="159">
        <f t="shared" si="41"/>
        <v>6.9328718724954483E-2</v>
      </c>
      <c r="L155" s="17"/>
      <c r="M155" s="40">
        <f t="shared" si="42"/>
        <v>0.97458386976853817</v>
      </c>
      <c r="N155" s="41">
        <f t="shared" si="43"/>
        <v>0.60912698412698407</v>
      </c>
      <c r="O155" s="42">
        <f t="shared" si="44"/>
        <v>0.27704437642439733</v>
      </c>
      <c r="P155" s="31">
        <f t="shared" si="45"/>
        <v>0.74035755410799631</v>
      </c>
      <c r="BC155" s="25">
        <v>44054</v>
      </c>
      <c r="BD155">
        <v>466.92999270000001</v>
      </c>
      <c r="BE155" s="17">
        <v>154</v>
      </c>
      <c r="BI155" s="14">
        <f t="shared" si="36"/>
        <v>468.46575951155035</v>
      </c>
      <c r="BJ155" s="3">
        <f t="shared" si="46"/>
        <v>-1.5357668115503316</v>
      </c>
      <c r="BK155" s="135">
        <f t="shared" si="47"/>
        <v>1.5357668115503316</v>
      </c>
      <c r="BL155" s="140">
        <f t="shared" si="53"/>
        <v>6.4566625253718674E-2</v>
      </c>
      <c r="BM155" s="36">
        <f t="shared" si="48"/>
        <v>3.2890729564614913E-3</v>
      </c>
      <c r="BN155" s="17"/>
      <c r="BO155" s="40">
        <f t="shared" si="49"/>
        <v>-5.1678879514148846E-2</v>
      </c>
      <c r="BP155" s="41">
        <f t="shared" si="50"/>
        <v>0.60912698412698407</v>
      </c>
      <c r="BQ155" s="42">
        <f t="shared" si="51"/>
        <v>0.27704437642439733</v>
      </c>
      <c r="BR155" s="31">
        <f t="shared" si="52"/>
        <v>5.0512490873012867E-3</v>
      </c>
    </row>
    <row r="156" spans="1:70" x14ac:dyDescent="0.3">
      <c r="A156" s="25">
        <v>44055</v>
      </c>
      <c r="B156">
        <v>158.1119995</v>
      </c>
      <c r="C156" s="17">
        <v>155</v>
      </c>
      <c r="G156" s="14">
        <f t="shared" si="37"/>
        <v>143.69731535605757</v>
      </c>
      <c r="H156" s="3">
        <f t="shared" si="38"/>
        <v>14.414684143942424</v>
      </c>
      <c r="I156" s="135">
        <f t="shared" si="39"/>
        <v>14.414684143942424</v>
      </c>
      <c r="J156" s="140">
        <f t="shared" si="40"/>
        <v>0.10031282844933659</v>
      </c>
      <c r="K156" s="159">
        <f t="shared" si="41"/>
        <v>9.1167553313639696E-2</v>
      </c>
      <c r="L156" s="17"/>
      <c r="M156" s="40">
        <f t="shared" si="42"/>
        <v>1.3155156277556075</v>
      </c>
      <c r="N156" s="41">
        <f t="shared" si="43"/>
        <v>0.61309523809523814</v>
      </c>
      <c r="O156" s="42">
        <f t="shared" si="44"/>
        <v>0.28739547728120984</v>
      </c>
      <c r="P156" s="31">
        <f t="shared" si="45"/>
        <v>1.3141514851921479</v>
      </c>
      <c r="BC156" s="25">
        <v>44055</v>
      </c>
      <c r="BD156">
        <v>475.47000120000001</v>
      </c>
      <c r="BE156" s="17">
        <v>155</v>
      </c>
      <c r="BI156" s="14">
        <f t="shared" si="36"/>
        <v>469.26616520570769</v>
      </c>
      <c r="BJ156" s="3">
        <f t="shared" si="46"/>
        <v>6.2038359942923194</v>
      </c>
      <c r="BK156" s="135">
        <f t="shared" si="47"/>
        <v>6.2038359942923194</v>
      </c>
      <c r="BL156" s="140">
        <f t="shared" si="53"/>
        <v>0.26082133743640662</v>
      </c>
      <c r="BM156" s="36">
        <f t="shared" si="48"/>
        <v>1.3047796871800457E-2</v>
      </c>
      <c r="BN156" s="17"/>
      <c r="BO156" s="40">
        <f t="shared" si="49"/>
        <v>0.20876039934145471</v>
      </c>
      <c r="BP156" s="41">
        <f t="shared" si="50"/>
        <v>0.61309523809523814</v>
      </c>
      <c r="BQ156" s="42">
        <f t="shared" si="51"/>
        <v>0.28739547728120984</v>
      </c>
      <c r="BR156" s="31">
        <f t="shared" si="52"/>
        <v>8.094639187949039E-2</v>
      </c>
    </row>
    <row r="157" spans="1:70" x14ac:dyDescent="0.3">
      <c r="A157" s="25">
        <v>44056</v>
      </c>
      <c r="B157">
        <v>158.05099490000001</v>
      </c>
      <c r="C157" s="17">
        <v>156</v>
      </c>
      <c r="G157" s="14">
        <f t="shared" si="37"/>
        <v>144.0400824225344</v>
      </c>
      <c r="H157" s="3">
        <f t="shared" si="38"/>
        <v>14.01091247746561</v>
      </c>
      <c r="I157" s="135">
        <f t="shared" si="39"/>
        <v>14.01091247746561</v>
      </c>
      <c r="J157" s="140">
        <f t="shared" si="40"/>
        <v>9.7270927937720117E-2</v>
      </c>
      <c r="K157" s="159">
        <f t="shared" si="41"/>
        <v>8.8648049867262227E-2</v>
      </c>
      <c r="L157" s="17"/>
      <c r="M157" s="40">
        <f t="shared" si="42"/>
        <v>1.278666541643763</v>
      </c>
      <c r="N157" s="41">
        <f t="shared" si="43"/>
        <v>0.61706349206349209</v>
      </c>
      <c r="O157" s="42">
        <f t="shared" si="44"/>
        <v>0.29777746394303461</v>
      </c>
      <c r="P157" s="31">
        <f t="shared" si="45"/>
        <v>1.242040067988218</v>
      </c>
      <c r="BC157" s="25">
        <v>44056</v>
      </c>
      <c r="BD157">
        <v>481.32998659999998</v>
      </c>
      <c r="BE157" s="17">
        <v>156</v>
      </c>
      <c r="BI157" s="14">
        <f t="shared" si="36"/>
        <v>470.0665708998651</v>
      </c>
      <c r="BJ157" s="3">
        <f t="shared" si="46"/>
        <v>11.263415700134885</v>
      </c>
      <c r="BK157" s="135">
        <f t="shared" si="47"/>
        <v>11.263415700134885</v>
      </c>
      <c r="BL157" s="140">
        <f t="shared" si="53"/>
        <v>0.47353591386267996</v>
      </c>
      <c r="BM157" s="36">
        <f t="shared" si="48"/>
        <v>2.3400610836023249E-2</v>
      </c>
      <c r="BN157" s="17"/>
      <c r="BO157" s="40">
        <f t="shared" si="49"/>
        <v>0.37901633145561164</v>
      </c>
      <c r="BP157" s="41">
        <f t="shared" si="50"/>
        <v>0.61706349206349209</v>
      </c>
      <c r="BQ157" s="42">
        <f t="shared" si="51"/>
        <v>0.29777746394303461</v>
      </c>
      <c r="BR157" s="31">
        <f t="shared" si="52"/>
        <v>0.26357080748321077</v>
      </c>
    </row>
    <row r="158" spans="1:70" x14ac:dyDescent="0.3">
      <c r="A158" s="25">
        <v>44057</v>
      </c>
      <c r="B158">
        <v>157.40100100000001</v>
      </c>
      <c r="C158" s="17">
        <v>157</v>
      </c>
      <c r="G158" s="14">
        <f t="shared" si="37"/>
        <v>144.38284948901119</v>
      </c>
      <c r="H158" s="3">
        <f t="shared" si="38"/>
        <v>13.018151510988815</v>
      </c>
      <c r="I158" s="135">
        <f t="shared" si="39"/>
        <v>13.018151510988815</v>
      </c>
      <c r="J158" s="140">
        <f t="shared" si="40"/>
        <v>9.0164112684170364E-2</v>
      </c>
      <c r="K158" s="159">
        <f t="shared" si="41"/>
        <v>8.2706916908290906E-2</v>
      </c>
      <c r="L158" s="17"/>
      <c r="M158" s="40">
        <f t="shared" si="42"/>
        <v>1.1880650027557389</v>
      </c>
      <c r="N158" s="41">
        <f t="shared" si="43"/>
        <v>0.62103174603174605</v>
      </c>
      <c r="O158" s="42">
        <f t="shared" si="44"/>
        <v>0.30819164717386466</v>
      </c>
      <c r="P158" s="31">
        <f t="shared" si="45"/>
        <v>1.0766911753188937</v>
      </c>
      <c r="BC158" s="25">
        <v>44057</v>
      </c>
      <c r="BD158">
        <v>482.67999270000001</v>
      </c>
      <c r="BE158" s="17">
        <v>157</v>
      </c>
      <c r="BI158" s="14">
        <f t="shared" si="36"/>
        <v>470.86697659402245</v>
      </c>
      <c r="BJ158" s="3">
        <f t="shared" si="46"/>
        <v>11.813016105977567</v>
      </c>
      <c r="BK158" s="135">
        <f t="shared" si="47"/>
        <v>11.813016105977567</v>
      </c>
      <c r="BL158" s="140">
        <f t="shared" si="53"/>
        <v>0.4966421844087362</v>
      </c>
      <c r="BM158" s="36">
        <f t="shared" si="48"/>
        <v>2.4473805180733291E-2</v>
      </c>
      <c r="BN158" s="17"/>
      <c r="BO158" s="40">
        <f t="shared" si="49"/>
        <v>0.39751050188621306</v>
      </c>
      <c r="BP158" s="41">
        <f t="shared" si="50"/>
        <v>0.62103174603174605</v>
      </c>
      <c r="BQ158" s="42">
        <f t="shared" si="51"/>
        <v>0.30819164717386466</v>
      </c>
      <c r="BR158" s="31">
        <f t="shared" si="52"/>
        <v>0.28910945477455963</v>
      </c>
    </row>
    <row r="159" spans="1:70" x14ac:dyDescent="0.3">
      <c r="A159" s="25">
        <v>44060</v>
      </c>
      <c r="B159">
        <v>159.12049870000001</v>
      </c>
      <c r="C159" s="17">
        <v>158</v>
      </c>
      <c r="G159" s="14">
        <f t="shared" si="37"/>
        <v>144.72561655548802</v>
      </c>
      <c r="H159" s="3">
        <f t="shared" si="38"/>
        <v>14.394882144511996</v>
      </c>
      <c r="I159" s="135">
        <f t="shared" si="39"/>
        <v>14.394882144511996</v>
      </c>
      <c r="J159" s="140">
        <f t="shared" si="40"/>
        <v>9.9463263568084215E-2</v>
      </c>
      <c r="K159" s="159">
        <f t="shared" si="41"/>
        <v>9.0465290532124223E-2</v>
      </c>
      <c r="L159" s="17"/>
      <c r="M159" s="40">
        <f t="shared" si="42"/>
        <v>1.3137084539423345</v>
      </c>
      <c r="N159" s="41">
        <f t="shared" si="43"/>
        <v>0.625</v>
      </c>
      <c r="O159" s="42">
        <f t="shared" si="44"/>
        <v>0.3186393639643752</v>
      </c>
      <c r="P159" s="31">
        <f t="shared" si="45"/>
        <v>1.3022371953789651</v>
      </c>
      <c r="BC159" s="25">
        <v>44060</v>
      </c>
      <c r="BD159">
        <v>482.35000609999997</v>
      </c>
      <c r="BE159" s="17">
        <v>158</v>
      </c>
      <c r="BI159" s="14">
        <f t="shared" si="36"/>
        <v>471.66738228817985</v>
      </c>
      <c r="BJ159" s="3">
        <f t="shared" si="46"/>
        <v>10.682623811820122</v>
      </c>
      <c r="BK159" s="135">
        <f t="shared" si="47"/>
        <v>10.682623811820122</v>
      </c>
      <c r="BL159" s="140">
        <f t="shared" si="53"/>
        <v>0.44911829269702686</v>
      </c>
      <c r="BM159" s="36">
        <f t="shared" si="48"/>
        <v>2.2147037787339466E-2</v>
      </c>
      <c r="BN159" s="17"/>
      <c r="BO159" s="40">
        <f t="shared" si="49"/>
        <v>0.35947256101254782</v>
      </c>
      <c r="BP159" s="41">
        <f t="shared" si="50"/>
        <v>0.625</v>
      </c>
      <c r="BQ159" s="42">
        <f t="shared" si="51"/>
        <v>0.3186393639643752</v>
      </c>
      <c r="BR159" s="31">
        <f t="shared" si="52"/>
        <v>0.23658847322831261</v>
      </c>
    </row>
    <row r="160" spans="1:70" x14ac:dyDescent="0.3">
      <c r="A160" s="25">
        <v>44061</v>
      </c>
      <c r="B160">
        <v>165.62449649999999</v>
      </c>
      <c r="C160" s="17">
        <v>159</v>
      </c>
      <c r="G160" s="14">
        <f t="shared" si="37"/>
        <v>145.06838362196484</v>
      </c>
      <c r="H160" s="3">
        <f t="shared" si="38"/>
        <v>20.556112878035151</v>
      </c>
      <c r="I160" s="135">
        <f t="shared" si="39"/>
        <v>20.556112878035151</v>
      </c>
      <c r="J160" s="140">
        <f t="shared" si="40"/>
        <v>0.14169946865612382</v>
      </c>
      <c r="K160" s="159">
        <f t="shared" si="41"/>
        <v>0.12411275694374807</v>
      </c>
      <c r="L160" s="17"/>
      <c r="M160" s="40">
        <f t="shared" si="42"/>
        <v>1.875995857205621</v>
      </c>
      <c r="N160" s="41">
        <f t="shared" si="43"/>
        <v>0.62896825396825395</v>
      </c>
      <c r="O160" s="42">
        <f t="shared" si="44"/>
        <v>0.32912197893226108</v>
      </c>
      <c r="P160" s="31">
        <f t="shared" si="45"/>
        <v>2.5512758413398262</v>
      </c>
      <c r="BC160" s="25">
        <v>44061</v>
      </c>
      <c r="BD160">
        <v>491.86999509999998</v>
      </c>
      <c r="BE160" s="17">
        <v>159</v>
      </c>
      <c r="BI160" s="14">
        <f t="shared" si="36"/>
        <v>472.4677879823372</v>
      </c>
      <c r="BJ160" s="3">
        <f t="shared" si="46"/>
        <v>19.402207117662783</v>
      </c>
      <c r="BK160" s="135">
        <f t="shared" si="47"/>
        <v>19.402207117662783</v>
      </c>
      <c r="BL160" s="140">
        <f t="shared" si="53"/>
        <v>0.8157065425815202</v>
      </c>
      <c r="BM160" s="36">
        <f t="shared" si="48"/>
        <v>3.9445803384933462E-2</v>
      </c>
      <c r="BN160" s="17"/>
      <c r="BO160" s="40">
        <f t="shared" si="49"/>
        <v>0.65288839191031645</v>
      </c>
      <c r="BP160" s="41">
        <f t="shared" si="50"/>
        <v>0.62896825396825395</v>
      </c>
      <c r="BQ160" s="42">
        <f t="shared" si="51"/>
        <v>0.32912197893226108</v>
      </c>
      <c r="BR160" s="31">
        <f t="shared" si="52"/>
        <v>0.76533564719708269</v>
      </c>
    </row>
    <row r="161" spans="1:70" x14ac:dyDescent="0.3">
      <c r="A161" s="25">
        <v>44062</v>
      </c>
      <c r="B161">
        <v>163.02400209999999</v>
      </c>
      <c r="C161" s="17">
        <v>160</v>
      </c>
      <c r="G161" s="14">
        <f t="shared" si="37"/>
        <v>145.41115068844167</v>
      </c>
      <c r="H161" s="3">
        <f t="shared" si="38"/>
        <v>17.612851411558324</v>
      </c>
      <c r="I161" s="135">
        <f t="shared" si="39"/>
        <v>17.612851411558324</v>
      </c>
      <c r="J161" s="140">
        <f t="shared" si="40"/>
        <v>0.12112448961562562</v>
      </c>
      <c r="K161" s="159">
        <f t="shared" si="41"/>
        <v>0.10803839425285662</v>
      </c>
      <c r="L161" s="17"/>
      <c r="M161" s="40">
        <f t="shared" si="42"/>
        <v>1.6073873731724646</v>
      </c>
      <c r="N161" s="41">
        <f t="shared" si="43"/>
        <v>0.63293650793650791</v>
      </c>
      <c r="O161" s="42">
        <f t="shared" si="44"/>
        <v>0.3396408857857755</v>
      </c>
      <c r="P161" s="31">
        <f t="shared" si="45"/>
        <v>1.9028641847189203</v>
      </c>
      <c r="BC161" s="25">
        <v>44062</v>
      </c>
      <c r="BD161">
        <v>484.52999879999999</v>
      </c>
      <c r="BE161" s="17">
        <v>160</v>
      </c>
      <c r="BI161" s="14">
        <f t="shared" si="36"/>
        <v>473.2681936764946</v>
      </c>
      <c r="BJ161" s="3">
        <f t="shared" si="46"/>
        <v>11.261805123505383</v>
      </c>
      <c r="BK161" s="135">
        <f t="shared" si="47"/>
        <v>11.261805123505383</v>
      </c>
      <c r="BL161" s="140">
        <f t="shared" si="53"/>
        <v>0.47346820208710477</v>
      </c>
      <c r="BM161" s="36">
        <f t="shared" si="48"/>
        <v>2.3242740700052982E-2</v>
      </c>
      <c r="BN161" s="17"/>
      <c r="BO161" s="40">
        <f t="shared" si="49"/>
        <v>0.37896213520982847</v>
      </c>
      <c r="BP161" s="41">
        <f t="shared" si="50"/>
        <v>0.63293650793650791</v>
      </c>
      <c r="BQ161" s="42">
        <f t="shared" si="51"/>
        <v>0.3396408857857755</v>
      </c>
      <c r="BR161" s="31">
        <f t="shared" si="52"/>
        <v>0.26175521630016374</v>
      </c>
    </row>
    <row r="162" spans="1:70" x14ac:dyDescent="0.3">
      <c r="A162" s="25">
        <v>44063</v>
      </c>
      <c r="B162">
        <v>164.8684998</v>
      </c>
      <c r="C162" s="17">
        <v>161</v>
      </c>
      <c r="G162" s="14">
        <f t="shared" si="37"/>
        <v>145.75391775491846</v>
      </c>
      <c r="H162" s="3">
        <f t="shared" si="38"/>
        <v>19.114582045081534</v>
      </c>
      <c r="I162" s="135">
        <f t="shared" si="39"/>
        <v>19.114582045081534</v>
      </c>
      <c r="J162" s="140">
        <f t="shared" si="40"/>
        <v>0.13114283540029587</v>
      </c>
      <c r="K162" s="159">
        <f t="shared" si="41"/>
        <v>0.11593835128159233</v>
      </c>
      <c r="L162" s="17"/>
      <c r="M162" s="40">
        <f t="shared" si="42"/>
        <v>1.7444385979757018</v>
      </c>
      <c r="N162" s="41">
        <f t="shared" si="43"/>
        <v>0.63690476190476186</v>
      </c>
      <c r="O162" s="42">
        <f t="shared" si="44"/>
        <v>0.35019750885487133</v>
      </c>
      <c r="P162" s="31">
        <f t="shared" si="45"/>
        <v>2.2161131277434802</v>
      </c>
      <c r="BC162" s="25">
        <v>44063</v>
      </c>
      <c r="BD162">
        <v>497.89999390000003</v>
      </c>
      <c r="BE162" s="17">
        <v>161</v>
      </c>
      <c r="BI162" s="14">
        <f t="shared" si="36"/>
        <v>474.06859937065201</v>
      </c>
      <c r="BJ162" s="3">
        <f t="shared" si="46"/>
        <v>23.831394529348017</v>
      </c>
      <c r="BK162" s="135">
        <f t="shared" si="47"/>
        <v>23.831394529348017</v>
      </c>
      <c r="BL162" s="140">
        <f t="shared" si="53"/>
        <v>1.001918200261555</v>
      </c>
      <c r="BM162" s="36">
        <f t="shared" si="48"/>
        <v>4.7863817676877495E-2</v>
      </c>
      <c r="BN162" s="17"/>
      <c r="BO162" s="40">
        <f t="shared" si="49"/>
        <v>0.80193148938617309</v>
      </c>
      <c r="BP162" s="41">
        <f t="shared" si="50"/>
        <v>0.63690476190476186</v>
      </c>
      <c r="BQ162" s="42">
        <f t="shared" si="51"/>
        <v>0.35019750885487133</v>
      </c>
      <c r="BR162" s="31">
        <f t="shared" si="52"/>
        <v>1.1406615227384491</v>
      </c>
    </row>
    <row r="163" spans="1:70" x14ac:dyDescent="0.3">
      <c r="A163" s="25">
        <v>44064</v>
      </c>
      <c r="B163">
        <v>164.23599239999999</v>
      </c>
      <c r="C163" s="17">
        <v>162</v>
      </c>
      <c r="G163" s="14">
        <f t="shared" si="37"/>
        <v>146.09668482139529</v>
      </c>
      <c r="H163" s="3">
        <f t="shared" si="38"/>
        <v>18.139307578604701</v>
      </c>
      <c r="I163" s="135">
        <f t="shared" si="39"/>
        <v>18.139307578604701</v>
      </c>
      <c r="J163" s="140">
        <f t="shared" si="40"/>
        <v>0.12415961115599709</v>
      </c>
      <c r="K163" s="159">
        <f t="shared" si="41"/>
        <v>0.11044660377748418</v>
      </c>
      <c r="L163" s="17"/>
      <c r="M163" s="40">
        <f t="shared" si="42"/>
        <v>1.6554329153544529</v>
      </c>
      <c r="N163" s="41">
        <f t="shared" si="43"/>
        <v>0.64087301587301593</v>
      </c>
      <c r="O163" s="42">
        <f t="shared" si="44"/>
        <v>0.3607933046946587</v>
      </c>
      <c r="P163" s="31">
        <f t="shared" si="45"/>
        <v>2.0034249169320693</v>
      </c>
      <c r="BC163" s="25">
        <v>44064</v>
      </c>
      <c r="BD163">
        <v>492.30999759999997</v>
      </c>
      <c r="BE163" s="17">
        <v>162</v>
      </c>
      <c r="BI163" s="14">
        <f t="shared" si="36"/>
        <v>474.86900506480936</v>
      </c>
      <c r="BJ163" s="3">
        <f t="shared" si="46"/>
        <v>17.440992535190617</v>
      </c>
      <c r="BK163" s="135">
        <f t="shared" si="47"/>
        <v>17.440992535190617</v>
      </c>
      <c r="BL163" s="140">
        <f t="shared" si="53"/>
        <v>0.73325326514627021</v>
      </c>
      <c r="BM163" s="36">
        <f t="shared" si="48"/>
        <v>3.5426850196451538E-2</v>
      </c>
      <c r="BN163" s="17"/>
      <c r="BO163" s="40">
        <f t="shared" si="49"/>
        <v>0.5868931045094492</v>
      </c>
      <c r="BP163" s="41">
        <f t="shared" si="50"/>
        <v>0.64087301587301593</v>
      </c>
      <c r="BQ163" s="42">
        <f t="shared" si="51"/>
        <v>0.3607933046946587</v>
      </c>
      <c r="BR163" s="31">
        <f t="shared" si="52"/>
        <v>0.61787942982162758</v>
      </c>
    </row>
    <row r="164" spans="1:70" x14ac:dyDescent="0.3">
      <c r="A164" s="25">
        <v>44067</v>
      </c>
      <c r="B164">
        <v>165.37300110000001</v>
      </c>
      <c r="C164" s="17">
        <v>163</v>
      </c>
      <c r="G164" s="14">
        <f t="shared" si="37"/>
        <v>146.43945188787211</v>
      </c>
      <c r="H164" s="3">
        <f t="shared" si="38"/>
        <v>18.9335492121279</v>
      </c>
      <c r="I164" s="135">
        <f t="shared" si="39"/>
        <v>18.9335492121279</v>
      </c>
      <c r="J164" s="140">
        <f t="shared" si="40"/>
        <v>0.12929268013530409</v>
      </c>
      <c r="K164" s="159">
        <f t="shared" si="41"/>
        <v>0.11448996563035645</v>
      </c>
      <c r="L164" s="17"/>
      <c r="M164" s="40">
        <f t="shared" si="42"/>
        <v>1.7279171453715907</v>
      </c>
      <c r="N164" s="41">
        <f t="shared" si="43"/>
        <v>0.64484126984126988</v>
      </c>
      <c r="O164" s="42">
        <f t="shared" si="44"/>
        <v>0.37142976376624048</v>
      </c>
      <c r="P164" s="31">
        <f t="shared" si="45"/>
        <v>2.1677013985571856</v>
      </c>
      <c r="BC164" s="25">
        <v>44067</v>
      </c>
      <c r="BD164">
        <v>488.80999759999997</v>
      </c>
      <c r="BE164" s="17">
        <v>163</v>
      </c>
      <c r="BI164" s="14">
        <f t="shared" si="36"/>
        <v>475.66941075896676</v>
      </c>
      <c r="BJ164" s="3">
        <f t="shared" si="46"/>
        <v>13.140586841033212</v>
      </c>
      <c r="BK164" s="135">
        <f t="shared" si="47"/>
        <v>13.140586841033212</v>
      </c>
      <c r="BL164" s="140">
        <f t="shared" si="53"/>
        <v>0.55245584147143312</v>
      </c>
      <c r="BM164" s="36">
        <f t="shared" si="48"/>
        <v>2.688281112406039E-2</v>
      </c>
      <c r="BN164" s="17"/>
      <c r="BO164" s="40">
        <f t="shared" si="49"/>
        <v>0.44218353919074849</v>
      </c>
      <c r="BP164" s="41">
        <f t="shared" si="50"/>
        <v>0.64484126984126988</v>
      </c>
      <c r="BQ164" s="42">
        <f t="shared" si="51"/>
        <v>0.37142976376624048</v>
      </c>
      <c r="BR164" s="31">
        <f t="shared" si="52"/>
        <v>0.35325591410680923</v>
      </c>
    </row>
    <row r="165" spans="1:70" x14ac:dyDescent="0.3">
      <c r="A165" s="25">
        <v>44068</v>
      </c>
      <c r="B165">
        <v>167.32449339999999</v>
      </c>
      <c r="C165" s="17">
        <v>164</v>
      </c>
      <c r="G165" s="14">
        <f t="shared" si="37"/>
        <v>146.78221895434893</v>
      </c>
      <c r="H165" s="3">
        <f t="shared" si="38"/>
        <v>20.54227444565106</v>
      </c>
      <c r="I165" s="135">
        <f t="shared" si="39"/>
        <v>20.54227444565106</v>
      </c>
      <c r="J165" s="140">
        <f t="shared" si="40"/>
        <v>0.1399507010589611</v>
      </c>
      <c r="K165" s="159">
        <f t="shared" si="41"/>
        <v>0.12276908196903025</v>
      </c>
      <c r="L165" s="17"/>
      <c r="M165" s="40">
        <f t="shared" si="42"/>
        <v>1.874732931574846</v>
      </c>
      <c r="N165" s="41">
        <f t="shared" si="43"/>
        <v>0.64880952380952384</v>
      </c>
      <c r="O165" s="42">
        <f t="shared" si="44"/>
        <v>0.3821084122003639</v>
      </c>
      <c r="P165" s="31">
        <f t="shared" si="45"/>
        <v>2.5219561752484503</v>
      </c>
      <c r="BC165" s="25">
        <v>44068</v>
      </c>
      <c r="BD165">
        <v>490.57998659999998</v>
      </c>
      <c r="BE165" s="17">
        <v>164</v>
      </c>
      <c r="BI165" s="14">
        <f t="shared" si="36"/>
        <v>476.46981645312417</v>
      </c>
      <c r="BJ165" s="3">
        <f t="shared" si="46"/>
        <v>14.110170146875816</v>
      </c>
      <c r="BK165" s="135">
        <f t="shared" si="47"/>
        <v>14.110170146875816</v>
      </c>
      <c r="BL165" s="140">
        <f t="shared" si="53"/>
        <v>0.59321901039120206</v>
      </c>
      <c r="BM165" s="36">
        <f t="shared" si="48"/>
        <v>2.8762221314137516E-2</v>
      </c>
      <c r="BN165" s="17"/>
      <c r="BO165" s="40">
        <f t="shared" si="49"/>
        <v>0.47481022344041746</v>
      </c>
      <c r="BP165" s="41">
        <f t="shared" si="50"/>
        <v>0.64880952380952384</v>
      </c>
      <c r="BQ165" s="42">
        <f t="shared" si="51"/>
        <v>0.3821084122003639</v>
      </c>
      <c r="BR165" s="31">
        <f t="shared" si="52"/>
        <v>0.40583983654457845</v>
      </c>
    </row>
    <row r="166" spans="1:70" x14ac:dyDescent="0.3">
      <c r="A166" s="25">
        <v>44069</v>
      </c>
      <c r="B166">
        <v>172.09249879999999</v>
      </c>
      <c r="C166" s="17">
        <v>165</v>
      </c>
      <c r="G166" s="14">
        <f t="shared" si="37"/>
        <v>147.12498602082576</v>
      </c>
      <c r="H166" s="3">
        <f t="shared" si="38"/>
        <v>24.967512779174228</v>
      </c>
      <c r="I166" s="135">
        <f t="shared" si="39"/>
        <v>24.967512779174228</v>
      </c>
      <c r="J166" s="140">
        <f t="shared" si="40"/>
        <v>0.16970273679849349</v>
      </c>
      <c r="K166" s="159">
        <f t="shared" si="41"/>
        <v>0.14508193531544114</v>
      </c>
      <c r="L166" s="17"/>
      <c r="M166" s="40">
        <f t="shared" si="42"/>
        <v>2.2785898684428871</v>
      </c>
      <c r="N166" s="41">
        <f t="shared" si="43"/>
        <v>0.65277777777777779</v>
      </c>
      <c r="O166" s="42">
        <f t="shared" si="44"/>
        <v>0.39283081364972938</v>
      </c>
      <c r="P166" s="31">
        <f t="shared" si="45"/>
        <v>3.6223350740156053</v>
      </c>
      <c r="BC166" s="25">
        <v>44069</v>
      </c>
      <c r="BD166">
        <v>547.53002930000002</v>
      </c>
      <c r="BE166" s="17">
        <v>165</v>
      </c>
      <c r="BI166" s="14">
        <f t="shared" si="36"/>
        <v>477.27022214728152</v>
      </c>
      <c r="BJ166" s="3">
        <f t="shared" si="46"/>
        <v>70.259807152718508</v>
      </c>
      <c r="BK166" s="135">
        <f t="shared" si="47"/>
        <v>70.259807152718508</v>
      </c>
      <c r="BL166" s="140">
        <f t="shared" si="53"/>
        <v>2.9538590134322917</v>
      </c>
      <c r="BM166" s="36">
        <f t="shared" si="48"/>
        <v>0.12832137671525243</v>
      </c>
      <c r="BN166" s="17"/>
      <c r="BO166" s="40">
        <f t="shared" si="49"/>
        <v>2.3642574388409545</v>
      </c>
      <c r="BP166" s="41">
        <f t="shared" si="50"/>
        <v>0.65277777777777779</v>
      </c>
      <c r="BQ166" s="42">
        <f t="shared" si="51"/>
        <v>0.39283081364972938</v>
      </c>
      <c r="BR166" s="31">
        <f t="shared" si="52"/>
        <v>9.0158351815849791</v>
      </c>
    </row>
    <row r="167" spans="1:70" x14ac:dyDescent="0.3">
      <c r="A167" s="25">
        <v>44070</v>
      </c>
      <c r="B167">
        <v>170</v>
      </c>
      <c r="C167" s="17">
        <v>166</v>
      </c>
      <c r="G167" s="14">
        <f t="shared" si="37"/>
        <v>147.46775308730255</v>
      </c>
      <c r="H167" s="3">
        <f t="shared" si="38"/>
        <v>22.532246912697445</v>
      </c>
      <c r="I167" s="135">
        <f t="shared" si="39"/>
        <v>22.532246912697445</v>
      </c>
      <c r="J167" s="140">
        <f t="shared" si="40"/>
        <v>0.15279440040941089</v>
      </c>
      <c r="K167" s="159">
        <f t="shared" si="41"/>
        <v>0.13254262889822027</v>
      </c>
      <c r="L167" s="17"/>
      <c r="M167" s="40">
        <f t="shared" si="42"/>
        <v>2.0563421748341244</v>
      </c>
      <c r="N167" s="41">
        <f t="shared" si="43"/>
        <v>0.65674603174603174</v>
      </c>
      <c r="O167" s="42">
        <f t="shared" si="44"/>
        <v>0.40359857123625476</v>
      </c>
      <c r="P167" s="31">
        <f t="shared" si="45"/>
        <v>2.9864832407927269</v>
      </c>
      <c r="BC167" s="25">
        <v>44070</v>
      </c>
      <c r="BD167">
        <v>526.27001949999999</v>
      </c>
      <c r="BE167" s="17">
        <v>166</v>
      </c>
      <c r="BI167" s="14">
        <f t="shared" si="36"/>
        <v>478.07062784143886</v>
      </c>
      <c r="BJ167" s="3">
        <f t="shared" si="46"/>
        <v>48.199391658561126</v>
      </c>
      <c r="BK167" s="135">
        <f t="shared" si="47"/>
        <v>48.199391658561126</v>
      </c>
      <c r="BL167" s="140">
        <f t="shared" si="53"/>
        <v>2.0263962180130353</v>
      </c>
      <c r="BM167" s="36">
        <f t="shared" si="48"/>
        <v>9.1586808810341369E-2</v>
      </c>
      <c r="BN167" s="17"/>
      <c r="BO167" s="40">
        <f t="shared" si="49"/>
        <v>1.6219197702701449</v>
      </c>
      <c r="BP167" s="41">
        <f t="shared" si="50"/>
        <v>0.65674603174603174</v>
      </c>
      <c r="BQ167" s="42">
        <f t="shared" si="51"/>
        <v>0.40359857123625476</v>
      </c>
      <c r="BR167" s="31">
        <f t="shared" si="52"/>
        <v>4.4144284686074009</v>
      </c>
    </row>
    <row r="168" spans="1:70" x14ac:dyDescent="0.3">
      <c r="A168" s="25">
        <v>44071</v>
      </c>
      <c r="B168">
        <v>170.0899963</v>
      </c>
      <c r="C168" s="17">
        <v>167</v>
      </c>
      <c r="G168" s="14">
        <f t="shared" si="37"/>
        <v>147.81052015377938</v>
      </c>
      <c r="H168" s="3">
        <f t="shared" si="38"/>
        <v>22.279476146220617</v>
      </c>
      <c r="I168" s="135">
        <f t="shared" si="39"/>
        <v>22.279476146220617</v>
      </c>
      <c r="J168" s="140">
        <f t="shared" si="40"/>
        <v>0.15072997593839366</v>
      </c>
      <c r="K168" s="159">
        <f t="shared" si="41"/>
        <v>0.13098639914674756</v>
      </c>
      <c r="L168" s="17"/>
      <c r="M168" s="40">
        <f t="shared" si="42"/>
        <v>2.0332737613871483</v>
      </c>
      <c r="N168" s="41">
        <f t="shared" si="43"/>
        <v>0.6607142857142857</v>
      </c>
      <c r="O168" s="42">
        <f t="shared" si="44"/>
        <v>0.41441332960007643</v>
      </c>
      <c r="P168" s="31">
        <f t="shared" si="45"/>
        <v>2.918308355269295</v>
      </c>
      <c r="BC168" s="25">
        <v>44071</v>
      </c>
      <c r="BD168">
        <v>523.89001459999997</v>
      </c>
      <c r="BE168" s="17">
        <v>167</v>
      </c>
      <c r="BI168" s="14">
        <f t="shared" si="36"/>
        <v>478.87103353559627</v>
      </c>
      <c r="BJ168" s="3">
        <f t="shared" si="46"/>
        <v>45.018981064403704</v>
      </c>
      <c r="BK168" s="135">
        <f t="shared" si="47"/>
        <v>45.018981064403704</v>
      </c>
      <c r="BL168" s="140">
        <f t="shared" si="53"/>
        <v>1.8926855677753061</v>
      </c>
      <c r="BM168" s="36">
        <f t="shared" si="48"/>
        <v>8.5932122792560864E-2</v>
      </c>
      <c r="BN168" s="17"/>
      <c r="BO168" s="40">
        <f t="shared" si="49"/>
        <v>1.5148982780326115</v>
      </c>
      <c r="BP168" s="41">
        <f t="shared" si="50"/>
        <v>0.6607142857142857</v>
      </c>
      <c r="BQ168" s="42">
        <f t="shared" si="51"/>
        <v>0.41441332960007643</v>
      </c>
      <c r="BR168" s="31">
        <f t="shared" si="52"/>
        <v>3.8685766088223117</v>
      </c>
    </row>
    <row r="169" spans="1:70" x14ac:dyDescent="0.3">
      <c r="A169" s="25">
        <v>44074</v>
      </c>
      <c r="B169">
        <v>172.54800420000001</v>
      </c>
      <c r="C169" s="17">
        <v>168</v>
      </c>
      <c r="G169" s="14">
        <f t="shared" si="37"/>
        <v>148.1532872202562</v>
      </c>
      <c r="H169" s="3">
        <f t="shared" si="38"/>
        <v>24.394716979743805</v>
      </c>
      <c r="I169" s="135">
        <f t="shared" si="39"/>
        <v>24.394716979743805</v>
      </c>
      <c r="J169" s="140">
        <f t="shared" si="40"/>
        <v>0.16465862781348023</v>
      </c>
      <c r="K169" s="159">
        <f t="shared" si="41"/>
        <v>0.14137930538720078</v>
      </c>
      <c r="L169" s="17"/>
      <c r="M169" s="40">
        <f t="shared" si="42"/>
        <v>2.2263152699751751</v>
      </c>
      <c r="N169" s="41">
        <f t="shared" si="43"/>
        <v>0.66468253968253965</v>
      </c>
      <c r="O169" s="42">
        <f t="shared" si="44"/>
        <v>0.42527677705760714</v>
      </c>
      <c r="P169" s="31">
        <f t="shared" si="45"/>
        <v>3.4489081417135319</v>
      </c>
      <c r="BC169" s="25">
        <v>44074</v>
      </c>
      <c r="BD169">
        <v>529.55999759999997</v>
      </c>
      <c r="BE169" s="17">
        <v>168</v>
      </c>
      <c r="BI169" s="14">
        <f t="shared" si="36"/>
        <v>479.67143922975367</v>
      </c>
      <c r="BJ169" s="3">
        <f t="shared" si="46"/>
        <v>49.888558370246301</v>
      </c>
      <c r="BK169" s="135">
        <f t="shared" si="47"/>
        <v>49.888558370246301</v>
      </c>
      <c r="BL169" s="140">
        <f t="shared" si="53"/>
        <v>2.0974120735740334</v>
      </c>
      <c r="BM169" s="36">
        <f t="shared" si="48"/>
        <v>9.4207565896866199E-2</v>
      </c>
      <c r="BN169" s="17"/>
      <c r="BO169" s="40">
        <f t="shared" si="49"/>
        <v>1.6787605890168222</v>
      </c>
      <c r="BP169" s="41">
        <f t="shared" si="50"/>
        <v>0.66468253968253965</v>
      </c>
      <c r="BQ169" s="42">
        <f t="shared" si="51"/>
        <v>0.42527677705760714</v>
      </c>
      <c r="BR169" s="31">
        <f t="shared" si="52"/>
        <v>4.6998796501646334</v>
      </c>
    </row>
    <row r="170" spans="1:70" x14ac:dyDescent="0.3">
      <c r="A170" s="25">
        <v>44075</v>
      </c>
      <c r="B170">
        <v>174.95599369999999</v>
      </c>
      <c r="C170" s="17">
        <v>169</v>
      </c>
      <c r="G170" s="14">
        <f t="shared" si="37"/>
        <v>148.49605428673303</v>
      </c>
      <c r="H170" s="3">
        <f t="shared" si="38"/>
        <v>26.459939413266966</v>
      </c>
      <c r="I170" s="135">
        <f t="shared" si="39"/>
        <v>26.459939413266966</v>
      </c>
      <c r="J170" s="140">
        <f t="shared" si="40"/>
        <v>0.17818614467812804</v>
      </c>
      <c r="K170" s="159">
        <f t="shared" si="41"/>
        <v>0.15123768470966631</v>
      </c>
      <c r="L170" s="17"/>
      <c r="M170" s="40">
        <f t="shared" si="42"/>
        <v>2.414791989892267</v>
      </c>
      <c r="N170" s="41">
        <f t="shared" si="43"/>
        <v>0.66865079365079361</v>
      </c>
      <c r="O170" s="42">
        <f t="shared" si="44"/>
        <v>0.43619064787655376</v>
      </c>
      <c r="P170" s="31">
        <f t="shared" si="45"/>
        <v>4.0017399744205422</v>
      </c>
      <c r="BC170" s="25">
        <v>44075</v>
      </c>
      <c r="BD170">
        <v>556.54998780000005</v>
      </c>
      <c r="BE170" s="17">
        <v>169</v>
      </c>
      <c r="BI170" s="14">
        <f t="shared" si="36"/>
        <v>480.47184492391102</v>
      </c>
      <c r="BJ170" s="3">
        <f t="shared" si="46"/>
        <v>76.078142876089032</v>
      </c>
      <c r="BK170" s="135">
        <f t="shared" si="47"/>
        <v>76.078142876089032</v>
      </c>
      <c r="BL170" s="140">
        <f t="shared" si="53"/>
        <v>3.1984731693222446</v>
      </c>
      <c r="BM170" s="36">
        <f t="shared" si="48"/>
        <v>0.13669597438465531</v>
      </c>
      <c r="BN170" s="17"/>
      <c r="BO170" s="40">
        <f t="shared" si="49"/>
        <v>2.5600456721583664</v>
      </c>
      <c r="BP170" s="41">
        <f t="shared" si="50"/>
        <v>0.66865079365079361</v>
      </c>
      <c r="BQ170" s="42">
        <f t="shared" si="51"/>
        <v>0.43619064787655376</v>
      </c>
      <c r="BR170" s="31">
        <f t="shared" si="52"/>
        <v>10.399575869822012</v>
      </c>
    </row>
    <row r="171" spans="1:70" x14ac:dyDescent="0.3">
      <c r="A171" s="25">
        <v>44076</v>
      </c>
      <c r="B171">
        <v>176.5724945</v>
      </c>
      <c r="C171" s="17">
        <v>170</v>
      </c>
      <c r="G171" s="14">
        <f t="shared" si="37"/>
        <v>148.83882135320982</v>
      </c>
      <c r="H171" s="3">
        <f t="shared" si="38"/>
        <v>27.733673146790181</v>
      </c>
      <c r="I171" s="135">
        <f t="shared" si="39"/>
        <v>27.733673146790181</v>
      </c>
      <c r="J171" s="140">
        <f t="shared" si="40"/>
        <v>0.18633359828196519</v>
      </c>
      <c r="K171" s="159">
        <f t="shared" si="41"/>
        <v>0.15706677999494525</v>
      </c>
      <c r="L171" s="17"/>
      <c r="M171" s="40">
        <f t="shared" si="42"/>
        <v>2.5310357185315411</v>
      </c>
      <c r="N171" s="41">
        <f t="shared" si="43"/>
        <v>0.67261904761904767</v>
      </c>
      <c r="O171" s="42">
        <f t="shared" si="44"/>
        <v>0.44715672467644596</v>
      </c>
      <c r="P171" s="31">
        <f t="shared" si="45"/>
        <v>4.3560387385986141</v>
      </c>
      <c r="BC171" s="25">
        <v>44076</v>
      </c>
      <c r="BD171">
        <v>552.8400269</v>
      </c>
      <c r="BE171" s="17">
        <v>170</v>
      </c>
      <c r="BI171" s="14">
        <f t="shared" si="36"/>
        <v>481.27225061806843</v>
      </c>
      <c r="BJ171" s="3">
        <f t="shared" si="46"/>
        <v>71.567776281931572</v>
      </c>
      <c r="BK171" s="135">
        <f t="shared" si="47"/>
        <v>71.567776281931572</v>
      </c>
      <c r="BL171" s="140">
        <f t="shared" si="53"/>
        <v>3.0088485808419954</v>
      </c>
      <c r="BM171" s="36">
        <f t="shared" si="48"/>
        <v>0.12945476593516816</v>
      </c>
      <c r="BN171" s="17"/>
      <c r="BO171" s="40">
        <f t="shared" si="49"/>
        <v>2.4082708779441195</v>
      </c>
      <c r="BP171" s="41">
        <f t="shared" si="50"/>
        <v>0.67261904761904767</v>
      </c>
      <c r="BQ171" s="42">
        <f t="shared" si="51"/>
        <v>0.44715672467644596</v>
      </c>
      <c r="BR171" s="31">
        <f t="shared" si="52"/>
        <v>9.2647897270779307</v>
      </c>
    </row>
    <row r="172" spans="1:70" x14ac:dyDescent="0.3">
      <c r="A172" s="25">
        <v>44077</v>
      </c>
      <c r="B172">
        <v>168.3999939</v>
      </c>
      <c r="C172" s="17">
        <v>171</v>
      </c>
      <c r="G172" s="14">
        <f t="shared" si="37"/>
        <v>149.18158841968665</v>
      </c>
      <c r="H172" s="3">
        <f t="shared" si="38"/>
        <v>19.218405480313351</v>
      </c>
      <c r="I172" s="135">
        <f t="shared" si="39"/>
        <v>19.218405480313351</v>
      </c>
      <c r="J172" s="140">
        <f t="shared" si="40"/>
        <v>0.12882558554241272</v>
      </c>
      <c r="K172" s="159">
        <f t="shared" si="41"/>
        <v>0.11412355211678753</v>
      </c>
      <c r="L172" s="17"/>
      <c r="M172" s="40">
        <f t="shared" si="42"/>
        <v>1.7539137519375125</v>
      </c>
      <c r="N172" s="41">
        <f t="shared" si="43"/>
        <v>0.67658730158730163</v>
      </c>
      <c r="O172" s="42">
        <f t="shared" si="44"/>
        <v>0.45817684096392136</v>
      </c>
      <c r="P172" s="31">
        <f t="shared" si="45"/>
        <v>2.1932726994340954</v>
      </c>
      <c r="BC172" s="25">
        <v>44077</v>
      </c>
      <c r="BD172">
        <v>525.75</v>
      </c>
      <c r="BE172" s="17">
        <v>171</v>
      </c>
      <c r="BI172" s="14">
        <f t="shared" si="36"/>
        <v>482.07265631222583</v>
      </c>
      <c r="BJ172" s="3">
        <f t="shared" si="46"/>
        <v>43.677343687774169</v>
      </c>
      <c r="BK172" s="135">
        <f t="shared" si="47"/>
        <v>43.677343687774169</v>
      </c>
      <c r="BL172" s="140">
        <f t="shared" si="53"/>
        <v>1.8362805217281299</v>
      </c>
      <c r="BM172" s="36">
        <f t="shared" si="48"/>
        <v>8.3076259986256146E-2</v>
      </c>
      <c r="BN172" s="17"/>
      <c r="BO172" s="40">
        <f t="shared" si="49"/>
        <v>1.4697518952503652</v>
      </c>
      <c r="BP172" s="41">
        <f t="shared" si="50"/>
        <v>0.67658730158730163</v>
      </c>
      <c r="BQ172" s="42">
        <f t="shared" si="51"/>
        <v>0.45817684096392136</v>
      </c>
      <c r="BR172" s="31">
        <f t="shared" si="52"/>
        <v>3.6285503597145907</v>
      </c>
    </row>
    <row r="173" spans="1:70" x14ac:dyDescent="0.3">
      <c r="A173" s="25">
        <v>44078</v>
      </c>
      <c r="B173">
        <v>164.7310028</v>
      </c>
      <c r="C173" s="17">
        <v>172</v>
      </c>
      <c r="G173" s="14">
        <f t="shared" si="37"/>
        <v>149.52435548616347</v>
      </c>
      <c r="H173" s="3">
        <f t="shared" si="38"/>
        <v>15.206647313836527</v>
      </c>
      <c r="I173" s="135">
        <f t="shared" si="39"/>
        <v>15.206647313836527</v>
      </c>
      <c r="J173" s="140">
        <f t="shared" si="40"/>
        <v>0.10170013617108488</v>
      </c>
      <c r="K173" s="159">
        <f t="shared" si="41"/>
        <v>9.2311993828501887E-2</v>
      </c>
      <c r="L173" s="17"/>
      <c r="M173" s="40">
        <f t="shared" si="42"/>
        <v>1.3877919201945494</v>
      </c>
      <c r="N173" s="41">
        <f t="shared" si="43"/>
        <v>0.68055555555555558</v>
      </c>
      <c r="O173" s="42">
        <f t="shared" si="44"/>
        <v>0.46925288381280222</v>
      </c>
      <c r="P173" s="31">
        <f t="shared" si="45"/>
        <v>1.4037559329870821</v>
      </c>
      <c r="BC173" s="25">
        <v>44078</v>
      </c>
      <c r="BD173">
        <v>516.04998780000005</v>
      </c>
      <c r="BE173" s="17">
        <v>172</v>
      </c>
      <c r="BI173" s="14">
        <f t="shared" si="36"/>
        <v>482.87306200638318</v>
      </c>
      <c r="BJ173" s="3">
        <f t="shared" si="46"/>
        <v>33.176925793616874</v>
      </c>
      <c r="BK173" s="135">
        <f t="shared" si="47"/>
        <v>33.176925793616874</v>
      </c>
      <c r="BL173" s="140">
        <f t="shared" si="53"/>
        <v>1.3948225203697795</v>
      </c>
      <c r="BM173" s="36">
        <f t="shared" si="48"/>
        <v>6.4290139672428206E-2</v>
      </c>
      <c r="BN173" s="17"/>
      <c r="BO173" s="40">
        <f t="shared" si="49"/>
        <v>1.1164106020805979</v>
      </c>
      <c r="BP173" s="41">
        <f t="shared" si="50"/>
        <v>0.68055555555555558</v>
      </c>
      <c r="BQ173" s="42">
        <f t="shared" si="51"/>
        <v>0.46925288381280222</v>
      </c>
      <c r="BR173" s="31">
        <f t="shared" si="52"/>
        <v>2.132949193173415</v>
      </c>
    </row>
    <row r="174" spans="1:70" x14ac:dyDescent="0.3">
      <c r="A174" s="25">
        <v>44082</v>
      </c>
      <c r="B174">
        <v>157.49200440000001</v>
      </c>
      <c r="C174" s="17">
        <v>173</v>
      </c>
      <c r="G174" s="14">
        <f t="shared" si="37"/>
        <v>149.8671225526403</v>
      </c>
      <c r="H174" s="3">
        <f t="shared" si="38"/>
        <v>7.6248818473597169</v>
      </c>
      <c r="I174" s="135">
        <f t="shared" si="39"/>
        <v>7.6248818473597169</v>
      </c>
      <c r="J174" s="140">
        <f t="shared" si="40"/>
        <v>5.0877615566960022E-2</v>
      </c>
      <c r="K174" s="159">
        <f t="shared" si="41"/>
        <v>4.8414406029108334E-2</v>
      </c>
      <c r="L174" s="17"/>
      <c r="M174" s="40">
        <f t="shared" si="42"/>
        <v>0.69586340774639854</v>
      </c>
      <c r="N174" s="41">
        <f t="shared" si="43"/>
        <v>0.68452380952380953</v>
      </c>
      <c r="O174" s="42">
        <f t="shared" si="44"/>
        <v>0.48038679669982853</v>
      </c>
      <c r="P174" s="31">
        <f t="shared" si="45"/>
        <v>0.36915412568205097</v>
      </c>
      <c r="BC174" s="25">
        <v>44082</v>
      </c>
      <c r="BD174">
        <v>507.01998900000001</v>
      </c>
      <c r="BE174" s="17">
        <v>173</v>
      </c>
      <c r="BI174" s="14">
        <f t="shared" si="36"/>
        <v>483.67346770054053</v>
      </c>
      <c r="BJ174" s="3">
        <f t="shared" si="46"/>
        <v>23.346521299459482</v>
      </c>
      <c r="BK174" s="135">
        <f t="shared" si="47"/>
        <v>23.346521299459482</v>
      </c>
      <c r="BL174" s="140">
        <f t="shared" si="53"/>
        <v>0.98153318614722473</v>
      </c>
      <c r="BM174" s="36">
        <f t="shared" si="48"/>
        <v>4.6046550049251574E-2</v>
      </c>
      <c r="BN174" s="17"/>
      <c r="BO174" s="40">
        <f t="shared" si="49"/>
        <v>0.78561540217905856</v>
      </c>
      <c r="BP174" s="41">
        <f t="shared" si="50"/>
        <v>0.68452380952380953</v>
      </c>
      <c r="BQ174" s="42">
        <f t="shared" si="51"/>
        <v>0.48038679669982853</v>
      </c>
      <c r="BR174" s="31">
        <f t="shared" si="52"/>
        <v>1.075026761491479</v>
      </c>
    </row>
    <row r="175" spans="1:70" x14ac:dyDescent="0.3">
      <c r="A175" s="25">
        <v>44083</v>
      </c>
      <c r="B175">
        <v>163.43049619999999</v>
      </c>
      <c r="C175" s="17">
        <v>174</v>
      </c>
      <c r="G175" s="14">
        <f t="shared" si="37"/>
        <v>150.20988961911712</v>
      </c>
      <c r="H175" s="3">
        <f t="shared" si="38"/>
        <v>13.220606580882873</v>
      </c>
      <c r="I175" s="135">
        <f t="shared" si="39"/>
        <v>13.220606580882873</v>
      </c>
      <c r="J175" s="140">
        <f t="shared" si="40"/>
        <v>8.8014222062248917E-2</v>
      </c>
      <c r="K175" s="159">
        <f t="shared" si="41"/>
        <v>8.0894367258752001E-2</v>
      </c>
      <c r="L175" s="17"/>
      <c r="M175" s="40">
        <f t="shared" si="42"/>
        <v>1.2065414955948768</v>
      </c>
      <c r="N175" s="41">
        <f t="shared" si="43"/>
        <v>0.68849206349206349</v>
      </c>
      <c r="O175" s="42">
        <f t="shared" si="44"/>
        <v>0.49158058250786868</v>
      </c>
      <c r="P175" s="31">
        <f t="shared" si="45"/>
        <v>1.0694726041374127</v>
      </c>
      <c r="BC175" s="25">
        <v>44083</v>
      </c>
      <c r="BD175">
        <v>500.19000240000003</v>
      </c>
      <c r="BE175" s="17">
        <v>174</v>
      </c>
      <c r="BI175" s="14">
        <f t="shared" si="36"/>
        <v>484.47387339469799</v>
      </c>
      <c r="BJ175" s="3">
        <f t="shared" si="46"/>
        <v>15.716129005302037</v>
      </c>
      <c r="BK175" s="135">
        <f t="shared" si="47"/>
        <v>15.716129005302037</v>
      </c>
      <c r="BL175" s="140">
        <f t="shared" si="53"/>
        <v>0.66073664588445824</v>
      </c>
      <c r="BM175" s="36">
        <f t="shared" si="48"/>
        <v>3.1420318138893767E-2</v>
      </c>
      <c r="BN175" s="17"/>
      <c r="BO175" s="40">
        <f t="shared" si="49"/>
        <v>0.52885108024569838</v>
      </c>
      <c r="BP175" s="41">
        <f t="shared" si="50"/>
        <v>0.68849206349206349</v>
      </c>
      <c r="BQ175" s="42">
        <f t="shared" si="51"/>
        <v>0.49158058250786868</v>
      </c>
      <c r="BR175" s="31">
        <f t="shared" si="52"/>
        <v>0.49380577325848601</v>
      </c>
    </row>
    <row r="176" spans="1:70" x14ac:dyDescent="0.3">
      <c r="A176" s="25">
        <v>44084</v>
      </c>
      <c r="B176">
        <v>158.75549319999999</v>
      </c>
      <c r="C176" s="17">
        <v>175</v>
      </c>
      <c r="G176" s="14">
        <f t="shared" si="37"/>
        <v>150.55265668559394</v>
      </c>
      <c r="H176" s="3">
        <f t="shared" si="38"/>
        <v>8.2028365144060444</v>
      </c>
      <c r="I176" s="135">
        <f t="shared" si="39"/>
        <v>8.2028365144060444</v>
      </c>
      <c r="J176" s="140">
        <f t="shared" si="40"/>
        <v>5.4484834044054145E-2</v>
      </c>
      <c r="K176" s="159">
        <f t="shared" si="41"/>
        <v>5.1669623198941028E-2</v>
      </c>
      <c r="L176" s="17"/>
      <c r="M176" s="40">
        <f t="shared" si="42"/>
        <v>0.74860881576515437</v>
      </c>
      <c r="N176" s="41">
        <f t="shared" si="43"/>
        <v>0.69246031746031744</v>
      </c>
      <c r="O176" s="42">
        <f t="shared" si="44"/>
        <v>0.50283630670944168</v>
      </c>
      <c r="P176" s="31">
        <f t="shared" si="45"/>
        <v>0.42383747186187515</v>
      </c>
      <c r="BC176" s="25">
        <v>44084</v>
      </c>
      <c r="BD176">
        <v>480.67001340000002</v>
      </c>
      <c r="BE176" s="17">
        <v>175</v>
      </c>
      <c r="BI176" s="14">
        <f t="shared" si="36"/>
        <v>485.27427908885534</v>
      </c>
      <c r="BJ176" s="3">
        <f t="shared" si="46"/>
        <v>-4.6042656888553211</v>
      </c>
      <c r="BK176" s="135">
        <f t="shared" si="47"/>
        <v>4.6042656888553211</v>
      </c>
      <c r="BL176" s="140">
        <f t="shared" si="53"/>
        <v>0.19357228914250019</v>
      </c>
      <c r="BM176" s="36">
        <f t="shared" si="48"/>
        <v>9.5788494403618672E-3</v>
      </c>
      <c r="BN176" s="17"/>
      <c r="BO176" s="40">
        <f t="shared" si="49"/>
        <v>-0.15493451870163452</v>
      </c>
      <c r="BP176" s="41">
        <f t="shared" si="50"/>
        <v>0.69246031746031744</v>
      </c>
      <c r="BQ176" s="42">
        <f t="shared" si="51"/>
        <v>0.50283630670944168</v>
      </c>
      <c r="BR176" s="31">
        <f t="shared" si="52"/>
        <v>4.4103567816969141E-2</v>
      </c>
    </row>
    <row r="177" spans="1:70" x14ac:dyDescent="0.3">
      <c r="A177" s="25">
        <v>44085</v>
      </c>
      <c r="B177">
        <v>155.81100459999999</v>
      </c>
      <c r="C177" s="17">
        <v>176</v>
      </c>
      <c r="G177" s="14">
        <f t="shared" si="37"/>
        <v>150.89542375207074</v>
      </c>
      <c r="H177" s="3">
        <f t="shared" si="38"/>
        <v>4.9155808479292489</v>
      </c>
      <c r="I177" s="135">
        <f t="shared" si="39"/>
        <v>4.9155808479292489</v>
      </c>
      <c r="J177" s="140">
        <f t="shared" si="40"/>
        <v>3.2576076369325892E-2</v>
      </c>
      <c r="K177" s="159">
        <f t="shared" si="41"/>
        <v>3.1548354755484641E-2</v>
      </c>
      <c r="L177" s="17"/>
      <c r="M177" s="40">
        <f t="shared" si="42"/>
        <v>0.44860666805970595</v>
      </c>
      <c r="N177" s="41">
        <f t="shared" si="43"/>
        <v>0.6964285714285714</v>
      </c>
      <c r="O177" s="42">
        <f t="shared" si="44"/>
        <v>0.51415610074453411</v>
      </c>
      <c r="P177" s="31">
        <f t="shared" si="45"/>
        <v>0.15507848841973793</v>
      </c>
      <c r="BC177" s="25">
        <v>44085</v>
      </c>
      <c r="BD177">
        <v>482.02999879999999</v>
      </c>
      <c r="BE177" s="17">
        <v>176</v>
      </c>
      <c r="BI177" s="14">
        <f t="shared" si="36"/>
        <v>486.07468478301269</v>
      </c>
      <c r="BJ177" s="3">
        <f t="shared" si="46"/>
        <v>-4.0446859830126982</v>
      </c>
      <c r="BK177" s="135">
        <f t="shared" si="47"/>
        <v>4.0446859830126982</v>
      </c>
      <c r="BL177" s="140">
        <f t="shared" si="53"/>
        <v>0.17004646940541787</v>
      </c>
      <c r="BM177" s="36">
        <f t="shared" si="48"/>
        <v>8.3909424581080621E-3</v>
      </c>
      <c r="BN177" s="17"/>
      <c r="BO177" s="40">
        <f t="shared" si="49"/>
        <v>-0.136104542705726</v>
      </c>
      <c r="BP177" s="41">
        <f t="shared" si="50"/>
        <v>0.6964285714285714</v>
      </c>
      <c r="BQ177" s="42">
        <f t="shared" si="51"/>
        <v>0.51415610074453411</v>
      </c>
      <c r="BR177" s="31">
        <f t="shared" si="52"/>
        <v>3.3938727344575793E-2</v>
      </c>
    </row>
    <row r="178" spans="1:70" x14ac:dyDescent="0.3">
      <c r="A178" s="25">
        <v>44088</v>
      </c>
      <c r="B178">
        <v>155.14849849999999</v>
      </c>
      <c r="C178" s="17">
        <v>177</v>
      </c>
      <c r="G178" s="14">
        <f t="shared" si="37"/>
        <v>151.23819081854757</v>
      </c>
      <c r="H178" s="3">
        <f t="shared" si="38"/>
        <v>3.9103076814524229</v>
      </c>
      <c r="I178" s="135">
        <f t="shared" si="39"/>
        <v>3.9103076814524229</v>
      </c>
      <c r="J178" s="140">
        <f t="shared" si="40"/>
        <v>2.5855292636659009E-2</v>
      </c>
      <c r="K178" s="159">
        <f t="shared" si="41"/>
        <v>2.5203645019177694E-2</v>
      </c>
      <c r="L178" s="17"/>
      <c r="M178" s="40">
        <f t="shared" si="42"/>
        <v>0.35686323841131012</v>
      </c>
      <c r="N178" s="41">
        <f t="shared" si="43"/>
        <v>0.70039682539682535</v>
      </c>
      <c r="O178" s="42">
        <f t="shared" si="44"/>
        <v>0.52554216560793932</v>
      </c>
      <c r="P178" s="31">
        <f t="shared" si="45"/>
        <v>9.8554006719090634E-2</v>
      </c>
      <c r="BC178" s="25">
        <v>44088</v>
      </c>
      <c r="BD178">
        <v>476.26000979999998</v>
      </c>
      <c r="BE178" s="17">
        <v>177</v>
      </c>
      <c r="BI178" s="14">
        <f t="shared" si="36"/>
        <v>486.87509047717009</v>
      </c>
      <c r="BJ178" s="3">
        <f t="shared" si="46"/>
        <v>-10.615080677170113</v>
      </c>
      <c r="BK178" s="135">
        <f t="shared" si="47"/>
        <v>10.615080677170113</v>
      </c>
      <c r="BL178" s="140">
        <f t="shared" si="53"/>
        <v>0.4462786478820655</v>
      </c>
      <c r="BM178" s="36">
        <f t="shared" si="48"/>
        <v>2.2288414854792861E-2</v>
      </c>
      <c r="BN178" s="17"/>
      <c r="BO178" s="40">
        <f t="shared" si="49"/>
        <v>-0.35719972018062934</v>
      </c>
      <c r="BP178" s="41">
        <f t="shared" si="50"/>
        <v>0.70039682539682535</v>
      </c>
      <c r="BQ178" s="42">
        <f t="shared" si="51"/>
        <v>0.52554216560793932</v>
      </c>
      <c r="BR178" s="31">
        <f t="shared" si="52"/>
        <v>0.23659332184986298</v>
      </c>
    </row>
    <row r="179" spans="1:70" x14ac:dyDescent="0.3">
      <c r="A179" s="25">
        <v>44089</v>
      </c>
      <c r="B179">
        <v>157.8065033</v>
      </c>
      <c r="C179" s="17">
        <v>178</v>
      </c>
      <c r="G179" s="14">
        <f t="shared" si="37"/>
        <v>151.58095788502439</v>
      </c>
      <c r="H179" s="3">
        <f t="shared" si="38"/>
        <v>6.2255454149756133</v>
      </c>
      <c r="I179" s="135">
        <f t="shared" si="39"/>
        <v>6.2255454149756133</v>
      </c>
      <c r="J179" s="140">
        <f t="shared" si="40"/>
        <v>4.1070761801741282E-2</v>
      </c>
      <c r="K179" s="159">
        <f t="shared" si="41"/>
        <v>3.9450499724592865E-2</v>
      </c>
      <c r="L179" s="17"/>
      <c r="M179" s="40">
        <f t="shared" si="42"/>
        <v>0.56815690187317358</v>
      </c>
      <c r="N179" s="41">
        <f t="shared" si="43"/>
        <v>0.70436507936507942</v>
      </c>
      <c r="O179" s="42">
        <f t="shared" si="44"/>
        <v>0.53699677566274295</v>
      </c>
      <c r="P179" s="31">
        <f t="shared" si="45"/>
        <v>0.24560087767893582</v>
      </c>
      <c r="BC179" s="25">
        <v>44089</v>
      </c>
      <c r="BD179">
        <v>495.98999020000002</v>
      </c>
      <c r="BE179" s="17">
        <v>178</v>
      </c>
      <c r="BI179" s="14">
        <f t="shared" si="36"/>
        <v>487.6754961713275</v>
      </c>
      <c r="BJ179" s="3">
        <f t="shared" si="46"/>
        <v>8.3144940286725273</v>
      </c>
      <c r="BK179" s="135">
        <f t="shared" si="47"/>
        <v>8.3144940286725273</v>
      </c>
      <c r="BL179" s="140">
        <f t="shared" si="53"/>
        <v>0.34955750839650629</v>
      </c>
      <c r="BM179" s="36">
        <f t="shared" si="48"/>
        <v>1.6763431103357228E-2</v>
      </c>
      <c r="BN179" s="17"/>
      <c r="BO179" s="40">
        <f t="shared" si="49"/>
        <v>0.27978449065138578</v>
      </c>
      <c r="BP179" s="41">
        <f t="shared" si="50"/>
        <v>0.70436507936507942</v>
      </c>
      <c r="BQ179" s="42">
        <f t="shared" si="51"/>
        <v>0.53699677566274295</v>
      </c>
      <c r="BR179" s="31">
        <f t="shared" si="52"/>
        <v>0.139379447808927</v>
      </c>
    </row>
    <row r="180" spans="1:70" x14ac:dyDescent="0.3">
      <c r="A180" s="25">
        <v>44090</v>
      </c>
      <c r="B180">
        <v>153.90499879999999</v>
      </c>
      <c r="C180" s="17">
        <v>179</v>
      </c>
      <c r="G180" s="14">
        <f t="shared" si="37"/>
        <v>151.92372495150119</v>
      </c>
      <c r="H180" s="3">
        <f t="shared" si="38"/>
        <v>1.9812738484988017</v>
      </c>
      <c r="I180" s="135">
        <f t="shared" si="39"/>
        <v>1.9812738484988017</v>
      </c>
      <c r="J180" s="140">
        <f t="shared" si="40"/>
        <v>1.3041240590508733E-2</v>
      </c>
      <c r="K180" s="159">
        <f t="shared" si="41"/>
        <v>1.2873356056962602E-2</v>
      </c>
      <c r="L180" s="17"/>
      <c r="M180" s="40">
        <f t="shared" si="42"/>
        <v>0.18081538828993149</v>
      </c>
      <c r="N180" s="41">
        <f t="shared" si="43"/>
        <v>0.70833333333333337</v>
      </c>
      <c r="O180" s="42">
        <f t="shared" si="44"/>
        <v>0.54852228269809822</v>
      </c>
      <c r="P180" s="31">
        <f t="shared" si="45"/>
        <v>2.5505643698073652E-2</v>
      </c>
      <c r="BC180" s="25">
        <v>44090</v>
      </c>
      <c r="BD180">
        <v>483.85998540000003</v>
      </c>
      <c r="BE180" s="17">
        <v>179</v>
      </c>
      <c r="BI180" s="14">
        <f t="shared" si="36"/>
        <v>488.47590186548484</v>
      </c>
      <c r="BJ180" s="3">
        <f t="shared" si="46"/>
        <v>-4.6159164654848155</v>
      </c>
      <c r="BK180" s="135">
        <f t="shared" si="47"/>
        <v>4.6159164654848155</v>
      </c>
      <c r="BL180" s="140">
        <f t="shared" si="53"/>
        <v>0.19406211046361074</v>
      </c>
      <c r="BM180" s="36">
        <f t="shared" si="48"/>
        <v>9.5397772181324402E-3</v>
      </c>
      <c r="BN180" s="17"/>
      <c r="BO180" s="40">
        <f t="shared" si="49"/>
        <v>-0.15532656981066595</v>
      </c>
      <c r="BP180" s="41">
        <f t="shared" si="50"/>
        <v>0.70833333333333337</v>
      </c>
      <c r="BQ180" s="42">
        <f t="shared" si="51"/>
        <v>0.54852228269809822</v>
      </c>
      <c r="BR180" s="31">
        <f t="shared" si="52"/>
        <v>4.4034814738234458E-2</v>
      </c>
    </row>
    <row r="181" spans="1:70" x14ac:dyDescent="0.3">
      <c r="A181" s="25">
        <v>44091</v>
      </c>
      <c r="B181">
        <v>150.43649289999999</v>
      </c>
      <c r="C181" s="17">
        <v>180</v>
      </c>
      <c r="G181" s="14">
        <f t="shared" si="37"/>
        <v>152.26649201797801</v>
      </c>
      <c r="H181" s="3">
        <f t="shared" si="38"/>
        <v>-1.8299991179780193</v>
      </c>
      <c r="I181" s="135">
        <f t="shared" si="39"/>
        <v>1.8299991179780193</v>
      </c>
      <c r="J181" s="140">
        <f t="shared" si="40"/>
        <v>1.2018396783988118E-2</v>
      </c>
      <c r="K181" s="159">
        <f t="shared" si="41"/>
        <v>1.2164595722093037E-2</v>
      </c>
      <c r="L181" s="17"/>
      <c r="M181" s="40">
        <f t="shared" si="42"/>
        <v>-0.16700972525233848</v>
      </c>
      <c r="N181" s="41">
        <f t="shared" si="43"/>
        <v>0.71230158730158732</v>
      </c>
      <c r="O181" s="42">
        <f t="shared" si="44"/>
        <v>0.56012112025115535</v>
      </c>
      <c r="P181" s="31">
        <f t="shared" si="45"/>
        <v>2.226119944198944E-2</v>
      </c>
      <c r="BC181" s="25">
        <v>44091</v>
      </c>
      <c r="BD181">
        <v>470.2000122</v>
      </c>
      <c r="BE181" s="17">
        <v>180</v>
      </c>
      <c r="BI181" s="14">
        <f t="shared" si="36"/>
        <v>489.27630755964225</v>
      </c>
      <c r="BJ181" s="3">
        <f t="shared" si="46"/>
        <v>-19.076295359642245</v>
      </c>
      <c r="BK181" s="135">
        <f t="shared" si="47"/>
        <v>19.076295359642245</v>
      </c>
      <c r="BL181" s="140">
        <f t="shared" si="53"/>
        <v>0.80200457807256575</v>
      </c>
      <c r="BM181" s="36">
        <f t="shared" si="48"/>
        <v>4.0570597330244484E-2</v>
      </c>
      <c r="BN181" s="17"/>
      <c r="BO181" s="40">
        <f t="shared" si="49"/>
        <v>-0.64192139200621157</v>
      </c>
      <c r="BP181" s="41">
        <f t="shared" si="50"/>
        <v>0.71230158730158732</v>
      </c>
      <c r="BQ181" s="42">
        <f t="shared" si="51"/>
        <v>0.56012112025115535</v>
      </c>
      <c r="BR181" s="31">
        <f t="shared" si="52"/>
        <v>0.77393669758885697</v>
      </c>
    </row>
    <row r="182" spans="1:70" x14ac:dyDescent="0.3">
      <c r="A182" s="25">
        <v>44092</v>
      </c>
      <c r="B182">
        <v>147.74549870000001</v>
      </c>
      <c r="C182" s="17">
        <v>181</v>
      </c>
      <c r="G182" s="14">
        <f t="shared" si="37"/>
        <v>152.60925908445483</v>
      </c>
      <c r="H182" s="3">
        <f t="shared" si="38"/>
        <v>-4.863760384454821</v>
      </c>
      <c r="I182" s="135">
        <f t="shared" si="39"/>
        <v>4.863760384454821</v>
      </c>
      <c r="J182" s="140">
        <f t="shared" si="40"/>
        <v>3.1870676875268678E-2</v>
      </c>
      <c r="K182" s="159">
        <f t="shared" si="41"/>
        <v>3.2919854934672338E-2</v>
      </c>
      <c r="L182" s="17"/>
      <c r="M182" s="40">
        <f t="shared" si="42"/>
        <v>-0.44387741913150158</v>
      </c>
      <c r="N182" s="41">
        <f t="shared" si="43"/>
        <v>0.71626984126984128</v>
      </c>
      <c r="O182" s="42">
        <f t="shared" si="44"/>
        <v>0.57179580821487397</v>
      </c>
      <c r="P182" s="31">
        <f t="shared" si="45"/>
        <v>0.16011428629325886</v>
      </c>
      <c r="BC182" s="25">
        <v>44092</v>
      </c>
      <c r="BD182">
        <v>469.9599915</v>
      </c>
      <c r="BE182" s="17">
        <v>181</v>
      </c>
      <c r="BI182" s="14">
        <f t="shared" si="36"/>
        <v>490.07671325379965</v>
      </c>
      <c r="BJ182" s="3">
        <f t="shared" si="46"/>
        <v>-20.116721753799652</v>
      </c>
      <c r="BK182" s="135">
        <f t="shared" si="47"/>
        <v>20.116721753799652</v>
      </c>
      <c r="BL182" s="140">
        <f t="shared" si="53"/>
        <v>0.84574612828084583</v>
      </c>
      <c r="BM182" s="36">
        <f t="shared" si="48"/>
        <v>4.2805179414511188E-2</v>
      </c>
      <c r="BN182" s="17"/>
      <c r="BO182" s="40">
        <f t="shared" si="49"/>
        <v>-0.67693196122975574</v>
      </c>
      <c r="BP182" s="41">
        <f t="shared" si="50"/>
        <v>0.71626984126984128</v>
      </c>
      <c r="BQ182" s="42">
        <f t="shared" si="51"/>
        <v>0.57179580821487397</v>
      </c>
      <c r="BR182" s="31">
        <f t="shared" si="52"/>
        <v>0.86109988390319425</v>
      </c>
    </row>
    <row r="183" spans="1:70" x14ac:dyDescent="0.3">
      <c r="A183" s="25">
        <v>44095</v>
      </c>
      <c r="B183">
        <v>148.02349849999999</v>
      </c>
      <c r="C183" s="17">
        <v>182</v>
      </c>
      <c r="G183" s="14">
        <f t="shared" si="37"/>
        <v>152.95202615093166</v>
      </c>
      <c r="H183" s="3">
        <f t="shared" si="38"/>
        <v>-4.9285276509316702</v>
      </c>
      <c r="I183" s="135">
        <f t="shared" si="39"/>
        <v>4.9285276509316702</v>
      </c>
      <c r="J183" s="140">
        <f t="shared" si="40"/>
        <v>3.2222702601325752E-2</v>
      </c>
      <c r="K183" s="159">
        <f t="shared" si="41"/>
        <v>3.3295576046202355E-2</v>
      </c>
      <c r="L183" s="17"/>
      <c r="M183" s="40">
        <f t="shared" si="42"/>
        <v>-0.44978822164139304</v>
      </c>
      <c r="N183" s="41">
        <f t="shared" si="43"/>
        <v>0.72023809523809523</v>
      </c>
      <c r="O183" s="42">
        <f t="shared" si="44"/>
        <v>0.5835489577555576</v>
      </c>
      <c r="P183" s="31">
        <f t="shared" si="45"/>
        <v>0.1640981671974065</v>
      </c>
      <c r="BC183" s="25">
        <v>44095</v>
      </c>
      <c r="BD183">
        <v>487.35000609999997</v>
      </c>
      <c r="BE183" s="17">
        <v>182</v>
      </c>
      <c r="BI183" s="14">
        <f t="shared" si="36"/>
        <v>490.877118947957</v>
      </c>
      <c r="BJ183" s="3">
        <f t="shared" si="46"/>
        <v>-3.527112847957028</v>
      </c>
      <c r="BK183" s="135">
        <f t="shared" si="47"/>
        <v>3.527112847957028</v>
      </c>
      <c r="BL183" s="140">
        <f t="shared" si="53"/>
        <v>0.14828668764610448</v>
      </c>
      <c r="BM183" s="36">
        <f t="shared" si="48"/>
        <v>7.2373300580882627E-3</v>
      </c>
      <c r="BN183" s="17"/>
      <c r="BO183" s="40">
        <f t="shared" si="49"/>
        <v>-0.11868809674196486</v>
      </c>
      <c r="BP183" s="41">
        <f t="shared" si="50"/>
        <v>0.72023809523809523</v>
      </c>
      <c r="BQ183" s="42">
        <f t="shared" si="51"/>
        <v>0.5835489577555576</v>
      </c>
      <c r="BR183" s="31">
        <f t="shared" si="52"/>
        <v>2.5526879832788694E-2</v>
      </c>
    </row>
    <row r="184" spans="1:70" x14ac:dyDescent="0.3">
      <c r="A184" s="25">
        <v>44096</v>
      </c>
      <c r="B184">
        <v>156.44949339999999</v>
      </c>
      <c r="C184" s="17">
        <v>183</v>
      </c>
      <c r="G184" s="14">
        <f t="shared" si="37"/>
        <v>153.29479321740848</v>
      </c>
      <c r="H184" s="3">
        <f t="shared" si="38"/>
        <v>3.1547001825915117</v>
      </c>
      <c r="I184" s="135">
        <f t="shared" si="39"/>
        <v>3.1547001825915117</v>
      </c>
      <c r="J184" s="140">
        <f t="shared" si="40"/>
        <v>2.0579304204529612E-2</v>
      </c>
      <c r="K184" s="159">
        <f t="shared" si="41"/>
        <v>2.0164336195872348E-2</v>
      </c>
      <c r="L184" s="17"/>
      <c r="M184" s="40">
        <f t="shared" si="42"/>
        <v>0.28790484409098943</v>
      </c>
      <c r="N184" s="41">
        <f t="shared" si="43"/>
        <v>0.72420634920634919</v>
      </c>
      <c r="O184" s="42">
        <f t="shared" si="44"/>
        <v>0.59538327656628021</v>
      </c>
      <c r="P184" s="31">
        <f t="shared" si="45"/>
        <v>6.3612435078955115E-2</v>
      </c>
      <c r="BC184" s="25">
        <v>44096</v>
      </c>
      <c r="BD184">
        <v>491.17001340000002</v>
      </c>
      <c r="BE184" s="17">
        <v>183</v>
      </c>
      <c r="BI184" s="14">
        <f t="shared" si="36"/>
        <v>491.67752464211435</v>
      </c>
      <c r="BJ184" s="3">
        <f t="shared" si="46"/>
        <v>-0.50751124211433307</v>
      </c>
      <c r="BK184" s="135">
        <f t="shared" si="47"/>
        <v>0.50751124211433307</v>
      </c>
      <c r="BL184" s="140">
        <f t="shared" si="53"/>
        <v>2.1336760200310865E-2</v>
      </c>
      <c r="BM184" s="36">
        <f t="shared" si="48"/>
        <v>1.0332700048221899E-3</v>
      </c>
      <c r="BN184" s="17"/>
      <c r="BO184" s="40">
        <f t="shared" si="49"/>
        <v>-1.7077861128423959E-2</v>
      </c>
      <c r="BP184" s="41">
        <f t="shared" si="50"/>
        <v>0.72420634920634919</v>
      </c>
      <c r="BQ184" s="42">
        <f t="shared" si="51"/>
        <v>0.59538327656628021</v>
      </c>
      <c r="BR184" s="31">
        <f t="shared" si="52"/>
        <v>5.2439614358679252E-4</v>
      </c>
    </row>
    <row r="185" spans="1:70" x14ac:dyDescent="0.3">
      <c r="A185" s="25">
        <v>44097</v>
      </c>
      <c r="B185">
        <v>149.99299619999999</v>
      </c>
      <c r="C185" s="17">
        <v>184</v>
      </c>
      <c r="G185" s="14">
        <f t="shared" si="37"/>
        <v>153.63756028388531</v>
      </c>
      <c r="H185" s="3">
        <f t="shared" si="38"/>
        <v>-3.6445640838853137</v>
      </c>
      <c r="I185" s="135">
        <f t="shared" si="39"/>
        <v>3.6445640838853137</v>
      </c>
      <c r="J185" s="140">
        <f t="shared" si="40"/>
        <v>2.3721829981880958E-2</v>
      </c>
      <c r="K185" s="159">
        <f t="shared" si="41"/>
        <v>2.4298228425450399E-2</v>
      </c>
      <c r="L185" s="17"/>
      <c r="M185" s="40">
        <f t="shared" si="42"/>
        <v>-0.33261089600237598</v>
      </c>
      <c r="N185" s="41">
        <f t="shared" si="43"/>
        <v>0.72817460317460314</v>
      </c>
      <c r="O185" s="42">
        <f t="shared" si="44"/>
        <v>0.60730157448496336</v>
      </c>
      <c r="P185" s="31">
        <f t="shared" si="45"/>
        <v>8.8556450621437729E-2</v>
      </c>
      <c r="BC185" s="25">
        <v>44097</v>
      </c>
      <c r="BD185">
        <v>470.60998540000003</v>
      </c>
      <c r="BE185" s="17">
        <v>184</v>
      </c>
      <c r="BI185" s="14">
        <f t="shared" si="36"/>
        <v>492.47793033627175</v>
      </c>
      <c r="BJ185" s="3">
        <f t="shared" si="46"/>
        <v>-21.867944936271726</v>
      </c>
      <c r="BK185" s="135">
        <f t="shared" si="47"/>
        <v>21.867944936271726</v>
      </c>
      <c r="BL185" s="140">
        <f t="shared" si="53"/>
        <v>0.91937095863133123</v>
      </c>
      <c r="BM185" s="36">
        <f t="shared" si="48"/>
        <v>4.6467235321589771E-2</v>
      </c>
      <c r="BN185" s="17"/>
      <c r="BO185" s="40">
        <f t="shared" si="49"/>
        <v>-0.73586099340359556</v>
      </c>
      <c r="BP185" s="41">
        <f t="shared" si="50"/>
        <v>0.72817460317460314</v>
      </c>
      <c r="BQ185" s="42">
        <f t="shared" si="51"/>
        <v>0.60730157448496336</v>
      </c>
      <c r="BR185" s="31">
        <f t="shared" si="52"/>
        <v>1.0161429433533058</v>
      </c>
    </row>
    <row r="186" spans="1:70" x14ac:dyDescent="0.3">
      <c r="A186" s="25">
        <v>44098</v>
      </c>
      <c r="B186">
        <v>150.98950199999999</v>
      </c>
      <c r="C186" s="17">
        <v>185</v>
      </c>
      <c r="G186" s="14">
        <f t="shared" si="37"/>
        <v>153.9803273503621</v>
      </c>
      <c r="H186" s="3">
        <f t="shared" si="38"/>
        <v>-2.9908253503621154</v>
      </c>
      <c r="I186" s="135">
        <f t="shared" si="39"/>
        <v>2.9908253503621154</v>
      </c>
      <c r="J186" s="140">
        <f t="shared" si="40"/>
        <v>1.9423425068819885E-2</v>
      </c>
      <c r="K186" s="159">
        <f t="shared" si="41"/>
        <v>1.9808167526521914E-2</v>
      </c>
      <c r="L186" s="17"/>
      <c r="M186" s="40">
        <f t="shared" si="42"/>
        <v>-0.27294926819068843</v>
      </c>
      <c r="N186" s="41">
        <f t="shared" si="43"/>
        <v>0.7321428571428571</v>
      </c>
      <c r="O186" s="42">
        <f t="shared" si="44"/>
        <v>0.61930676950877606</v>
      </c>
      <c r="P186" s="31">
        <f t="shared" si="45"/>
        <v>5.9242769582541377E-2</v>
      </c>
      <c r="BC186" s="25">
        <v>44098</v>
      </c>
      <c r="BD186">
        <v>473.07998659999998</v>
      </c>
      <c r="BE186" s="17">
        <v>185</v>
      </c>
      <c r="BI186" s="14">
        <f t="shared" si="36"/>
        <v>493.27833603042916</v>
      </c>
      <c r="BJ186" s="3">
        <f t="shared" si="46"/>
        <v>-20.198349430429175</v>
      </c>
      <c r="BK186" s="135">
        <f t="shared" si="47"/>
        <v>20.198349430429175</v>
      </c>
      <c r="BL186" s="140">
        <f t="shared" si="53"/>
        <v>0.84917791464817194</v>
      </c>
      <c r="BM186" s="36">
        <f t="shared" si="48"/>
        <v>4.2695421498579147E-2</v>
      </c>
      <c r="BN186" s="17"/>
      <c r="BO186" s="40">
        <f t="shared" si="49"/>
        <v>-0.67967874989183064</v>
      </c>
      <c r="BP186" s="41">
        <f t="shared" si="50"/>
        <v>0.7321428571428571</v>
      </c>
      <c r="BQ186" s="42">
        <f t="shared" si="51"/>
        <v>0.61930676950877606</v>
      </c>
      <c r="BR186" s="31">
        <f t="shared" si="52"/>
        <v>0.86237704250775971</v>
      </c>
    </row>
    <row r="187" spans="1:70" x14ac:dyDescent="0.3">
      <c r="A187" s="25">
        <v>44099</v>
      </c>
      <c r="B187">
        <v>154.7565002</v>
      </c>
      <c r="C187" s="17">
        <v>186</v>
      </c>
      <c r="G187" s="14">
        <f t="shared" si="37"/>
        <v>154.32309441683893</v>
      </c>
      <c r="H187" s="3">
        <f t="shared" si="38"/>
        <v>0.43340578316107781</v>
      </c>
      <c r="I187" s="135">
        <f t="shared" si="39"/>
        <v>0.43340578316107781</v>
      </c>
      <c r="J187" s="140">
        <f t="shared" si="40"/>
        <v>2.8084311346843163E-3</v>
      </c>
      <c r="K187" s="159">
        <f t="shared" si="41"/>
        <v>2.8005659381089947E-3</v>
      </c>
      <c r="L187" s="17"/>
      <c r="M187" s="40">
        <f t="shared" si="42"/>
        <v>3.9553560467549542E-2</v>
      </c>
      <c r="N187" s="41">
        <f t="shared" si="43"/>
        <v>0.73611111111111116</v>
      </c>
      <c r="O187" s="42">
        <f t="shared" si="44"/>
        <v>0.63140189423976112</v>
      </c>
      <c r="P187" s="31">
        <f t="shared" si="45"/>
        <v>1.2137814737003673E-3</v>
      </c>
      <c r="BC187" s="25">
        <v>44099</v>
      </c>
      <c r="BD187">
        <v>482.88000490000002</v>
      </c>
      <c r="BE187" s="17">
        <v>186</v>
      </c>
      <c r="BI187" s="14">
        <f t="shared" si="36"/>
        <v>494.07874172458651</v>
      </c>
      <c r="BJ187" s="3">
        <f t="shared" si="46"/>
        <v>-11.19873682458649</v>
      </c>
      <c r="BK187" s="135">
        <f t="shared" si="47"/>
        <v>11.19873682458649</v>
      </c>
      <c r="BL187" s="140">
        <f t="shared" si="53"/>
        <v>0.47081668807400084</v>
      </c>
      <c r="BM187" s="36">
        <f t="shared" si="48"/>
        <v>2.319155216813263E-2</v>
      </c>
      <c r="BN187" s="17"/>
      <c r="BO187" s="40">
        <f t="shared" si="49"/>
        <v>-0.37683987355103366</v>
      </c>
      <c r="BP187" s="41">
        <f t="shared" si="50"/>
        <v>0.73611111111111116</v>
      </c>
      <c r="BQ187" s="42">
        <f t="shared" si="51"/>
        <v>0.63140189423976112</v>
      </c>
      <c r="BR187" s="31">
        <f t="shared" si="52"/>
        <v>0.25971608928458551</v>
      </c>
    </row>
    <row r="188" spans="1:70" x14ac:dyDescent="0.3">
      <c r="A188" s="25">
        <v>44102</v>
      </c>
      <c r="B188">
        <v>158.70249939999999</v>
      </c>
      <c r="C188" s="17">
        <v>187</v>
      </c>
      <c r="G188" s="14">
        <f t="shared" si="37"/>
        <v>154.66586148331572</v>
      </c>
      <c r="H188" s="3">
        <f t="shared" si="38"/>
        <v>4.0366379166842705</v>
      </c>
      <c r="I188" s="135">
        <f t="shared" si="39"/>
        <v>4.0366379166842705</v>
      </c>
      <c r="J188" s="140">
        <f t="shared" si="40"/>
        <v>2.6099087917469847E-2</v>
      </c>
      <c r="K188" s="159">
        <f t="shared" si="41"/>
        <v>2.5435251063754015E-2</v>
      </c>
      <c r="L188" s="17"/>
      <c r="M188" s="40">
        <f t="shared" si="42"/>
        <v>0.36839241220700342</v>
      </c>
      <c r="N188" s="41">
        <f t="shared" si="43"/>
        <v>0.74007936507936511</v>
      </c>
      <c r="O188" s="42">
        <f t="shared" si="44"/>
        <v>0.64359010280021778</v>
      </c>
      <c r="P188" s="31">
        <f t="shared" si="45"/>
        <v>0.10267289886433338</v>
      </c>
      <c r="BC188" s="25">
        <v>44102</v>
      </c>
      <c r="BD188">
        <v>490.64999390000003</v>
      </c>
      <c r="BE188" s="17">
        <v>187</v>
      </c>
      <c r="BI188" s="14">
        <f t="shared" si="36"/>
        <v>494.87914741874391</v>
      </c>
      <c r="BJ188" s="3">
        <f t="shared" si="46"/>
        <v>-4.2291535187438853</v>
      </c>
      <c r="BK188" s="135">
        <f t="shared" si="47"/>
        <v>4.2291535187438853</v>
      </c>
      <c r="BL188" s="140">
        <f t="shared" si="53"/>
        <v>0.17780184356864068</v>
      </c>
      <c r="BM188" s="36">
        <f t="shared" si="48"/>
        <v>8.6194916362433184E-3</v>
      </c>
      <c r="BN188" s="17"/>
      <c r="BO188" s="40">
        <f t="shared" si="49"/>
        <v>-0.14231191447703101</v>
      </c>
      <c r="BP188" s="41">
        <f t="shared" si="50"/>
        <v>0.74007936507936511</v>
      </c>
      <c r="BQ188" s="42">
        <f t="shared" si="51"/>
        <v>0.64359010280021778</v>
      </c>
      <c r="BR188" s="31">
        <f t="shared" si="52"/>
        <v>3.6453153383201917E-2</v>
      </c>
    </row>
    <row r="189" spans="1:70" x14ac:dyDescent="0.3">
      <c r="A189" s="25">
        <v>44103</v>
      </c>
      <c r="B189">
        <v>157.2440033</v>
      </c>
      <c r="C189" s="17">
        <v>188</v>
      </c>
      <c r="G189" s="14">
        <f t="shared" si="37"/>
        <v>155.00862854979255</v>
      </c>
      <c r="H189" s="3">
        <f t="shared" si="38"/>
        <v>2.2353747502074555</v>
      </c>
      <c r="I189" s="135">
        <f t="shared" si="39"/>
        <v>2.2353747502074555</v>
      </c>
      <c r="J189" s="140">
        <f t="shared" si="40"/>
        <v>1.4420969794525978E-2</v>
      </c>
      <c r="K189" s="159">
        <f t="shared" si="41"/>
        <v>1.4215961838256349E-2</v>
      </c>
      <c r="L189" s="17"/>
      <c r="M189" s="40">
        <f t="shared" si="42"/>
        <v>0.20400519278974077</v>
      </c>
      <c r="N189" s="41">
        <f t="shared" si="43"/>
        <v>0.74404761904761907</v>
      </c>
      <c r="O189" s="42">
        <f t="shared" si="44"/>
        <v>0.6558746782604522</v>
      </c>
      <c r="P189" s="31">
        <f t="shared" si="45"/>
        <v>3.1778002143151005E-2</v>
      </c>
      <c r="BC189" s="25">
        <v>44103</v>
      </c>
      <c r="BD189">
        <v>493.48001099999999</v>
      </c>
      <c r="BE189" s="17">
        <v>188</v>
      </c>
      <c r="BI189" s="14">
        <f t="shared" si="36"/>
        <v>495.67955311290132</v>
      </c>
      <c r="BJ189" s="3">
        <f t="shared" si="46"/>
        <v>-2.1995421129013266</v>
      </c>
      <c r="BK189" s="135">
        <f t="shared" si="47"/>
        <v>2.1995421129013266</v>
      </c>
      <c r="BL189" s="140">
        <f t="shared" si="53"/>
        <v>9.2473030583405211E-2</v>
      </c>
      <c r="BM189" s="36">
        <f t="shared" si="48"/>
        <v>4.4572060952258645E-3</v>
      </c>
      <c r="BN189" s="17"/>
      <c r="BO189" s="40">
        <f t="shared" si="49"/>
        <v>-7.4015059437427547E-2</v>
      </c>
      <c r="BP189" s="41">
        <f t="shared" si="50"/>
        <v>0.74404761904761907</v>
      </c>
      <c r="BQ189" s="42">
        <f t="shared" si="51"/>
        <v>0.6558746782604522</v>
      </c>
      <c r="BR189" s="31">
        <f t="shared" si="52"/>
        <v>9.8038125123297692E-3</v>
      </c>
    </row>
    <row r="190" spans="1:70" x14ac:dyDescent="0.3">
      <c r="A190" s="25">
        <v>44104</v>
      </c>
      <c r="B190">
        <v>157.43649289999999</v>
      </c>
      <c r="C190" s="17">
        <v>189</v>
      </c>
      <c r="G190" s="14">
        <f t="shared" si="37"/>
        <v>155.35139561626937</v>
      </c>
      <c r="H190" s="3">
        <f t="shared" si="38"/>
        <v>2.0850972837306188</v>
      </c>
      <c r="I190" s="135">
        <f t="shared" si="39"/>
        <v>2.0850972837306188</v>
      </c>
      <c r="J190" s="140">
        <f t="shared" si="40"/>
        <v>1.3421812372262037E-2</v>
      </c>
      <c r="K190" s="159">
        <f t="shared" si="41"/>
        <v>1.3244053175492319E-2</v>
      </c>
      <c r="L190" s="17"/>
      <c r="M190" s="40">
        <f t="shared" si="42"/>
        <v>0.1902905422517423</v>
      </c>
      <c r="N190" s="41">
        <f t="shared" si="43"/>
        <v>0.74801587301587302</v>
      </c>
      <c r="O190" s="42">
        <f t="shared" si="44"/>
        <v>0.66825904062605401</v>
      </c>
      <c r="P190" s="31">
        <f t="shared" si="45"/>
        <v>2.7615139301802913E-2</v>
      </c>
      <c r="BC190" s="25">
        <v>44104</v>
      </c>
      <c r="BD190">
        <v>500.02999879999999</v>
      </c>
      <c r="BE190" s="17">
        <v>189</v>
      </c>
      <c r="BI190" s="14">
        <f t="shared" si="36"/>
        <v>496.47995880705867</v>
      </c>
      <c r="BJ190" s="3">
        <f t="shared" si="46"/>
        <v>3.550039992941322</v>
      </c>
      <c r="BK190" s="135">
        <f t="shared" si="47"/>
        <v>3.550039992941322</v>
      </c>
      <c r="BL190" s="140">
        <f t="shared" si="53"/>
        <v>0.14925058943588482</v>
      </c>
      <c r="BM190" s="36">
        <f t="shared" si="48"/>
        <v>7.0996540236803931E-3</v>
      </c>
      <c r="BN190" s="17"/>
      <c r="BO190" s="40">
        <f t="shared" si="49"/>
        <v>0.11945960004204045</v>
      </c>
      <c r="BP190" s="41">
        <f t="shared" si="50"/>
        <v>0.74801587301587302</v>
      </c>
      <c r="BQ190" s="42">
        <f t="shared" si="51"/>
        <v>0.66825904062605401</v>
      </c>
      <c r="BR190" s="31">
        <f t="shared" si="52"/>
        <v>2.5204055720112171E-2</v>
      </c>
    </row>
    <row r="191" spans="1:70" x14ac:dyDescent="0.3">
      <c r="A191" s="25">
        <v>44105</v>
      </c>
      <c r="B191">
        <v>161.06300350000001</v>
      </c>
      <c r="C191" s="17">
        <v>190</v>
      </c>
      <c r="G191" s="14">
        <f t="shared" si="37"/>
        <v>155.6941626827462</v>
      </c>
      <c r="H191" s="3">
        <f t="shared" si="38"/>
        <v>5.3688408172538118</v>
      </c>
      <c r="I191" s="135">
        <f t="shared" si="39"/>
        <v>5.3688408172538118</v>
      </c>
      <c r="J191" s="140">
        <f t="shared" si="40"/>
        <v>3.4483250526185456E-2</v>
      </c>
      <c r="K191" s="159">
        <f t="shared" si="41"/>
        <v>3.3333792991472502E-2</v>
      </c>
      <c r="L191" s="17"/>
      <c r="M191" s="40">
        <f t="shared" si="42"/>
        <v>0.48997216501602076</v>
      </c>
      <c r="N191" s="41">
        <f t="shared" si="43"/>
        <v>0.75198412698412698</v>
      </c>
      <c r="O191" s="42">
        <f t="shared" si="44"/>
        <v>0.68074675543701968</v>
      </c>
      <c r="P191" s="31">
        <f t="shared" si="45"/>
        <v>0.17896382840650663</v>
      </c>
      <c r="BC191" s="25">
        <v>44105</v>
      </c>
      <c r="BD191">
        <v>527.51000980000003</v>
      </c>
      <c r="BE191" s="17">
        <v>190</v>
      </c>
      <c r="BI191" s="14">
        <f t="shared" si="36"/>
        <v>497.28036450121601</v>
      </c>
      <c r="BJ191" s="3">
        <f t="shared" si="46"/>
        <v>30.229645298784021</v>
      </c>
      <c r="BK191" s="135">
        <f t="shared" si="47"/>
        <v>30.229645298784021</v>
      </c>
      <c r="BL191" s="140">
        <f t="shared" si="53"/>
        <v>1.2709131131627265</v>
      </c>
      <c r="BM191" s="36">
        <f t="shared" si="48"/>
        <v>5.7306297012724515E-2</v>
      </c>
      <c r="BN191" s="17"/>
      <c r="BO191" s="40">
        <f t="shared" si="49"/>
        <v>1.0172339872186569</v>
      </c>
      <c r="BP191" s="41">
        <f t="shared" si="50"/>
        <v>0.75198412698412698</v>
      </c>
      <c r="BQ191" s="42">
        <f t="shared" si="51"/>
        <v>0.68074675543701968</v>
      </c>
      <c r="BR191" s="31">
        <f t="shared" si="52"/>
        <v>1.7323490320814283</v>
      </c>
    </row>
    <row r="192" spans="1:70" x14ac:dyDescent="0.3">
      <c r="A192" s="25">
        <v>44106</v>
      </c>
      <c r="B192">
        <v>156.25</v>
      </c>
      <c r="C192" s="17">
        <v>191</v>
      </c>
      <c r="G192" s="14">
        <f t="shared" si="37"/>
        <v>156.03692974922302</v>
      </c>
      <c r="H192" s="3">
        <f t="shared" si="38"/>
        <v>0.21307025077697972</v>
      </c>
      <c r="I192" s="135">
        <f t="shared" si="39"/>
        <v>0.21307025077697972</v>
      </c>
      <c r="J192" s="140">
        <f t="shared" si="40"/>
        <v>1.3655116844417448E-3</v>
      </c>
      <c r="K192" s="159">
        <f t="shared" si="41"/>
        <v>1.3636496049726702E-3</v>
      </c>
      <c r="L192" s="17"/>
      <c r="M192" s="40">
        <f t="shared" si="42"/>
        <v>1.9445257482434159E-2</v>
      </c>
      <c r="N192" s="41">
        <f t="shared" si="43"/>
        <v>0.75595238095238093</v>
      </c>
      <c r="O192" s="42">
        <f t="shared" si="44"/>
        <v>0.69334154303681728</v>
      </c>
      <c r="P192" s="31">
        <f t="shared" si="45"/>
        <v>2.9055316330345613E-4</v>
      </c>
      <c r="BC192" s="25">
        <v>44106</v>
      </c>
      <c r="BD192">
        <v>503.05999759999997</v>
      </c>
      <c r="BE192" s="17">
        <v>191</v>
      </c>
      <c r="BI192" s="14">
        <f t="shared" si="36"/>
        <v>498.08077019537347</v>
      </c>
      <c r="BJ192" s="3">
        <f t="shared" si="46"/>
        <v>4.9792274046264993</v>
      </c>
      <c r="BK192" s="135">
        <f t="shared" si="47"/>
        <v>4.9792274046264993</v>
      </c>
      <c r="BL192" s="140">
        <f t="shared" si="53"/>
        <v>0.2093364093231215</v>
      </c>
      <c r="BM192" s="36">
        <f t="shared" si="48"/>
        <v>9.8978798321898206E-3</v>
      </c>
      <c r="BN192" s="17"/>
      <c r="BO192" s="40">
        <f t="shared" si="49"/>
        <v>0.16755206010572832</v>
      </c>
      <c r="BP192" s="41">
        <f t="shared" si="50"/>
        <v>0.75595238095238093</v>
      </c>
      <c r="BQ192" s="42">
        <f t="shared" si="51"/>
        <v>0.69334154303681728</v>
      </c>
      <c r="BR192" s="31">
        <f t="shared" si="52"/>
        <v>4.9283794508139495E-2</v>
      </c>
    </row>
    <row r="193" spans="1:70" x14ac:dyDescent="0.3">
      <c r="A193" s="25">
        <v>44109</v>
      </c>
      <c r="B193">
        <v>159.96000670000001</v>
      </c>
      <c r="C193" s="17">
        <v>192</v>
      </c>
      <c r="G193" s="14">
        <f t="shared" si="37"/>
        <v>156.37969681569984</v>
      </c>
      <c r="H193" s="3">
        <f t="shared" si="38"/>
        <v>3.5803098843001635</v>
      </c>
      <c r="I193" s="135">
        <f t="shared" si="39"/>
        <v>3.5803098843001635</v>
      </c>
      <c r="J193" s="140">
        <f t="shared" si="40"/>
        <v>2.2894979061890058E-2</v>
      </c>
      <c r="K193" s="159">
        <f t="shared" si="41"/>
        <v>2.2382531472475636E-2</v>
      </c>
      <c r="L193" s="17"/>
      <c r="M193" s="40">
        <f t="shared" si="42"/>
        <v>0.32674691710008985</v>
      </c>
      <c r="N193" s="41">
        <f t="shared" si="43"/>
        <v>0.75992063492063489</v>
      </c>
      <c r="O193" s="42">
        <f t="shared" si="44"/>
        <v>0.70604728857604471</v>
      </c>
      <c r="P193" s="31">
        <f t="shared" si="45"/>
        <v>8.013639866656401E-2</v>
      </c>
      <c r="BC193" s="25">
        <v>44109</v>
      </c>
      <c r="BD193">
        <v>520.65002440000001</v>
      </c>
      <c r="BE193" s="17">
        <v>192</v>
      </c>
      <c r="BI193" s="14">
        <f t="shared" si="36"/>
        <v>498.88117588953082</v>
      </c>
      <c r="BJ193" s="3">
        <f t="shared" si="46"/>
        <v>21.768848510469184</v>
      </c>
      <c r="BK193" s="135">
        <f t="shared" si="47"/>
        <v>21.768848510469184</v>
      </c>
      <c r="BL193" s="140">
        <f t="shared" si="53"/>
        <v>0.91520475205579221</v>
      </c>
      <c r="BM193" s="36">
        <f t="shared" si="48"/>
        <v>4.1810904619769731E-2</v>
      </c>
      <c r="BN193" s="17"/>
      <c r="BO193" s="40">
        <f t="shared" si="49"/>
        <v>0.73252637762025796</v>
      </c>
      <c r="BP193" s="41">
        <f t="shared" si="50"/>
        <v>0.75992063492063489</v>
      </c>
      <c r="BQ193" s="42">
        <f t="shared" si="51"/>
        <v>0.70604728857604471</v>
      </c>
      <c r="BR193" s="31">
        <f t="shared" si="52"/>
        <v>0.91017524875344336</v>
      </c>
    </row>
    <row r="194" spans="1:70" x14ac:dyDescent="0.3">
      <c r="A194" s="25">
        <v>44110</v>
      </c>
      <c r="B194">
        <v>154.99800110000001</v>
      </c>
      <c r="C194" s="17">
        <v>193</v>
      </c>
      <c r="G194" s="14">
        <f t="shared" si="37"/>
        <v>156.72246388217667</v>
      </c>
      <c r="H194" s="3">
        <f t="shared" si="38"/>
        <v>-1.7244627821766585</v>
      </c>
      <c r="I194" s="135">
        <f t="shared" si="39"/>
        <v>1.7244627821766585</v>
      </c>
      <c r="J194" s="140">
        <f t="shared" si="40"/>
        <v>1.1003290399218728E-2</v>
      </c>
      <c r="K194" s="159">
        <f t="shared" si="41"/>
        <v>1.1125709815212955E-2</v>
      </c>
      <c r="L194" s="17"/>
      <c r="M194" s="40">
        <f t="shared" si="42"/>
        <v>-0.15737824823512633</v>
      </c>
      <c r="N194" s="41">
        <f t="shared" si="43"/>
        <v>0.76388888888888884</v>
      </c>
      <c r="O194" s="42">
        <f t="shared" si="44"/>
        <v>0.71886805282271604</v>
      </c>
      <c r="P194" s="31">
        <f t="shared" si="45"/>
        <v>1.9185872501632287E-2</v>
      </c>
      <c r="BC194" s="25">
        <v>44110</v>
      </c>
      <c r="BD194">
        <v>505.86999509999998</v>
      </c>
      <c r="BE194" s="17">
        <v>193</v>
      </c>
      <c r="BI194" s="14">
        <f t="shared" ref="BI194:BI257" si="54">($BH$17)*(BE194)+$BH$18</f>
        <v>499.68158158368817</v>
      </c>
      <c r="BJ194" s="3">
        <f t="shared" si="46"/>
        <v>6.1884135163118117</v>
      </c>
      <c r="BK194" s="135">
        <f t="shared" si="47"/>
        <v>6.1884135163118117</v>
      </c>
      <c r="BL194" s="140">
        <f t="shared" si="53"/>
        <v>0.26017294645102917</v>
      </c>
      <c r="BM194" s="36">
        <f t="shared" si="48"/>
        <v>1.2233209275613374E-2</v>
      </c>
      <c r="BN194" s="17"/>
      <c r="BO194" s="40">
        <f t="shared" si="49"/>
        <v>0.20824142968058559</v>
      </c>
      <c r="BP194" s="41">
        <f t="shared" si="50"/>
        <v>0.76388888888888884</v>
      </c>
      <c r="BQ194" s="42">
        <f t="shared" si="51"/>
        <v>0.71886805282271604</v>
      </c>
      <c r="BR194" s="31">
        <f t="shared" si="52"/>
        <v>7.5704157629076826E-2</v>
      </c>
    </row>
    <row r="195" spans="1:70" x14ac:dyDescent="0.3">
      <c r="A195" s="25">
        <v>44111</v>
      </c>
      <c r="B195">
        <v>159.7845001</v>
      </c>
      <c r="C195" s="17">
        <v>194</v>
      </c>
      <c r="G195" s="14">
        <f t="shared" ref="G195:G258" si="55">($F$17)*(C195)+$F$18</f>
        <v>157.06523094865346</v>
      </c>
      <c r="H195" s="3">
        <f t="shared" ref="H195:H253" si="56">B195-G195</f>
        <v>2.7192691513465377</v>
      </c>
      <c r="I195" s="135">
        <f t="shared" ref="I195:I252" si="57">ABS(H195)</f>
        <v>2.7192691513465377</v>
      </c>
      <c r="J195" s="140">
        <f t="shared" ref="J195:J252" si="58">I195/G195</f>
        <v>1.7312992410366747E-2</v>
      </c>
      <c r="K195" s="159">
        <f t="shared" ref="K195:K253" si="59">ABS((H195/B195))</f>
        <v>1.7018353780527538E-2</v>
      </c>
      <c r="L195" s="17"/>
      <c r="M195" s="40">
        <f t="shared" ref="M195:M258" si="60">STANDARDIZE(H195,AVERAGE($H$2:$H$253),_xlfn.STDEV.S($H$2:$H$253))</f>
        <v>0.24816645505017079</v>
      </c>
      <c r="N195" s="41">
        <f t="shared" ref="N195:N258" si="61">(C195-0.5)/252</f>
        <v>0.7678571428571429</v>
      </c>
      <c r="O195" s="42">
        <f t="shared" ref="O195:O253" si="62">_xlfn.NORM.S.INV(N195)</f>
        <v>0.73180808385961771</v>
      </c>
      <c r="P195" s="31">
        <f t="shared" ref="P195:P253" si="63">(B195-G195)^2/B195</f>
        <v>4.6277484442090261E-2</v>
      </c>
      <c r="BC195" s="25">
        <v>44111</v>
      </c>
      <c r="BD195">
        <v>534.6599731</v>
      </c>
      <c r="BE195" s="17">
        <v>194</v>
      </c>
      <c r="BI195" s="14">
        <f t="shared" si="54"/>
        <v>500.48198727784558</v>
      </c>
      <c r="BJ195" s="3">
        <f t="shared" ref="BJ195:BJ253" si="64">BD195-BI195</f>
        <v>34.177985822154426</v>
      </c>
      <c r="BK195" s="135">
        <f t="shared" ref="BK195:BK253" si="65">ABS(BJ195)</f>
        <v>34.177985822154426</v>
      </c>
      <c r="BL195" s="140">
        <f t="shared" si="53"/>
        <v>1.4369090319631723</v>
      </c>
      <c r="BM195" s="36">
        <f t="shared" ref="BM195:BM253" si="66">ABS((BJ195/BD195))</f>
        <v>6.3924713914879042E-2</v>
      </c>
      <c r="BN195" s="17"/>
      <c r="BO195" s="40">
        <f t="shared" ref="BO195:BO258" si="67">STANDARDIZE(BJ195,AVERAGE($BJ$2:$BJ$253),_xlfn.STDEV.S($BJ$2:$BJ$253))</f>
        <v>1.150096484736834</v>
      </c>
      <c r="BP195" s="41">
        <f t="shared" ref="BP195:BP258" si="68">(BE195-0.5)/252</f>
        <v>0.7678571428571429</v>
      </c>
      <c r="BQ195" s="42">
        <f t="shared" ref="BQ195:BQ253" si="69">_xlfn.NORM.S.INV(BP195)</f>
        <v>0.73180808385961771</v>
      </c>
      <c r="BR195" s="31">
        <f t="shared" ref="BR195:BR253" si="70">(BD195-BI195)^2/BD195</f>
        <v>2.1848179658680134</v>
      </c>
    </row>
    <row r="196" spans="1:70" x14ac:dyDescent="0.3">
      <c r="A196" s="25">
        <v>44112</v>
      </c>
      <c r="B196">
        <v>159.5274963</v>
      </c>
      <c r="C196" s="17">
        <v>195</v>
      </c>
      <c r="G196" s="14">
        <f t="shared" si="55"/>
        <v>157.40799801513029</v>
      </c>
      <c r="H196" s="3">
        <f t="shared" si="56"/>
        <v>2.1194982848697066</v>
      </c>
      <c r="I196" s="135">
        <f t="shared" si="57"/>
        <v>2.1194982848697066</v>
      </c>
      <c r="J196" s="140">
        <f t="shared" si="58"/>
        <v>1.3464997405443001E-2</v>
      </c>
      <c r="K196" s="159">
        <f t="shared" si="59"/>
        <v>1.3286100102040571E-2</v>
      </c>
      <c r="L196" s="17"/>
      <c r="M196" s="40">
        <f t="shared" si="60"/>
        <v>0.19343005291718593</v>
      </c>
      <c r="N196" s="41">
        <f t="shared" si="61"/>
        <v>0.77182539682539686</v>
      </c>
      <c r="O196" s="42">
        <f t="shared" si="62"/>
        <v>0.74487182975869159</v>
      </c>
      <c r="P196" s="31">
        <f t="shared" si="63"/>
        <v>2.8159866378882219E-2</v>
      </c>
      <c r="BC196" s="25">
        <v>44112</v>
      </c>
      <c r="BD196">
        <v>531.78997800000002</v>
      </c>
      <c r="BE196" s="17">
        <v>195</v>
      </c>
      <c r="BI196" s="14">
        <f t="shared" si="54"/>
        <v>501.28239297200298</v>
      </c>
      <c r="BJ196" s="3">
        <f t="shared" si="64"/>
        <v>30.507585027997038</v>
      </c>
      <c r="BK196" s="135">
        <f t="shared" si="65"/>
        <v>30.507585027997038</v>
      </c>
      <c r="BL196" s="140">
        <f t="shared" ref="BL196:BL254" si="71">BK196/$BK$254</f>
        <v>1.2825982402303582</v>
      </c>
      <c r="BM196" s="36">
        <f t="shared" si="66"/>
        <v>5.7367732168877084E-2</v>
      </c>
      <c r="BN196" s="17"/>
      <c r="BO196" s="40">
        <f t="shared" si="67"/>
        <v>1.02658671816073</v>
      </c>
      <c r="BP196" s="41">
        <f t="shared" si="68"/>
        <v>0.77182539682539686</v>
      </c>
      <c r="BQ196" s="42">
        <f t="shared" si="69"/>
        <v>0.74487182975869159</v>
      </c>
      <c r="BR196" s="31">
        <f t="shared" si="70"/>
        <v>1.7501509670053788</v>
      </c>
    </row>
    <row r="197" spans="1:70" x14ac:dyDescent="0.3">
      <c r="A197" s="25">
        <v>44113</v>
      </c>
      <c r="B197">
        <v>164.33250430000001</v>
      </c>
      <c r="C197" s="17">
        <v>196</v>
      </c>
      <c r="G197" s="14">
        <f t="shared" si="55"/>
        <v>157.75076508160708</v>
      </c>
      <c r="H197" s="3">
        <f t="shared" si="56"/>
        <v>6.5817392183929257</v>
      </c>
      <c r="I197" s="135">
        <f t="shared" si="57"/>
        <v>6.5817392183929257</v>
      </c>
      <c r="J197" s="140">
        <f t="shared" si="58"/>
        <v>4.1722391742367033E-2</v>
      </c>
      <c r="K197" s="159">
        <f t="shared" si="59"/>
        <v>4.0051353482555827E-2</v>
      </c>
      <c r="L197" s="17"/>
      <c r="M197" s="40">
        <f t="shared" si="60"/>
        <v>0.60066392805744806</v>
      </c>
      <c r="N197" s="41">
        <f t="shared" si="61"/>
        <v>0.77579365079365081</v>
      </c>
      <c r="O197" s="42">
        <f t="shared" si="62"/>
        <v>0.75806395233324275</v>
      </c>
      <c r="P197" s="31">
        <f t="shared" si="63"/>
        <v>0.26360756396585577</v>
      </c>
      <c r="BC197" s="25">
        <v>44113</v>
      </c>
      <c r="BD197">
        <v>539.44000240000003</v>
      </c>
      <c r="BE197" s="17">
        <v>196</v>
      </c>
      <c r="BI197" s="14">
        <f t="shared" si="54"/>
        <v>502.08279866616033</v>
      </c>
      <c r="BJ197" s="3">
        <f t="shared" si="64"/>
        <v>37.357203733839697</v>
      </c>
      <c r="BK197" s="135">
        <f t="shared" si="65"/>
        <v>37.357203733839697</v>
      </c>
      <c r="BL197" s="140">
        <f t="shared" si="71"/>
        <v>1.5705695395088946</v>
      </c>
      <c r="BM197" s="36">
        <f t="shared" si="66"/>
        <v>6.9251823312389368E-2</v>
      </c>
      <c r="BN197" s="17"/>
      <c r="BO197" s="40">
        <f t="shared" si="67"/>
        <v>1.2570778429557692</v>
      </c>
      <c r="BP197" s="41">
        <f t="shared" si="68"/>
        <v>0.77579365079365081</v>
      </c>
      <c r="BQ197" s="42">
        <f t="shared" si="69"/>
        <v>0.75806395233324275</v>
      </c>
      <c r="BR197" s="31">
        <f t="shared" si="70"/>
        <v>2.5870544724207987</v>
      </c>
    </row>
    <row r="198" spans="1:70" x14ac:dyDescent="0.3">
      <c r="A198" s="25">
        <v>44116</v>
      </c>
      <c r="B198">
        <v>172.1464996</v>
      </c>
      <c r="C198" s="17">
        <v>197</v>
      </c>
      <c r="G198" s="14">
        <f t="shared" si="55"/>
        <v>158.09353214808391</v>
      </c>
      <c r="H198" s="3">
        <f t="shared" si="56"/>
        <v>14.052967451916089</v>
      </c>
      <c r="I198" s="135">
        <f t="shared" si="57"/>
        <v>14.052967451916089</v>
      </c>
      <c r="J198" s="140">
        <f t="shared" si="58"/>
        <v>8.8890211136233452E-2</v>
      </c>
      <c r="K198" s="159">
        <f t="shared" si="59"/>
        <v>8.1633768241408319E-2</v>
      </c>
      <c r="L198" s="17"/>
      <c r="M198" s="40">
        <f t="shared" si="60"/>
        <v>1.2825045706676399</v>
      </c>
      <c r="N198" s="41">
        <f t="shared" si="61"/>
        <v>0.77976190476190477</v>
      </c>
      <c r="O198" s="42">
        <f t="shared" si="62"/>
        <v>0.77138934208115728</v>
      </c>
      <c r="P198" s="31">
        <f t="shared" si="63"/>
        <v>1.1471966880737723</v>
      </c>
      <c r="BC198" s="25">
        <v>44116</v>
      </c>
      <c r="BD198">
        <v>539.80999759999997</v>
      </c>
      <c r="BE198" s="17">
        <v>197</v>
      </c>
      <c r="BI198" s="14">
        <f t="shared" si="54"/>
        <v>502.88320436031773</v>
      </c>
      <c r="BJ198" s="3">
        <f t="shared" si="64"/>
        <v>36.92679323968224</v>
      </c>
      <c r="BK198" s="135">
        <f t="shared" si="65"/>
        <v>36.92679323968224</v>
      </c>
      <c r="BL198" s="140">
        <f t="shared" si="71"/>
        <v>1.5524742447854212</v>
      </c>
      <c r="BM198" s="36">
        <f t="shared" si="66"/>
        <v>6.840701988451324E-2</v>
      </c>
      <c r="BN198" s="17"/>
      <c r="BO198" s="40">
        <f t="shared" si="67"/>
        <v>1.2425944383777423</v>
      </c>
      <c r="BP198" s="41">
        <f t="shared" si="68"/>
        <v>0.77976190476190477</v>
      </c>
      <c r="BQ198" s="42">
        <f t="shared" si="69"/>
        <v>0.77138934208115728</v>
      </c>
      <c r="BR198" s="31">
        <f t="shared" si="70"/>
        <v>2.5260518794182518</v>
      </c>
    </row>
    <row r="199" spans="1:70" x14ac:dyDescent="0.3">
      <c r="A199" s="25">
        <v>44117</v>
      </c>
      <c r="B199">
        <v>172.1815033</v>
      </c>
      <c r="C199" s="17">
        <v>198</v>
      </c>
      <c r="G199" s="14">
        <f t="shared" si="55"/>
        <v>158.43629921456073</v>
      </c>
      <c r="H199" s="3">
        <f t="shared" si="56"/>
        <v>13.745204085439269</v>
      </c>
      <c r="I199" s="135">
        <f t="shared" si="57"/>
        <v>13.745204085439269</v>
      </c>
      <c r="J199" s="140">
        <f t="shared" si="58"/>
        <v>8.6755397302135717E-2</v>
      </c>
      <c r="K199" s="159">
        <f t="shared" si="59"/>
        <v>7.9829736771959453E-2</v>
      </c>
      <c r="L199" s="17"/>
      <c r="M199" s="40">
        <f t="shared" si="60"/>
        <v>1.2544174121695417</v>
      </c>
      <c r="N199" s="41">
        <f t="shared" si="61"/>
        <v>0.78373015873015872</v>
      </c>
      <c r="O199" s="42">
        <f t="shared" si="62"/>
        <v>0.78485313444643534</v>
      </c>
      <c r="P199" s="31">
        <f t="shared" si="63"/>
        <v>1.0972760240174786</v>
      </c>
      <c r="BC199" s="25">
        <v>44117</v>
      </c>
      <c r="BD199">
        <v>554.0900269</v>
      </c>
      <c r="BE199" s="17">
        <v>198</v>
      </c>
      <c r="BI199" s="14">
        <f t="shared" si="54"/>
        <v>503.68361005447514</v>
      </c>
      <c r="BJ199" s="3">
        <f t="shared" si="64"/>
        <v>50.406416845524859</v>
      </c>
      <c r="BK199" s="135">
        <f t="shared" si="65"/>
        <v>50.406416845524859</v>
      </c>
      <c r="BL199" s="140">
        <f t="shared" si="71"/>
        <v>2.1191838515915693</v>
      </c>
      <c r="BM199" s="36">
        <f t="shared" si="66"/>
        <v>9.0971528810104382E-2</v>
      </c>
      <c r="BN199" s="17"/>
      <c r="BO199" s="40">
        <f t="shared" si="67"/>
        <v>1.69618663673971</v>
      </c>
      <c r="BP199" s="41">
        <f t="shared" si="68"/>
        <v>0.78373015873015872</v>
      </c>
      <c r="BQ199" s="42">
        <f t="shared" si="69"/>
        <v>0.78485313444643534</v>
      </c>
      <c r="BR199" s="31">
        <f t="shared" si="70"/>
        <v>4.5855488022767954</v>
      </c>
    </row>
    <row r="200" spans="1:70" x14ac:dyDescent="0.3">
      <c r="A200" s="25">
        <v>44118</v>
      </c>
      <c r="B200">
        <v>168.18550110000001</v>
      </c>
      <c r="C200" s="17">
        <v>199</v>
      </c>
      <c r="G200" s="14">
        <f t="shared" si="55"/>
        <v>158.77906628103756</v>
      </c>
      <c r="H200" s="3">
        <f t="shared" si="56"/>
        <v>9.4064348189624525</v>
      </c>
      <c r="I200" s="135">
        <f t="shared" si="57"/>
        <v>9.4064348189624525</v>
      </c>
      <c r="J200" s="140">
        <f t="shared" si="58"/>
        <v>5.9242285770298872E-2</v>
      </c>
      <c r="K200" s="159">
        <f t="shared" si="59"/>
        <v>5.5928928221758899E-2</v>
      </c>
      <c r="L200" s="17"/>
      <c r="M200" s="40">
        <f t="shared" si="60"/>
        <v>0.85845183163515459</v>
      </c>
      <c r="N200" s="41">
        <f t="shared" si="61"/>
        <v>0.78769841269841268</v>
      </c>
      <c r="O200" s="42">
        <f t="shared" si="62"/>
        <v>0.7984607275425748</v>
      </c>
      <c r="P200" s="31">
        <f t="shared" si="63"/>
        <v>0.52609181781240466</v>
      </c>
      <c r="BC200" s="25">
        <v>44118</v>
      </c>
      <c r="BD200">
        <v>541.45001219999995</v>
      </c>
      <c r="BE200" s="17">
        <v>199</v>
      </c>
      <c r="BI200" s="14">
        <f t="shared" si="54"/>
        <v>504.48401574863249</v>
      </c>
      <c r="BJ200" s="3">
        <f t="shared" si="64"/>
        <v>36.965996451367459</v>
      </c>
      <c r="BK200" s="135">
        <f t="shared" si="65"/>
        <v>36.965996451367459</v>
      </c>
      <c r="BL200" s="140">
        <f t="shared" si="71"/>
        <v>1.55412242409141</v>
      </c>
      <c r="BM200" s="36">
        <f t="shared" si="66"/>
        <v>6.8272223877451896E-2</v>
      </c>
      <c r="BN200" s="17"/>
      <c r="BO200" s="40">
        <f t="shared" si="67"/>
        <v>1.2439136347804847</v>
      </c>
      <c r="BP200" s="41">
        <f t="shared" si="68"/>
        <v>0.78769841269841268</v>
      </c>
      <c r="BQ200" s="42">
        <f t="shared" si="69"/>
        <v>0.7984607275425748</v>
      </c>
      <c r="BR200" s="31">
        <f t="shared" si="70"/>
        <v>2.5237507855808516</v>
      </c>
    </row>
    <row r="201" spans="1:70" x14ac:dyDescent="0.3">
      <c r="A201" s="25">
        <v>44119</v>
      </c>
      <c r="B201">
        <v>166.93249510000001</v>
      </c>
      <c r="C201" s="17">
        <v>200</v>
      </c>
      <c r="G201" s="14">
        <f t="shared" si="55"/>
        <v>159.12183334751438</v>
      </c>
      <c r="H201" s="3">
        <f t="shared" si="56"/>
        <v>7.810661752485629</v>
      </c>
      <c r="I201" s="135">
        <f t="shared" si="57"/>
        <v>7.810661752485629</v>
      </c>
      <c r="J201" s="140">
        <f t="shared" si="58"/>
        <v>4.908604676158753E-2</v>
      </c>
      <c r="K201" s="159">
        <f t="shared" si="59"/>
        <v>4.6789342888613111E-2</v>
      </c>
      <c r="L201" s="17"/>
      <c r="M201" s="40">
        <f t="shared" si="60"/>
        <v>0.71281808854797513</v>
      </c>
      <c r="N201" s="41">
        <f t="shared" si="61"/>
        <v>0.79166666666666663</v>
      </c>
      <c r="O201" s="42">
        <f t="shared" si="62"/>
        <v>0.81221780149991241</v>
      </c>
      <c r="P201" s="31">
        <f t="shared" si="63"/>
        <v>0.36545573092402595</v>
      </c>
      <c r="BC201" s="25">
        <v>44119</v>
      </c>
      <c r="BD201">
        <v>541.94000240000003</v>
      </c>
      <c r="BE201" s="17">
        <v>200</v>
      </c>
      <c r="BI201" s="14">
        <f t="shared" si="54"/>
        <v>505.28442144278984</v>
      </c>
      <c r="BJ201" s="3">
        <f t="shared" si="64"/>
        <v>36.655580957210191</v>
      </c>
      <c r="BK201" s="135">
        <f t="shared" si="65"/>
        <v>36.655580957210191</v>
      </c>
      <c r="BL201" s="140">
        <f t="shared" si="71"/>
        <v>1.5410719526699266</v>
      </c>
      <c r="BM201" s="36">
        <f t="shared" si="66"/>
        <v>6.7637710438202908E-2</v>
      </c>
      <c r="BN201" s="17"/>
      <c r="BO201" s="40">
        <f t="shared" si="67"/>
        <v>1.2334680874478883</v>
      </c>
      <c r="BP201" s="41">
        <f t="shared" si="68"/>
        <v>0.79166666666666663</v>
      </c>
      <c r="BQ201" s="42">
        <f t="shared" si="69"/>
        <v>0.81221780149991241</v>
      </c>
      <c r="BR201" s="31">
        <f t="shared" si="70"/>
        <v>2.4792995707278873</v>
      </c>
    </row>
    <row r="202" spans="1:70" x14ac:dyDescent="0.3">
      <c r="A202" s="25">
        <v>44120</v>
      </c>
      <c r="B202">
        <v>163.63549800000001</v>
      </c>
      <c r="C202" s="17">
        <v>201</v>
      </c>
      <c r="G202" s="14">
        <f t="shared" si="55"/>
        <v>159.46460041399121</v>
      </c>
      <c r="H202" s="3">
        <f t="shared" si="56"/>
        <v>4.170897586008806</v>
      </c>
      <c r="I202" s="135">
        <f t="shared" si="57"/>
        <v>4.170897586008806</v>
      </c>
      <c r="J202" s="140">
        <f t="shared" si="58"/>
        <v>2.6155633132247558E-2</v>
      </c>
      <c r="K202" s="159">
        <f t="shared" si="59"/>
        <v>2.5488953417728503E-2</v>
      </c>
      <c r="L202" s="17"/>
      <c r="M202" s="40">
        <f t="shared" si="60"/>
        <v>0.38064524351499635</v>
      </c>
      <c r="N202" s="41">
        <f t="shared" si="61"/>
        <v>0.79563492063492058</v>
      </c>
      <c r="O202" s="42">
        <f t="shared" si="62"/>
        <v>0.82613033962053162</v>
      </c>
      <c r="P202" s="31">
        <f t="shared" si="63"/>
        <v>0.10631181427989472</v>
      </c>
      <c r="BC202" s="25">
        <v>44120</v>
      </c>
      <c r="BD202">
        <v>530.78997800000002</v>
      </c>
      <c r="BE202" s="17">
        <v>201</v>
      </c>
      <c r="BI202" s="14">
        <f t="shared" si="54"/>
        <v>506.08482713694724</v>
      </c>
      <c r="BJ202" s="3">
        <f t="shared" si="64"/>
        <v>24.705150863052779</v>
      </c>
      <c r="BK202" s="135">
        <f t="shared" si="65"/>
        <v>24.705150863052779</v>
      </c>
      <c r="BL202" s="140">
        <f t="shared" si="71"/>
        <v>1.0386526167999797</v>
      </c>
      <c r="BM202" s="36">
        <f t="shared" si="66"/>
        <v>4.6544117046333489E-2</v>
      </c>
      <c r="BN202" s="17"/>
      <c r="BO202" s="40">
        <f t="shared" si="67"/>
        <v>0.83133357566297761</v>
      </c>
      <c r="BP202" s="41">
        <f t="shared" si="68"/>
        <v>0.79563492063492058</v>
      </c>
      <c r="BQ202" s="42">
        <f t="shared" si="69"/>
        <v>0.82613033962053162</v>
      </c>
      <c r="BR202" s="31">
        <f t="shared" si="70"/>
        <v>1.1498794334172555</v>
      </c>
    </row>
    <row r="203" spans="1:70" x14ac:dyDescent="0.3">
      <c r="A203" s="25">
        <v>44123</v>
      </c>
      <c r="B203">
        <v>160.36050420000001</v>
      </c>
      <c r="C203" s="17">
        <v>202</v>
      </c>
      <c r="G203" s="14">
        <f t="shared" si="55"/>
        <v>159.80736748046803</v>
      </c>
      <c r="H203" s="3">
        <f t="shared" si="56"/>
        <v>0.55313671953197741</v>
      </c>
      <c r="I203" s="135">
        <f t="shared" si="57"/>
        <v>0.55313671953197741</v>
      </c>
      <c r="J203" s="140">
        <f t="shared" si="58"/>
        <v>3.461271706384769E-3</v>
      </c>
      <c r="K203" s="159">
        <f t="shared" si="59"/>
        <v>3.4493326289502736E-3</v>
      </c>
      <c r="L203" s="17"/>
      <c r="M203" s="40">
        <f t="shared" si="60"/>
        <v>5.0480467803768997E-2</v>
      </c>
      <c r="N203" s="41">
        <f t="shared" si="61"/>
        <v>0.79960317460317465</v>
      </c>
      <c r="O203" s="42">
        <f t="shared" si="62"/>
        <v>0.84020465154900847</v>
      </c>
      <c r="P203" s="31">
        <f t="shared" si="63"/>
        <v>1.9079525349521655E-3</v>
      </c>
      <c r="BC203" s="25">
        <v>44123</v>
      </c>
      <c r="BD203">
        <v>530.71997069999998</v>
      </c>
      <c r="BE203" s="17">
        <v>202</v>
      </c>
      <c r="BI203" s="14">
        <f t="shared" si="54"/>
        <v>506.88523283110464</v>
      </c>
      <c r="BJ203" s="3">
        <f t="shared" si="64"/>
        <v>23.834737868895331</v>
      </c>
      <c r="BK203" s="135">
        <f t="shared" si="65"/>
        <v>23.834737868895331</v>
      </c>
      <c r="BL203" s="140">
        <f t="shared" si="71"/>
        <v>1.0020587607620317</v>
      </c>
      <c r="BM203" s="36">
        <f t="shared" si="66"/>
        <v>4.491019593149697E-2</v>
      </c>
      <c r="BN203" s="17"/>
      <c r="BO203" s="40">
        <f t="shared" si="67"/>
        <v>0.80204399347230193</v>
      </c>
      <c r="BP203" s="41">
        <f t="shared" si="68"/>
        <v>0.79960317460317465</v>
      </c>
      <c r="BQ203" s="42">
        <f t="shared" si="69"/>
        <v>0.84020465154900847</v>
      </c>
      <c r="BR203" s="31">
        <f t="shared" si="70"/>
        <v>1.07042274766796</v>
      </c>
    </row>
    <row r="204" spans="1:70" x14ac:dyDescent="0.3">
      <c r="A204" s="25">
        <v>44124</v>
      </c>
      <c r="B204">
        <v>160.8504944</v>
      </c>
      <c r="C204" s="17">
        <v>203</v>
      </c>
      <c r="G204" s="14">
        <f t="shared" si="55"/>
        <v>160.15013454694483</v>
      </c>
      <c r="H204" s="3">
        <f t="shared" si="56"/>
        <v>0.70035985305517556</v>
      </c>
      <c r="I204" s="135">
        <f t="shared" si="57"/>
        <v>0.70035985305517556</v>
      </c>
      <c r="J204" s="140">
        <f t="shared" si="58"/>
        <v>4.3731455801548453E-3</v>
      </c>
      <c r="K204" s="159">
        <f t="shared" si="59"/>
        <v>4.3541044475345772E-3</v>
      </c>
      <c r="L204" s="17"/>
      <c r="M204" s="40">
        <f t="shared" si="60"/>
        <v>6.3916373230687884E-2</v>
      </c>
      <c r="N204" s="41">
        <f t="shared" si="61"/>
        <v>0.8035714285714286</v>
      </c>
      <c r="O204" s="42">
        <f t="shared" si="62"/>
        <v>0.85444739869598973</v>
      </c>
      <c r="P204" s="31">
        <f t="shared" si="63"/>
        <v>3.0494399510622027E-3</v>
      </c>
      <c r="BC204" s="25">
        <v>44124</v>
      </c>
      <c r="BD204">
        <v>525.41998290000004</v>
      </c>
      <c r="BE204" s="17">
        <v>203</v>
      </c>
      <c r="BI204" s="14">
        <f t="shared" si="54"/>
        <v>507.68563852526199</v>
      </c>
      <c r="BJ204" s="3">
        <f t="shared" si="64"/>
        <v>17.734344374738043</v>
      </c>
      <c r="BK204" s="135">
        <f t="shared" si="65"/>
        <v>17.734344374738043</v>
      </c>
      <c r="BL204" s="140">
        <f t="shared" si="71"/>
        <v>0.74558634732326257</v>
      </c>
      <c r="BM204" s="36">
        <f t="shared" si="66"/>
        <v>3.3752702508296706E-2</v>
      </c>
      <c r="BN204" s="17"/>
      <c r="BO204" s="40">
        <f t="shared" si="67"/>
        <v>0.59676445623889729</v>
      </c>
      <c r="BP204" s="41">
        <f t="shared" si="68"/>
        <v>0.8035714285714286</v>
      </c>
      <c r="BQ204" s="42">
        <f t="shared" si="69"/>
        <v>0.85444739869598973</v>
      </c>
      <c r="BR204" s="31">
        <f t="shared" si="70"/>
        <v>0.59858204986021835</v>
      </c>
    </row>
    <row r="205" spans="1:70" x14ac:dyDescent="0.3">
      <c r="A205" s="25">
        <v>44125</v>
      </c>
      <c r="B205">
        <v>159.246994</v>
      </c>
      <c r="C205" s="17">
        <v>204</v>
      </c>
      <c r="G205" s="14">
        <f t="shared" si="55"/>
        <v>160.49290161342165</v>
      </c>
      <c r="H205" s="3">
        <f t="shared" si="56"/>
        <v>-1.2459076134216502</v>
      </c>
      <c r="I205" s="135">
        <f t="shared" si="57"/>
        <v>1.2459076134216502</v>
      </c>
      <c r="J205" s="140">
        <f t="shared" si="58"/>
        <v>7.7630075903460261E-3</v>
      </c>
      <c r="K205" s="159">
        <f t="shared" si="59"/>
        <v>7.8237433695084388E-3</v>
      </c>
      <c r="L205" s="17"/>
      <c r="M205" s="40">
        <f t="shared" si="60"/>
        <v>-0.11370425600928946</v>
      </c>
      <c r="N205" s="41">
        <f t="shared" si="61"/>
        <v>0.80753968253968256</v>
      </c>
      <c r="O205" s="42">
        <f t="shared" si="62"/>
        <v>0.8688656221847797</v>
      </c>
      <c r="P205" s="31">
        <f t="shared" si="63"/>
        <v>9.7476614295277202E-3</v>
      </c>
      <c r="BC205" s="25">
        <v>44125</v>
      </c>
      <c r="BD205">
        <v>489.0499878</v>
      </c>
      <c r="BE205" s="17">
        <v>204</v>
      </c>
      <c r="BI205" s="14">
        <f t="shared" si="54"/>
        <v>508.4860442194194</v>
      </c>
      <c r="BJ205" s="3">
        <f t="shared" si="64"/>
        <v>-19.436056419419401</v>
      </c>
      <c r="BK205" s="135">
        <f t="shared" si="65"/>
        <v>19.436056419419401</v>
      </c>
      <c r="BL205" s="140">
        <f t="shared" si="71"/>
        <v>0.81712963309577169</v>
      </c>
      <c r="BM205" s="36">
        <f t="shared" si="66"/>
        <v>3.9742473988912348E-2</v>
      </c>
      <c r="BN205" s="17"/>
      <c r="BO205" s="40">
        <f t="shared" si="67"/>
        <v>-0.65402742810640513</v>
      </c>
      <c r="BP205" s="41">
        <f t="shared" si="68"/>
        <v>0.80753968253968256</v>
      </c>
      <c r="BQ205" s="42">
        <f t="shared" si="69"/>
        <v>0.8688656221847797</v>
      </c>
      <c r="BR205" s="31">
        <f t="shared" si="70"/>
        <v>0.77243696669580841</v>
      </c>
    </row>
    <row r="206" spans="1:70" x14ac:dyDescent="0.3">
      <c r="A206" s="25">
        <v>44126</v>
      </c>
      <c r="B206">
        <v>158.82000729999999</v>
      </c>
      <c r="C206" s="17">
        <v>205</v>
      </c>
      <c r="G206" s="14">
        <f t="shared" si="55"/>
        <v>160.83566867989848</v>
      </c>
      <c r="H206" s="3">
        <f t="shared" si="56"/>
        <v>-2.0156613798984893</v>
      </c>
      <c r="I206" s="135">
        <f t="shared" si="57"/>
        <v>2.0156613798984893</v>
      </c>
      <c r="J206" s="140">
        <f t="shared" si="58"/>
        <v>1.2532427641471361E-2</v>
      </c>
      <c r="K206" s="159">
        <f t="shared" si="59"/>
        <v>1.2691482730453755E-2</v>
      </c>
      <c r="L206" s="17"/>
      <c r="M206" s="40">
        <f t="shared" si="60"/>
        <v>-0.18395366967747334</v>
      </c>
      <c r="N206" s="41">
        <f t="shared" si="61"/>
        <v>0.81150793650793651</v>
      </c>
      <c r="O206" s="42">
        <f t="shared" si="62"/>
        <v>0.88346677362987858</v>
      </c>
      <c r="P206" s="31">
        <f t="shared" si="63"/>
        <v>2.5581731593424265E-2</v>
      </c>
      <c r="BC206" s="25">
        <v>44126</v>
      </c>
      <c r="BD206">
        <v>485.23001099999999</v>
      </c>
      <c r="BE206" s="17">
        <v>205</v>
      </c>
      <c r="BI206" s="14">
        <f t="shared" si="54"/>
        <v>509.2864499135768</v>
      </c>
      <c r="BJ206" s="3">
        <f t="shared" si="64"/>
        <v>-24.056438913576812</v>
      </c>
      <c r="BK206" s="135">
        <f t="shared" si="65"/>
        <v>24.056438913576812</v>
      </c>
      <c r="BL206" s="140">
        <f t="shared" si="71"/>
        <v>1.0113795040953617</v>
      </c>
      <c r="BM206" s="36">
        <f t="shared" si="66"/>
        <v>4.9577392923408466E-2</v>
      </c>
      <c r="BN206" s="17"/>
      <c r="BO206" s="40">
        <f t="shared" si="67"/>
        <v>-0.80950428073080771</v>
      </c>
      <c r="BP206" s="41">
        <f t="shared" si="68"/>
        <v>0.81150793650793651</v>
      </c>
      <c r="BQ206" s="42">
        <f t="shared" si="69"/>
        <v>0.88346677362987858</v>
      </c>
      <c r="BR206" s="31">
        <f t="shared" si="70"/>
        <v>1.1926555243563712</v>
      </c>
    </row>
    <row r="207" spans="1:70" x14ac:dyDescent="0.3">
      <c r="A207" s="25">
        <v>44127</v>
      </c>
      <c r="B207">
        <v>160.22000120000001</v>
      </c>
      <c r="C207" s="17">
        <v>206</v>
      </c>
      <c r="G207" s="14">
        <f t="shared" si="55"/>
        <v>161.17843574637527</v>
      </c>
      <c r="H207" s="3">
        <f t="shared" si="56"/>
        <v>-0.95843454637525838</v>
      </c>
      <c r="I207" s="135">
        <f t="shared" si="57"/>
        <v>0.95843454637525838</v>
      </c>
      <c r="J207" s="140">
        <f t="shared" si="58"/>
        <v>5.946419208853828E-3</v>
      </c>
      <c r="K207" s="159">
        <f t="shared" si="59"/>
        <v>5.9819906328602516E-3</v>
      </c>
      <c r="L207" s="17"/>
      <c r="M207" s="40">
        <f t="shared" si="60"/>
        <v>-8.7468834651320465E-2</v>
      </c>
      <c r="N207" s="41">
        <f t="shared" si="61"/>
        <v>0.81547619047619047</v>
      </c>
      <c r="O207" s="42">
        <f t="shared" si="62"/>
        <v>0.89825874910156867</v>
      </c>
      <c r="P207" s="31">
        <f t="shared" si="63"/>
        <v>5.7333464786264599E-3</v>
      </c>
      <c r="BC207" s="25">
        <v>44127</v>
      </c>
      <c r="BD207">
        <v>488.27999879999999</v>
      </c>
      <c r="BE207" s="17">
        <v>206</v>
      </c>
      <c r="BI207" s="14">
        <f t="shared" si="54"/>
        <v>510.08685560773415</v>
      </c>
      <c r="BJ207" s="3">
        <f t="shared" si="64"/>
        <v>-21.806856807734164</v>
      </c>
      <c r="BK207" s="135">
        <f t="shared" si="65"/>
        <v>21.806856807734164</v>
      </c>
      <c r="BL207" s="140">
        <f t="shared" si="71"/>
        <v>0.9168026948343333</v>
      </c>
      <c r="BM207" s="36">
        <f t="shared" si="66"/>
        <v>4.4660557183023745E-2</v>
      </c>
      <c r="BN207" s="17"/>
      <c r="BO207" s="40">
        <f t="shared" si="67"/>
        <v>-0.73380536489886772</v>
      </c>
      <c r="BP207" s="41">
        <f t="shared" si="68"/>
        <v>0.81547619047619047</v>
      </c>
      <c r="BQ207" s="42">
        <f t="shared" si="69"/>
        <v>0.89825874910156867</v>
      </c>
      <c r="BR207" s="31">
        <f t="shared" si="70"/>
        <v>0.9739063754438223</v>
      </c>
    </row>
    <row r="208" spans="1:70" x14ac:dyDescent="0.3">
      <c r="A208" s="25">
        <v>44130</v>
      </c>
      <c r="B208">
        <v>160.35200499999999</v>
      </c>
      <c r="C208" s="17">
        <v>207</v>
      </c>
      <c r="G208" s="14">
        <f t="shared" si="55"/>
        <v>161.5212028128521</v>
      </c>
      <c r="H208" s="3">
        <f t="shared" si="56"/>
        <v>-1.1691978128521043</v>
      </c>
      <c r="I208" s="135">
        <f t="shared" si="57"/>
        <v>1.1691978128521043</v>
      </c>
      <c r="J208" s="140">
        <f t="shared" si="58"/>
        <v>7.238664599388882E-3</v>
      </c>
      <c r="K208" s="159">
        <f t="shared" si="59"/>
        <v>7.2914449236359995E-3</v>
      </c>
      <c r="L208" s="17"/>
      <c r="M208" s="40">
        <f t="shared" si="60"/>
        <v>-0.10670355169669021</v>
      </c>
      <c r="N208" s="41">
        <f t="shared" si="61"/>
        <v>0.81944444444444442</v>
      </c>
      <c r="O208" s="42">
        <f t="shared" si="62"/>
        <v>0.91324992668360727</v>
      </c>
      <c r="P208" s="31">
        <f t="shared" si="63"/>
        <v>8.525141457246789E-3</v>
      </c>
      <c r="BC208" s="25">
        <v>44130</v>
      </c>
      <c r="BD208">
        <v>488.23999020000002</v>
      </c>
      <c r="BE208" s="17">
        <v>207</v>
      </c>
      <c r="BI208" s="14">
        <f t="shared" si="54"/>
        <v>510.8872613018915</v>
      </c>
      <c r="BJ208" s="3">
        <f t="shared" si="64"/>
        <v>-22.647271101891477</v>
      </c>
      <c r="BK208" s="135">
        <f t="shared" si="65"/>
        <v>22.647271101891477</v>
      </c>
      <c r="BL208" s="140">
        <f t="shared" si="71"/>
        <v>0.95213534714887726</v>
      </c>
      <c r="BM208" s="36">
        <f t="shared" si="66"/>
        <v>4.6385530797291658E-2</v>
      </c>
      <c r="BN208" s="17"/>
      <c r="BO208" s="40">
        <f t="shared" si="67"/>
        <v>-0.76208548446069346</v>
      </c>
      <c r="BP208" s="41">
        <f t="shared" si="68"/>
        <v>0.81944444444444442</v>
      </c>
      <c r="BQ208" s="42">
        <f t="shared" si="69"/>
        <v>0.91324992668360727</v>
      </c>
      <c r="BR208" s="31">
        <f t="shared" si="70"/>
        <v>1.0505056911714004</v>
      </c>
    </row>
    <row r="209" spans="1:70" x14ac:dyDescent="0.3">
      <c r="A209" s="25">
        <v>44131</v>
      </c>
      <c r="B209">
        <v>164.31649780000001</v>
      </c>
      <c r="C209" s="17">
        <v>208</v>
      </c>
      <c r="G209" s="14">
        <f t="shared" si="55"/>
        <v>161.86396987932892</v>
      </c>
      <c r="H209" s="3">
        <f t="shared" si="56"/>
        <v>2.4525279206710877</v>
      </c>
      <c r="I209" s="135">
        <f t="shared" si="57"/>
        <v>2.4525279206710877</v>
      </c>
      <c r="J209" s="140">
        <f t="shared" si="58"/>
        <v>1.515178407214076E-2</v>
      </c>
      <c r="K209" s="159">
        <f t="shared" si="59"/>
        <v>1.4925634087310055E-2</v>
      </c>
      <c r="L209" s="17"/>
      <c r="M209" s="40">
        <f t="shared" si="60"/>
        <v>0.22382306646001707</v>
      </c>
      <c r="N209" s="41">
        <f t="shared" si="61"/>
        <v>0.82341269841269837</v>
      </c>
      <c r="O209" s="42">
        <f t="shared" si="62"/>
        <v>0.92844920809329989</v>
      </c>
      <c r="P209" s="31">
        <f t="shared" si="63"/>
        <v>3.6605534332848036E-2</v>
      </c>
      <c r="BC209" s="25">
        <v>44131</v>
      </c>
      <c r="BD209">
        <v>488.92999270000001</v>
      </c>
      <c r="BE209" s="17">
        <v>208</v>
      </c>
      <c r="BI209" s="14">
        <f t="shared" si="54"/>
        <v>511.68766699604896</v>
      </c>
      <c r="BJ209" s="3">
        <f t="shared" si="64"/>
        <v>-22.757674296048947</v>
      </c>
      <c r="BK209" s="135">
        <f t="shared" si="65"/>
        <v>22.757674296048947</v>
      </c>
      <c r="BL209" s="140">
        <f t="shared" si="71"/>
        <v>0.95677691226824779</v>
      </c>
      <c r="BM209" s="36">
        <f t="shared" si="66"/>
        <v>4.6545874942903548E-2</v>
      </c>
      <c r="BN209" s="17"/>
      <c r="BO209" s="40">
        <f t="shared" si="67"/>
        <v>-0.76580057540153867</v>
      </c>
      <c r="BP209" s="41">
        <f t="shared" si="68"/>
        <v>0.82341269841269837</v>
      </c>
      <c r="BQ209" s="42">
        <f t="shared" si="69"/>
        <v>0.92844920809329989</v>
      </c>
      <c r="BR209" s="31">
        <f t="shared" si="70"/>
        <v>1.0592758617752249</v>
      </c>
    </row>
    <row r="210" spans="1:70" x14ac:dyDescent="0.3">
      <c r="A210" s="25">
        <v>44132</v>
      </c>
      <c r="B210">
        <v>158.13900760000001</v>
      </c>
      <c r="C210" s="17">
        <v>209</v>
      </c>
      <c r="G210" s="14">
        <f t="shared" si="55"/>
        <v>162.20673694580574</v>
      </c>
      <c r="H210" s="3">
        <f t="shared" si="56"/>
        <v>-4.0677293458057306</v>
      </c>
      <c r="I210" s="135">
        <f t="shared" si="57"/>
        <v>4.0677293458057306</v>
      </c>
      <c r="J210" s="140">
        <f t="shared" si="58"/>
        <v>2.5077437734073792E-2</v>
      </c>
      <c r="K210" s="159">
        <f t="shared" si="59"/>
        <v>2.5722491923654455E-2</v>
      </c>
      <c r="L210" s="17"/>
      <c r="M210" s="40">
        <f t="shared" si="60"/>
        <v>-0.37122988408568691</v>
      </c>
      <c r="N210" s="41">
        <f t="shared" si="61"/>
        <v>0.82738095238095233</v>
      </c>
      <c r="O210" s="42">
        <f t="shared" si="62"/>
        <v>0.94386606490653491</v>
      </c>
      <c r="P210" s="31">
        <f t="shared" si="63"/>
        <v>0.10463213524510012</v>
      </c>
      <c r="BC210" s="25">
        <v>44132</v>
      </c>
      <c r="BD210">
        <v>486.23999020000002</v>
      </c>
      <c r="BE210" s="17">
        <v>209</v>
      </c>
      <c r="BI210" s="14">
        <f t="shared" si="54"/>
        <v>512.48807269020631</v>
      </c>
      <c r="BJ210" s="3">
        <f t="shared" si="64"/>
        <v>-26.248082490206286</v>
      </c>
      <c r="BK210" s="135">
        <f t="shared" si="65"/>
        <v>26.248082490206286</v>
      </c>
      <c r="BL210" s="140">
        <f t="shared" si="71"/>
        <v>1.1035204648438921</v>
      </c>
      <c r="BM210" s="36">
        <f t="shared" si="66"/>
        <v>5.3981743622958565E-2</v>
      </c>
      <c r="BN210" s="17"/>
      <c r="BO210" s="40">
        <f t="shared" si="67"/>
        <v>-0.88325355274448325</v>
      </c>
      <c r="BP210" s="41">
        <f t="shared" si="68"/>
        <v>0.82738095238095233</v>
      </c>
      <c r="BQ210" s="42">
        <f t="shared" si="69"/>
        <v>0.94386606490653491</v>
      </c>
      <c r="BR210" s="31">
        <f t="shared" si="70"/>
        <v>1.4169172595805837</v>
      </c>
    </row>
    <row r="211" spans="1:70" x14ac:dyDescent="0.3">
      <c r="A211" s="25">
        <v>44133</v>
      </c>
      <c r="B211">
        <v>160.55050660000001</v>
      </c>
      <c r="C211" s="17">
        <v>210</v>
      </c>
      <c r="G211" s="14">
        <f t="shared" si="55"/>
        <v>162.54950401228257</v>
      </c>
      <c r="H211" s="3">
        <f t="shared" si="56"/>
        <v>-1.9989974122825629</v>
      </c>
      <c r="I211" s="135">
        <f t="shared" si="57"/>
        <v>1.9989974122825629</v>
      </c>
      <c r="J211" s="140">
        <f t="shared" si="58"/>
        <v>1.2297776141670137E-2</v>
      </c>
      <c r="K211" s="159">
        <f t="shared" si="59"/>
        <v>1.2450894454434333E-2</v>
      </c>
      <c r="L211" s="17"/>
      <c r="M211" s="40">
        <f t="shared" si="60"/>
        <v>-0.18243287951653339</v>
      </c>
      <c r="N211" s="41">
        <f t="shared" si="61"/>
        <v>0.83134920634920639</v>
      </c>
      <c r="O211" s="42">
        <f t="shared" si="62"/>
        <v>0.95951059001724914</v>
      </c>
      <c r="P211" s="31">
        <f t="shared" si="63"/>
        <v>2.4889305795017545E-2</v>
      </c>
      <c r="BC211" s="25">
        <v>44133</v>
      </c>
      <c r="BD211">
        <v>504.2099915</v>
      </c>
      <c r="BE211" s="17">
        <v>210</v>
      </c>
      <c r="BI211" s="14">
        <f t="shared" si="54"/>
        <v>513.28847838436366</v>
      </c>
      <c r="BJ211" s="3">
        <f t="shared" si="64"/>
        <v>-9.0784868843636559</v>
      </c>
      <c r="BK211" s="135">
        <f t="shared" si="65"/>
        <v>9.0784868843636559</v>
      </c>
      <c r="BL211" s="140">
        <f t="shared" si="71"/>
        <v>0.38167725472709096</v>
      </c>
      <c r="BM211" s="36">
        <f t="shared" si="66"/>
        <v>1.8005368868942089E-2</v>
      </c>
      <c r="BN211" s="17"/>
      <c r="BO211" s="40">
        <f t="shared" si="67"/>
        <v>-0.30549301257149908</v>
      </c>
      <c r="BP211" s="41">
        <f t="shared" si="68"/>
        <v>0.83134920634920639</v>
      </c>
      <c r="BQ211" s="42">
        <f t="shared" si="69"/>
        <v>0.95951059001724914</v>
      </c>
      <c r="BR211" s="31">
        <f t="shared" si="70"/>
        <v>0.16346150512482044</v>
      </c>
    </row>
    <row r="212" spans="1:70" x14ac:dyDescent="0.3">
      <c r="A212" s="25">
        <v>44134</v>
      </c>
      <c r="B212">
        <v>151.80749510000001</v>
      </c>
      <c r="C212" s="17">
        <v>211</v>
      </c>
      <c r="G212" s="14">
        <f t="shared" si="55"/>
        <v>162.89227107875939</v>
      </c>
      <c r="H212" s="3">
        <f t="shared" si="56"/>
        <v>-11.084775978759382</v>
      </c>
      <c r="I212" s="135">
        <f t="shared" si="57"/>
        <v>11.084775978759382</v>
      </c>
      <c r="J212" s="140">
        <f t="shared" si="58"/>
        <v>6.8049735603476394E-2</v>
      </c>
      <c r="K212" s="159">
        <f t="shared" si="59"/>
        <v>7.3018634366224924E-2</v>
      </c>
      <c r="L212" s="17"/>
      <c r="M212" s="40">
        <f t="shared" si="60"/>
        <v>-1.0116209196547605</v>
      </c>
      <c r="N212" s="41">
        <f t="shared" si="61"/>
        <v>0.83531746031746035</v>
      </c>
      <c r="O212" s="42">
        <f t="shared" si="62"/>
        <v>0.97539355506375336</v>
      </c>
      <c r="P212" s="31">
        <f t="shared" si="63"/>
        <v>0.80939520422454425</v>
      </c>
      <c r="BC212" s="25">
        <v>44134</v>
      </c>
      <c r="BD212">
        <v>475.73999020000002</v>
      </c>
      <c r="BE212" s="17">
        <v>211</v>
      </c>
      <c r="BI212" s="14">
        <f t="shared" si="54"/>
        <v>514.088884078521</v>
      </c>
      <c r="BJ212" s="3">
        <f t="shared" si="64"/>
        <v>-38.348893878520983</v>
      </c>
      <c r="BK212" s="135">
        <f t="shared" si="65"/>
        <v>38.348893878520983</v>
      </c>
      <c r="BL212" s="140">
        <f t="shared" si="71"/>
        <v>1.6122621229518233</v>
      </c>
      <c r="BM212" s="36">
        <f t="shared" si="66"/>
        <v>8.060893485619991E-2</v>
      </c>
      <c r="BN212" s="17"/>
      <c r="BO212" s="40">
        <f t="shared" si="67"/>
        <v>-1.2904484270294088</v>
      </c>
      <c r="BP212" s="41">
        <f t="shared" si="68"/>
        <v>0.83531746031746035</v>
      </c>
      <c r="BQ212" s="42">
        <f t="shared" si="69"/>
        <v>0.97539355506375336</v>
      </c>
      <c r="BR212" s="31">
        <f t="shared" si="70"/>
        <v>3.0912634884610211</v>
      </c>
    </row>
    <row r="213" spans="1:70" x14ac:dyDescent="0.3">
      <c r="A213" s="25">
        <v>44137</v>
      </c>
      <c r="B213">
        <v>150.22399899999999</v>
      </c>
      <c r="C213" s="17">
        <v>212</v>
      </c>
      <c r="G213" s="14">
        <f t="shared" si="55"/>
        <v>163.23503814523619</v>
      </c>
      <c r="H213" s="3">
        <f t="shared" si="56"/>
        <v>-13.011039145236197</v>
      </c>
      <c r="I213" s="135">
        <f t="shared" si="57"/>
        <v>13.011039145236197</v>
      </c>
      <c r="J213" s="140">
        <f t="shared" si="58"/>
        <v>7.9707391826378593E-2</v>
      </c>
      <c r="K213" s="159">
        <f t="shared" si="59"/>
        <v>8.6610922567946003E-2</v>
      </c>
      <c r="L213" s="17"/>
      <c r="M213" s="40">
        <f t="shared" si="60"/>
        <v>-1.1874159126886623</v>
      </c>
      <c r="N213" s="41">
        <f t="shared" si="61"/>
        <v>0.8392857142857143</v>
      </c>
      <c r="O213" s="42">
        <f t="shared" si="62"/>
        <v>0.99152647467733057</v>
      </c>
      <c r="P213" s="31">
        <f t="shared" si="63"/>
        <v>1.1268981039365666</v>
      </c>
      <c r="BC213" s="25">
        <v>44137</v>
      </c>
      <c r="BD213">
        <v>484.11999509999998</v>
      </c>
      <c r="BE213" s="17">
        <v>212</v>
      </c>
      <c r="BI213" s="14">
        <f t="shared" si="54"/>
        <v>514.88928977267847</v>
      </c>
      <c r="BJ213" s="3">
        <f t="shared" si="64"/>
        <v>-30.769294672678484</v>
      </c>
      <c r="BK213" s="135">
        <f t="shared" si="65"/>
        <v>30.769294672678484</v>
      </c>
      <c r="BL213" s="140">
        <f t="shared" si="71"/>
        <v>1.2936010229616588</v>
      </c>
      <c r="BM213" s="36">
        <f t="shared" si="66"/>
        <v>6.3557165545956779E-2</v>
      </c>
      <c r="BN213" s="17"/>
      <c r="BO213" s="40">
        <f t="shared" si="67"/>
        <v>-1.0353933033098908</v>
      </c>
      <c r="BP213" s="41">
        <f t="shared" si="68"/>
        <v>0.8392857142857143</v>
      </c>
      <c r="BQ213" s="42">
        <f t="shared" si="69"/>
        <v>0.99152647467733057</v>
      </c>
      <c r="BR213" s="31">
        <f t="shared" si="70"/>
        <v>1.9556091552437525</v>
      </c>
    </row>
    <row r="214" spans="1:70" x14ac:dyDescent="0.3">
      <c r="A214" s="25">
        <v>44138</v>
      </c>
      <c r="B214">
        <v>152.42050169999999</v>
      </c>
      <c r="C214" s="17">
        <v>213</v>
      </c>
      <c r="G214" s="14">
        <f t="shared" si="55"/>
        <v>163.57780521171301</v>
      </c>
      <c r="H214" s="3">
        <f t="shared" si="56"/>
        <v>-11.157303511713025</v>
      </c>
      <c r="I214" s="135">
        <f t="shared" si="57"/>
        <v>11.157303511713025</v>
      </c>
      <c r="J214" s="140">
        <f t="shared" si="58"/>
        <v>6.8207930148423981E-2</v>
      </c>
      <c r="K214" s="159">
        <f t="shared" si="59"/>
        <v>7.320080558239643E-2</v>
      </c>
      <c r="L214" s="17"/>
      <c r="M214" s="40">
        <f t="shared" si="60"/>
        <v>-1.0182399410700285</v>
      </c>
      <c r="N214" s="41">
        <f t="shared" si="61"/>
        <v>0.84325396825396826</v>
      </c>
      <c r="O214" s="42">
        <f t="shared" si="62"/>
        <v>1.0079216785556244</v>
      </c>
      <c r="P214" s="31">
        <f t="shared" si="63"/>
        <v>0.81672360518469411</v>
      </c>
      <c r="BC214" s="25">
        <v>44138</v>
      </c>
      <c r="BD214">
        <v>487.22000120000001</v>
      </c>
      <c r="BE214" s="17">
        <v>213</v>
      </c>
      <c r="BI214" s="14">
        <f t="shared" si="54"/>
        <v>515.68969546683581</v>
      </c>
      <c r="BJ214" s="3">
        <f t="shared" si="64"/>
        <v>-28.469694266835802</v>
      </c>
      <c r="BK214" s="135">
        <f t="shared" si="65"/>
        <v>28.469694266835802</v>
      </c>
      <c r="BL214" s="140">
        <f t="shared" si="71"/>
        <v>1.1969213470364717</v>
      </c>
      <c r="BM214" s="36">
        <f t="shared" si="66"/>
        <v>5.8432934191363819E-2</v>
      </c>
      <c r="BN214" s="17"/>
      <c r="BO214" s="40">
        <f t="shared" si="67"/>
        <v>-0.95801126105552525</v>
      </c>
      <c r="BP214" s="41">
        <f t="shared" si="68"/>
        <v>0.84325396825396826</v>
      </c>
      <c r="BQ214" s="42">
        <f t="shared" si="69"/>
        <v>1.0079216785556244</v>
      </c>
      <c r="BR214" s="31">
        <f t="shared" si="70"/>
        <v>1.6635677715422643</v>
      </c>
    </row>
    <row r="215" spans="1:70" x14ac:dyDescent="0.3">
      <c r="A215" s="25">
        <v>44139</v>
      </c>
      <c r="B215">
        <v>162.05799870000001</v>
      </c>
      <c r="C215" s="17">
        <v>214</v>
      </c>
      <c r="G215" s="14">
        <f t="shared" si="55"/>
        <v>163.92057227818984</v>
      </c>
      <c r="H215" s="3">
        <f t="shared" si="56"/>
        <v>-1.8625735781898243</v>
      </c>
      <c r="I215" s="135">
        <f t="shared" si="57"/>
        <v>1.8625735781898243</v>
      </c>
      <c r="J215" s="140">
        <f t="shared" si="58"/>
        <v>1.1362659075084535E-2</v>
      </c>
      <c r="K215" s="159">
        <f t="shared" si="59"/>
        <v>1.1493252990479045E-2</v>
      </c>
      <c r="L215" s="17"/>
      <c r="M215" s="40">
        <f t="shared" si="60"/>
        <v>-0.16998254179458236</v>
      </c>
      <c r="N215" s="41">
        <f t="shared" si="61"/>
        <v>0.84722222222222221</v>
      </c>
      <c r="O215" s="42">
        <f t="shared" si="62"/>
        <v>1.024592392540099</v>
      </c>
      <c r="P215" s="31">
        <f t="shared" si="63"/>
        <v>2.1407029347517453E-2</v>
      </c>
      <c r="BC215" s="25">
        <v>44139</v>
      </c>
      <c r="BD215">
        <v>496.9500122</v>
      </c>
      <c r="BE215" s="17">
        <v>214</v>
      </c>
      <c r="BI215" s="14">
        <f t="shared" si="54"/>
        <v>516.49010116099316</v>
      </c>
      <c r="BJ215" s="3">
        <f t="shared" si="64"/>
        <v>-19.54008896099316</v>
      </c>
      <c r="BK215" s="135">
        <f t="shared" si="65"/>
        <v>19.54008896099316</v>
      </c>
      <c r="BL215" s="140">
        <f t="shared" si="71"/>
        <v>0.82150336358367304</v>
      </c>
      <c r="BM215" s="36">
        <f t="shared" si="66"/>
        <v>3.932002914033364E-2</v>
      </c>
      <c r="BN215" s="17"/>
      <c r="BO215" s="40">
        <f t="shared" si="67"/>
        <v>-0.65752814523423131</v>
      </c>
      <c r="BP215" s="41">
        <f t="shared" si="68"/>
        <v>0.84722222222222221</v>
      </c>
      <c r="BQ215" s="42">
        <f t="shared" si="69"/>
        <v>1.024592392540099</v>
      </c>
      <c r="BR215" s="31">
        <f t="shared" si="70"/>
        <v>0.76831686735096272</v>
      </c>
    </row>
    <row r="216" spans="1:70" x14ac:dyDescent="0.3">
      <c r="A216" s="25">
        <v>44140</v>
      </c>
      <c r="B216">
        <v>166.1000061</v>
      </c>
      <c r="C216" s="17">
        <v>215</v>
      </c>
      <c r="G216" s="14">
        <f t="shared" si="55"/>
        <v>164.26333934466663</v>
      </c>
      <c r="H216" s="3">
        <f t="shared" si="56"/>
        <v>1.8366667553333684</v>
      </c>
      <c r="I216" s="135">
        <f t="shared" si="57"/>
        <v>1.8366667553333684</v>
      </c>
      <c r="J216" s="140">
        <f t="shared" si="58"/>
        <v>1.118123351601644E-2</v>
      </c>
      <c r="K216" s="159">
        <f t="shared" si="59"/>
        <v>1.1057595953534215E-2</v>
      </c>
      <c r="L216" s="17"/>
      <c r="M216" s="40">
        <f t="shared" si="60"/>
        <v>0.16761822843239957</v>
      </c>
      <c r="N216" s="41">
        <f t="shared" si="61"/>
        <v>0.85119047619047616</v>
      </c>
      <c r="O216" s="42">
        <f t="shared" si="62"/>
        <v>1.0415528300904833</v>
      </c>
      <c r="P216" s="31">
        <f t="shared" si="63"/>
        <v>2.0309118881765072E-2</v>
      </c>
      <c r="BC216" s="25">
        <v>44140</v>
      </c>
      <c r="BD216">
        <v>513.76000980000003</v>
      </c>
      <c r="BE216" s="17">
        <v>215</v>
      </c>
      <c r="BI216" s="14">
        <f t="shared" si="54"/>
        <v>517.29050685515062</v>
      </c>
      <c r="BJ216" s="3">
        <f t="shared" si="64"/>
        <v>-3.5304970551505903</v>
      </c>
      <c r="BK216" s="135">
        <f t="shared" si="65"/>
        <v>3.5304970551505903</v>
      </c>
      <c r="BL216" s="140">
        <f t="shared" si="71"/>
        <v>0.14842896630195532</v>
      </c>
      <c r="BM216" s="36">
        <f t="shared" si="66"/>
        <v>6.8718798423508401E-3</v>
      </c>
      <c r="BN216" s="17"/>
      <c r="BO216" s="40">
        <f t="shared" si="67"/>
        <v>-0.11880197603307317</v>
      </c>
      <c r="BP216" s="41">
        <f t="shared" si="68"/>
        <v>0.85119047619047616</v>
      </c>
      <c r="BQ216" s="42">
        <f t="shared" si="69"/>
        <v>1.0415528300904833</v>
      </c>
      <c r="BR216" s="31">
        <f t="shared" si="70"/>
        <v>2.4261151546768344E-2</v>
      </c>
    </row>
    <row r="217" spans="1:70" x14ac:dyDescent="0.3">
      <c r="A217" s="25">
        <v>44141</v>
      </c>
      <c r="B217">
        <v>165.5684967</v>
      </c>
      <c r="C217" s="17">
        <v>216</v>
      </c>
      <c r="G217" s="14">
        <f t="shared" si="55"/>
        <v>164.60610641114346</v>
      </c>
      <c r="H217" s="3">
        <f t="shared" si="56"/>
        <v>0.96239028885653966</v>
      </c>
      <c r="I217" s="135">
        <f t="shared" si="57"/>
        <v>0.96239028885653966</v>
      </c>
      <c r="J217" s="140">
        <f t="shared" si="58"/>
        <v>5.846625680172142E-3</v>
      </c>
      <c r="K217" s="159">
        <f t="shared" si="59"/>
        <v>5.8126413420321868E-3</v>
      </c>
      <c r="L217" s="17"/>
      <c r="M217" s="40">
        <f t="shared" si="60"/>
        <v>8.7829844369017654E-2</v>
      </c>
      <c r="N217" s="41">
        <f t="shared" si="61"/>
        <v>0.85515873015873012</v>
      </c>
      <c r="O217" s="42">
        <f t="shared" si="62"/>
        <v>1.0588182958080339</v>
      </c>
      <c r="P217" s="31">
        <f t="shared" si="63"/>
        <v>5.5940295801778211E-3</v>
      </c>
      <c r="BC217" s="25">
        <v>44141</v>
      </c>
      <c r="BD217">
        <v>514.72998050000001</v>
      </c>
      <c r="BE217" s="17">
        <v>216</v>
      </c>
      <c r="BI217" s="14">
        <f t="shared" si="54"/>
        <v>518.09091254930797</v>
      </c>
      <c r="BJ217" s="3">
        <f t="shared" si="64"/>
        <v>-3.3609320493079622</v>
      </c>
      <c r="BK217" s="135">
        <f t="shared" si="65"/>
        <v>3.3609320493079622</v>
      </c>
      <c r="BL217" s="140">
        <f t="shared" si="71"/>
        <v>0.14130012349454138</v>
      </c>
      <c r="BM217" s="36">
        <f t="shared" si="66"/>
        <v>6.5295051320756747E-3</v>
      </c>
      <c r="BN217" s="17"/>
      <c r="BO217" s="40">
        <f t="shared" si="67"/>
        <v>-0.11309607755886947</v>
      </c>
      <c r="BP217" s="41">
        <f t="shared" si="68"/>
        <v>0.85515873015873012</v>
      </c>
      <c r="BQ217" s="42">
        <f t="shared" si="69"/>
        <v>1.0588182958080339</v>
      </c>
      <c r="BR217" s="31">
        <f t="shared" si="70"/>
        <v>2.1945223064513953E-2</v>
      </c>
    </row>
    <row r="218" spans="1:70" x14ac:dyDescent="0.3">
      <c r="A218" s="25">
        <v>44144</v>
      </c>
      <c r="B218">
        <v>157.18699649999999</v>
      </c>
      <c r="C218" s="17">
        <v>217</v>
      </c>
      <c r="G218" s="14">
        <f t="shared" si="55"/>
        <v>164.94887347762028</v>
      </c>
      <c r="H218" s="3">
        <f t="shared" si="56"/>
        <v>-7.7618769776202896</v>
      </c>
      <c r="I218" s="135">
        <f t="shared" si="57"/>
        <v>7.7618769776202896</v>
      </c>
      <c r="J218" s="140">
        <f t="shared" si="58"/>
        <v>4.7056259397087644E-2</v>
      </c>
      <c r="K218" s="159">
        <f t="shared" si="59"/>
        <v>4.9379892423991253E-2</v>
      </c>
      <c r="L218" s="17"/>
      <c r="M218" s="40">
        <f t="shared" si="60"/>
        <v>-0.70836588320715554</v>
      </c>
      <c r="N218" s="41">
        <f t="shared" si="61"/>
        <v>0.85912698412698407</v>
      </c>
      <c r="O218" s="42">
        <f t="shared" si="62"/>
        <v>1.0764053029751868</v>
      </c>
      <c r="P218" s="31">
        <f t="shared" si="63"/>
        <v>0.38328065016314428</v>
      </c>
      <c r="BC218" s="25">
        <v>44144</v>
      </c>
      <c r="BD218">
        <v>470.5</v>
      </c>
      <c r="BE218" s="17">
        <v>217</v>
      </c>
      <c r="BI218" s="14">
        <f t="shared" si="54"/>
        <v>518.89131824346532</v>
      </c>
      <c r="BJ218" s="3">
        <f t="shared" si="64"/>
        <v>-48.391318243465321</v>
      </c>
      <c r="BK218" s="135">
        <f t="shared" si="65"/>
        <v>48.391318243465321</v>
      </c>
      <c r="BL218" s="140">
        <f t="shared" si="71"/>
        <v>2.034465185118286</v>
      </c>
      <c r="BM218" s="36">
        <f t="shared" si="66"/>
        <v>0.10285083579907614</v>
      </c>
      <c r="BN218" s="17"/>
      <c r="BO218" s="40">
        <f t="shared" si="67"/>
        <v>-1.6283781406309441</v>
      </c>
      <c r="BP218" s="41">
        <f t="shared" si="68"/>
        <v>0.85912698412698407</v>
      </c>
      <c r="BQ218" s="42">
        <f t="shared" si="69"/>
        <v>1.0764053029751868</v>
      </c>
      <c r="BR218" s="31">
        <f t="shared" si="70"/>
        <v>4.9770875267594894</v>
      </c>
    </row>
    <row r="219" spans="1:70" x14ac:dyDescent="0.3">
      <c r="A219" s="25">
        <v>44145</v>
      </c>
      <c r="B219">
        <v>151.75100710000001</v>
      </c>
      <c r="C219" s="17">
        <v>218</v>
      </c>
      <c r="G219" s="14">
        <f t="shared" si="55"/>
        <v>165.29164054409711</v>
      </c>
      <c r="H219" s="3">
        <f t="shared" si="56"/>
        <v>-13.540633444097097</v>
      </c>
      <c r="I219" s="135">
        <f t="shared" si="57"/>
        <v>13.540633444097097</v>
      </c>
      <c r="J219" s="140">
        <f t="shared" si="58"/>
        <v>8.1919650621924078E-2</v>
      </c>
      <c r="K219" s="159">
        <f t="shared" si="59"/>
        <v>8.9229282249007863E-2</v>
      </c>
      <c r="L219" s="17"/>
      <c r="M219" s="40">
        <f t="shared" si="60"/>
        <v>-1.2357478476492048</v>
      </c>
      <c r="N219" s="41">
        <f t="shared" si="61"/>
        <v>0.86309523809523814</v>
      </c>
      <c r="O219" s="42">
        <f t="shared" si="62"/>
        <v>1.0943317074660934</v>
      </c>
      <c r="P219" s="31">
        <f t="shared" si="63"/>
        <v>1.2082210034136951</v>
      </c>
      <c r="BC219" s="25">
        <v>44145</v>
      </c>
      <c r="BD219">
        <v>480.23999020000002</v>
      </c>
      <c r="BE219" s="17">
        <v>218</v>
      </c>
      <c r="BI219" s="14">
        <f t="shared" si="54"/>
        <v>519.69172393762278</v>
      </c>
      <c r="BJ219" s="3">
        <f t="shared" si="64"/>
        <v>-39.45173373762276</v>
      </c>
      <c r="BK219" s="135">
        <f t="shared" si="65"/>
        <v>39.45173373762276</v>
      </c>
      <c r="BL219" s="140">
        <f t="shared" si="71"/>
        <v>1.6586276566786566</v>
      </c>
      <c r="BM219" s="36">
        <f t="shared" si="66"/>
        <v>8.2150038611305043E-2</v>
      </c>
      <c r="BN219" s="17"/>
      <c r="BO219" s="40">
        <f t="shared" si="67"/>
        <v>-1.3275592226093649</v>
      </c>
      <c r="BP219" s="41">
        <f t="shared" si="68"/>
        <v>0.86309523809523814</v>
      </c>
      <c r="BQ219" s="42">
        <f t="shared" si="69"/>
        <v>1.0943317074660934</v>
      </c>
      <c r="BR219" s="31">
        <f t="shared" si="70"/>
        <v>3.2409614498286357</v>
      </c>
    </row>
    <row r="220" spans="1:70" x14ac:dyDescent="0.3">
      <c r="A220" s="25">
        <v>44146</v>
      </c>
      <c r="B220">
        <v>156.86950680000001</v>
      </c>
      <c r="C220" s="17">
        <v>219</v>
      </c>
      <c r="G220" s="14">
        <f t="shared" si="55"/>
        <v>165.63440761057393</v>
      </c>
      <c r="H220" s="3">
        <f t="shared" si="56"/>
        <v>-8.7649008105739199</v>
      </c>
      <c r="I220" s="135">
        <f t="shared" si="57"/>
        <v>8.7649008105739199</v>
      </c>
      <c r="J220" s="140">
        <f t="shared" si="58"/>
        <v>5.291715010797296E-2</v>
      </c>
      <c r="K220" s="159">
        <f t="shared" si="59"/>
        <v>5.5873834178293724E-2</v>
      </c>
      <c r="L220" s="17"/>
      <c r="M220" s="40">
        <f t="shared" si="60"/>
        <v>-0.79990403375458397</v>
      </c>
      <c r="N220" s="41">
        <f t="shared" si="61"/>
        <v>0.86706349206349209</v>
      </c>
      <c r="O220" s="42">
        <f t="shared" si="62"/>
        <v>1.1126168608589178</v>
      </c>
      <c r="P220" s="31">
        <f t="shared" si="63"/>
        <v>0.48972861447919941</v>
      </c>
      <c r="BC220" s="25">
        <v>44146</v>
      </c>
      <c r="BD220">
        <v>490.76000979999998</v>
      </c>
      <c r="BE220" s="17">
        <v>219</v>
      </c>
      <c r="BI220" s="14">
        <f t="shared" si="54"/>
        <v>520.49212963178013</v>
      </c>
      <c r="BJ220" s="3">
        <f t="shared" si="64"/>
        <v>-29.732119831780153</v>
      </c>
      <c r="BK220" s="135">
        <f t="shared" si="65"/>
        <v>29.732119831780153</v>
      </c>
      <c r="BL220" s="140">
        <f t="shared" si="71"/>
        <v>1.2499961743796884</v>
      </c>
      <c r="BM220" s="36">
        <f t="shared" si="66"/>
        <v>6.0583827610356682E-2</v>
      </c>
      <c r="BN220" s="17"/>
      <c r="BO220" s="40">
        <f t="shared" si="67"/>
        <v>-1.0004921495443744</v>
      </c>
      <c r="BP220" s="41">
        <f t="shared" si="68"/>
        <v>0.86706349206349209</v>
      </c>
      <c r="BQ220" s="42">
        <f t="shared" si="69"/>
        <v>1.1126168608589178</v>
      </c>
      <c r="BR220" s="31">
        <f t="shared" si="70"/>
        <v>1.8012856223790359</v>
      </c>
    </row>
    <row r="221" spans="1:70" x14ac:dyDescent="0.3">
      <c r="A221" s="25">
        <v>44147</v>
      </c>
      <c r="B221">
        <v>155.51400760000001</v>
      </c>
      <c r="C221" s="17">
        <v>220</v>
      </c>
      <c r="G221" s="14">
        <f t="shared" si="55"/>
        <v>165.97717467705075</v>
      </c>
      <c r="H221" s="3">
        <f t="shared" si="56"/>
        <v>-10.463167077050741</v>
      </c>
      <c r="I221" s="135">
        <f t="shared" si="57"/>
        <v>10.463167077050741</v>
      </c>
      <c r="J221" s="140">
        <f t="shared" si="58"/>
        <v>6.3039795064649073E-2</v>
      </c>
      <c r="K221" s="159">
        <f t="shared" si="59"/>
        <v>6.728118732534509E-2</v>
      </c>
      <c r="L221" s="17"/>
      <c r="M221" s="40">
        <f t="shared" si="60"/>
        <v>-0.95489153062452237</v>
      </c>
      <c r="N221" s="41">
        <f t="shared" si="61"/>
        <v>0.87103174603174605</v>
      </c>
      <c r="O221" s="42">
        <f t="shared" si="62"/>
        <v>1.1312817861712798</v>
      </c>
      <c r="P221" s="31">
        <f t="shared" si="63"/>
        <v>0.70397430412743445</v>
      </c>
      <c r="BC221" s="25">
        <v>44147</v>
      </c>
      <c r="BD221">
        <v>486.76998900000001</v>
      </c>
      <c r="BE221" s="17">
        <v>220</v>
      </c>
      <c r="BI221" s="14">
        <f t="shared" si="54"/>
        <v>521.29253532593748</v>
      </c>
      <c r="BJ221" s="3">
        <f t="shared" si="64"/>
        <v>-34.522546325937469</v>
      </c>
      <c r="BK221" s="135">
        <f t="shared" si="65"/>
        <v>34.522546325937469</v>
      </c>
      <c r="BL221" s="140">
        <f t="shared" si="71"/>
        <v>1.4513950260331536</v>
      </c>
      <c r="BM221" s="36">
        <f t="shared" si="66"/>
        <v>7.0921681915639773E-2</v>
      </c>
      <c r="BN221" s="17"/>
      <c r="BO221" s="40">
        <f t="shared" si="67"/>
        <v>-1.1616910188981453</v>
      </c>
      <c r="BP221" s="41">
        <f t="shared" si="68"/>
        <v>0.87103174603174605</v>
      </c>
      <c r="BQ221" s="42">
        <f t="shared" si="69"/>
        <v>1.1312817861712798</v>
      </c>
      <c r="BR221" s="31">
        <f t="shared" si="70"/>
        <v>2.4483970494460756</v>
      </c>
    </row>
    <row r="222" spans="1:70" x14ac:dyDescent="0.3">
      <c r="A222" s="25">
        <v>44148</v>
      </c>
      <c r="B222">
        <v>156.440506</v>
      </c>
      <c r="C222" s="17">
        <v>221</v>
      </c>
      <c r="G222" s="14">
        <f t="shared" si="55"/>
        <v>166.31994174352755</v>
      </c>
      <c r="H222" s="3">
        <f t="shared" si="56"/>
        <v>-9.8794357435275515</v>
      </c>
      <c r="I222" s="135">
        <f t="shared" si="57"/>
        <v>9.8794357435275515</v>
      </c>
      <c r="J222" s="140">
        <f t="shared" si="58"/>
        <v>5.9400187614074944E-2</v>
      </c>
      <c r="K222" s="159">
        <f t="shared" si="59"/>
        <v>6.3151392156245975E-2</v>
      </c>
      <c r="L222" s="17"/>
      <c r="M222" s="40">
        <f t="shared" si="60"/>
        <v>-0.90161893137835158</v>
      </c>
      <c r="N222" s="41">
        <f t="shared" si="61"/>
        <v>0.875</v>
      </c>
      <c r="O222" s="42">
        <f t="shared" si="62"/>
        <v>1.1503493803760083</v>
      </c>
      <c r="P222" s="31">
        <f t="shared" si="63"/>
        <v>0.62390012092194191</v>
      </c>
      <c r="BC222" s="25">
        <v>44148</v>
      </c>
      <c r="BD222">
        <v>482.8399963</v>
      </c>
      <c r="BE222" s="17">
        <v>221</v>
      </c>
      <c r="BI222" s="14">
        <f t="shared" si="54"/>
        <v>522.09294102009494</v>
      </c>
      <c r="BJ222" s="3">
        <f t="shared" si="64"/>
        <v>-39.252944720094945</v>
      </c>
      <c r="BK222" s="135">
        <f t="shared" si="65"/>
        <v>39.252944720094945</v>
      </c>
      <c r="BL222" s="140">
        <f t="shared" si="71"/>
        <v>1.6502701795520893</v>
      </c>
      <c r="BM222" s="36">
        <f t="shared" si="66"/>
        <v>8.1295967651582354E-2</v>
      </c>
      <c r="BN222" s="17"/>
      <c r="BO222" s="40">
        <f t="shared" si="67"/>
        <v>-1.3208699299327078</v>
      </c>
      <c r="BP222" s="41">
        <f t="shared" si="68"/>
        <v>0.875</v>
      </c>
      <c r="BQ222" s="42">
        <f t="shared" si="69"/>
        <v>1.1503493803760083</v>
      </c>
      <c r="BR222" s="31">
        <f t="shared" si="70"/>
        <v>3.1911061241941892</v>
      </c>
    </row>
    <row r="223" spans="1:70" x14ac:dyDescent="0.3">
      <c r="A223" s="25">
        <v>44151</v>
      </c>
      <c r="B223">
        <v>156.5529938</v>
      </c>
      <c r="C223" s="17">
        <v>222</v>
      </c>
      <c r="G223" s="14">
        <f t="shared" si="55"/>
        <v>166.66270881000437</v>
      </c>
      <c r="H223" s="3">
        <f t="shared" si="56"/>
        <v>-10.109715010004379</v>
      </c>
      <c r="I223" s="135">
        <f t="shared" si="57"/>
        <v>10.109715010004379</v>
      </c>
      <c r="J223" s="140">
        <f t="shared" si="58"/>
        <v>6.0659730555138534E-2</v>
      </c>
      <c r="K223" s="159">
        <f t="shared" si="59"/>
        <v>6.4576951003056313E-2</v>
      </c>
      <c r="L223" s="17"/>
      <c r="M223" s="40">
        <f t="shared" si="60"/>
        <v>-0.92263472130293833</v>
      </c>
      <c r="N223" s="41">
        <f t="shared" si="61"/>
        <v>0.87896825396825395</v>
      </c>
      <c r="O223" s="42">
        <f t="shared" si="62"/>
        <v>1.1698446487773884</v>
      </c>
      <c r="P223" s="31">
        <f t="shared" si="63"/>
        <v>0.65285457085591581</v>
      </c>
      <c r="BC223" s="25">
        <v>44151</v>
      </c>
      <c r="BD223">
        <v>479.10000609999997</v>
      </c>
      <c r="BE223" s="17">
        <v>222</v>
      </c>
      <c r="BI223" s="14">
        <f t="shared" si="54"/>
        <v>522.89334671425229</v>
      </c>
      <c r="BJ223" s="3">
        <f t="shared" si="64"/>
        <v>-43.793340614252315</v>
      </c>
      <c r="BK223" s="135">
        <f t="shared" si="65"/>
        <v>43.793340614252315</v>
      </c>
      <c r="BL223" s="140">
        <f t="shared" si="71"/>
        <v>1.8411572582392786</v>
      </c>
      <c r="BM223" s="36">
        <f t="shared" si="66"/>
        <v>9.140751420719366E-2</v>
      </c>
      <c r="BN223" s="17"/>
      <c r="BO223" s="40">
        <f t="shared" si="67"/>
        <v>-1.4736552164722985</v>
      </c>
      <c r="BP223" s="41">
        <f t="shared" si="68"/>
        <v>0.87896825396825395</v>
      </c>
      <c r="BQ223" s="42">
        <f t="shared" si="69"/>
        <v>1.1698446487773884</v>
      </c>
      <c r="BR223" s="31">
        <f t="shared" si="70"/>
        <v>4.0030404043777397</v>
      </c>
    </row>
    <row r="224" spans="1:70" x14ac:dyDescent="0.3">
      <c r="A224" s="25">
        <v>44152</v>
      </c>
      <c r="B224">
        <v>156.78300479999999</v>
      </c>
      <c r="C224" s="17">
        <v>223</v>
      </c>
      <c r="G224" s="14">
        <f t="shared" si="55"/>
        <v>167.0054758764812</v>
      </c>
      <c r="H224" s="3">
        <f t="shared" si="56"/>
        <v>-10.222471076481213</v>
      </c>
      <c r="I224" s="135">
        <f t="shared" si="57"/>
        <v>10.222471076481213</v>
      </c>
      <c r="J224" s="140">
        <f t="shared" si="58"/>
        <v>6.1210394586353849E-2</v>
      </c>
      <c r="K224" s="159">
        <f t="shared" si="59"/>
        <v>6.5201397878051223E-2</v>
      </c>
      <c r="L224" s="17"/>
      <c r="M224" s="40">
        <f t="shared" si="60"/>
        <v>-0.93292508674510166</v>
      </c>
      <c r="N224" s="41">
        <f t="shared" si="61"/>
        <v>0.88293650793650791</v>
      </c>
      <c r="O224" s="42">
        <f t="shared" si="62"/>
        <v>1.189794977493698</v>
      </c>
      <c r="P224" s="31">
        <f t="shared" si="63"/>
        <v>0.66651940395452214</v>
      </c>
      <c r="BC224" s="25">
        <v>44152</v>
      </c>
      <c r="BD224">
        <v>480.63000490000002</v>
      </c>
      <c r="BE224" s="17">
        <v>223</v>
      </c>
      <c r="BI224" s="14">
        <f t="shared" si="54"/>
        <v>523.69375240840964</v>
      </c>
      <c r="BJ224" s="3">
        <f t="shared" si="64"/>
        <v>-43.06374750840962</v>
      </c>
      <c r="BK224" s="135">
        <f t="shared" si="65"/>
        <v>43.06374750840962</v>
      </c>
      <c r="BL224" s="140">
        <f t="shared" si="71"/>
        <v>1.8104837443318591</v>
      </c>
      <c r="BM224" s="36">
        <f t="shared" si="66"/>
        <v>8.9598541641963181E-2</v>
      </c>
      <c r="BN224" s="17"/>
      <c r="BO224" s="40">
        <f t="shared" si="67"/>
        <v>-1.4491042534435175</v>
      </c>
      <c r="BP224" s="41">
        <f t="shared" si="68"/>
        <v>0.88293650793650791</v>
      </c>
      <c r="BQ224" s="42">
        <f t="shared" si="69"/>
        <v>1.189794977493698</v>
      </c>
      <c r="BR224" s="31">
        <f t="shared" si="70"/>
        <v>3.8584489743912278</v>
      </c>
    </row>
    <row r="225" spans="1:70" x14ac:dyDescent="0.3">
      <c r="A225" s="25">
        <v>44153</v>
      </c>
      <c r="B225">
        <v>155.27299500000001</v>
      </c>
      <c r="C225" s="17">
        <v>224</v>
      </c>
      <c r="G225" s="14">
        <f t="shared" si="55"/>
        <v>167.348242942958</v>
      </c>
      <c r="H225" s="3">
        <f t="shared" si="56"/>
        <v>-12.075247942957986</v>
      </c>
      <c r="I225" s="135">
        <f t="shared" si="57"/>
        <v>12.075247942957986</v>
      </c>
      <c r="J225" s="140">
        <f t="shared" si="58"/>
        <v>7.215640708623354E-2</v>
      </c>
      <c r="K225" s="159">
        <f t="shared" si="59"/>
        <v>7.7767856174590991E-2</v>
      </c>
      <c r="L225" s="17"/>
      <c r="M225" s="40">
        <f t="shared" si="60"/>
        <v>-1.1020135591844042</v>
      </c>
      <c r="N225" s="41">
        <f t="shared" si="61"/>
        <v>0.88690476190476186</v>
      </c>
      <c r="O225" s="42">
        <f t="shared" si="62"/>
        <v>1.2102304517744078</v>
      </c>
      <c r="P225" s="31">
        <f t="shared" si="63"/>
        <v>0.93906614530048249</v>
      </c>
      <c r="BC225" s="25">
        <v>44153</v>
      </c>
      <c r="BD225">
        <v>481.7900085</v>
      </c>
      <c r="BE225" s="17">
        <v>224</v>
      </c>
      <c r="BI225" s="14">
        <f t="shared" si="54"/>
        <v>524.49415810256698</v>
      </c>
      <c r="BJ225" s="3">
        <f t="shared" si="64"/>
        <v>-42.704149602566986</v>
      </c>
      <c r="BK225" s="135">
        <f t="shared" si="65"/>
        <v>42.704149602566986</v>
      </c>
      <c r="BL225" s="140">
        <f t="shared" si="71"/>
        <v>1.7953655486175468</v>
      </c>
      <c r="BM225" s="36">
        <f t="shared" si="66"/>
        <v>8.8636436723795162E-2</v>
      </c>
      <c r="BN225" s="17"/>
      <c r="BO225" s="40">
        <f t="shared" si="67"/>
        <v>-1.4370037075078861</v>
      </c>
      <c r="BP225" s="41">
        <f t="shared" si="68"/>
        <v>0.88690476190476186</v>
      </c>
      <c r="BQ225" s="42">
        <f t="shared" si="69"/>
        <v>1.2102304517744078</v>
      </c>
      <c r="BR225" s="31">
        <f t="shared" si="70"/>
        <v>3.7851436540914114</v>
      </c>
    </row>
    <row r="226" spans="1:70" x14ac:dyDescent="0.3">
      <c r="A226" s="25">
        <v>44154</v>
      </c>
      <c r="B226">
        <v>155.85099790000001</v>
      </c>
      <c r="C226" s="17">
        <v>225</v>
      </c>
      <c r="G226" s="14">
        <f t="shared" si="55"/>
        <v>167.69101000943482</v>
      </c>
      <c r="H226" s="3">
        <f t="shared" si="56"/>
        <v>-11.840012109434809</v>
      </c>
      <c r="I226" s="135">
        <f t="shared" si="57"/>
        <v>11.840012109434809</v>
      </c>
      <c r="J226" s="140">
        <f t="shared" si="58"/>
        <v>7.0606123183160827E-2</v>
      </c>
      <c r="K226" s="159">
        <f t="shared" si="59"/>
        <v>7.5970075706745341E-2</v>
      </c>
      <c r="L226" s="17"/>
      <c r="M226" s="40">
        <f t="shared" si="60"/>
        <v>-1.080545422101574</v>
      </c>
      <c r="N226" s="41">
        <f t="shared" si="61"/>
        <v>0.89087301587301593</v>
      </c>
      <c r="O226" s="42">
        <f t="shared" si="62"/>
        <v>1.2311842297805575</v>
      </c>
      <c r="P226" s="31">
        <f t="shared" si="63"/>
        <v>0.89948661632254401</v>
      </c>
      <c r="BC226" s="25">
        <v>44154</v>
      </c>
      <c r="BD226">
        <v>484.67001340000002</v>
      </c>
      <c r="BE226" s="17">
        <v>225</v>
      </c>
      <c r="BI226" s="14">
        <f t="shared" si="54"/>
        <v>525.29456379672445</v>
      </c>
      <c r="BJ226" s="3">
        <f t="shared" si="64"/>
        <v>-40.62455039672443</v>
      </c>
      <c r="BK226" s="135">
        <f t="shared" si="65"/>
        <v>40.62455039672443</v>
      </c>
      <c r="BL226" s="140">
        <f t="shared" si="71"/>
        <v>1.7079351512475054</v>
      </c>
      <c r="BM226" s="36">
        <f t="shared" si="66"/>
        <v>8.3818988741927461E-2</v>
      </c>
      <c r="BN226" s="17"/>
      <c r="BO226" s="40">
        <f t="shared" si="67"/>
        <v>-1.3670247523773389</v>
      </c>
      <c r="BP226" s="41">
        <f t="shared" si="68"/>
        <v>0.89087301587301593</v>
      </c>
      <c r="BQ226" s="42">
        <f t="shared" si="69"/>
        <v>1.2311842297805575</v>
      </c>
      <c r="BR226" s="31">
        <f t="shared" si="70"/>
        <v>3.4051087323489098</v>
      </c>
    </row>
    <row r="227" spans="1:70" x14ac:dyDescent="0.3">
      <c r="A227" s="25">
        <v>44155</v>
      </c>
      <c r="B227">
        <v>154.97000120000001</v>
      </c>
      <c r="C227" s="17">
        <v>226</v>
      </c>
      <c r="G227" s="14">
        <f t="shared" si="55"/>
        <v>168.03377707591164</v>
      </c>
      <c r="H227" s="3">
        <f t="shared" si="56"/>
        <v>-13.063775875911631</v>
      </c>
      <c r="I227" s="135">
        <f t="shared" si="57"/>
        <v>13.063775875911631</v>
      </c>
      <c r="J227" s="140">
        <f t="shared" si="58"/>
        <v>7.7744939757022097E-2</v>
      </c>
      <c r="K227" s="159">
        <f t="shared" si="59"/>
        <v>8.4298740238453518E-2</v>
      </c>
      <c r="L227" s="17"/>
      <c r="M227" s="40">
        <f t="shared" si="60"/>
        <v>-1.1922287821672783</v>
      </c>
      <c r="N227" s="41">
        <f t="shared" si="61"/>
        <v>0.89484126984126988</v>
      </c>
      <c r="O227" s="42">
        <f t="shared" si="62"/>
        <v>1.2526929839120398</v>
      </c>
      <c r="P227" s="31">
        <f t="shared" si="63"/>
        <v>1.1012598490968502</v>
      </c>
      <c r="BC227" s="25">
        <v>44155</v>
      </c>
      <c r="BD227">
        <v>488.23999020000002</v>
      </c>
      <c r="BE227" s="17">
        <v>226</v>
      </c>
      <c r="BI227" s="14">
        <f t="shared" si="54"/>
        <v>526.09496949088179</v>
      </c>
      <c r="BJ227" s="3">
        <f t="shared" si="64"/>
        <v>-37.854979290881772</v>
      </c>
      <c r="BK227" s="135">
        <f t="shared" si="65"/>
        <v>37.854979290881772</v>
      </c>
      <c r="BL227" s="140">
        <f t="shared" si="71"/>
        <v>1.5914969925637972</v>
      </c>
      <c r="BM227" s="36">
        <f t="shared" si="66"/>
        <v>7.7533549178089772E-2</v>
      </c>
      <c r="BN227" s="17"/>
      <c r="BO227" s="40">
        <f t="shared" si="67"/>
        <v>-1.27382809621296</v>
      </c>
      <c r="BP227" s="41">
        <f t="shared" si="68"/>
        <v>0.89484126984126988</v>
      </c>
      <c r="BQ227" s="42">
        <f t="shared" si="69"/>
        <v>1.2526929839120398</v>
      </c>
      <c r="BR227" s="31">
        <f t="shared" si="70"/>
        <v>2.9350308984851519</v>
      </c>
    </row>
    <row r="228" spans="1:70" x14ac:dyDescent="0.3">
      <c r="A228" s="25">
        <v>44158</v>
      </c>
      <c r="B228">
        <v>154.91949460000001</v>
      </c>
      <c r="C228" s="17">
        <v>227</v>
      </c>
      <c r="G228" s="14">
        <f t="shared" si="55"/>
        <v>168.37654414238847</v>
      </c>
      <c r="H228" s="3">
        <f t="shared" si="56"/>
        <v>-13.457049542388461</v>
      </c>
      <c r="I228" s="135">
        <f t="shared" si="57"/>
        <v>13.457049542388461</v>
      </c>
      <c r="J228" s="140">
        <f t="shared" si="58"/>
        <v>7.992235267050285E-2</v>
      </c>
      <c r="K228" s="159">
        <f t="shared" si="59"/>
        <v>8.6864791142873127E-2</v>
      </c>
      <c r="L228" s="17"/>
      <c r="M228" s="40">
        <f t="shared" si="60"/>
        <v>-1.2281197978197045</v>
      </c>
      <c r="N228" s="41">
        <f t="shared" si="61"/>
        <v>0.89880952380952384</v>
      </c>
      <c r="O228" s="42">
        <f t="shared" si="62"/>
        <v>1.2747974249655289</v>
      </c>
      <c r="P228" s="31">
        <f t="shared" si="63"/>
        <v>1.1689437978988699</v>
      </c>
      <c r="BC228" s="25">
        <v>44158</v>
      </c>
      <c r="BD228">
        <v>476.61999509999998</v>
      </c>
      <c r="BE228" s="17">
        <v>227</v>
      </c>
      <c r="BI228" s="14">
        <f t="shared" si="54"/>
        <v>526.89537518503914</v>
      </c>
      <c r="BJ228" s="3">
        <f t="shared" si="64"/>
        <v>-50.27538008503916</v>
      </c>
      <c r="BK228" s="135">
        <f t="shared" si="65"/>
        <v>50.27538008503916</v>
      </c>
      <c r="BL228" s="140">
        <f t="shared" si="71"/>
        <v>2.1136748111922654</v>
      </c>
      <c r="BM228" s="36">
        <f t="shared" si="66"/>
        <v>0.10548315345958334</v>
      </c>
      <c r="BN228" s="17"/>
      <c r="BO228" s="40">
        <f t="shared" si="67"/>
        <v>-1.6917772219078839</v>
      </c>
      <c r="BP228" s="41">
        <f t="shared" si="68"/>
        <v>0.89880952380952384</v>
      </c>
      <c r="BQ228" s="42">
        <f t="shared" si="69"/>
        <v>1.2747974249655289</v>
      </c>
      <c r="BR228" s="31">
        <f t="shared" si="70"/>
        <v>5.3032056327490658</v>
      </c>
    </row>
    <row r="229" spans="1:70" x14ac:dyDescent="0.3">
      <c r="A229" s="25">
        <v>44159</v>
      </c>
      <c r="B229">
        <v>155.9029999</v>
      </c>
      <c r="C229" s="17">
        <v>228</v>
      </c>
      <c r="G229" s="14">
        <f t="shared" si="55"/>
        <v>168.71931120886529</v>
      </c>
      <c r="H229" s="3">
        <f t="shared" si="56"/>
        <v>-12.816311308865295</v>
      </c>
      <c r="I229" s="135">
        <f t="shared" si="57"/>
        <v>12.816311308865295</v>
      </c>
      <c r="J229" s="140">
        <f t="shared" si="58"/>
        <v>7.5962325930784544E-2</v>
      </c>
      <c r="K229" s="159">
        <f t="shared" si="59"/>
        <v>8.2206957640879208E-2</v>
      </c>
      <c r="L229" s="17"/>
      <c r="M229" s="40">
        <f t="shared" si="60"/>
        <v>-1.1696446240952449</v>
      </c>
      <c r="N229" s="41">
        <f t="shared" si="61"/>
        <v>0.90277777777777779</v>
      </c>
      <c r="O229" s="42">
        <f t="shared" si="62"/>
        <v>1.2975429286165541</v>
      </c>
      <c r="P229" s="31">
        <f t="shared" si="63"/>
        <v>1.0535899608802104</v>
      </c>
      <c r="BC229" s="25">
        <v>44159</v>
      </c>
      <c r="BD229">
        <v>482.88000490000002</v>
      </c>
      <c r="BE229" s="17">
        <v>228</v>
      </c>
      <c r="BI229" s="14">
        <f t="shared" si="54"/>
        <v>527.69578087919649</v>
      </c>
      <c r="BJ229" s="3">
        <f t="shared" si="64"/>
        <v>-44.815775979196474</v>
      </c>
      <c r="BK229" s="135">
        <f t="shared" si="65"/>
        <v>44.815775979196474</v>
      </c>
      <c r="BL229" s="140">
        <f t="shared" si="71"/>
        <v>1.8841424305701333</v>
      </c>
      <c r="BM229" s="36">
        <f t="shared" si="66"/>
        <v>9.2809342951521476E-2</v>
      </c>
      <c r="BN229" s="17"/>
      <c r="BO229" s="40">
        <f t="shared" si="67"/>
        <v>-1.5080603837402498</v>
      </c>
      <c r="BP229" s="41">
        <f t="shared" si="68"/>
        <v>0.90277777777777779</v>
      </c>
      <c r="BQ229" s="42">
        <f t="shared" si="69"/>
        <v>1.2975429286165541</v>
      </c>
      <c r="BR229" s="31">
        <f t="shared" si="70"/>
        <v>4.1593227224918037</v>
      </c>
    </row>
    <row r="230" spans="1:70" x14ac:dyDescent="0.3">
      <c r="A230" s="25">
        <v>44160</v>
      </c>
      <c r="B230">
        <v>159.2534943</v>
      </c>
      <c r="C230" s="17">
        <v>229</v>
      </c>
      <c r="G230" s="14">
        <f t="shared" si="55"/>
        <v>169.06207827534212</v>
      </c>
      <c r="H230" s="3">
        <f t="shared" si="56"/>
        <v>-9.8085839753421169</v>
      </c>
      <c r="I230" s="135">
        <f t="shared" si="57"/>
        <v>9.8085839753421169</v>
      </c>
      <c r="J230" s="140">
        <f t="shared" si="58"/>
        <v>5.8017646981527192E-2</v>
      </c>
      <c r="K230" s="159">
        <f t="shared" si="59"/>
        <v>6.1591012608268506E-2</v>
      </c>
      <c r="L230" s="17"/>
      <c r="M230" s="40">
        <f t="shared" si="60"/>
        <v>-0.89515284392396743</v>
      </c>
      <c r="N230" s="41">
        <f t="shared" si="61"/>
        <v>0.90674603174603174</v>
      </c>
      <c r="O230" s="42">
        <f t="shared" si="62"/>
        <v>1.3209802893126328</v>
      </c>
      <c r="P230" s="31">
        <f t="shared" si="63"/>
        <v>0.60412061929455674</v>
      </c>
      <c r="BC230" s="25">
        <v>44160</v>
      </c>
      <c r="BD230">
        <v>485</v>
      </c>
      <c r="BE230" s="17">
        <v>229</v>
      </c>
      <c r="BI230" s="14">
        <f t="shared" si="54"/>
        <v>528.49618657335395</v>
      </c>
      <c r="BJ230" s="3">
        <f t="shared" si="64"/>
        <v>-43.496186573353953</v>
      </c>
      <c r="BK230" s="135">
        <f t="shared" si="65"/>
        <v>43.496186573353953</v>
      </c>
      <c r="BL230" s="140">
        <f t="shared" si="71"/>
        <v>1.8286643241186715</v>
      </c>
      <c r="BM230" s="36">
        <f t="shared" si="66"/>
        <v>8.9682858914131858E-2</v>
      </c>
      <c r="BN230" s="17"/>
      <c r="BO230" s="40">
        <f t="shared" si="67"/>
        <v>-1.4636559198595349</v>
      </c>
      <c r="BP230" s="41">
        <f t="shared" si="68"/>
        <v>0.90674603174603174</v>
      </c>
      <c r="BQ230" s="42">
        <f t="shared" si="69"/>
        <v>1.3209802893126328</v>
      </c>
      <c r="BR230" s="31">
        <f t="shared" si="70"/>
        <v>3.9008623637608588</v>
      </c>
    </row>
    <row r="231" spans="1:70" x14ac:dyDescent="0.3">
      <c r="A231" s="25">
        <v>44162</v>
      </c>
      <c r="B231">
        <v>159.76699830000001</v>
      </c>
      <c r="C231" s="17">
        <v>230</v>
      </c>
      <c r="G231" s="14">
        <f t="shared" si="55"/>
        <v>169.40484534181891</v>
      </c>
      <c r="H231" s="3">
        <f t="shared" si="56"/>
        <v>-9.6378470418189011</v>
      </c>
      <c r="I231" s="135">
        <f t="shared" si="57"/>
        <v>9.6378470418189011</v>
      </c>
      <c r="J231" s="140">
        <f t="shared" si="58"/>
        <v>5.6892393026728397E-2</v>
      </c>
      <c r="K231" s="159">
        <f t="shared" si="59"/>
        <v>6.0324392048235038E-2</v>
      </c>
      <c r="L231" s="17"/>
      <c r="M231" s="40">
        <f t="shared" si="60"/>
        <v>-0.87957101763891155</v>
      </c>
      <c r="N231" s="41">
        <f t="shared" si="61"/>
        <v>0.9107142857142857</v>
      </c>
      <c r="O231" s="42">
        <f t="shared" si="62"/>
        <v>1.3451666341766386</v>
      </c>
      <c r="P231" s="31">
        <f t="shared" si="63"/>
        <v>0.58139726345160569</v>
      </c>
      <c r="BC231" s="25">
        <v>44162</v>
      </c>
      <c r="BD231">
        <v>491.35998540000003</v>
      </c>
      <c r="BE231" s="17">
        <v>230</v>
      </c>
      <c r="BI231" s="14">
        <f t="shared" si="54"/>
        <v>529.2965922675113</v>
      </c>
      <c r="BJ231" s="3">
        <f t="shared" si="64"/>
        <v>-37.936606867511273</v>
      </c>
      <c r="BK231" s="135">
        <f t="shared" si="65"/>
        <v>37.936606867511273</v>
      </c>
      <c r="BL231" s="140">
        <f t="shared" si="71"/>
        <v>1.5949287747269276</v>
      </c>
      <c r="BM231" s="36">
        <f t="shared" si="66"/>
        <v>7.7207359155687716E-2</v>
      </c>
      <c r="BN231" s="17"/>
      <c r="BO231" s="40">
        <f t="shared" si="67"/>
        <v>-1.2765748815100129</v>
      </c>
      <c r="BP231" s="41">
        <f t="shared" si="68"/>
        <v>0.9107142857142857</v>
      </c>
      <c r="BQ231" s="42">
        <f t="shared" si="69"/>
        <v>1.3451666341766386</v>
      </c>
      <c r="BR231" s="31">
        <f t="shared" si="70"/>
        <v>2.9289852315680718</v>
      </c>
    </row>
    <row r="232" spans="1:70" x14ac:dyDescent="0.3">
      <c r="A232" s="25">
        <v>44165</v>
      </c>
      <c r="B232">
        <v>158.40199279999999</v>
      </c>
      <c r="C232" s="17">
        <v>231</v>
      </c>
      <c r="G232" s="14">
        <f t="shared" si="55"/>
        <v>169.74761240829574</v>
      </c>
      <c r="H232" s="3">
        <f t="shared" si="56"/>
        <v>-11.345619608295749</v>
      </c>
      <c r="I232" s="135">
        <f t="shared" si="57"/>
        <v>11.345619608295749</v>
      </c>
      <c r="J232" s="140">
        <f t="shared" si="58"/>
        <v>6.683816901651618E-2</v>
      </c>
      <c r="K232" s="159">
        <f t="shared" si="59"/>
        <v>7.1625485309524145E-2</v>
      </c>
      <c r="L232" s="17"/>
      <c r="M232" s="40">
        <f t="shared" si="60"/>
        <v>-1.0354260802555073</v>
      </c>
      <c r="N232" s="41">
        <f t="shared" si="61"/>
        <v>0.91468253968253965</v>
      </c>
      <c r="O232" s="42">
        <f t="shared" si="62"/>
        <v>1.3701665397259748</v>
      </c>
      <c r="P232" s="31">
        <f t="shared" si="63"/>
        <v>0.81263551058143624</v>
      </c>
      <c r="BC232" s="25">
        <v>44165</v>
      </c>
      <c r="BD232">
        <v>490.7000122</v>
      </c>
      <c r="BE232" s="17">
        <v>231</v>
      </c>
      <c r="BI232" s="14">
        <f t="shared" si="54"/>
        <v>530.09699796166865</v>
      </c>
      <c r="BJ232" s="3">
        <f t="shared" si="64"/>
        <v>-39.396985761668645</v>
      </c>
      <c r="BK232" s="135">
        <f t="shared" si="65"/>
        <v>39.396985761668645</v>
      </c>
      <c r="BL232" s="140">
        <f t="shared" si="71"/>
        <v>1.656325945233766</v>
      </c>
      <c r="BM232" s="36">
        <f t="shared" si="66"/>
        <v>8.0287313597235413E-2</v>
      </c>
      <c r="BN232" s="17"/>
      <c r="BO232" s="40">
        <f t="shared" si="67"/>
        <v>-1.3257169415861669</v>
      </c>
      <c r="BP232" s="41">
        <f t="shared" si="68"/>
        <v>0.91468253968253965</v>
      </c>
      <c r="BQ232" s="42">
        <f t="shared" si="69"/>
        <v>1.3701665397259748</v>
      </c>
      <c r="BR232" s="31">
        <f t="shared" si="70"/>
        <v>3.1630781506329093</v>
      </c>
    </row>
    <row r="233" spans="1:70" x14ac:dyDescent="0.3">
      <c r="A233" s="25">
        <v>44166</v>
      </c>
      <c r="B233">
        <v>161.00399780000001</v>
      </c>
      <c r="C233" s="17">
        <v>232</v>
      </c>
      <c r="G233" s="14">
        <f t="shared" si="55"/>
        <v>170.09037947477256</v>
      </c>
      <c r="H233" s="3">
        <f t="shared" si="56"/>
        <v>-9.0863816747725537</v>
      </c>
      <c r="I233" s="135">
        <f t="shared" si="57"/>
        <v>9.0863816747725537</v>
      </c>
      <c r="J233" s="140">
        <f t="shared" si="58"/>
        <v>5.3420903068302147E-2</v>
      </c>
      <c r="K233" s="159">
        <f t="shared" si="59"/>
        <v>5.6435751900146623E-2</v>
      </c>
      <c r="L233" s="17"/>
      <c r="M233" s="40">
        <f t="shared" si="60"/>
        <v>-0.82924308112145984</v>
      </c>
      <c r="N233" s="41">
        <f t="shared" si="61"/>
        <v>0.91865079365079361</v>
      </c>
      <c r="O233" s="42">
        <f t="shared" si="62"/>
        <v>1.3960534082549898</v>
      </c>
      <c r="P233" s="31">
        <f t="shared" si="63"/>
        <v>0.51279678186750266</v>
      </c>
      <c r="BC233" s="25">
        <v>44166</v>
      </c>
      <c r="BD233">
        <v>504.57998659999998</v>
      </c>
      <c r="BE233" s="17">
        <v>232</v>
      </c>
      <c r="BI233" s="14">
        <f t="shared" si="54"/>
        <v>530.89740365582611</v>
      </c>
      <c r="BJ233" s="3">
        <f t="shared" si="64"/>
        <v>-26.317417055826127</v>
      </c>
      <c r="BK233" s="135">
        <f t="shared" si="65"/>
        <v>26.317417055826127</v>
      </c>
      <c r="BL233" s="140">
        <f t="shared" si="71"/>
        <v>1.1064354249028261</v>
      </c>
      <c r="BM233" s="36">
        <f t="shared" si="66"/>
        <v>5.2157076687008912E-2</v>
      </c>
      <c r="BN233" s="17"/>
      <c r="BO233" s="40">
        <f t="shared" si="67"/>
        <v>-0.88558667560915616</v>
      </c>
      <c r="BP233" s="41">
        <f t="shared" si="68"/>
        <v>0.91865079365079361</v>
      </c>
      <c r="BQ233" s="42">
        <f t="shared" si="69"/>
        <v>1.3960534082549898</v>
      </c>
      <c r="BR233" s="31">
        <f t="shared" si="70"/>
        <v>1.3726395395847195</v>
      </c>
    </row>
    <row r="234" spans="1:70" x14ac:dyDescent="0.3">
      <c r="A234" s="25">
        <v>44167</v>
      </c>
      <c r="B234">
        <v>160.17649840000001</v>
      </c>
      <c r="C234" s="17">
        <v>233</v>
      </c>
      <c r="G234" s="14">
        <f t="shared" si="55"/>
        <v>170.43314654124936</v>
      </c>
      <c r="H234" s="3">
        <f t="shared" si="56"/>
        <v>-10.256648141249343</v>
      </c>
      <c r="I234" s="135">
        <f t="shared" si="57"/>
        <v>10.256648141249343</v>
      </c>
      <c r="J234" s="140">
        <f t="shared" si="58"/>
        <v>6.0179890763015172E-2</v>
      </c>
      <c r="K234" s="159">
        <f t="shared" si="59"/>
        <v>6.4033414662592866E-2</v>
      </c>
      <c r="L234" s="17"/>
      <c r="M234" s="40">
        <f t="shared" si="60"/>
        <v>-0.93604416048715</v>
      </c>
      <c r="N234" s="41">
        <f t="shared" si="61"/>
        <v>0.92261904761904767</v>
      </c>
      <c r="O234" s="42">
        <f t="shared" si="62"/>
        <v>1.4229111803109853</v>
      </c>
      <c r="P234" s="31">
        <f t="shared" si="63"/>
        <v>0.65676820347693154</v>
      </c>
      <c r="BC234" s="25">
        <v>44167</v>
      </c>
      <c r="BD234">
        <v>503.38000490000002</v>
      </c>
      <c r="BE234" s="17">
        <v>233</v>
      </c>
      <c r="BI234" s="14">
        <f t="shared" si="54"/>
        <v>531.69780934998346</v>
      </c>
      <c r="BJ234" s="3">
        <f t="shared" si="64"/>
        <v>-28.317804449983441</v>
      </c>
      <c r="BK234" s="135">
        <f t="shared" si="65"/>
        <v>28.317804449983441</v>
      </c>
      <c r="BL234" s="140">
        <f t="shared" si="71"/>
        <v>1.1905356035689056</v>
      </c>
      <c r="BM234" s="36">
        <f t="shared" si="66"/>
        <v>5.6255322369447261E-2</v>
      </c>
      <c r="BN234" s="17"/>
      <c r="BO234" s="40">
        <f t="shared" si="67"/>
        <v>-0.95290013644630422</v>
      </c>
      <c r="BP234" s="41">
        <f t="shared" si="68"/>
        <v>0.92261904761904767</v>
      </c>
      <c r="BQ234" s="42">
        <f t="shared" si="69"/>
        <v>1.4229111803109853</v>
      </c>
      <c r="BR234" s="31">
        <f t="shared" si="70"/>
        <v>1.5930272181287866</v>
      </c>
    </row>
    <row r="235" spans="1:70" x14ac:dyDescent="0.3">
      <c r="A235" s="25">
        <v>44168</v>
      </c>
      <c r="B235">
        <v>159.33650209999999</v>
      </c>
      <c r="C235" s="17">
        <v>234</v>
      </c>
      <c r="G235" s="14">
        <f t="shared" si="55"/>
        <v>170.77591360772618</v>
      </c>
      <c r="H235" s="3">
        <f t="shared" si="56"/>
        <v>-11.439411507726192</v>
      </c>
      <c r="I235" s="135">
        <f t="shared" si="57"/>
        <v>11.439411507726192</v>
      </c>
      <c r="J235" s="140">
        <f t="shared" si="58"/>
        <v>6.6984923494554524E-2</v>
      </c>
      <c r="K235" s="159">
        <f t="shared" si="59"/>
        <v>7.1794041898489702E-2</v>
      </c>
      <c r="L235" s="17"/>
      <c r="M235" s="40">
        <f t="shared" si="60"/>
        <v>-1.0439857343017238</v>
      </c>
      <c r="N235" s="41">
        <f t="shared" si="61"/>
        <v>0.92658730158730163</v>
      </c>
      <c r="O235" s="42">
        <f t="shared" si="62"/>
        <v>1.4508364874126363</v>
      </c>
      <c r="P235" s="31">
        <f t="shared" si="63"/>
        <v>0.82128158907975957</v>
      </c>
      <c r="BC235" s="25">
        <v>44168</v>
      </c>
      <c r="BD235">
        <v>497.51998900000001</v>
      </c>
      <c r="BE235" s="17">
        <v>234</v>
      </c>
      <c r="BI235" s="14">
        <f t="shared" si="54"/>
        <v>532.49821504414081</v>
      </c>
      <c r="BJ235" s="3">
        <f t="shared" si="64"/>
        <v>-34.978226044140797</v>
      </c>
      <c r="BK235" s="135">
        <f t="shared" si="65"/>
        <v>34.978226044140797</v>
      </c>
      <c r="BL235" s="140">
        <f t="shared" si="71"/>
        <v>1.4705526881076803</v>
      </c>
      <c r="BM235" s="36">
        <f t="shared" si="66"/>
        <v>7.0305167264627821E-2</v>
      </c>
      <c r="BN235" s="17"/>
      <c r="BO235" s="40">
        <f t="shared" si="67"/>
        <v>-1.1770247382342862</v>
      </c>
      <c r="BP235" s="41">
        <f t="shared" si="68"/>
        <v>0.92658730158730163</v>
      </c>
      <c r="BQ235" s="42">
        <f t="shared" si="69"/>
        <v>1.4508364874126363</v>
      </c>
      <c r="BR235" s="31">
        <f t="shared" si="70"/>
        <v>2.4591500326532798</v>
      </c>
    </row>
    <row r="236" spans="1:70" x14ac:dyDescent="0.3">
      <c r="A236" s="25">
        <v>44169</v>
      </c>
      <c r="B236">
        <v>158.12899780000001</v>
      </c>
      <c r="C236" s="17">
        <v>235</v>
      </c>
      <c r="G236" s="14">
        <f t="shared" si="55"/>
        <v>171.11868067420301</v>
      </c>
      <c r="H236" s="3">
        <f t="shared" si="56"/>
        <v>-12.989682874202998</v>
      </c>
      <c r="I236" s="135">
        <f t="shared" si="57"/>
        <v>12.989682874202998</v>
      </c>
      <c r="J236" s="140">
        <f t="shared" si="58"/>
        <v>7.5910372982213259E-2</v>
      </c>
      <c r="K236" s="159">
        <f t="shared" si="59"/>
        <v>8.2146115228227914E-2</v>
      </c>
      <c r="L236" s="17"/>
      <c r="M236" s="40">
        <f t="shared" si="60"/>
        <v>-1.1854668926467238</v>
      </c>
      <c r="N236" s="41">
        <f t="shared" si="61"/>
        <v>0.93055555555555558</v>
      </c>
      <c r="O236" s="42">
        <f t="shared" si="62"/>
        <v>1.4799413890351927</v>
      </c>
      <c r="P236" s="31">
        <f t="shared" si="63"/>
        <v>1.0670519861624181</v>
      </c>
      <c r="BC236" s="25">
        <v>44169</v>
      </c>
      <c r="BD236">
        <v>498.30999759999997</v>
      </c>
      <c r="BE236" s="17">
        <v>235</v>
      </c>
      <c r="BI236" s="14">
        <f t="shared" si="54"/>
        <v>533.29862073829827</v>
      </c>
      <c r="BJ236" s="3">
        <f t="shared" si="64"/>
        <v>-34.988623138298294</v>
      </c>
      <c r="BK236" s="135">
        <f t="shared" si="65"/>
        <v>34.988623138298294</v>
      </c>
      <c r="BL236" s="140">
        <f t="shared" si="71"/>
        <v>1.4709898021780885</v>
      </c>
      <c r="BM236" s="36">
        <f t="shared" si="66"/>
        <v>7.021457186653543E-2</v>
      </c>
      <c r="BN236" s="17"/>
      <c r="BO236" s="40">
        <f t="shared" si="67"/>
        <v>-1.177374602661764</v>
      </c>
      <c r="BP236" s="41">
        <f t="shared" si="68"/>
        <v>0.93055555555555558</v>
      </c>
      <c r="BQ236" s="42">
        <f t="shared" si="69"/>
        <v>1.4799413890351927</v>
      </c>
      <c r="BR236" s="31">
        <f t="shared" si="70"/>
        <v>2.45671119385517</v>
      </c>
    </row>
    <row r="237" spans="1:70" x14ac:dyDescent="0.3">
      <c r="A237" s="25">
        <v>44172</v>
      </c>
      <c r="B237">
        <v>157.8999939</v>
      </c>
      <c r="C237" s="17">
        <v>236</v>
      </c>
      <c r="G237" s="14">
        <f t="shared" si="55"/>
        <v>171.46144774067983</v>
      </c>
      <c r="H237" s="3">
        <f t="shared" si="56"/>
        <v>-13.561453840679832</v>
      </c>
      <c r="I237" s="135">
        <f t="shared" si="57"/>
        <v>13.561453840679832</v>
      </c>
      <c r="J237" s="140">
        <f t="shared" si="58"/>
        <v>7.90933123415027E-2</v>
      </c>
      <c r="K237" s="159">
        <f t="shared" si="59"/>
        <v>8.5886348097444928E-2</v>
      </c>
      <c r="L237" s="17"/>
      <c r="M237" s="40">
        <f t="shared" si="60"/>
        <v>-1.2376479626158006</v>
      </c>
      <c r="N237" s="41">
        <f t="shared" si="61"/>
        <v>0.93452380952380953</v>
      </c>
      <c r="O237" s="42">
        <f t="shared" si="62"/>
        <v>1.5103568962835032</v>
      </c>
      <c r="P237" s="31">
        <f t="shared" si="63"/>
        <v>1.1647437452680596</v>
      </c>
      <c r="BC237" s="25">
        <v>44172</v>
      </c>
      <c r="BD237">
        <v>515.78002930000002</v>
      </c>
      <c r="BE237" s="17">
        <v>236</v>
      </c>
      <c r="BI237" s="14">
        <f t="shared" si="54"/>
        <v>534.09902643245562</v>
      </c>
      <c r="BJ237" s="3">
        <f t="shared" si="64"/>
        <v>-18.318997132455593</v>
      </c>
      <c r="BK237" s="135">
        <f t="shared" si="65"/>
        <v>18.318997132455593</v>
      </c>
      <c r="BL237" s="140">
        <f t="shared" si="71"/>
        <v>0.77016628695159395</v>
      </c>
      <c r="BM237" s="36">
        <f t="shared" si="66"/>
        <v>3.5517073348724927E-2</v>
      </c>
      <c r="BN237" s="17"/>
      <c r="BO237" s="40">
        <f t="shared" si="67"/>
        <v>-0.61643814575767941</v>
      </c>
      <c r="BP237" s="41">
        <f t="shared" si="68"/>
        <v>0.93452380952380953</v>
      </c>
      <c r="BQ237" s="42">
        <f t="shared" si="69"/>
        <v>1.5103568962835032</v>
      </c>
      <c r="BR237" s="31">
        <f t="shared" si="70"/>
        <v>0.65063716482850686</v>
      </c>
    </row>
    <row r="238" spans="1:70" x14ac:dyDescent="0.3">
      <c r="A238" s="25">
        <v>44173</v>
      </c>
      <c r="B238">
        <v>158.86450199999999</v>
      </c>
      <c r="C238" s="17">
        <v>237</v>
      </c>
      <c r="G238" s="14">
        <f t="shared" si="55"/>
        <v>171.80421480715665</v>
      </c>
      <c r="H238" s="3">
        <f t="shared" si="56"/>
        <v>-12.939712807156667</v>
      </c>
      <c r="I238" s="135">
        <f t="shared" si="57"/>
        <v>12.939712807156667</v>
      </c>
      <c r="J238" s="140">
        <f t="shared" si="58"/>
        <v>7.5316620268489787E-2</v>
      </c>
      <c r="K238" s="159">
        <f t="shared" si="59"/>
        <v>8.1451253390494166E-2</v>
      </c>
      <c r="L238" s="17"/>
      <c r="M238" s="40">
        <f t="shared" si="60"/>
        <v>-1.1809065149469413</v>
      </c>
      <c r="N238" s="41">
        <f t="shared" si="61"/>
        <v>0.93849206349206349</v>
      </c>
      <c r="O238" s="42">
        <f t="shared" si="62"/>
        <v>1.5422375718953325</v>
      </c>
      <c r="P238" s="31">
        <f t="shared" si="63"/>
        <v>1.0539558266559403</v>
      </c>
      <c r="BC238" s="25">
        <v>44173</v>
      </c>
      <c r="BD238">
        <v>512.6599731</v>
      </c>
      <c r="BE238" s="17">
        <v>237</v>
      </c>
      <c r="BI238" s="14">
        <f t="shared" si="54"/>
        <v>534.89943212661296</v>
      </c>
      <c r="BJ238" s="3">
        <f t="shared" si="64"/>
        <v>-22.239459026612963</v>
      </c>
      <c r="BK238" s="135">
        <f t="shared" si="65"/>
        <v>22.239459026612963</v>
      </c>
      <c r="BL238" s="140">
        <f t="shared" si="71"/>
        <v>0.93499013393003683</v>
      </c>
      <c r="BM238" s="36">
        <f t="shared" si="66"/>
        <v>4.3380525481896574E-2</v>
      </c>
      <c r="BN238" s="17"/>
      <c r="BO238" s="40">
        <f t="shared" si="67"/>
        <v>-0.74836252147944526</v>
      </c>
      <c r="BP238" s="41">
        <f t="shared" si="68"/>
        <v>0.93849206349206349</v>
      </c>
      <c r="BQ238" s="42">
        <f t="shared" si="69"/>
        <v>1.5422375718953325</v>
      </c>
      <c r="BR238" s="31">
        <f t="shared" si="70"/>
        <v>0.96475941900757844</v>
      </c>
    </row>
    <row r="239" spans="1:70" x14ac:dyDescent="0.3">
      <c r="A239" s="25">
        <v>44174</v>
      </c>
      <c r="B239">
        <v>155.21000670000001</v>
      </c>
      <c r="C239" s="17">
        <v>238</v>
      </c>
      <c r="G239" s="14">
        <f t="shared" si="55"/>
        <v>172.14698187363348</v>
      </c>
      <c r="H239" s="3">
        <f t="shared" si="56"/>
        <v>-16.936975173633471</v>
      </c>
      <c r="I239" s="135">
        <f t="shared" si="57"/>
        <v>16.936975173633471</v>
      </c>
      <c r="J239" s="140">
        <f t="shared" si="58"/>
        <v>9.8386709945726819E-2</v>
      </c>
      <c r="K239" s="159">
        <f t="shared" si="59"/>
        <v>0.10912295884614165</v>
      </c>
      <c r="L239" s="17"/>
      <c r="M239" s="40">
        <f t="shared" si="60"/>
        <v>-1.5457054282515656</v>
      </c>
      <c r="N239" s="41">
        <f t="shared" si="61"/>
        <v>0.94246031746031744</v>
      </c>
      <c r="O239" s="42">
        <f t="shared" si="62"/>
        <v>1.5757676293730736</v>
      </c>
      <c r="P239" s="31">
        <f t="shared" si="63"/>
        <v>1.8482128448505282</v>
      </c>
      <c r="BC239" s="25">
        <v>44174</v>
      </c>
      <c r="BD239">
        <v>493.60000609999997</v>
      </c>
      <c r="BE239" s="17">
        <v>238</v>
      </c>
      <c r="BI239" s="14">
        <f t="shared" si="54"/>
        <v>535.69983782077043</v>
      </c>
      <c r="BJ239" s="3">
        <f t="shared" si="64"/>
        <v>-42.099831720770453</v>
      </c>
      <c r="BK239" s="135">
        <f t="shared" si="65"/>
        <v>42.099831720770453</v>
      </c>
      <c r="BL239" s="140">
        <f t="shared" si="71"/>
        <v>1.7699588489059617</v>
      </c>
      <c r="BM239" s="36">
        <f t="shared" si="66"/>
        <v>8.5291392221420098E-2</v>
      </c>
      <c r="BN239" s="17"/>
      <c r="BO239" s="40">
        <f t="shared" si="67"/>
        <v>-1.4166682823855761</v>
      </c>
      <c r="BP239" s="41">
        <f t="shared" si="68"/>
        <v>0.94246031746031744</v>
      </c>
      <c r="BQ239" s="42">
        <f t="shared" si="69"/>
        <v>1.5757676293730736</v>
      </c>
      <c r="BR239" s="31">
        <f t="shared" si="70"/>
        <v>3.5907532597520166</v>
      </c>
    </row>
    <row r="240" spans="1:70" x14ac:dyDescent="0.3">
      <c r="A240" s="25">
        <v>44175</v>
      </c>
      <c r="B240">
        <v>155.07449339999999</v>
      </c>
      <c r="C240" s="17">
        <v>239</v>
      </c>
      <c r="G240" s="14">
        <f t="shared" si="55"/>
        <v>172.4897489401103</v>
      </c>
      <c r="H240" s="3">
        <f t="shared" si="56"/>
        <v>-17.415255540110309</v>
      </c>
      <c r="I240" s="135">
        <f t="shared" si="57"/>
        <v>17.415255540110309</v>
      </c>
      <c r="J240" s="140">
        <f t="shared" si="58"/>
        <v>0.10096400306175303</v>
      </c>
      <c r="K240" s="159">
        <f t="shared" si="59"/>
        <v>0.11230251447727967</v>
      </c>
      <c r="L240" s="17"/>
      <c r="M240" s="40">
        <f t="shared" si="60"/>
        <v>-1.5893543414199729</v>
      </c>
      <c r="N240" s="41">
        <f t="shared" si="61"/>
        <v>0.9464285714285714</v>
      </c>
      <c r="O240" s="42">
        <f t="shared" si="62"/>
        <v>1.6111691623526765</v>
      </c>
      <c r="P240" s="31">
        <f t="shared" si="63"/>
        <v>1.9557769874187627</v>
      </c>
      <c r="BC240" s="25">
        <v>44175</v>
      </c>
      <c r="BD240">
        <v>501.0899963</v>
      </c>
      <c r="BE240" s="17">
        <v>239</v>
      </c>
      <c r="BI240" s="14">
        <f t="shared" si="54"/>
        <v>536.50024351492777</v>
      </c>
      <c r="BJ240" s="3">
        <f t="shared" si="64"/>
        <v>-35.410247214927779</v>
      </c>
      <c r="BK240" s="135">
        <f t="shared" si="65"/>
        <v>35.410247214927779</v>
      </c>
      <c r="BL240" s="140">
        <f t="shared" si="71"/>
        <v>1.4887156988109245</v>
      </c>
      <c r="BM240" s="36">
        <f t="shared" si="66"/>
        <v>7.0666442108989633E-2</v>
      </c>
      <c r="BN240" s="17"/>
      <c r="BO240" s="40">
        <f t="shared" si="67"/>
        <v>-1.1915623424231183</v>
      </c>
      <c r="BP240" s="41">
        <f t="shared" si="68"/>
        <v>0.9464285714285714</v>
      </c>
      <c r="BQ240" s="42">
        <f t="shared" si="69"/>
        <v>1.6111691623526765</v>
      </c>
      <c r="BR240" s="31">
        <f t="shared" si="70"/>
        <v>2.5023161848787052</v>
      </c>
    </row>
    <row r="241" spans="1:70" x14ac:dyDescent="0.3">
      <c r="A241" s="25">
        <v>44176</v>
      </c>
      <c r="B241">
        <v>155.82099909999999</v>
      </c>
      <c r="C241" s="17">
        <v>240</v>
      </c>
      <c r="G241" s="14">
        <f t="shared" si="55"/>
        <v>172.8325160065871</v>
      </c>
      <c r="H241" s="3">
        <f t="shared" si="56"/>
        <v>-17.011516906587104</v>
      </c>
      <c r="I241" s="135">
        <f t="shared" si="57"/>
        <v>17.011516906587104</v>
      </c>
      <c r="J241" s="140">
        <f t="shared" si="58"/>
        <v>9.8427757112201919E-2</v>
      </c>
      <c r="K241" s="159">
        <f t="shared" si="59"/>
        <v>0.10917345547033593</v>
      </c>
      <c r="L241" s="17"/>
      <c r="M241" s="40">
        <f t="shared" si="60"/>
        <v>-1.5525082699677817</v>
      </c>
      <c r="N241" s="41">
        <f t="shared" si="61"/>
        <v>0.95039682539682535</v>
      </c>
      <c r="O241" s="42">
        <f t="shared" si="62"/>
        <v>1.6487134702908506</v>
      </c>
      <c r="P241" s="31">
        <f t="shared" si="63"/>
        <v>1.8572060834841542</v>
      </c>
      <c r="BC241" s="25">
        <v>44176</v>
      </c>
      <c r="BD241">
        <v>503.22000120000001</v>
      </c>
      <c r="BE241" s="17">
        <v>240</v>
      </c>
      <c r="BI241" s="14">
        <f t="shared" si="54"/>
        <v>537.30064920908512</v>
      </c>
      <c r="BJ241" s="3">
        <f t="shared" si="64"/>
        <v>-34.08064800908511</v>
      </c>
      <c r="BK241" s="135">
        <f t="shared" si="65"/>
        <v>34.08064800908511</v>
      </c>
      <c r="BL241" s="140">
        <f t="shared" si="71"/>
        <v>1.4328167608890769</v>
      </c>
      <c r="BM241" s="36">
        <f t="shared" si="66"/>
        <v>6.7725145915931276E-2</v>
      </c>
      <c r="BN241" s="17"/>
      <c r="BO241" s="40">
        <f t="shared" si="67"/>
        <v>-1.1468210466456088</v>
      </c>
      <c r="BP241" s="41">
        <f t="shared" si="68"/>
        <v>0.95039682539682535</v>
      </c>
      <c r="BQ241" s="42">
        <f t="shared" si="69"/>
        <v>1.6487134702908506</v>
      </c>
      <c r="BR241" s="31">
        <f t="shared" si="70"/>
        <v>2.3081168593247816</v>
      </c>
    </row>
    <row r="242" spans="1:70" x14ac:dyDescent="0.3">
      <c r="A242" s="25">
        <v>44179</v>
      </c>
      <c r="B242">
        <v>157.84849550000001</v>
      </c>
      <c r="C242" s="17">
        <v>241</v>
      </c>
      <c r="G242" s="14">
        <f t="shared" si="55"/>
        <v>173.17528307306392</v>
      </c>
      <c r="H242" s="3">
        <f t="shared" si="56"/>
        <v>-15.32678757306391</v>
      </c>
      <c r="I242" s="135">
        <f t="shared" si="57"/>
        <v>15.32678757306391</v>
      </c>
      <c r="J242" s="140">
        <f t="shared" si="58"/>
        <v>8.8504475356321069E-2</v>
      </c>
      <c r="K242" s="159">
        <f t="shared" si="59"/>
        <v>9.7098090954334818E-2</v>
      </c>
      <c r="L242" s="17"/>
      <c r="M242" s="40">
        <f t="shared" si="60"/>
        <v>-1.3987561832306323</v>
      </c>
      <c r="N242" s="41">
        <f t="shared" si="61"/>
        <v>0.95436507936507942</v>
      </c>
      <c r="O242" s="42">
        <f t="shared" si="62"/>
        <v>1.688737002266798</v>
      </c>
      <c r="P242" s="31">
        <f t="shared" si="63"/>
        <v>1.4882018138071282</v>
      </c>
      <c r="BC242" s="25">
        <v>44179</v>
      </c>
      <c r="BD242">
        <v>522.41998290000004</v>
      </c>
      <c r="BE242" s="17">
        <v>241</v>
      </c>
      <c r="BI242" s="14">
        <f t="shared" si="54"/>
        <v>538.10105490324247</v>
      </c>
      <c r="BJ242" s="3">
        <f t="shared" si="64"/>
        <v>-15.681072003242434</v>
      </c>
      <c r="BK242" s="135">
        <f t="shared" si="65"/>
        <v>15.681072003242434</v>
      </c>
      <c r="BL242" s="140">
        <f t="shared" si="71"/>
        <v>0.65926278129936788</v>
      </c>
      <c r="BM242" s="36">
        <f t="shared" si="66"/>
        <v>3.0016217825733622E-2</v>
      </c>
      <c r="BN242" s="17"/>
      <c r="BO242" s="40">
        <f t="shared" si="67"/>
        <v>-0.52767140467779916</v>
      </c>
      <c r="BP242" s="41">
        <f t="shared" si="68"/>
        <v>0.95436507936507942</v>
      </c>
      <c r="BQ242" s="42">
        <f t="shared" si="69"/>
        <v>1.688737002266798</v>
      </c>
      <c r="BR242" s="31">
        <f t="shared" si="70"/>
        <v>0.470686472990338</v>
      </c>
    </row>
    <row r="243" spans="1:70" x14ac:dyDescent="0.3">
      <c r="A243" s="25">
        <v>44180</v>
      </c>
      <c r="B243">
        <v>158.2559967</v>
      </c>
      <c r="C243" s="17">
        <v>242</v>
      </c>
      <c r="G243" s="14">
        <f t="shared" si="55"/>
        <v>173.51805013954072</v>
      </c>
      <c r="H243" s="3">
        <f t="shared" si="56"/>
        <v>-15.262053439540722</v>
      </c>
      <c r="I243" s="135">
        <f t="shared" si="57"/>
        <v>15.262053439540722</v>
      </c>
      <c r="J243" s="140">
        <f t="shared" si="58"/>
        <v>8.7956575280019558E-2</v>
      </c>
      <c r="K243" s="159">
        <f t="shared" si="59"/>
        <v>9.6439021318556598E-2</v>
      </c>
      <c r="L243" s="17"/>
      <c r="M243" s="40">
        <f t="shared" si="60"/>
        <v>-1.3928484045066176</v>
      </c>
      <c r="N243" s="41">
        <f t="shared" si="61"/>
        <v>0.95833333333333337</v>
      </c>
      <c r="O243" s="42">
        <f t="shared" si="62"/>
        <v>1.7316643961222455</v>
      </c>
      <c r="P243" s="31">
        <f t="shared" si="63"/>
        <v>1.4718574970208178</v>
      </c>
      <c r="BC243" s="25">
        <v>44180</v>
      </c>
      <c r="BD243">
        <v>519.78002930000002</v>
      </c>
      <c r="BE243" s="17">
        <v>242</v>
      </c>
      <c r="BI243" s="14">
        <f t="shared" si="54"/>
        <v>538.90146059739993</v>
      </c>
      <c r="BJ243" s="3">
        <f t="shared" si="64"/>
        <v>-19.121431297399909</v>
      </c>
      <c r="BK243" s="135">
        <f t="shared" si="65"/>
        <v>19.121431297399909</v>
      </c>
      <c r="BL243" s="140">
        <f t="shared" si="71"/>
        <v>0.80390218072731534</v>
      </c>
      <c r="BM243" s="36">
        <f t="shared" si="66"/>
        <v>3.6787545152804718E-2</v>
      </c>
      <c r="BN243" s="17"/>
      <c r="BO243" s="40">
        <f t="shared" si="67"/>
        <v>-0.64344022590182226</v>
      </c>
      <c r="BP243" s="41">
        <f t="shared" si="68"/>
        <v>0.95833333333333337</v>
      </c>
      <c r="BQ243" s="42">
        <f t="shared" si="69"/>
        <v>1.7316643961222455</v>
      </c>
      <c r="BR243" s="31">
        <f t="shared" si="70"/>
        <v>0.70343051723935235</v>
      </c>
    </row>
    <row r="244" spans="1:70" x14ac:dyDescent="0.3">
      <c r="A244" s="25">
        <v>44181</v>
      </c>
      <c r="B244">
        <v>162.04800420000001</v>
      </c>
      <c r="C244" s="17">
        <v>243</v>
      </c>
      <c r="G244" s="14">
        <f t="shared" si="55"/>
        <v>173.86081720601754</v>
      </c>
      <c r="H244" s="3">
        <f t="shared" si="56"/>
        <v>-11.812813006017535</v>
      </c>
      <c r="I244" s="135">
        <f t="shared" si="57"/>
        <v>11.812813006017535</v>
      </c>
      <c r="J244" s="140">
        <f t="shared" si="58"/>
        <v>6.7944078463751056E-2</v>
      </c>
      <c r="K244" s="159">
        <f t="shared" si="59"/>
        <v>7.2896997802195301E-2</v>
      </c>
      <c r="L244" s="17"/>
      <c r="M244" s="40">
        <f t="shared" si="60"/>
        <v>-1.0780631723866954</v>
      </c>
      <c r="N244" s="41">
        <f t="shared" si="61"/>
        <v>0.96230158730158732</v>
      </c>
      <c r="O244" s="42">
        <f t="shared" si="62"/>
        <v>1.7780428020381671</v>
      </c>
      <c r="P244" s="31">
        <f t="shared" si="63"/>
        <v>0.86111860373740423</v>
      </c>
      <c r="BC244" s="25">
        <v>44181</v>
      </c>
      <c r="BD244">
        <v>524.83001709999996</v>
      </c>
      <c r="BE244" s="17">
        <v>243</v>
      </c>
      <c r="BI244" s="14">
        <f t="shared" si="54"/>
        <v>539.70186629155728</v>
      </c>
      <c r="BJ244" s="3">
        <f t="shared" si="64"/>
        <v>-14.871849191557317</v>
      </c>
      <c r="BK244" s="135">
        <f t="shared" si="65"/>
        <v>14.871849191557317</v>
      </c>
      <c r="BL244" s="140">
        <f t="shared" si="71"/>
        <v>0.62524147960442555</v>
      </c>
      <c r="BM244" s="36">
        <f t="shared" si="66"/>
        <v>2.8336506501158577E-2</v>
      </c>
      <c r="BN244" s="17"/>
      <c r="BO244" s="40">
        <f t="shared" si="67"/>
        <v>-0.50044088512843965</v>
      </c>
      <c r="BP244" s="41">
        <f t="shared" si="68"/>
        <v>0.96230158730158732</v>
      </c>
      <c r="BQ244" s="42">
        <f t="shared" si="69"/>
        <v>1.7780428020381671</v>
      </c>
      <c r="BR244" s="31">
        <f t="shared" si="70"/>
        <v>0.42141625130081389</v>
      </c>
    </row>
    <row r="245" spans="1:70" x14ac:dyDescent="0.3">
      <c r="A245" s="25">
        <v>44182</v>
      </c>
      <c r="B245">
        <v>161.80400090000001</v>
      </c>
      <c r="C245" s="17">
        <v>244</v>
      </c>
      <c r="G245" s="14">
        <f t="shared" si="55"/>
        <v>174.20358427249437</v>
      </c>
      <c r="H245" s="3">
        <f t="shared" si="56"/>
        <v>-12.399583372494362</v>
      </c>
      <c r="I245" s="135">
        <f t="shared" si="57"/>
        <v>12.399583372494362</v>
      </c>
      <c r="J245" s="140">
        <f t="shared" si="58"/>
        <v>7.1178692587051312E-2</v>
      </c>
      <c r="K245" s="159">
        <f t="shared" si="59"/>
        <v>7.6633354574203005E-2</v>
      </c>
      <c r="L245" s="17"/>
      <c r="M245" s="40">
        <f t="shared" si="60"/>
        <v>-1.1316131204324551</v>
      </c>
      <c r="N245" s="41">
        <f t="shared" si="61"/>
        <v>0.96626984126984128</v>
      </c>
      <c r="O245" s="42">
        <f t="shared" si="62"/>
        <v>1.8285948988056846</v>
      </c>
      <c r="P245" s="31">
        <f t="shared" si="63"/>
        <v>0.95022166915675232</v>
      </c>
      <c r="BC245" s="25">
        <v>44182</v>
      </c>
      <c r="BD245">
        <v>532.90002440000001</v>
      </c>
      <c r="BE245" s="17">
        <v>244</v>
      </c>
      <c r="BI245" s="14">
        <f t="shared" si="54"/>
        <v>540.50227198571463</v>
      </c>
      <c r="BJ245" s="3">
        <f t="shared" si="64"/>
        <v>-7.6022475857146219</v>
      </c>
      <c r="BK245" s="135">
        <f t="shared" si="65"/>
        <v>7.6022475857146219</v>
      </c>
      <c r="BL245" s="140">
        <f t="shared" si="71"/>
        <v>0.31961328195217148</v>
      </c>
      <c r="BM245" s="36">
        <f t="shared" si="66"/>
        <v>1.4265804536740459E-2</v>
      </c>
      <c r="BN245" s="17"/>
      <c r="BO245" s="40">
        <f t="shared" si="67"/>
        <v>-0.25581724651432902</v>
      </c>
      <c r="BP245" s="41">
        <f t="shared" si="68"/>
        <v>0.96626984126984128</v>
      </c>
      <c r="BQ245" s="42">
        <f t="shared" si="69"/>
        <v>1.8285948988056846</v>
      </c>
      <c r="BR245" s="31">
        <f t="shared" si="70"/>
        <v>0.10845217809771186</v>
      </c>
    </row>
    <row r="246" spans="1:70" x14ac:dyDescent="0.3">
      <c r="A246" s="25">
        <v>44183</v>
      </c>
      <c r="B246">
        <v>160.08250430000001</v>
      </c>
      <c r="C246" s="17">
        <v>245</v>
      </c>
      <c r="G246" s="14">
        <f t="shared" si="55"/>
        <v>174.54635133897119</v>
      </c>
      <c r="H246" s="3">
        <f t="shared" si="56"/>
        <v>-14.463847038971181</v>
      </c>
      <c r="I246" s="135">
        <f t="shared" si="57"/>
        <v>14.463847038971181</v>
      </c>
      <c r="J246" s="140">
        <f t="shared" si="58"/>
        <v>8.286536457517929E-2</v>
      </c>
      <c r="K246" s="159">
        <f t="shared" si="59"/>
        <v>9.0352453581469747E-2</v>
      </c>
      <c r="L246" s="17"/>
      <c r="M246" s="40">
        <f t="shared" si="60"/>
        <v>-1.3200023411702211</v>
      </c>
      <c r="N246" s="41">
        <f t="shared" si="61"/>
        <v>0.97023809523809523</v>
      </c>
      <c r="O246" s="42">
        <f t="shared" si="62"/>
        <v>1.8843044227824219</v>
      </c>
      <c r="P246" s="31">
        <f t="shared" si="63"/>
        <v>1.3068440681981222</v>
      </c>
      <c r="BC246" s="25">
        <v>44183</v>
      </c>
      <c r="BD246">
        <v>534.45001219999995</v>
      </c>
      <c r="BE246" s="17">
        <v>245</v>
      </c>
      <c r="BI246" s="14">
        <f t="shared" si="54"/>
        <v>541.30267767987198</v>
      </c>
      <c r="BJ246" s="3">
        <f t="shared" si="64"/>
        <v>-6.8526654798720301</v>
      </c>
      <c r="BK246" s="135">
        <f t="shared" si="65"/>
        <v>6.8526654798720301</v>
      </c>
      <c r="BL246" s="140">
        <f t="shared" si="71"/>
        <v>0.28809939158754316</v>
      </c>
      <c r="BM246" s="36">
        <f t="shared" si="66"/>
        <v>1.2821901624931856E-2</v>
      </c>
      <c r="BN246" s="17"/>
      <c r="BO246" s="40">
        <f t="shared" si="67"/>
        <v>-0.23059364938847438</v>
      </c>
      <c r="BP246" s="41">
        <f t="shared" si="68"/>
        <v>0.97023809523809523</v>
      </c>
      <c r="BQ246" s="42">
        <f t="shared" si="69"/>
        <v>1.8843044227824219</v>
      </c>
      <c r="BR246" s="31">
        <f t="shared" si="70"/>
        <v>8.7864202651485632E-2</v>
      </c>
    </row>
    <row r="247" spans="1:70" x14ac:dyDescent="0.3">
      <c r="A247" s="25">
        <v>44186</v>
      </c>
      <c r="B247">
        <v>160.3090057</v>
      </c>
      <c r="C247" s="17">
        <v>246</v>
      </c>
      <c r="G247" s="14">
        <f t="shared" si="55"/>
        <v>174.88911840544802</v>
      </c>
      <c r="H247" s="3">
        <f t="shared" si="56"/>
        <v>-14.580112705448016</v>
      </c>
      <c r="I247" s="135">
        <f t="shared" si="57"/>
        <v>14.580112705448016</v>
      </c>
      <c r="J247" s="140">
        <f t="shared" si="58"/>
        <v>8.3367752312906773E-2</v>
      </c>
      <c r="K247" s="159">
        <f t="shared" si="59"/>
        <v>9.0950053877403694E-2</v>
      </c>
      <c r="L247" s="17"/>
      <c r="M247" s="40">
        <f t="shared" si="60"/>
        <v>-1.330613000390664</v>
      </c>
      <c r="N247" s="41">
        <f t="shared" si="61"/>
        <v>0.97420634920634919</v>
      </c>
      <c r="O247" s="42">
        <f t="shared" si="62"/>
        <v>1.946561720798984</v>
      </c>
      <c r="P247" s="31">
        <f t="shared" si="63"/>
        <v>1.3260620360991153</v>
      </c>
      <c r="BC247" s="25">
        <v>44186</v>
      </c>
      <c r="BD247">
        <v>528.9099731</v>
      </c>
      <c r="BE247" s="17">
        <v>246</v>
      </c>
      <c r="BI247" s="14">
        <f t="shared" si="54"/>
        <v>542.10308337402944</v>
      </c>
      <c r="BJ247" s="3">
        <f t="shared" si="64"/>
        <v>-13.193110274029436</v>
      </c>
      <c r="BK247" s="135">
        <f t="shared" si="65"/>
        <v>13.193110274029436</v>
      </c>
      <c r="BL247" s="140">
        <f t="shared" si="71"/>
        <v>0.55466402880156729</v>
      </c>
      <c r="BM247" s="36">
        <f t="shared" si="66"/>
        <v>2.4943962006810261E-2</v>
      </c>
      <c r="BN247" s="17"/>
      <c r="BO247" s="40">
        <f t="shared" si="67"/>
        <v>-0.44395096387075611</v>
      </c>
      <c r="BP247" s="41">
        <f t="shared" si="68"/>
        <v>0.97420634920634919</v>
      </c>
      <c r="BQ247" s="42">
        <f t="shared" si="69"/>
        <v>1.946561720798984</v>
      </c>
      <c r="BR247" s="31">
        <f t="shared" si="70"/>
        <v>0.32908844142704835</v>
      </c>
    </row>
    <row r="248" spans="1:70" x14ac:dyDescent="0.3">
      <c r="A248" s="25">
        <v>44187</v>
      </c>
      <c r="B248">
        <v>160.32600400000001</v>
      </c>
      <c r="C248" s="17">
        <v>247</v>
      </c>
      <c r="G248" s="14">
        <f t="shared" si="55"/>
        <v>175.23188547192484</v>
      </c>
      <c r="H248" s="3">
        <f t="shared" si="56"/>
        <v>-14.905881471924829</v>
      </c>
      <c r="I248" s="135">
        <f t="shared" si="57"/>
        <v>14.905881471924829</v>
      </c>
      <c r="J248" s="140">
        <f t="shared" si="58"/>
        <v>8.5063750993611298E-2</v>
      </c>
      <c r="K248" s="159">
        <f t="shared" si="59"/>
        <v>9.297232576148301E-2</v>
      </c>
      <c r="L248" s="17"/>
      <c r="M248" s="40">
        <f t="shared" si="60"/>
        <v>-1.3603433711053778</v>
      </c>
      <c r="N248" s="41">
        <f t="shared" si="61"/>
        <v>0.97817460317460314</v>
      </c>
      <c r="O248" s="42">
        <f t="shared" si="62"/>
        <v>2.0174287103431894</v>
      </c>
      <c r="P248" s="31">
        <f t="shared" si="63"/>
        <v>1.3858344679698491</v>
      </c>
      <c r="BC248" s="25">
        <v>44187</v>
      </c>
      <c r="BD248">
        <v>527.33001709999996</v>
      </c>
      <c r="BE248" s="17">
        <v>247</v>
      </c>
      <c r="BI248" s="14">
        <f t="shared" si="54"/>
        <v>542.90348906818679</v>
      </c>
      <c r="BJ248" s="3">
        <f t="shared" si="64"/>
        <v>-15.573471968186823</v>
      </c>
      <c r="BK248" s="135">
        <f t="shared" si="65"/>
        <v>15.573471968186823</v>
      </c>
      <c r="BL248" s="140">
        <f t="shared" si="71"/>
        <v>0.65473906644339352</v>
      </c>
      <c r="BM248" s="36">
        <f t="shared" si="66"/>
        <v>2.9532686293550315E-2</v>
      </c>
      <c r="BN248" s="17"/>
      <c r="BO248" s="40">
        <f t="shared" si="67"/>
        <v>-0.52405064063632067</v>
      </c>
      <c r="BP248" s="41">
        <f t="shared" si="68"/>
        <v>0.97817460317460314</v>
      </c>
      <c r="BQ248" s="42">
        <f t="shared" si="69"/>
        <v>2.0174287103431894</v>
      </c>
      <c r="BR248" s="31">
        <f t="shared" si="70"/>
        <v>0.45992646213786109</v>
      </c>
    </row>
    <row r="249" spans="1:70" x14ac:dyDescent="0.3">
      <c r="A249" s="25">
        <v>44188</v>
      </c>
      <c r="B249">
        <v>159.26350400000001</v>
      </c>
      <c r="C249" s="17">
        <v>248</v>
      </c>
      <c r="G249" s="14">
        <f t="shared" si="55"/>
        <v>175.57465253840166</v>
      </c>
      <c r="H249" s="3">
        <f t="shared" si="56"/>
        <v>-16.311148538401653</v>
      </c>
      <c r="I249" s="135">
        <f t="shared" si="57"/>
        <v>16.311148538401653</v>
      </c>
      <c r="J249" s="140">
        <f t="shared" si="58"/>
        <v>9.2901499747146482E-2</v>
      </c>
      <c r="K249" s="159">
        <f t="shared" si="59"/>
        <v>0.10241610996077075</v>
      </c>
      <c r="L249" s="17"/>
      <c r="M249" s="40">
        <f t="shared" si="60"/>
        <v>-1.4885911196276658</v>
      </c>
      <c r="N249" s="41">
        <f t="shared" si="61"/>
        <v>0.9821428571428571</v>
      </c>
      <c r="O249" s="42">
        <f t="shared" si="62"/>
        <v>2.100165492844468</v>
      </c>
      <c r="P249" s="31">
        <f t="shared" si="63"/>
        <v>1.6705243822954088</v>
      </c>
      <c r="BC249" s="25">
        <v>44188</v>
      </c>
      <c r="BD249">
        <v>514.47998050000001</v>
      </c>
      <c r="BE249" s="17">
        <v>248</v>
      </c>
      <c r="BI249" s="14">
        <f t="shared" si="54"/>
        <v>543.70389476234413</v>
      </c>
      <c r="BJ249" s="3">
        <f t="shared" si="64"/>
        <v>-29.223914262344124</v>
      </c>
      <c r="BK249" s="135">
        <f t="shared" si="65"/>
        <v>29.223914262344124</v>
      </c>
      <c r="BL249" s="140">
        <f t="shared" si="71"/>
        <v>1.2286302233076603</v>
      </c>
      <c r="BM249" s="36">
        <f t="shared" si="66"/>
        <v>5.6802821042604444E-2</v>
      </c>
      <c r="BN249" s="17"/>
      <c r="BO249" s="40">
        <f t="shared" si="67"/>
        <v>-0.9833909241540475</v>
      </c>
      <c r="BP249" s="41">
        <f t="shared" si="68"/>
        <v>0.9821428571428571</v>
      </c>
      <c r="BQ249" s="42">
        <f t="shared" si="69"/>
        <v>2.100165492844468</v>
      </c>
      <c r="BR249" s="31">
        <f t="shared" si="70"/>
        <v>1.6600007720083489</v>
      </c>
    </row>
    <row r="250" spans="1:70" x14ac:dyDescent="0.3">
      <c r="A250" s="25">
        <v>44189</v>
      </c>
      <c r="B250">
        <v>158.6345062</v>
      </c>
      <c r="C250" s="17">
        <v>249</v>
      </c>
      <c r="G250" s="14">
        <f t="shared" si="55"/>
        <v>175.91741960487846</v>
      </c>
      <c r="H250" s="3">
        <f t="shared" si="56"/>
        <v>-17.282913404878457</v>
      </c>
      <c r="I250" s="135">
        <f t="shared" si="57"/>
        <v>17.282913404878457</v>
      </c>
      <c r="J250" s="140">
        <f t="shared" si="58"/>
        <v>9.8244468590415676E-2</v>
      </c>
      <c r="K250" s="159">
        <f t="shared" si="59"/>
        <v>0.10894800771207278</v>
      </c>
      <c r="L250" s="17"/>
      <c r="M250" s="40">
        <f t="shared" si="60"/>
        <v>-1.5772765084706322</v>
      </c>
      <c r="N250" s="41">
        <f t="shared" si="61"/>
        <v>0.98611111111111116</v>
      </c>
      <c r="O250" s="42">
        <f t="shared" si="62"/>
        <v>2.2004105812100336</v>
      </c>
      <c r="P250" s="31">
        <f t="shared" si="63"/>
        <v>1.882938982921784</v>
      </c>
      <c r="BC250" s="25">
        <v>44189</v>
      </c>
      <c r="BD250">
        <v>513.96997069999998</v>
      </c>
      <c r="BE250" s="17">
        <v>249</v>
      </c>
      <c r="BI250" s="14">
        <f t="shared" si="54"/>
        <v>544.5043004565016</v>
      </c>
      <c r="BJ250" s="3">
        <f t="shared" si="64"/>
        <v>-30.53432975650162</v>
      </c>
      <c r="BK250" s="135">
        <f t="shared" si="65"/>
        <v>30.53432975650162</v>
      </c>
      <c r="BL250" s="140">
        <f t="shared" si="71"/>
        <v>1.2837226406600852</v>
      </c>
      <c r="BM250" s="36">
        <f t="shared" si="66"/>
        <v>5.9408781635463009E-2</v>
      </c>
      <c r="BN250" s="17"/>
      <c r="BO250" s="40">
        <f t="shared" si="67"/>
        <v>-1.0274866839573737</v>
      </c>
      <c r="BP250" s="41">
        <f t="shared" si="68"/>
        <v>0.98611111111111116</v>
      </c>
      <c r="BQ250" s="42">
        <f t="shared" si="69"/>
        <v>2.2004105812100336</v>
      </c>
      <c r="BR250" s="31">
        <f t="shared" si="70"/>
        <v>1.8140073288892251</v>
      </c>
    </row>
    <row r="251" spans="1:70" x14ac:dyDescent="0.3">
      <c r="A251" s="25">
        <v>44193</v>
      </c>
      <c r="B251">
        <v>164.19799800000001</v>
      </c>
      <c r="C251" s="17">
        <v>250</v>
      </c>
      <c r="G251" s="14">
        <f t="shared" si="55"/>
        <v>176.26018667135529</v>
      </c>
      <c r="H251" s="3">
        <f t="shared" si="56"/>
        <v>-12.062188671355273</v>
      </c>
      <c r="I251" s="135">
        <f t="shared" si="57"/>
        <v>12.062188671355273</v>
      </c>
      <c r="J251" s="140">
        <f t="shared" si="58"/>
        <v>6.8433994648183047E-2</v>
      </c>
      <c r="K251" s="159">
        <f t="shared" si="59"/>
        <v>7.3461240808522357E-2</v>
      </c>
      <c r="L251" s="17"/>
      <c r="M251" s="40">
        <f t="shared" si="60"/>
        <v>-1.1008217414720685</v>
      </c>
      <c r="N251" s="41">
        <f t="shared" si="61"/>
        <v>0.99007936507936511</v>
      </c>
      <c r="O251" s="42">
        <f t="shared" si="62"/>
        <v>2.3293360530620011</v>
      </c>
      <c r="P251" s="31">
        <f t="shared" si="63"/>
        <v>0.88610334666425994</v>
      </c>
      <c r="BC251" s="25">
        <v>44193</v>
      </c>
      <c r="BD251">
        <v>519.11999509999998</v>
      </c>
      <c r="BE251" s="17">
        <v>250</v>
      </c>
      <c r="BI251" s="14">
        <f t="shared" si="54"/>
        <v>545.30470615065894</v>
      </c>
      <c r="BJ251" s="3">
        <f t="shared" si="64"/>
        <v>-26.184711050658962</v>
      </c>
      <c r="BK251" s="135">
        <f t="shared" si="65"/>
        <v>26.184711050658962</v>
      </c>
      <c r="BL251" s="140">
        <f t="shared" si="71"/>
        <v>1.1008562062088783</v>
      </c>
      <c r="BM251" s="36">
        <f t="shared" si="66"/>
        <v>5.0440575007354327E-2</v>
      </c>
      <c r="BN251" s="17"/>
      <c r="BO251" s="40">
        <f t="shared" si="67"/>
        <v>-0.88112109033914021</v>
      </c>
      <c r="BP251" s="41">
        <f t="shared" si="68"/>
        <v>0.99007936507936511</v>
      </c>
      <c r="BQ251" s="42">
        <f t="shared" si="69"/>
        <v>2.3293360530620011</v>
      </c>
      <c r="BR251" s="31">
        <f t="shared" si="70"/>
        <v>1.3207718817966634</v>
      </c>
    </row>
    <row r="252" spans="1:70" x14ac:dyDescent="0.3">
      <c r="A252" s="25">
        <v>44194</v>
      </c>
      <c r="B252">
        <v>166.1000061</v>
      </c>
      <c r="C252" s="17">
        <v>251</v>
      </c>
      <c r="G252" s="14">
        <f t="shared" si="55"/>
        <v>176.60295373783208</v>
      </c>
      <c r="H252" s="3">
        <f t="shared" si="56"/>
        <v>-10.502947637832079</v>
      </c>
      <c r="I252" s="135">
        <f t="shared" si="57"/>
        <v>10.502947637832079</v>
      </c>
      <c r="J252" s="140">
        <f t="shared" si="58"/>
        <v>5.9472094976529978E-2</v>
      </c>
      <c r="K252" s="159">
        <f t="shared" si="59"/>
        <v>6.3232674606338135E-2</v>
      </c>
      <c r="L252" s="17"/>
      <c r="M252" s="40">
        <f t="shared" si="60"/>
        <v>-0.95852199167841401</v>
      </c>
      <c r="N252" s="41">
        <f t="shared" si="61"/>
        <v>0.99404761904761907</v>
      </c>
      <c r="O252" s="42">
        <f t="shared" si="62"/>
        <v>2.5149548778025288</v>
      </c>
      <c r="P252" s="31">
        <f t="shared" si="63"/>
        <v>0.66412947039044357</v>
      </c>
      <c r="BC252" s="25">
        <v>44194</v>
      </c>
      <c r="BD252">
        <v>530.86999509999998</v>
      </c>
      <c r="BE252" s="17">
        <v>251</v>
      </c>
      <c r="BI252" s="14">
        <f t="shared" si="54"/>
        <v>546.10511184481629</v>
      </c>
      <c r="BJ252" s="3">
        <f t="shared" si="64"/>
        <v>-15.23511674481631</v>
      </c>
      <c r="BK252" s="135">
        <f t="shared" si="65"/>
        <v>15.23511674481631</v>
      </c>
      <c r="BL252" s="140">
        <f t="shared" si="71"/>
        <v>0.64051395443700199</v>
      </c>
      <c r="BM252" s="36">
        <f t="shared" si="66"/>
        <v>2.869839487150987E-2</v>
      </c>
      <c r="BN252" s="17"/>
      <c r="BO252" s="40">
        <f t="shared" si="67"/>
        <v>-0.51266491547932413</v>
      </c>
      <c r="BP252" s="41">
        <f t="shared" si="68"/>
        <v>0.99404761904761907</v>
      </c>
      <c r="BQ252" s="42">
        <f t="shared" si="69"/>
        <v>2.5149548778025288</v>
      </c>
      <c r="BR252" s="31">
        <f t="shared" si="70"/>
        <v>0.43722339625629053</v>
      </c>
    </row>
    <row r="253" spans="1:70" x14ac:dyDescent="0.3">
      <c r="A253" s="25">
        <v>44195</v>
      </c>
      <c r="B253">
        <v>164.29249569999999</v>
      </c>
      <c r="C253" s="17">
        <v>252</v>
      </c>
      <c r="G253" s="14">
        <f t="shared" si="55"/>
        <v>176.94572080430891</v>
      </c>
      <c r="H253" s="3">
        <f t="shared" si="56"/>
        <v>-12.653225104308916</v>
      </c>
      <c r="I253" s="136">
        <f>AVERAGE(I2:I252)</f>
        <v>8.6611266208271651</v>
      </c>
      <c r="J253" s="140"/>
      <c r="K253" s="159">
        <f t="shared" si="59"/>
        <v>7.7016451971207822E-2</v>
      </c>
      <c r="L253" s="17"/>
      <c r="M253" s="40">
        <f t="shared" si="60"/>
        <v>-1.1547610200826366</v>
      </c>
      <c r="N253" s="41">
        <f t="shared" si="61"/>
        <v>0.99801587301587302</v>
      </c>
      <c r="O253" s="42">
        <f t="shared" si="62"/>
        <v>2.8806743591110586</v>
      </c>
      <c r="P253" s="31">
        <f t="shared" si="63"/>
        <v>0.97450650352688872</v>
      </c>
      <c r="BC253" s="25">
        <v>44195</v>
      </c>
      <c r="BD253">
        <v>524.5900269</v>
      </c>
      <c r="BE253" s="17">
        <v>252</v>
      </c>
      <c r="BI253" s="14">
        <f t="shared" si="54"/>
        <v>546.90551753897375</v>
      </c>
      <c r="BJ253" s="3">
        <f t="shared" si="64"/>
        <v>-22.315490638973756</v>
      </c>
      <c r="BK253" s="135">
        <f t="shared" si="65"/>
        <v>22.315490638973756</v>
      </c>
      <c r="BL253" s="140">
        <f t="shared" si="71"/>
        <v>0.93818665086595088</v>
      </c>
      <c r="BM253" s="36">
        <f t="shared" si="66"/>
        <v>4.2538915142638897E-2</v>
      </c>
      <c r="BN253" s="17"/>
      <c r="BO253" s="40">
        <f t="shared" si="67"/>
        <v>-0.7509210013898775</v>
      </c>
      <c r="BP253" s="41">
        <f t="shared" si="68"/>
        <v>0.99801587301587302</v>
      </c>
      <c r="BQ253" s="42">
        <f t="shared" si="69"/>
        <v>2.8806743591110586</v>
      </c>
      <c r="BR253" s="31">
        <f t="shared" si="70"/>
        <v>0.94927676265765726</v>
      </c>
    </row>
    <row r="254" spans="1:70" x14ac:dyDescent="0.3">
      <c r="A254" s="25">
        <v>44196</v>
      </c>
      <c r="C254" s="17">
        <v>253</v>
      </c>
      <c r="G254" s="19">
        <f t="shared" si="55"/>
        <v>177.28848787078573</v>
      </c>
      <c r="H254" s="3"/>
      <c r="I254" s="136"/>
      <c r="J254" s="141"/>
      <c r="L254" s="17"/>
      <c r="M254" s="40">
        <f t="shared" si="60"/>
        <v>-1.2351559123045438E-16</v>
      </c>
      <c r="N254" s="41">
        <f t="shared" si="61"/>
        <v>1.001984126984127</v>
      </c>
      <c r="O254" s="42"/>
      <c r="P254" s="31"/>
      <c r="BC254" s="25">
        <v>44196</v>
      </c>
      <c r="BE254" s="17">
        <v>253</v>
      </c>
      <c r="BI254" s="14">
        <f t="shared" si="54"/>
        <v>547.7059232331311</v>
      </c>
      <c r="BK254" s="136">
        <f>AVERAGE('Part 3'!BK2:BK253)</f>
        <v>23.785768661679899</v>
      </c>
      <c r="BL254" s="141">
        <f t="shared" si="71"/>
        <v>1</v>
      </c>
      <c r="BN254" s="17"/>
      <c r="BO254" s="40">
        <f t="shared" si="67"/>
        <v>3.5295587374453587E-15</v>
      </c>
      <c r="BP254" s="41">
        <f t="shared" si="68"/>
        <v>1.001984126984127</v>
      </c>
      <c r="BQ254" s="42"/>
      <c r="BR254" s="31"/>
    </row>
    <row r="255" spans="1:70" x14ac:dyDescent="0.3">
      <c r="A255" s="25">
        <v>44200</v>
      </c>
      <c r="C255" s="17">
        <v>254</v>
      </c>
      <c r="G255" s="19">
        <f t="shared" si="55"/>
        <v>177.63125493726255</v>
      </c>
      <c r="H255" s="3"/>
      <c r="I255" s="135"/>
      <c r="J255" s="119"/>
      <c r="L255" s="17"/>
      <c r="M255" s="40">
        <f t="shared" si="60"/>
        <v>-1.2351559123045438E-16</v>
      </c>
      <c r="N255" s="41">
        <f t="shared" si="61"/>
        <v>1.0059523809523809</v>
      </c>
      <c r="O255" s="42"/>
      <c r="P255" s="31"/>
      <c r="BC255" s="25">
        <v>44200</v>
      </c>
      <c r="BE255" s="17">
        <v>254</v>
      </c>
      <c r="BI255" s="14">
        <f t="shared" si="54"/>
        <v>548.50632892728845</v>
      </c>
      <c r="BK255" s="135"/>
      <c r="BL255" s="119"/>
      <c r="BN255" s="17"/>
      <c r="BO255" s="40">
        <f t="shared" si="67"/>
        <v>3.5295587374453587E-15</v>
      </c>
      <c r="BP255" s="41">
        <f t="shared" si="68"/>
        <v>1.0059523809523809</v>
      </c>
      <c r="BQ255" s="42"/>
      <c r="BR255" s="31"/>
    </row>
    <row r="256" spans="1:70" x14ac:dyDescent="0.3">
      <c r="A256" s="25">
        <v>44201</v>
      </c>
      <c r="C256" s="17">
        <v>255</v>
      </c>
      <c r="G256" s="19">
        <f t="shared" si="55"/>
        <v>177.97402200373938</v>
      </c>
      <c r="H256" s="3"/>
      <c r="I256" s="135"/>
      <c r="J256" s="119"/>
      <c r="L256" s="17"/>
      <c r="M256" s="40">
        <f t="shared" si="60"/>
        <v>-1.2351559123045438E-16</v>
      </c>
      <c r="N256" s="41">
        <f t="shared" si="61"/>
        <v>1.0099206349206349</v>
      </c>
      <c r="O256" s="42"/>
      <c r="P256" s="31"/>
      <c r="BC256" s="25">
        <v>44201</v>
      </c>
      <c r="BE256" s="17">
        <v>255</v>
      </c>
      <c r="BI256" s="14">
        <f t="shared" si="54"/>
        <v>549.30673462144591</v>
      </c>
      <c r="BK256" s="135"/>
      <c r="BL256" s="119"/>
      <c r="BN256" s="17"/>
      <c r="BO256" s="40">
        <f t="shared" si="67"/>
        <v>3.5295587374453587E-15</v>
      </c>
      <c r="BP256" s="41">
        <f t="shared" si="68"/>
        <v>1.0099206349206349</v>
      </c>
      <c r="BQ256" s="42"/>
      <c r="BR256" s="31"/>
    </row>
    <row r="257" spans="1:70" x14ac:dyDescent="0.3">
      <c r="A257" s="25">
        <v>44202</v>
      </c>
      <c r="C257" s="17">
        <v>256</v>
      </c>
      <c r="G257" s="19">
        <f t="shared" si="55"/>
        <v>178.3167890702162</v>
      </c>
      <c r="H257" s="3"/>
      <c r="I257" s="135"/>
      <c r="J257" s="119"/>
      <c r="L257" s="17"/>
      <c r="M257" s="40">
        <f t="shared" si="60"/>
        <v>-1.2351559123045438E-16</v>
      </c>
      <c r="N257" s="41">
        <f t="shared" si="61"/>
        <v>1.0138888888888888</v>
      </c>
      <c r="O257" s="42"/>
      <c r="P257" s="31"/>
      <c r="BC257" s="25">
        <v>44202</v>
      </c>
      <c r="BE257" s="17">
        <v>256</v>
      </c>
      <c r="BI257" s="14">
        <f t="shared" si="54"/>
        <v>550.10714031560326</v>
      </c>
      <c r="BK257" s="135"/>
      <c r="BL257" s="119"/>
      <c r="BN257" s="17"/>
      <c r="BO257" s="40">
        <f t="shared" si="67"/>
        <v>3.5295587374453587E-15</v>
      </c>
      <c r="BP257" s="41">
        <f t="shared" si="68"/>
        <v>1.0138888888888888</v>
      </c>
      <c r="BQ257" s="42"/>
      <c r="BR257" s="31"/>
    </row>
    <row r="258" spans="1:70" x14ac:dyDescent="0.3">
      <c r="A258" s="25">
        <v>44203</v>
      </c>
      <c r="C258" s="17">
        <v>257</v>
      </c>
      <c r="G258" s="19">
        <f t="shared" si="55"/>
        <v>178.65955613669303</v>
      </c>
      <c r="H258" s="3"/>
      <c r="I258" s="135"/>
      <c r="J258" s="119"/>
      <c r="L258" s="17"/>
      <c r="M258" s="40">
        <f t="shared" si="60"/>
        <v>-1.2351559123045438E-16</v>
      </c>
      <c r="N258" s="41">
        <f t="shared" si="61"/>
        <v>1.0178571428571428</v>
      </c>
      <c r="O258" s="42"/>
      <c r="P258" s="31"/>
      <c r="BC258" s="25">
        <v>44203</v>
      </c>
      <c r="BE258" s="17">
        <v>257</v>
      </c>
      <c r="BI258" s="14">
        <f t="shared" ref="BI258:BI263" si="72">($BH$17)*(BE258)+$BH$18</f>
        <v>550.90754600976061</v>
      </c>
      <c r="BK258" s="135"/>
      <c r="BL258" s="119"/>
      <c r="BN258" s="17"/>
      <c r="BO258" s="40">
        <f t="shared" si="67"/>
        <v>3.5295587374453587E-15</v>
      </c>
      <c r="BP258" s="41">
        <f t="shared" si="68"/>
        <v>1.0178571428571428</v>
      </c>
      <c r="BQ258" s="42"/>
      <c r="BR258" s="31"/>
    </row>
    <row r="259" spans="1:70" x14ac:dyDescent="0.3">
      <c r="A259" s="25">
        <v>44204</v>
      </c>
      <c r="C259" s="17">
        <v>258</v>
      </c>
      <c r="G259" s="19">
        <f t="shared" ref="G259:G263" si="73">($F$17)*(C259)+$F$18</f>
        <v>179.00232320316982</v>
      </c>
      <c r="H259" s="3"/>
      <c r="I259" s="135"/>
      <c r="J259" s="119"/>
      <c r="L259" s="17"/>
      <c r="M259" s="40">
        <f t="shared" ref="M259:M263" si="74">STANDARDIZE(H259,AVERAGE($H$2:$H$253),_xlfn.STDEV.S($H$2:$H$253))</f>
        <v>-1.2351559123045438E-16</v>
      </c>
      <c r="N259" s="41">
        <f t="shared" ref="N259:N263" si="75">(C259-0.5)/252</f>
        <v>1.0218253968253967</v>
      </c>
      <c r="O259" s="42"/>
      <c r="P259" s="31"/>
      <c r="BC259" s="25">
        <v>44204</v>
      </c>
      <c r="BE259" s="17">
        <v>258</v>
      </c>
      <c r="BI259" s="14">
        <f t="shared" si="72"/>
        <v>551.70795170391796</v>
      </c>
      <c r="BK259" s="135"/>
      <c r="BL259" s="119"/>
      <c r="BN259" s="17"/>
      <c r="BO259" s="40">
        <f t="shared" ref="BO259:BO263" si="76">STANDARDIZE(BJ259,AVERAGE($BJ$2:$BJ$253),_xlfn.STDEV.S($BJ$2:$BJ$253))</f>
        <v>3.5295587374453587E-15</v>
      </c>
      <c r="BP259" s="41">
        <f t="shared" ref="BP259:BP263" si="77">(BE259-0.5)/252</f>
        <v>1.0218253968253967</v>
      </c>
      <c r="BQ259" s="42"/>
      <c r="BR259" s="31"/>
    </row>
    <row r="260" spans="1:70" x14ac:dyDescent="0.3">
      <c r="A260" s="25">
        <v>44207</v>
      </c>
      <c r="C260" s="17">
        <v>259</v>
      </c>
      <c r="G260" s="19">
        <f t="shared" si="73"/>
        <v>179.34509026964665</v>
      </c>
      <c r="H260" s="3"/>
      <c r="I260" s="135"/>
      <c r="J260" s="119"/>
      <c r="L260" s="17"/>
      <c r="M260" s="40">
        <f t="shared" si="74"/>
        <v>-1.2351559123045438E-16</v>
      </c>
      <c r="N260" s="41">
        <f t="shared" si="75"/>
        <v>1.0257936507936507</v>
      </c>
      <c r="O260" s="42"/>
      <c r="P260" s="31"/>
      <c r="BC260" s="25">
        <v>44207</v>
      </c>
      <c r="BE260" s="17">
        <v>259</v>
      </c>
      <c r="BI260" s="14">
        <f t="shared" si="72"/>
        <v>552.50835739807542</v>
      </c>
      <c r="BK260" s="135"/>
      <c r="BL260" s="119"/>
      <c r="BN260" s="17"/>
      <c r="BO260" s="40">
        <f t="shared" si="76"/>
        <v>3.5295587374453587E-15</v>
      </c>
      <c r="BP260" s="41">
        <f t="shared" si="77"/>
        <v>1.0257936507936507</v>
      </c>
      <c r="BQ260" s="42"/>
      <c r="BR260" s="31"/>
    </row>
    <row r="261" spans="1:70" x14ac:dyDescent="0.3">
      <c r="A261" s="25">
        <v>44208</v>
      </c>
      <c r="C261" s="17">
        <v>260</v>
      </c>
      <c r="G261" s="19">
        <f t="shared" si="73"/>
        <v>179.68785733612344</v>
      </c>
      <c r="H261" s="3"/>
      <c r="I261" s="135"/>
      <c r="J261" s="119"/>
      <c r="L261" s="17"/>
      <c r="M261" s="40">
        <f t="shared" si="74"/>
        <v>-1.2351559123045438E-16</v>
      </c>
      <c r="N261" s="41">
        <f t="shared" si="75"/>
        <v>1.0297619047619047</v>
      </c>
      <c r="O261" s="42"/>
      <c r="P261" s="31"/>
      <c r="BC261" s="25">
        <v>44208</v>
      </c>
      <c r="BE261" s="17">
        <v>260</v>
      </c>
      <c r="BI261" s="14">
        <f t="shared" si="72"/>
        <v>553.30876309223277</v>
      </c>
      <c r="BK261" s="135"/>
      <c r="BL261" s="119"/>
      <c r="BN261" s="17"/>
      <c r="BO261" s="40">
        <f t="shared" si="76"/>
        <v>3.5295587374453587E-15</v>
      </c>
      <c r="BP261" s="41">
        <f t="shared" si="77"/>
        <v>1.0297619047619047</v>
      </c>
      <c r="BQ261" s="42"/>
      <c r="BR261" s="31"/>
    </row>
    <row r="262" spans="1:70" x14ac:dyDescent="0.3">
      <c r="A262" s="25">
        <v>44209</v>
      </c>
      <c r="C262" s="17">
        <v>261</v>
      </c>
      <c r="G262" s="19">
        <f t="shared" si="73"/>
        <v>180.03062440260027</v>
      </c>
      <c r="H262" s="3"/>
      <c r="I262" s="135"/>
      <c r="J262" s="119"/>
      <c r="L262" s="17"/>
      <c r="M262" s="40">
        <f t="shared" si="74"/>
        <v>-1.2351559123045438E-16</v>
      </c>
      <c r="N262" s="41">
        <f t="shared" si="75"/>
        <v>1.0337301587301588</v>
      </c>
      <c r="O262" s="42"/>
      <c r="P262" s="31"/>
      <c r="BC262" s="25">
        <v>44209</v>
      </c>
      <c r="BE262" s="17">
        <v>261</v>
      </c>
      <c r="BI262" s="14">
        <f t="shared" si="72"/>
        <v>554.10916878639011</v>
      </c>
      <c r="BK262" s="135"/>
      <c r="BL262" s="119"/>
      <c r="BN262" s="17"/>
      <c r="BO262" s="40">
        <f t="shared" si="76"/>
        <v>3.5295587374453587E-15</v>
      </c>
      <c r="BP262" s="41">
        <f t="shared" si="77"/>
        <v>1.0337301587301588</v>
      </c>
      <c r="BQ262" s="42"/>
      <c r="BR262" s="31"/>
    </row>
    <row r="263" spans="1:70" ht="15" thickBot="1" x14ac:dyDescent="0.35">
      <c r="A263" s="27">
        <v>44210</v>
      </c>
      <c r="B263" s="13"/>
      <c r="C263" s="18">
        <v>262</v>
      </c>
      <c r="G263" s="133">
        <f t="shared" si="73"/>
        <v>180.37339146907709</v>
      </c>
      <c r="H263" s="4"/>
      <c r="I263" s="137"/>
      <c r="J263" s="138"/>
      <c r="K263" s="13"/>
      <c r="L263" s="18"/>
      <c r="M263" s="8">
        <f t="shared" si="74"/>
        <v>-1.2351559123045438E-16</v>
      </c>
      <c r="N263" s="44">
        <f t="shared" si="75"/>
        <v>1.0376984126984128</v>
      </c>
      <c r="O263" s="45"/>
      <c r="P263" s="32"/>
      <c r="BC263" s="27">
        <v>44210</v>
      </c>
      <c r="BD263" s="13"/>
      <c r="BE263" s="18">
        <v>262</v>
      </c>
      <c r="BI263" s="15">
        <f t="shared" si="72"/>
        <v>554.90957448054746</v>
      </c>
      <c r="BJ263" s="13"/>
      <c r="BK263" s="137"/>
      <c r="BL263" s="138"/>
      <c r="BM263" s="13"/>
      <c r="BN263" s="18"/>
      <c r="BO263" s="43">
        <f t="shared" si="76"/>
        <v>3.5295587374453587E-15</v>
      </c>
      <c r="BP263" s="44">
        <f t="shared" si="77"/>
        <v>1.0376984126984128</v>
      </c>
      <c r="BQ263" s="45"/>
      <c r="BR263" s="32"/>
    </row>
    <row r="264" spans="1:70" ht="15" thickTop="1" x14ac:dyDescent="0.3"/>
  </sheetData>
  <mergeCells count="2">
    <mergeCell ref="CF5:CR5"/>
    <mergeCell ref="AF5:AR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91BC-700C-48FD-95AD-2C94A0845AAC}">
  <dimension ref="A1:U264"/>
  <sheetViews>
    <sheetView zoomScale="57" workbookViewId="0">
      <selection activeCell="L14" sqref="L14"/>
    </sheetView>
  </sheetViews>
  <sheetFormatPr defaultRowHeight="14.4" x14ac:dyDescent="0.3"/>
  <cols>
    <col min="1" max="1" width="6.77734375" bestFit="1" customWidth="1"/>
    <col min="2" max="2" width="14.109375" bestFit="1" customWidth="1"/>
    <col min="3" max="3" width="26.6640625" bestFit="1" customWidth="1"/>
    <col min="4" max="4" width="10.6640625" bestFit="1" customWidth="1"/>
    <col min="5" max="5" width="13" bestFit="1" customWidth="1"/>
    <col min="6" max="6" width="10.44140625" customWidth="1"/>
    <col min="7" max="7" width="11.77734375" bestFit="1" customWidth="1"/>
    <col min="8" max="8" width="9.88671875" bestFit="1" customWidth="1"/>
    <col min="14" max="14" width="5.5546875" bestFit="1" customWidth="1"/>
    <col min="15" max="15" width="14.109375" bestFit="1" customWidth="1"/>
    <col min="16" max="16" width="26.6640625" bestFit="1" customWidth="1"/>
    <col min="17" max="17" width="10.6640625" bestFit="1" customWidth="1"/>
    <col min="18" max="18" width="13" bestFit="1" customWidth="1"/>
    <col min="19" max="19" width="10.44140625" bestFit="1" customWidth="1"/>
    <col min="20" max="20" width="12.44140625" bestFit="1" customWidth="1"/>
    <col min="21" max="21" width="10.44140625" bestFit="1" customWidth="1"/>
  </cols>
  <sheetData>
    <row r="1" spans="1:21" ht="24.6" thickTop="1" thickBot="1" x14ac:dyDescent="0.5">
      <c r="B1" s="12" t="s">
        <v>2</v>
      </c>
      <c r="C1" s="24" t="s">
        <v>16</v>
      </c>
      <c r="D1" s="51" t="s">
        <v>1</v>
      </c>
      <c r="E1" s="51" t="s">
        <v>45</v>
      </c>
      <c r="F1" s="51" t="s">
        <v>6</v>
      </c>
      <c r="G1" s="56" t="s">
        <v>46</v>
      </c>
      <c r="H1" s="51" t="s">
        <v>5</v>
      </c>
      <c r="O1" s="12" t="s">
        <v>3</v>
      </c>
      <c r="P1" s="24" t="s">
        <v>16</v>
      </c>
      <c r="Q1" s="51" t="s">
        <v>1</v>
      </c>
      <c r="R1" s="51" t="s">
        <v>45</v>
      </c>
      <c r="S1" s="51" t="s">
        <v>6</v>
      </c>
      <c r="T1" s="56" t="s">
        <v>38</v>
      </c>
      <c r="U1" s="51" t="s">
        <v>6</v>
      </c>
    </row>
    <row r="2" spans="1:21" ht="15" thickTop="1" x14ac:dyDescent="0.3">
      <c r="B2" s="52">
        <v>94.900497439999995</v>
      </c>
      <c r="C2" s="54">
        <v>0</v>
      </c>
      <c r="D2" s="17">
        <v>1</v>
      </c>
      <c r="E2" s="17"/>
      <c r="F2" s="17"/>
      <c r="G2" s="57"/>
      <c r="H2" s="61">
        <f>AVERAGE(G3:G253)</f>
        <v>1.7919655608049749E-2</v>
      </c>
      <c r="O2" s="52">
        <v>329.80999759999997</v>
      </c>
      <c r="P2" s="54">
        <v>0</v>
      </c>
      <c r="Q2" s="17">
        <v>1</v>
      </c>
      <c r="R2" s="17"/>
      <c r="S2" s="17"/>
      <c r="T2" s="57"/>
      <c r="U2" s="61">
        <f>AVERAGE(T3:T253)</f>
        <v>2.1075619924813903E-2</v>
      </c>
    </row>
    <row r="3" spans="1:21" x14ac:dyDescent="0.3">
      <c r="B3" s="53">
        <v>93.748497009999994</v>
      </c>
      <c r="C3" s="54">
        <f>B2</f>
        <v>94.900497439999995</v>
      </c>
      <c r="D3" s="17">
        <v>2</v>
      </c>
      <c r="E3" s="142">
        <f>ABS((B3-C3))</f>
        <v>1.1520004300000011</v>
      </c>
      <c r="F3" s="147">
        <f>E3/$E$254</f>
        <v>0.48850516596603355</v>
      </c>
      <c r="G3" s="58">
        <f>ABS((B3-C3)/B3)</f>
        <v>1.2288201589803826E-2</v>
      </c>
      <c r="H3" s="17"/>
      <c r="O3" s="53">
        <v>325.89999390000003</v>
      </c>
      <c r="P3" s="54">
        <f>O2</f>
        <v>329.80999759999997</v>
      </c>
      <c r="Q3" s="17">
        <v>2</v>
      </c>
      <c r="R3" s="142">
        <f>ABS((O3-P3))</f>
        <v>3.9100036999999475</v>
      </c>
      <c r="S3" s="147">
        <f>R3/P3</f>
        <v>1.1855321938245416E-2</v>
      </c>
      <c r="T3" s="160">
        <f>ABS((O3-P3)/O3)</f>
        <v>1.1997556837020694E-2</v>
      </c>
      <c r="U3" s="17"/>
    </row>
    <row r="4" spans="1:21" x14ac:dyDescent="0.3">
      <c r="B4" s="53">
        <v>95.143997189999993</v>
      </c>
      <c r="C4" s="54">
        <f t="shared" ref="C4:C67" si="0">B3</f>
        <v>93.748497009999994</v>
      </c>
      <c r="D4" s="17">
        <v>3</v>
      </c>
      <c r="E4" s="142">
        <f t="shared" ref="E4:E67" si="1">ABS((B4-C4))</f>
        <v>1.3955001799999991</v>
      </c>
      <c r="F4" s="147">
        <f t="shared" ref="F4:F67" si="2">E4/$E$254</f>
        <v>0.59176110466949094</v>
      </c>
      <c r="G4" s="58">
        <f t="shared" ref="G4:G67" si="3">ABS((B4-C4)/B4)</f>
        <v>1.4667243559393695E-2</v>
      </c>
      <c r="H4" s="17"/>
      <c r="O4" s="53">
        <v>335.82998659999998</v>
      </c>
      <c r="P4" s="54">
        <f t="shared" ref="P4:P67" si="4">O3</f>
        <v>325.89999390000003</v>
      </c>
      <c r="Q4" s="17">
        <v>3</v>
      </c>
      <c r="R4" s="142">
        <f t="shared" ref="R4:R67" si="5">ABS((O4-P4))</f>
        <v>9.929992699999957</v>
      </c>
      <c r="S4" s="147">
        <f t="shared" ref="S4:S67" si="6">R4/P4</f>
        <v>3.0469447333119317E-2</v>
      </c>
      <c r="T4" s="160">
        <f t="shared" ref="T4:T67" si="7">ABS((O4-P4)/O4)</f>
        <v>2.9568511140213818E-2</v>
      </c>
      <c r="U4" s="17"/>
    </row>
    <row r="5" spans="1:21" x14ac:dyDescent="0.3">
      <c r="B5" s="53">
        <v>95.343002319999997</v>
      </c>
      <c r="C5" s="54">
        <f t="shared" si="0"/>
        <v>95.143997189999993</v>
      </c>
      <c r="D5" s="17">
        <v>4</v>
      </c>
      <c r="E5" s="142">
        <f t="shared" si="1"/>
        <v>0.19900513000000331</v>
      </c>
      <c r="F5" s="147">
        <f t="shared" si="2"/>
        <v>8.4388018899214823E-2</v>
      </c>
      <c r="G5" s="58">
        <f t="shared" si="3"/>
        <v>2.0872547030990466E-3</v>
      </c>
      <c r="H5" s="17"/>
      <c r="O5" s="53">
        <v>330.75</v>
      </c>
      <c r="P5" s="54">
        <f t="shared" si="4"/>
        <v>335.82998659999998</v>
      </c>
      <c r="Q5" s="17">
        <v>4</v>
      </c>
      <c r="R5" s="142">
        <f t="shared" si="5"/>
        <v>5.0799865999999838</v>
      </c>
      <c r="S5" s="147">
        <f t="shared" si="6"/>
        <v>1.5126661711869847E-2</v>
      </c>
      <c r="T5" s="160">
        <f t="shared" si="7"/>
        <v>1.5358991987906224E-2</v>
      </c>
      <c r="U5" s="17"/>
    </row>
    <row r="6" spans="1:21" x14ac:dyDescent="0.3">
      <c r="B6" s="53">
        <v>94.598503109999996</v>
      </c>
      <c r="C6" s="54">
        <f t="shared" si="0"/>
        <v>95.343002319999997</v>
      </c>
      <c r="D6" s="17">
        <v>5</v>
      </c>
      <c r="E6" s="142">
        <f t="shared" si="1"/>
        <v>0.74449921000000074</v>
      </c>
      <c r="F6" s="147">
        <f t="shared" si="2"/>
        <v>0.31570449165772524</v>
      </c>
      <c r="G6" s="58">
        <f t="shared" si="3"/>
        <v>7.8700950387585976E-3</v>
      </c>
      <c r="H6" s="17"/>
      <c r="O6" s="53">
        <v>339.26000979999998</v>
      </c>
      <c r="P6" s="54">
        <f t="shared" si="4"/>
        <v>330.75</v>
      </c>
      <c r="Q6" s="17">
        <v>5</v>
      </c>
      <c r="R6" s="142">
        <f t="shared" si="5"/>
        <v>8.5100097999999775</v>
      </c>
      <c r="S6" s="147">
        <f t="shared" si="6"/>
        <v>2.5729432501889579E-2</v>
      </c>
      <c r="T6" s="160">
        <f t="shared" si="7"/>
        <v>2.5084034528610622E-2</v>
      </c>
      <c r="U6" s="17"/>
    </row>
    <row r="7" spans="1:21" x14ac:dyDescent="0.3">
      <c r="B7" s="53">
        <v>95.052497860000003</v>
      </c>
      <c r="C7" s="54">
        <f t="shared" si="0"/>
        <v>94.598503109999996</v>
      </c>
      <c r="D7" s="17">
        <v>6</v>
      </c>
      <c r="E7" s="142">
        <f t="shared" si="1"/>
        <v>0.45399475000000677</v>
      </c>
      <c r="F7" s="147">
        <f t="shared" si="2"/>
        <v>0.19251623082854319</v>
      </c>
      <c r="G7" s="58">
        <f t="shared" si="3"/>
        <v>4.7762527047809115E-3</v>
      </c>
      <c r="H7" s="17"/>
      <c r="O7" s="53">
        <v>335.6600037</v>
      </c>
      <c r="P7" s="54">
        <f t="shared" si="4"/>
        <v>339.26000979999998</v>
      </c>
      <c r="Q7" s="17">
        <v>6</v>
      </c>
      <c r="R7" s="142">
        <f t="shared" si="5"/>
        <v>3.6000060999999732</v>
      </c>
      <c r="S7" s="147">
        <f t="shared" si="6"/>
        <v>1.0611348216732774E-2</v>
      </c>
      <c r="T7" s="160">
        <f t="shared" si="7"/>
        <v>1.0725156587966673E-2</v>
      </c>
      <c r="U7" s="17"/>
    </row>
    <row r="8" spans="1:21" x14ac:dyDescent="0.3">
      <c r="B8" s="53">
        <v>94.157997129999998</v>
      </c>
      <c r="C8" s="54">
        <f t="shared" si="0"/>
        <v>95.052497860000003</v>
      </c>
      <c r="D8" s="17">
        <v>7</v>
      </c>
      <c r="E8" s="142">
        <f t="shared" si="1"/>
        <v>0.8945007300000043</v>
      </c>
      <c r="F8" s="147">
        <f t="shared" si="2"/>
        <v>0.37931255595572116</v>
      </c>
      <c r="G8" s="58">
        <f t="shared" si="3"/>
        <v>9.4999974220458909E-3</v>
      </c>
      <c r="H8" s="17"/>
      <c r="O8" s="53">
        <v>329.0499878</v>
      </c>
      <c r="P8" s="54">
        <f t="shared" si="4"/>
        <v>335.6600037</v>
      </c>
      <c r="Q8" s="17">
        <v>7</v>
      </c>
      <c r="R8" s="142">
        <f t="shared" si="5"/>
        <v>6.6100159000000076</v>
      </c>
      <c r="S8" s="147">
        <f t="shared" si="6"/>
        <v>1.9692593181008796E-2</v>
      </c>
      <c r="T8" s="160">
        <f t="shared" si="7"/>
        <v>2.0088181568381165E-2</v>
      </c>
      <c r="U8" s="17"/>
    </row>
    <row r="9" spans="1:21" ht="15" thickBot="1" x14ac:dyDescent="0.35">
      <c r="B9" s="53">
        <v>94.565002440000001</v>
      </c>
      <c r="C9" s="54">
        <f t="shared" si="0"/>
        <v>94.157997129999998</v>
      </c>
      <c r="D9" s="17">
        <v>8</v>
      </c>
      <c r="E9" s="142">
        <f t="shared" si="1"/>
        <v>0.4070053100000024</v>
      </c>
      <c r="F9" s="147">
        <f t="shared" si="2"/>
        <v>0.1725903839381448</v>
      </c>
      <c r="G9" s="58">
        <f t="shared" si="3"/>
        <v>4.3039739808418114E-3</v>
      </c>
      <c r="H9" s="17"/>
      <c r="O9" s="53">
        <v>338.92001340000002</v>
      </c>
      <c r="P9" s="54">
        <f t="shared" si="4"/>
        <v>329.0499878</v>
      </c>
      <c r="Q9" s="17">
        <v>8</v>
      </c>
      <c r="R9" s="142">
        <f t="shared" si="5"/>
        <v>9.8700256000000195</v>
      </c>
      <c r="S9" s="147">
        <f t="shared" si="6"/>
        <v>2.999552033412967E-2</v>
      </c>
      <c r="T9" s="160">
        <f t="shared" si="7"/>
        <v>2.9121991059144751E-2</v>
      </c>
      <c r="U9" s="17"/>
    </row>
    <row r="10" spans="1:21" ht="37.200000000000003" thickTop="1" x14ac:dyDescent="0.7">
      <c r="A10" s="65" t="s">
        <v>34</v>
      </c>
      <c r="B10" s="53">
        <v>93.472000120000004</v>
      </c>
      <c r="C10" s="54">
        <f t="shared" si="0"/>
        <v>94.565002440000001</v>
      </c>
      <c r="D10" s="17">
        <v>9</v>
      </c>
      <c r="E10" s="142">
        <f t="shared" si="1"/>
        <v>1.0930023199999965</v>
      </c>
      <c r="F10" s="147">
        <f t="shared" si="2"/>
        <v>0.46348704898734933</v>
      </c>
      <c r="G10" s="58">
        <f t="shared" si="3"/>
        <v>1.1693366126720221E-2</v>
      </c>
      <c r="H10" s="17"/>
      <c r="N10" s="62" t="s">
        <v>27</v>
      </c>
      <c r="O10" s="53">
        <v>338.69000240000003</v>
      </c>
      <c r="P10" s="54">
        <f t="shared" si="4"/>
        <v>338.92001340000002</v>
      </c>
      <c r="Q10" s="17">
        <v>9</v>
      </c>
      <c r="R10" s="142">
        <f t="shared" si="5"/>
        <v>0.23001099999999042</v>
      </c>
      <c r="S10" s="147">
        <f t="shared" si="6"/>
        <v>6.7865865368217995E-4</v>
      </c>
      <c r="T10" s="160">
        <f t="shared" si="7"/>
        <v>6.7911954403762588E-4</v>
      </c>
      <c r="U10" s="17"/>
    </row>
    <row r="11" spans="1:21" ht="36.6" x14ac:dyDescent="0.7">
      <c r="A11" s="66" t="s">
        <v>35</v>
      </c>
      <c r="B11" s="53">
        <v>93.100997919999998</v>
      </c>
      <c r="C11" s="54">
        <f t="shared" si="0"/>
        <v>93.472000120000004</v>
      </c>
      <c r="D11" s="17">
        <v>10</v>
      </c>
      <c r="E11" s="142">
        <f t="shared" si="1"/>
        <v>0.37100220000000661</v>
      </c>
      <c r="F11" s="147">
        <f t="shared" si="2"/>
        <v>0.15732328440603674</v>
      </c>
      <c r="G11" s="58">
        <f t="shared" si="3"/>
        <v>3.9849433227214393E-3</v>
      </c>
      <c r="H11" s="17"/>
      <c r="N11" s="63" t="s">
        <v>28</v>
      </c>
      <c r="O11" s="53">
        <v>339.07000729999999</v>
      </c>
      <c r="P11" s="54">
        <f t="shared" si="4"/>
        <v>338.69000240000003</v>
      </c>
      <c r="Q11" s="17">
        <v>10</v>
      </c>
      <c r="R11" s="142">
        <f t="shared" si="5"/>
        <v>0.38000489999996034</v>
      </c>
      <c r="S11" s="147">
        <f t="shared" si="6"/>
        <v>1.1219844025722571E-3</v>
      </c>
      <c r="T11" s="160">
        <f t="shared" si="7"/>
        <v>1.1207269643986597E-3</v>
      </c>
      <c r="U11" s="17"/>
    </row>
    <row r="12" spans="1:21" ht="36.6" x14ac:dyDescent="0.7">
      <c r="A12" s="66" t="s">
        <v>34</v>
      </c>
      <c r="B12" s="53">
        <v>93.897003170000005</v>
      </c>
      <c r="C12" s="54">
        <f t="shared" si="0"/>
        <v>93.100997919999998</v>
      </c>
      <c r="D12" s="17">
        <v>11</v>
      </c>
      <c r="E12" s="142">
        <f t="shared" si="1"/>
        <v>0.79600525000000744</v>
      </c>
      <c r="F12" s="147">
        <f t="shared" si="2"/>
        <v>0.33754560036152703</v>
      </c>
      <c r="G12" s="58">
        <f t="shared" si="3"/>
        <v>8.4774297701370113E-3</v>
      </c>
      <c r="H12" s="17"/>
      <c r="N12" s="63" t="s">
        <v>29</v>
      </c>
      <c r="O12" s="53">
        <v>338.61999509999998</v>
      </c>
      <c r="P12" s="54">
        <f t="shared" si="4"/>
        <v>339.07000729999999</v>
      </c>
      <c r="Q12" s="17">
        <v>11</v>
      </c>
      <c r="R12" s="142">
        <f t="shared" si="5"/>
        <v>0.4500122000000033</v>
      </c>
      <c r="S12" s="147">
        <f t="shared" si="6"/>
        <v>1.3271955357639306E-3</v>
      </c>
      <c r="T12" s="160">
        <f t="shared" si="7"/>
        <v>1.3289593246468136E-3</v>
      </c>
      <c r="U12" s="17"/>
    </row>
    <row r="13" spans="1:21" ht="36.6" x14ac:dyDescent="0.7">
      <c r="A13" s="66" t="s">
        <v>36</v>
      </c>
      <c r="B13" s="53">
        <v>93.236000059999995</v>
      </c>
      <c r="C13" s="54">
        <f t="shared" si="0"/>
        <v>93.897003170000005</v>
      </c>
      <c r="D13" s="17">
        <v>12</v>
      </c>
      <c r="E13" s="142">
        <f t="shared" si="1"/>
        <v>0.66100311000001</v>
      </c>
      <c r="F13" s="147">
        <f t="shared" si="2"/>
        <v>0.28029801512714619</v>
      </c>
      <c r="G13" s="58">
        <f t="shared" si="3"/>
        <v>7.0895695822926321E-3</v>
      </c>
      <c r="H13" s="17"/>
      <c r="N13" s="63" t="s">
        <v>30</v>
      </c>
      <c r="O13" s="53">
        <v>339.67001340000002</v>
      </c>
      <c r="P13" s="54">
        <f t="shared" si="4"/>
        <v>338.61999509999998</v>
      </c>
      <c r="Q13" s="17">
        <v>12</v>
      </c>
      <c r="R13" s="142">
        <f t="shared" si="5"/>
        <v>1.0500183000000334</v>
      </c>
      <c r="S13" s="147">
        <f t="shared" si="6"/>
        <v>3.1008750670200261E-3</v>
      </c>
      <c r="T13" s="160">
        <f t="shared" si="7"/>
        <v>3.091289364903453E-3</v>
      </c>
      <c r="U13" s="17"/>
    </row>
    <row r="14" spans="1:21" ht="36.6" x14ac:dyDescent="0.7">
      <c r="A14" s="66" t="s">
        <v>37</v>
      </c>
      <c r="B14" s="53">
        <v>94.599998470000003</v>
      </c>
      <c r="C14" s="54">
        <f t="shared" si="0"/>
        <v>93.236000059999995</v>
      </c>
      <c r="D14" s="17">
        <v>13</v>
      </c>
      <c r="E14" s="142">
        <f t="shared" si="1"/>
        <v>1.3639984100000078</v>
      </c>
      <c r="F14" s="147">
        <f t="shared" si="2"/>
        <v>0.57840279595595201</v>
      </c>
      <c r="G14" s="58">
        <f t="shared" si="3"/>
        <v>1.4418588076748916E-2</v>
      </c>
      <c r="H14" s="17"/>
      <c r="N14" s="63" t="s">
        <v>31</v>
      </c>
      <c r="O14" s="53">
        <v>338.10998540000003</v>
      </c>
      <c r="P14" s="54">
        <f t="shared" si="4"/>
        <v>339.67001340000002</v>
      </c>
      <c r="Q14" s="17">
        <v>13</v>
      </c>
      <c r="R14" s="142">
        <f t="shared" si="5"/>
        <v>1.5600279999999884</v>
      </c>
      <c r="S14" s="147">
        <f t="shared" si="6"/>
        <v>4.5927751595866611E-3</v>
      </c>
      <c r="T14" s="160">
        <f t="shared" si="7"/>
        <v>4.613966068332474E-3</v>
      </c>
      <c r="U14" s="17"/>
    </row>
    <row r="15" spans="1:21" ht="36.6" x14ac:dyDescent="0.7">
      <c r="A15" s="66" t="s">
        <v>27</v>
      </c>
      <c r="B15" s="53">
        <v>94.373001099999996</v>
      </c>
      <c r="C15" s="54">
        <f t="shared" si="0"/>
        <v>94.599998470000003</v>
      </c>
      <c r="D15" s="17">
        <v>14</v>
      </c>
      <c r="E15" s="142">
        <f t="shared" si="1"/>
        <v>0.22699737000000653</v>
      </c>
      <c r="F15" s="147">
        <f t="shared" si="2"/>
        <v>9.6258113294025602E-2</v>
      </c>
      <c r="G15" s="58">
        <f t="shared" si="3"/>
        <v>2.405321091351905E-3</v>
      </c>
      <c r="H15" s="17"/>
      <c r="N15" s="63" t="s">
        <v>32</v>
      </c>
      <c r="O15" s="53">
        <v>326</v>
      </c>
      <c r="P15" s="54">
        <f t="shared" si="4"/>
        <v>338.10998540000003</v>
      </c>
      <c r="Q15" s="17">
        <v>14</v>
      </c>
      <c r="R15" s="142">
        <f t="shared" si="5"/>
        <v>12.109985400000028</v>
      </c>
      <c r="S15" s="147">
        <f t="shared" si="6"/>
        <v>3.5816704394794327E-2</v>
      </c>
      <c r="T15" s="160">
        <f t="shared" si="7"/>
        <v>3.7147194478527691E-2</v>
      </c>
      <c r="U15" s="17"/>
    </row>
    <row r="16" spans="1:21" ht="37.200000000000003" thickBot="1" x14ac:dyDescent="0.75">
      <c r="A16" s="67"/>
      <c r="B16" s="53">
        <v>94.228996280000004</v>
      </c>
      <c r="C16" s="54">
        <f t="shared" si="0"/>
        <v>94.373001099999996</v>
      </c>
      <c r="D16" s="17">
        <v>15</v>
      </c>
      <c r="E16" s="142">
        <f t="shared" si="1"/>
        <v>0.14400481999999215</v>
      </c>
      <c r="F16" s="147">
        <f t="shared" si="2"/>
        <v>6.1065166871513137E-2</v>
      </c>
      <c r="G16" s="58">
        <f t="shared" si="3"/>
        <v>1.5282431702029814E-3</v>
      </c>
      <c r="H16" s="17"/>
      <c r="N16" s="64" t="s">
        <v>33</v>
      </c>
      <c r="O16" s="53">
        <v>349.60000609999997</v>
      </c>
      <c r="P16" s="54">
        <f t="shared" si="4"/>
        <v>326</v>
      </c>
      <c r="Q16" s="17">
        <v>15</v>
      </c>
      <c r="R16" s="142">
        <f t="shared" si="5"/>
        <v>23.600006099999973</v>
      </c>
      <c r="S16" s="147">
        <f t="shared" si="6"/>
        <v>7.2392656748466178E-2</v>
      </c>
      <c r="T16" s="160">
        <f t="shared" si="7"/>
        <v>6.7505737094436441E-2</v>
      </c>
      <c r="U16" s="17"/>
    </row>
    <row r="17" spans="2:21" ht="15" thickTop="1" x14ac:dyDescent="0.3">
      <c r="B17" s="53">
        <v>93.082000730000004</v>
      </c>
      <c r="C17" s="54">
        <f t="shared" si="0"/>
        <v>94.228996280000004</v>
      </c>
      <c r="D17" s="17">
        <v>16</v>
      </c>
      <c r="E17" s="142">
        <f t="shared" si="1"/>
        <v>1.1469955499999998</v>
      </c>
      <c r="F17" s="147">
        <f t="shared" si="2"/>
        <v>0.48638284927988373</v>
      </c>
      <c r="G17" s="58">
        <f t="shared" si="3"/>
        <v>1.232242045728103E-2</v>
      </c>
      <c r="H17" s="17"/>
      <c r="O17" s="53">
        <v>353.1600037</v>
      </c>
      <c r="P17" s="54">
        <f t="shared" si="4"/>
        <v>349.60000609999997</v>
      </c>
      <c r="Q17" s="17">
        <v>16</v>
      </c>
      <c r="R17" s="142">
        <f t="shared" si="5"/>
        <v>3.5599976000000311</v>
      </c>
      <c r="S17" s="147">
        <f t="shared" si="6"/>
        <v>1.0183059318888356E-2</v>
      </c>
      <c r="T17" s="160">
        <f t="shared" si="7"/>
        <v>1.0080409906848211E-2</v>
      </c>
      <c r="U17" s="17"/>
    </row>
    <row r="18" spans="2:21" x14ac:dyDescent="0.3">
      <c r="B18" s="53">
        <v>91.416999820000001</v>
      </c>
      <c r="C18" s="54">
        <f t="shared" si="0"/>
        <v>93.082000730000004</v>
      </c>
      <c r="D18" s="17">
        <v>17</v>
      </c>
      <c r="E18" s="142">
        <f t="shared" si="1"/>
        <v>1.6650009100000034</v>
      </c>
      <c r="F18" s="147">
        <f t="shared" si="2"/>
        <v>0.70604274503018005</v>
      </c>
      <c r="G18" s="58">
        <f t="shared" si="3"/>
        <v>1.8213252603765041E-2</v>
      </c>
      <c r="H18" s="17"/>
      <c r="O18" s="53">
        <v>342.88000490000002</v>
      </c>
      <c r="P18" s="54">
        <f t="shared" si="4"/>
        <v>353.1600037</v>
      </c>
      <c r="Q18" s="17">
        <v>17</v>
      </c>
      <c r="R18" s="142">
        <f t="shared" si="5"/>
        <v>10.279998799999987</v>
      </c>
      <c r="S18" s="147">
        <f t="shared" si="6"/>
        <v>2.9108615619827017E-2</v>
      </c>
      <c r="T18" s="160">
        <f t="shared" si="7"/>
        <v>2.9981330649473479E-2</v>
      </c>
      <c r="U18" s="17"/>
    </row>
    <row r="19" spans="2:21" x14ac:dyDescent="0.3">
      <c r="B19" s="53">
        <v>92.662498470000003</v>
      </c>
      <c r="C19" s="54">
        <f t="shared" si="0"/>
        <v>91.416999820000001</v>
      </c>
      <c r="D19" s="17">
        <v>18</v>
      </c>
      <c r="E19" s="142">
        <f t="shared" si="1"/>
        <v>1.2454986500000018</v>
      </c>
      <c r="F19" s="147">
        <f t="shared" si="2"/>
        <v>0.52815303613100306</v>
      </c>
      <c r="G19" s="58">
        <f t="shared" si="3"/>
        <v>1.3441237507784651E-2</v>
      </c>
      <c r="H19" s="17"/>
      <c r="O19" s="53">
        <v>348.51998900000001</v>
      </c>
      <c r="P19" s="54">
        <f t="shared" si="4"/>
        <v>342.88000490000002</v>
      </c>
      <c r="Q19" s="17">
        <v>18</v>
      </c>
      <c r="R19" s="142">
        <f t="shared" si="5"/>
        <v>5.6399840999999924</v>
      </c>
      <c r="S19" s="147">
        <f t="shared" si="6"/>
        <v>1.64488567994651E-2</v>
      </c>
      <c r="T19" s="160">
        <f t="shared" si="7"/>
        <v>1.6182670371885019E-2</v>
      </c>
      <c r="U19" s="17"/>
    </row>
    <row r="20" spans="2:21" x14ac:dyDescent="0.3">
      <c r="B20" s="53">
        <v>92.900001529999997</v>
      </c>
      <c r="C20" s="54">
        <f t="shared" si="0"/>
        <v>92.662498470000003</v>
      </c>
      <c r="D20" s="17">
        <v>19</v>
      </c>
      <c r="E20" s="142">
        <f t="shared" si="1"/>
        <v>0.23750305999999455</v>
      </c>
      <c r="F20" s="147">
        <f t="shared" si="2"/>
        <v>0.10071304551747264</v>
      </c>
      <c r="G20" s="58">
        <f t="shared" si="3"/>
        <v>2.5565452754411225E-3</v>
      </c>
      <c r="H20" s="17"/>
      <c r="O20" s="53">
        <v>343.1600037</v>
      </c>
      <c r="P20" s="54">
        <f t="shared" si="4"/>
        <v>348.51998900000001</v>
      </c>
      <c r="Q20" s="17">
        <v>19</v>
      </c>
      <c r="R20" s="142">
        <f t="shared" si="5"/>
        <v>5.3599853000000053</v>
      </c>
      <c r="S20" s="147">
        <f t="shared" si="6"/>
        <v>1.5379276567118235E-2</v>
      </c>
      <c r="T20" s="160">
        <f t="shared" si="7"/>
        <v>1.5619493070893697E-2</v>
      </c>
      <c r="U20" s="17"/>
    </row>
    <row r="21" spans="2:21" x14ac:dyDescent="0.3">
      <c r="B21" s="53">
        <v>93.533996579999993</v>
      </c>
      <c r="C21" s="54">
        <f t="shared" si="0"/>
        <v>92.900001529999997</v>
      </c>
      <c r="D21" s="17">
        <v>20</v>
      </c>
      <c r="E21" s="142">
        <f t="shared" si="1"/>
        <v>0.63399504999999579</v>
      </c>
      <c r="F21" s="147">
        <f t="shared" si="2"/>
        <v>0.26884526173474727</v>
      </c>
      <c r="G21" s="58">
        <f t="shared" si="3"/>
        <v>6.7782311585257386E-3</v>
      </c>
      <c r="H21" s="17"/>
      <c r="O21" s="53">
        <v>347.73999020000002</v>
      </c>
      <c r="P21" s="54">
        <f t="shared" si="4"/>
        <v>343.1600037</v>
      </c>
      <c r="Q21" s="17">
        <v>20</v>
      </c>
      <c r="R21" s="142">
        <f t="shared" si="5"/>
        <v>4.5799865000000182</v>
      </c>
      <c r="S21" s="147">
        <f t="shared" si="6"/>
        <v>1.3346504402080522E-2</v>
      </c>
      <c r="T21" s="160">
        <f t="shared" si="7"/>
        <v>1.3170721312109871E-2</v>
      </c>
      <c r="U21" s="17"/>
    </row>
    <row r="22" spans="2:21" x14ac:dyDescent="0.3">
      <c r="B22" s="53">
        <v>100.435997</v>
      </c>
      <c r="C22" s="54">
        <f t="shared" si="0"/>
        <v>93.533996579999993</v>
      </c>
      <c r="D22" s="17">
        <v>21</v>
      </c>
      <c r="E22" s="142">
        <f t="shared" si="1"/>
        <v>6.9020004200000074</v>
      </c>
      <c r="F22" s="147">
        <f t="shared" si="2"/>
        <v>2.9267895851998369</v>
      </c>
      <c r="G22" s="58">
        <f t="shared" si="3"/>
        <v>6.8720385381348947E-2</v>
      </c>
      <c r="H22" s="17"/>
      <c r="O22" s="53">
        <v>345.0899963</v>
      </c>
      <c r="P22" s="54">
        <f t="shared" si="4"/>
        <v>347.73999020000002</v>
      </c>
      <c r="Q22" s="17">
        <v>21</v>
      </c>
      <c r="R22" s="142">
        <f t="shared" si="5"/>
        <v>2.6499939000000268</v>
      </c>
      <c r="S22" s="147">
        <f t="shared" si="6"/>
        <v>7.6206187803591497E-3</v>
      </c>
      <c r="T22" s="160">
        <f t="shared" si="7"/>
        <v>7.6791385679470265E-3</v>
      </c>
      <c r="U22" s="17"/>
    </row>
    <row r="23" spans="2:21" x14ac:dyDescent="0.3">
      <c r="B23" s="53">
        <v>100.2099991</v>
      </c>
      <c r="C23" s="54">
        <f t="shared" si="0"/>
        <v>100.435997</v>
      </c>
      <c r="D23" s="17">
        <v>22</v>
      </c>
      <c r="E23" s="142">
        <f t="shared" si="1"/>
        <v>0.22599789999999587</v>
      </c>
      <c r="F23" s="147">
        <f t="shared" si="2"/>
        <v>9.5834288575285448E-2</v>
      </c>
      <c r="G23" s="58">
        <f t="shared" si="3"/>
        <v>2.2552430099761957E-3</v>
      </c>
      <c r="H23" s="17"/>
      <c r="O23" s="53">
        <v>358</v>
      </c>
      <c r="P23" s="54">
        <f t="shared" si="4"/>
        <v>345.0899963</v>
      </c>
      <c r="Q23" s="17">
        <v>22</v>
      </c>
      <c r="R23" s="142">
        <f t="shared" si="5"/>
        <v>12.910003700000004</v>
      </c>
      <c r="S23" s="147">
        <f t="shared" si="6"/>
        <v>3.7410541709174447E-2</v>
      </c>
      <c r="T23" s="160">
        <f t="shared" si="7"/>
        <v>3.6061462849162021E-2</v>
      </c>
      <c r="U23" s="17"/>
    </row>
    <row r="24" spans="2:21" x14ac:dyDescent="0.3">
      <c r="B24" s="53">
        <v>102.48349760000001</v>
      </c>
      <c r="C24" s="54">
        <f t="shared" si="0"/>
        <v>100.2099991</v>
      </c>
      <c r="D24" s="17">
        <v>23</v>
      </c>
      <c r="E24" s="142">
        <f t="shared" si="1"/>
        <v>2.2734985000000023</v>
      </c>
      <c r="F24" s="147">
        <f t="shared" si="2"/>
        <v>0.96407582249429224</v>
      </c>
      <c r="G24" s="58">
        <f t="shared" si="3"/>
        <v>2.2184044780298385E-2</v>
      </c>
      <c r="H24" s="17"/>
      <c r="O24" s="53">
        <v>369.01000979999998</v>
      </c>
      <c r="P24" s="54">
        <f t="shared" si="4"/>
        <v>358</v>
      </c>
      <c r="Q24" s="17">
        <v>23</v>
      </c>
      <c r="R24" s="142">
        <f t="shared" si="5"/>
        <v>11.010009799999978</v>
      </c>
      <c r="S24" s="147">
        <f t="shared" si="6"/>
        <v>3.0754217318435691E-2</v>
      </c>
      <c r="T24" s="160">
        <f t="shared" si="7"/>
        <v>2.9836615559473038E-2</v>
      </c>
      <c r="U24" s="17"/>
    </row>
    <row r="25" spans="2:21" x14ac:dyDescent="0.3">
      <c r="B25" s="53">
        <v>101.9934998</v>
      </c>
      <c r="C25" s="54">
        <f t="shared" si="0"/>
        <v>102.48349760000001</v>
      </c>
      <c r="D25" s="17">
        <v>24</v>
      </c>
      <c r="E25" s="142">
        <f t="shared" si="1"/>
        <v>0.48999780000001181</v>
      </c>
      <c r="F25" s="147">
        <f t="shared" si="2"/>
        <v>0.20778330491768726</v>
      </c>
      <c r="G25" s="58">
        <f t="shared" si="3"/>
        <v>4.8042061598126649E-3</v>
      </c>
      <c r="H25" s="17"/>
      <c r="O25" s="53">
        <v>369.67001340000002</v>
      </c>
      <c r="P25" s="54">
        <f t="shared" si="4"/>
        <v>369.01000979999998</v>
      </c>
      <c r="Q25" s="17">
        <v>24</v>
      </c>
      <c r="R25" s="142">
        <f t="shared" si="5"/>
        <v>0.66000360000003866</v>
      </c>
      <c r="S25" s="147">
        <f t="shared" si="6"/>
        <v>1.7885791237960036E-3</v>
      </c>
      <c r="T25" s="160">
        <f t="shared" si="7"/>
        <v>1.7853858199904473E-3</v>
      </c>
      <c r="U25" s="17"/>
    </row>
    <row r="26" spans="2:21" x14ac:dyDescent="0.3">
      <c r="B26" s="53">
        <v>102.5114975</v>
      </c>
      <c r="C26" s="54">
        <f t="shared" si="0"/>
        <v>101.9934998</v>
      </c>
      <c r="D26" s="17">
        <v>25</v>
      </c>
      <c r="E26" s="142">
        <f t="shared" si="1"/>
        <v>0.51799770000000933</v>
      </c>
      <c r="F26" s="147">
        <f t="shared" si="2"/>
        <v>0.21965664753139716</v>
      </c>
      <c r="G26" s="58">
        <f t="shared" si="3"/>
        <v>5.0530692910813182E-3</v>
      </c>
      <c r="H26" s="17"/>
      <c r="O26" s="53">
        <v>366.9500122</v>
      </c>
      <c r="P26" s="54">
        <f t="shared" si="4"/>
        <v>369.67001340000002</v>
      </c>
      <c r="Q26" s="17">
        <v>25</v>
      </c>
      <c r="R26" s="142">
        <f t="shared" si="5"/>
        <v>2.7200012000000129</v>
      </c>
      <c r="S26" s="147">
        <f t="shared" si="6"/>
        <v>7.3579167944489076E-3</v>
      </c>
      <c r="T26" s="160">
        <f t="shared" si="7"/>
        <v>7.4124570365663904E-3</v>
      </c>
      <c r="U26" s="17"/>
    </row>
    <row r="27" spans="2:21" x14ac:dyDescent="0.3">
      <c r="B27" s="53">
        <v>103.9639969</v>
      </c>
      <c r="C27" s="54">
        <f t="shared" si="0"/>
        <v>102.5114975</v>
      </c>
      <c r="D27" s="17">
        <v>26</v>
      </c>
      <c r="E27" s="142">
        <f t="shared" si="1"/>
        <v>1.4524993999999936</v>
      </c>
      <c r="F27" s="147">
        <f t="shared" si="2"/>
        <v>0.61593159341317283</v>
      </c>
      <c r="G27" s="58">
        <f t="shared" si="3"/>
        <v>1.3971176977709998E-2</v>
      </c>
      <c r="H27" s="17"/>
      <c r="O27" s="53">
        <v>366.76998900000001</v>
      </c>
      <c r="P27" s="54">
        <f t="shared" si="4"/>
        <v>366.9500122</v>
      </c>
      <c r="Q27" s="17">
        <v>26</v>
      </c>
      <c r="R27" s="142">
        <f t="shared" si="5"/>
        <v>0.18002319999999372</v>
      </c>
      <c r="S27" s="147">
        <f t="shared" si="6"/>
        <v>4.9059325252692753E-4</v>
      </c>
      <c r="T27" s="160">
        <f t="shared" si="7"/>
        <v>4.9083405240114592E-4</v>
      </c>
      <c r="U27" s="17"/>
    </row>
    <row r="28" spans="2:21" x14ac:dyDescent="0.3">
      <c r="B28" s="53">
        <v>106.6955032</v>
      </c>
      <c r="C28" s="54">
        <f t="shared" si="0"/>
        <v>103.9639969</v>
      </c>
      <c r="D28" s="17">
        <v>27</v>
      </c>
      <c r="E28" s="142">
        <f t="shared" si="1"/>
        <v>2.7315063000000066</v>
      </c>
      <c r="F28" s="147">
        <f t="shared" si="2"/>
        <v>1.1582937850281603</v>
      </c>
      <c r="G28" s="58">
        <f t="shared" si="3"/>
        <v>2.5600950537529369E-2</v>
      </c>
      <c r="H28" s="17"/>
      <c r="O28" s="53">
        <v>371.07000729999999</v>
      </c>
      <c r="P28" s="54">
        <f t="shared" si="4"/>
        <v>366.76998900000001</v>
      </c>
      <c r="Q28" s="17">
        <v>27</v>
      </c>
      <c r="R28" s="142">
        <f t="shared" si="5"/>
        <v>4.3000182999999765</v>
      </c>
      <c r="S28" s="147">
        <f t="shared" si="6"/>
        <v>1.172401894638107E-2</v>
      </c>
      <c r="T28" s="160">
        <f t="shared" si="7"/>
        <v>1.1588159148964926E-2</v>
      </c>
      <c r="U28" s="17"/>
    </row>
    <row r="29" spans="2:21" x14ac:dyDescent="0.3">
      <c r="B29" s="53">
        <v>107.5400009</v>
      </c>
      <c r="C29" s="54">
        <f t="shared" si="0"/>
        <v>106.6955032</v>
      </c>
      <c r="D29" s="17">
        <v>28</v>
      </c>
      <c r="E29" s="142">
        <f t="shared" si="1"/>
        <v>0.84449769999999091</v>
      </c>
      <c r="F29" s="147">
        <f t="shared" si="2"/>
        <v>0.35810879783823413</v>
      </c>
      <c r="G29" s="58">
        <f t="shared" si="3"/>
        <v>7.8528704940711135E-3</v>
      </c>
      <c r="H29" s="17"/>
      <c r="O29" s="53">
        <v>373.69000240000003</v>
      </c>
      <c r="P29" s="54">
        <f t="shared" si="4"/>
        <v>371.07000729999999</v>
      </c>
      <c r="Q29" s="17">
        <v>28</v>
      </c>
      <c r="R29" s="142">
        <f t="shared" si="5"/>
        <v>2.6199951000000397</v>
      </c>
      <c r="S29" s="147">
        <f t="shared" si="6"/>
        <v>7.0606490647513991E-3</v>
      </c>
      <c r="T29" s="160">
        <f t="shared" si="7"/>
        <v>7.0111458245425071E-3</v>
      </c>
      <c r="U29" s="17"/>
    </row>
    <row r="30" spans="2:21" x14ac:dyDescent="0.3">
      <c r="B30" s="53">
        <v>108</v>
      </c>
      <c r="C30" s="54">
        <f t="shared" si="0"/>
        <v>107.5400009</v>
      </c>
      <c r="D30" s="17">
        <v>29</v>
      </c>
      <c r="E30" s="142">
        <f t="shared" si="1"/>
        <v>0.45999910000000455</v>
      </c>
      <c r="F30" s="147">
        <f t="shared" si="2"/>
        <v>0.19506237223342709</v>
      </c>
      <c r="G30" s="58">
        <f t="shared" si="3"/>
        <v>4.2592509259259679E-3</v>
      </c>
      <c r="H30" s="17"/>
      <c r="O30" s="53">
        <v>380.01000979999998</v>
      </c>
      <c r="P30" s="54">
        <f t="shared" si="4"/>
        <v>373.69000240000003</v>
      </c>
      <c r="Q30" s="17">
        <v>29</v>
      </c>
      <c r="R30" s="142">
        <f t="shared" si="5"/>
        <v>6.3200073999999518</v>
      </c>
      <c r="S30" s="147">
        <f t="shared" si="6"/>
        <v>1.6912433726912975E-2</v>
      </c>
      <c r="T30" s="160">
        <f t="shared" si="7"/>
        <v>1.6631160330029687E-2</v>
      </c>
      <c r="U30" s="17"/>
    </row>
    <row r="31" spans="2:21" x14ac:dyDescent="0.3">
      <c r="B31" s="53">
        <v>107.4934998</v>
      </c>
      <c r="C31" s="54">
        <f t="shared" si="0"/>
        <v>108</v>
      </c>
      <c r="D31" s="17">
        <v>30</v>
      </c>
      <c r="E31" s="142">
        <f t="shared" si="1"/>
        <v>0.50650020000000495</v>
      </c>
      <c r="F31" s="147">
        <f t="shared" si="2"/>
        <v>0.21478113880810909</v>
      </c>
      <c r="G31" s="58">
        <f t="shared" si="3"/>
        <v>4.7119146826774452E-3</v>
      </c>
      <c r="H31" s="17"/>
      <c r="O31" s="53">
        <v>381.39999390000003</v>
      </c>
      <c r="P31" s="54">
        <f t="shared" si="4"/>
        <v>380.01000979999998</v>
      </c>
      <c r="Q31" s="17">
        <v>30</v>
      </c>
      <c r="R31" s="142">
        <f t="shared" si="5"/>
        <v>1.3899841000000492</v>
      </c>
      <c r="S31" s="147">
        <f t="shared" si="6"/>
        <v>3.657756543654207E-3</v>
      </c>
      <c r="T31" s="160">
        <f t="shared" si="7"/>
        <v>3.6444261201653079E-3</v>
      </c>
      <c r="U31" s="17"/>
    </row>
    <row r="32" spans="2:21" x14ac:dyDescent="0.3">
      <c r="B32" s="53">
        <v>106.7434998</v>
      </c>
      <c r="C32" s="54">
        <f t="shared" si="0"/>
        <v>107.4934998</v>
      </c>
      <c r="D32" s="17">
        <v>31</v>
      </c>
      <c r="E32" s="142">
        <f t="shared" si="1"/>
        <v>0.75</v>
      </c>
      <c r="F32" s="147">
        <f t="shared" si="2"/>
        <v>0.31803709871403851</v>
      </c>
      <c r="G32" s="58">
        <f t="shared" si="3"/>
        <v>7.0261889614378192E-3</v>
      </c>
      <c r="H32" s="17"/>
      <c r="O32" s="53">
        <v>380.39999390000003</v>
      </c>
      <c r="P32" s="54">
        <f t="shared" si="4"/>
        <v>381.39999390000003</v>
      </c>
      <c r="Q32" s="17">
        <v>31</v>
      </c>
      <c r="R32" s="142">
        <f t="shared" si="5"/>
        <v>1</v>
      </c>
      <c r="S32" s="147">
        <f t="shared" si="6"/>
        <v>2.6219192868214671E-3</v>
      </c>
      <c r="T32" s="160">
        <f t="shared" si="7"/>
        <v>2.628811819231735E-3</v>
      </c>
      <c r="U32" s="17"/>
    </row>
    <row r="33" spans="2:21" x14ac:dyDescent="0.3">
      <c r="B33" s="53">
        <v>107.7835007</v>
      </c>
      <c r="C33" s="54">
        <f t="shared" si="0"/>
        <v>106.7434998</v>
      </c>
      <c r="D33" s="17">
        <v>32</v>
      </c>
      <c r="E33" s="142">
        <f t="shared" si="1"/>
        <v>1.0400009000000097</v>
      </c>
      <c r="F33" s="147">
        <f t="shared" si="2"/>
        <v>0.44101182519465593</v>
      </c>
      <c r="G33" s="58">
        <f t="shared" si="3"/>
        <v>9.6489805326949226E-3</v>
      </c>
      <c r="H33" s="17"/>
      <c r="O33" s="53">
        <v>387.77999879999999</v>
      </c>
      <c r="P33" s="54">
        <f t="shared" si="4"/>
        <v>380.39999390000003</v>
      </c>
      <c r="Q33" s="17">
        <v>32</v>
      </c>
      <c r="R33" s="142">
        <f t="shared" si="5"/>
        <v>7.3800048999999603</v>
      </c>
      <c r="S33" s="147">
        <f t="shared" si="6"/>
        <v>1.9400644107108015E-2</v>
      </c>
      <c r="T33" s="160">
        <f t="shared" si="7"/>
        <v>1.9031422257046952E-2</v>
      </c>
      <c r="U33" s="17"/>
    </row>
    <row r="34" spans="2:21" x14ac:dyDescent="0.3">
      <c r="B34" s="53">
        <v>108.5110016</v>
      </c>
      <c r="C34" s="54">
        <f t="shared" si="0"/>
        <v>107.7835007</v>
      </c>
      <c r="D34" s="17">
        <v>33</v>
      </c>
      <c r="E34" s="142">
        <f t="shared" si="1"/>
        <v>0.72750089999999545</v>
      </c>
      <c r="F34" s="147">
        <f t="shared" si="2"/>
        <v>0.30849636739713387</v>
      </c>
      <c r="G34" s="58">
        <f t="shared" si="3"/>
        <v>6.7043976119744476E-3</v>
      </c>
      <c r="H34" s="17"/>
      <c r="O34" s="53">
        <v>386.19000240000003</v>
      </c>
      <c r="P34" s="54">
        <f t="shared" si="4"/>
        <v>387.77999879999999</v>
      </c>
      <c r="Q34" s="17">
        <v>33</v>
      </c>
      <c r="R34" s="142">
        <f t="shared" si="5"/>
        <v>1.5899963999999613</v>
      </c>
      <c r="S34" s="147">
        <f t="shared" si="6"/>
        <v>4.100253764815787E-3</v>
      </c>
      <c r="T34" s="160">
        <f t="shared" si="7"/>
        <v>4.1171350633595824E-3</v>
      </c>
      <c r="U34" s="17"/>
    </row>
    <row r="35" spans="2:21" x14ac:dyDescent="0.3">
      <c r="B35" s="53">
        <v>107.6549988</v>
      </c>
      <c r="C35" s="54">
        <f t="shared" si="0"/>
        <v>108.5110016</v>
      </c>
      <c r="D35" s="17">
        <v>34</v>
      </c>
      <c r="E35" s="142">
        <f t="shared" si="1"/>
        <v>0.85600279999999884</v>
      </c>
      <c r="F35" s="147">
        <f t="shared" si="2"/>
        <v>0.36298752933745732</v>
      </c>
      <c r="G35" s="58">
        <f t="shared" si="3"/>
        <v>7.9513520927186037E-3</v>
      </c>
      <c r="H35" s="17"/>
      <c r="O35" s="53">
        <v>386</v>
      </c>
      <c r="P35" s="54">
        <f t="shared" si="4"/>
        <v>386.19000240000003</v>
      </c>
      <c r="Q35" s="17">
        <v>34</v>
      </c>
      <c r="R35" s="142">
        <f t="shared" si="5"/>
        <v>0.19000240000002577</v>
      </c>
      <c r="S35" s="147">
        <f t="shared" si="6"/>
        <v>4.9199202159363239E-4</v>
      </c>
      <c r="T35" s="160">
        <f t="shared" si="7"/>
        <v>4.9223419689125843E-4</v>
      </c>
      <c r="U35" s="17"/>
    </row>
    <row r="36" spans="2:21" x14ac:dyDescent="0.3">
      <c r="B36" s="53">
        <v>104.7985001</v>
      </c>
      <c r="C36" s="54">
        <f t="shared" si="0"/>
        <v>107.6549988</v>
      </c>
      <c r="D36" s="17">
        <v>35</v>
      </c>
      <c r="E36" s="142">
        <f t="shared" si="1"/>
        <v>2.8564987000000031</v>
      </c>
      <c r="F36" s="147">
        <f t="shared" si="2"/>
        <v>1.2112967453712316</v>
      </c>
      <c r="G36" s="58">
        <f t="shared" si="3"/>
        <v>2.725705708835811E-2</v>
      </c>
      <c r="H36" s="17"/>
      <c r="O36" s="53">
        <v>380.07000729999999</v>
      </c>
      <c r="P36" s="54">
        <f t="shared" si="4"/>
        <v>386</v>
      </c>
      <c r="Q36" s="17">
        <v>35</v>
      </c>
      <c r="R36" s="142">
        <f t="shared" si="5"/>
        <v>5.9299927000000139</v>
      </c>
      <c r="S36" s="147">
        <f t="shared" si="6"/>
        <v>1.5362675388601072E-2</v>
      </c>
      <c r="T36" s="160">
        <f t="shared" si="7"/>
        <v>1.5602369526936397E-2</v>
      </c>
      <c r="U36" s="17"/>
    </row>
    <row r="37" spans="2:21" x14ac:dyDescent="0.3">
      <c r="B37" s="53">
        <v>100.46450040000001</v>
      </c>
      <c r="C37" s="54">
        <f t="shared" si="0"/>
        <v>104.7985001</v>
      </c>
      <c r="D37" s="17">
        <v>36</v>
      </c>
      <c r="E37" s="142">
        <f t="shared" si="1"/>
        <v>4.3339996999999926</v>
      </c>
      <c r="F37" s="147">
        <f t="shared" si="2"/>
        <v>1.8378302538873479</v>
      </c>
      <c r="G37" s="58">
        <f t="shared" si="3"/>
        <v>4.3139613323553566E-2</v>
      </c>
      <c r="H37" s="17"/>
      <c r="O37" s="53">
        <v>368.7000122</v>
      </c>
      <c r="P37" s="54">
        <f t="shared" si="4"/>
        <v>380.07000729999999</v>
      </c>
      <c r="Q37" s="17">
        <v>36</v>
      </c>
      <c r="R37" s="142">
        <f t="shared" si="5"/>
        <v>11.369995099999983</v>
      </c>
      <c r="S37" s="147">
        <f t="shared" si="6"/>
        <v>2.9915528406916161E-2</v>
      </c>
      <c r="T37" s="160">
        <f t="shared" si="7"/>
        <v>3.083806542928013E-2</v>
      </c>
      <c r="U37" s="17"/>
    </row>
    <row r="38" spans="2:21" x14ac:dyDescent="0.3">
      <c r="B38" s="53">
        <v>98.637001040000001</v>
      </c>
      <c r="C38" s="54">
        <f t="shared" si="0"/>
        <v>100.46450040000001</v>
      </c>
      <c r="D38" s="17">
        <v>37</v>
      </c>
      <c r="E38" s="142">
        <f t="shared" si="1"/>
        <v>1.8274993600000045</v>
      </c>
      <c r="F38" s="147">
        <f t="shared" si="2"/>
        <v>0.7749501258082182</v>
      </c>
      <c r="G38" s="58">
        <f t="shared" si="3"/>
        <v>1.8527523553345904E-2</v>
      </c>
      <c r="H38" s="17"/>
      <c r="O38" s="53">
        <v>360.0899963</v>
      </c>
      <c r="P38" s="54">
        <f t="shared" si="4"/>
        <v>368.7000122</v>
      </c>
      <c r="Q38" s="17">
        <v>37</v>
      </c>
      <c r="R38" s="142">
        <f t="shared" si="5"/>
        <v>8.6100159000000076</v>
      </c>
      <c r="S38" s="147">
        <f t="shared" si="6"/>
        <v>2.3352361310282614E-2</v>
      </c>
      <c r="T38" s="160">
        <f t="shared" si="7"/>
        <v>2.3910733395733626E-2</v>
      </c>
      <c r="U38" s="17"/>
    </row>
    <row r="39" spans="2:21" x14ac:dyDescent="0.3">
      <c r="B39" s="53">
        <v>98.979499820000001</v>
      </c>
      <c r="C39" s="54">
        <f t="shared" si="0"/>
        <v>98.637001040000001</v>
      </c>
      <c r="D39" s="17">
        <v>38</v>
      </c>
      <c r="E39" s="142">
        <f t="shared" si="1"/>
        <v>0.34249877999999967</v>
      </c>
      <c r="F39" s="147">
        <f t="shared" si="2"/>
        <v>0.1452364244057302</v>
      </c>
      <c r="G39" s="58">
        <f t="shared" si="3"/>
        <v>3.4603001694578544E-3</v>
      </c>
      <c r="H39" s="17"/>
      <c r="O39" s="53">
        <v>379.23999020000002</v>
      </c>
      <c r="P39" s="54">
        <f t="shared" si="4"/>
        <v>360.0899963</v>
      </c>
      <c r="Q39" s="17">
        <v>38</v>
      </c>
      <c r="R39" s="142">
        <f t="shared" si="5"/>
        <v>19.149993900000027</v>
      </c>
      <c r="S39" s="147">
        <f t="shared" si="6"/>
        <v>5.3181132763393091E-2</v>
      </c>
      <c r="T39" s="160">
        <f t="shared" si="7"/>
        <v>5.0495713518769164E-2</v>
      </c>
      <c r="U39" s="17"/>
    </row>
    <row r="40" spans="2:21" x14ac:dyDescent="0.3">
      <c r="B40" s="53">
        <v>94.214996339999999</v>
      </c>
      <c r="C40" s="54">
        <f t="shared" si="0"/>
        <v>98.979499820000001</v>
      </c>
      <c r="D40" s="17">
        <v>39</v>
      </c>
      <c r="E40" s="142">
        <f t="shared" si="1"/>
        <v>4.7645034800000019</v>
      </c>
      <c r="F40" s="147">
        <f t="shared" si="2"/>
        <v>2.0203851514561877</v>
      </c>
      <c r="G40" s="58">
        <f t="shared" si="3"/>
        <v>5.0570542536625671E-2</v>
      </c>
      <c r="H40" s="17"/>
      <c r="O40" s="53">
        <v>371.7099915</v>
      </c>
      <c r="P40" s="54">
        <f t="shared" si="4"/>
        <v>379.23999020000002</v>
      </c>
      <c r="Q40" s="17">
        <v>39</v>
      </c>
      <c r="R40" s="142">
        <f t="shared" si="5"/>
        <v>7.5299987000000215</v>
      </c>
      <c r="S40" s="147">
        <f t="shared" si="6"/>
        <v>1.9855497559814094E-2</v>
      </c>
      <c r="T40" s="160">
        <f t="shared" si="7"/>
        <v>2.0257724764441855E-2</v>
      </c>
      <c r="U40" s="17"/>
    </row>
    <row r="41" spans="2:21" x14ac:dyDescent="0.3">
      <c r="B41" s="53">
        <v>94.1875</v>
      </c>
      <c r="C41" s="54">
        <f t="shared" si="0"/>
        <v>94.214996339999999</v>
      </c>
      <c r="D41" s="17">
        <v>40</v>
      </c>
      <c r="E41" s="142">
        <f t="shared" si="1"/>
        <v>2.7496339999999009E-2</v>
      </c>
      <c r="F41" s="147">
        <f t="shared" si="2"/>
        <v>1.1659808265139267E-2</v>
      </c>
      <c r="G41" s="58">
        <f t="shared" si="3"/>
        <v>2.919319442601089E-4</v>
      </c>
      <c r="H41" s="17"/>
      <c r="O41" s="53">
        <v>369.02999879999999</v>
      </c>
      <c r="P41" s="54">
        <f t="shared" si="4"/>
        <v>371.7099915</v>
      </c>
      <c r="Q41" s="17">
        <v>40</v>
      </c>
      <c r="R41" s="142">
        <f t="shared" si="5"/>
        <v>2.6799927000000139</v>
      </c>
      <c r="S41" s="147">
        <f t="shared" si="6"/>
        <v>7.2099022390685824E-3</v>
      </c>
      <c r="T41" s="160">
        <f t="shared" si="7"/>
        <v>7.2622624413048505E-3</v>
      </c>
      <c r="U41" s="17"/>
    </row>
    <row r="42" spans="2:21" x14ac:dyDescent="0.3">
      <c r="B42" s="53">
        <v>97.697502139999997</v>
      </c>
      <c r="C42" s="54">
        <f t="shared" si="0"/>
        <v>94.1875</v>
      </c>
      <c r="D42" s="17">
        <v>41</v>
      </c>
      <c r="E42" s="142">
        <f t="shared" si="1"/>
        <v>3.5100021399999974</v>
      </c>
      <c r="F42" s="147">
        <f t="shared" si="2"/>
        <v>1.4884145294475541</v>
      </c>
      <c r="G42" s="58">
        <f t="shared" si="3"/>
        <v>3.5927245457823304E-2</v>
      </c>
      <c r="H42" s="17"/>
      <c r="O42" s="53">
        <v>381.0499878</v>
      </c>
      <c r="P42" s="54">
        <f t="shared" si="4"/>
        <v>369.02999879999999</v>
      </c>
      <c r="Q42" s="17">
        <v>41</v>
      </c>
      <c r="R42" s="142">
        <f t="shared" si="5"/>
        <v>12.01998900000001</v>
      </c>
      <c r="S42" s="147">
        <f t="shared" si="6"/>
        <v>3.2571847923166752E-2</v>
      </c>
      <c r="T42" s="160">
        <f t="shared" si="7"/>
        <v>3.1544388885557155E-2</v>
      </c>
      <c r="U42" s="17"/>
    </row>
    <row r="43" spans="2:21" x14ac:dyDescent="0.3">
      <c r="B43" s="53">
        <v>95.449501040000001</v>
      </c>
      <c r="C43" s="54">
        <f t="shared" si="0"/>
        <v>97.697502139999997</v>
      </c>
      <c r="D43" s="17">
        <v>42</v>
      </c>
      <c r="E43" s="142">
        <f t="shared" si="1"/>
        <v>2.2480010999999962</v>
      </c>
      <c r="F43" s="147">
        <f t="shared" si="2"/>
        <v>0.9532636636666213</v>
      </c>
      <c r="G43" s="58">
        <f t="shared" si="3"/>
        <v>2.3551732334964506E-2</v>
      </c>
      <c r="H43" s="17"/>
      <c r="O43" s="53">
        <v>368.76998900000001</v>
      </c>
      <c r="P43" s="54">
        <f t="shared" si="4"/>
        <v>381.0499878</v>
      </c>
      <c r="Q43" s="17">
        <v>42</v>
      </c>
      <c r="R43" s="142">
        <f t="shared" si="5"/>
        <v>12.279998799999987</v>
      </c>
      <c r="S43" s="147">
        <f t="shared" si="6"/>
        <v>3.2226739779992686E-2</v>
      </c>
      <c r="T43" s="160">
        <f t="shared" si="7"/>
        <v>3.3299886558827291E-2</v>
      </c>
      <c r="U43" s="17"/>
    </row>
    <row r="44" spans="2:21" x14ac:dyDescent="0.3">
      <c r="B44" s="53">
        <v>98.791496280000004</v>
      </c>
      <c r="C44" s="54">
        <f t="shared" si="0"/>
        <v>95.449501040000001</v>
      </c>
      <c r="D44" s="17">
        <v>43</v>
      </c>
      <c r="E44" s="142">
        <f t="shared" si="1"/>
        <v>3.3419952400000028</v>
      </c>
      <c r="F44" s="147">
        <f t="shared" si="2"/>
        <v>1.4171712933943037</v>
      </c>
      <c r="G44" s="58">
        <f t="shared" si="3"/>
        <v>3.3828774397018403E-2</v>
      </c>
      <c r="H44" s="17"/>
      <c r="O44" s="53">
        <v>383.7900085</v>
      </c>
      <c r="P44" s="54">
        <f t="shared" si="4"/>
        <v>368.76998900000001</v>
      </c>
      <c r="Q44" s="17">
        <v>43</v>
      </c>
      <c r="R44" s="142">
        <f t="shared" si="5"/>
        <v>15.020019499999989</v>
      </c>
      <c r="S44" s="147">
        <f t="shared" si="6"/>
        <v>4.0730048398813681E-2</v>
      </c>
      <c r="T44" s="160">
        <f t="shared" si="7"/>
        <v>3.9136035767851393E-2</v>
      </c>
      <c r="U44" s="17"/>
    </row>
    <row r="45" spans="2:21" x14ac:dyDescent="0.3">
      <c r="B45" s="53">
        <v>96.201499940000005</v>
      </c>
      <c r="C45" s="54">
        <f t="shared" si="0"/>
        <v>98.791496280000004</v>
      </c>
      <c r="D45" s="17">
        <v>44</v>
      </c>
      <c r="E45" s="142">
        <f t="shared" si="1"/>
        <v>2.589996339999999</v>
      </c>
      <c r="F45" s="147">
        <f t="shared" si="2"/>
        <v>1.0982865622047708</v>
      </c>
      <c r="G45" s="58">
        <f t="shared" si="3"/>
        <v>2.6922619102772369E-2</v>
      </c>
      <c r="H45" s="17"/>
      <c r="O45" s="53">
        <v>372.77999879999999</v>
      </c>
      <c r="P45" s="54">
        <f t="shared" si="4"/>
        <v>383.7900085</v>
      </c>
      <c r="Q45" s="17">
        <v>44</v>
      </c>
      <c r="R45" s="142">
        <f t="shared" si="5"/>
        <v>11.010009700000012</v>
      </c>
      <c r="S45" s="147">
        <f t="shared" si="6"/>
        <v>2.8687588150174609E-2</v>
      </c>
      <c r="T45" s="160">
        <f t="shared" si="7"/>
        <v>2.9534872405820749E-2</v>
      </c>
      <c r="U45" s="17"/>
    </row>
    <row r="46" spans="2:21" x14ac:dyDescent="0.3">
      <c r="B46" s="53">
        <v>95.05449677</v>
      </c>
      <c r="C46" s="54">
        <f t="shared" si="0"/>
        <v>96.201499940000005</v>
      </c>
      <c r="D46" s="17">
        <v>45</v>
      </c>
      <c r="E46" s="142">
        <f t="shared" si="1"/>
        <v>1.147003170000005</v>
      </c>
      <c r="F46" s="147">
        <f t="shared" si="2"/>
        <v>0.48638608053680887</v>
      </c>
      <c r="G46" s="58">
        <f t="shared" si="3"/>
        <v>1.2066795459191877E-2</v>
      </c>
      <c r="H46" s="17"/>
      <c r="O46" s="53">
        <v>368.97000120000001</v>
      </c>
      <c r="P46" s="54">
        <f t="shared" si="4"/>
        <v>372.77999879999999</v>
      </c>
      <c r="Q46" s="17">
        <v>45</v>
      </c>
      <c r="R46" s="142">
        <f t="shared" si="5"/>
        <v>3.8099975999999742</v>
      </c>
      <c r="S46" s="147">
        <f t="shared" si="6"/>
        <v>1.0220498986706832E-2</v>
      </c>
      <c r="T46" s="160">
        <f t="shared" si="7"/>
        <v>1.0326036229527416E-2</v>
      </c>
      <c r="U46" s="17"/>
    </row>
    <row r="47" spans="2:21" x14ac:dyDescent="0.3">
      <c r="B47" s="53">
        <v>90.030502319999997</v>
      </c>
      <c r="C47" s="54">
        <f t="shared" si="0"/>
        <v>95.05449677</v>
      </c>
      <c r="D47" s="17">
        <v>46</v>
      </c>
      <c r="E47" s="142">
        <f t="shared" si="1"/>
        <v>5.0239944500000036</v>
      </c>
      <c r="F47" s="147">
        <f t="shared" si="2"/>
        <v>2.1304221584445768</v>
      </c>
      <c r="G47" s="58">
        <f t="shared" si="3"/>
        <v>5.5803248016355216E-2</v>
      </c>
      <c r="H47" s="17"/>
      <c r="O47" s="53">
        <v>346.48999020000002</v>
      </c>
      <c r="P47" s="54">
        <f t="shared" si="4"/>
        <v>368.97000120000001</v>
      </c>
      <c r="Q47" s="17">
        <v>46</v>
      </c>
      <c r="R47" s="142">
        <f t="shared" si="5"/>
        <v>22.48001099999999</v>
      </c>
      <c r="S47" s="147">
        <f t="shared" si="6"/>
        <v>6.0926392191474429E-2</v>
      </c>
      <c r="T47" s="160">
        <f t="shared" si="7"/>
        <v>6.487925087539799E-2</v>
      </c>
      <c r="U47" s="17"/>
    </row>
    <row r="48" spans="2:21" x14ac:dyDescent="0.3">
      <c r="B48" s="53">
        <v>94.591003420000007</v>
      </c>
      <c r="C48" s="54">
        <f t="shared" si="0"/>
        <v>90.030502319999997</v>
      </c>
      <c r="D48" s="17">
        <v>47</v>
      </c>
      <c r="E48" s="142">
        <f t="shared" si="1"/>
        <v>4.5605011000000104</v>
      </c>
      <c r="F48" s="147">
        <f t="shared" si="2"/>
        <v>1.9338780513682461</v>
      </c>
      <c r="G48" s="58">
        <f t="shared" si="3"/>
        <v>4.8212841973465662E-2</v>
      </c>
      <c r="H48" s="17"/>
      <c r="O48" s="53">
        <v>364.13000490000002</v>
      </c>
      <c r="P48" s="54">
        <f t="shared" si="4"/>
        <v>346.48999020000002</v>
      </c>
      <c r="Q48" s="17">
        <v>47</v>
      </c>
      <c r="R48" s="142">
        <f t="shared" si="5"/>
        <v>17.640014699999995</v>
      </c>
      <c r="S48" s="147">
        <f t="shared" si="6"/>
        <v>5.0910604054731488E-2</v>
      </c>
      <c r="T48" s="160">
        <f t="shared" si="7"/>
        <v>4.8444276666638392E-2</v>
      </c>
      <c r="U48" s="17"/>
    </row>
    <row r="49" spans="2:21" x14ac:dyDescent="0.3">
      <c r="B49" s="53">
        <v>91.042999269999996</v>
      </c>
      <c r="C49" s="54">
        <f t="shared" si="0"/>
        <v>94.591003420000007</v>
      </c>
      <c r="D49" s="17">
        <v>48</v>
      </c>
      <c r="E49" s="142">
        <f t="shared" si="1"/>
        <v>3.5480041500000112</v>
      </c>
      <c r="F49" s="147">
        <f t="shared" si="2"/>
        <v>1.5045292614551624</v>
      </c>
      <c r="G49" s="58">
        <f t="shared" si="3"/>
        <v>3.8970642206963522E-2</v>
      </c>
      <c r="H49" s="17"/>
      <c r="O49" s="53">
        <v>349.92001340000002</v>
      </c>
      <c r="P49" s="54">
        <f t="shared" si="4"/>
        <v>364.13000490000002</v>
      </c>
      <c r="Q49" s="17">
        <v>48</v>
      </c>
      <c r="R49" s="142">
        <f t="shared" si="5"/>
        <v>14.209991500000001</v>
      </c>
      <c r="S49" s="147">
        <f t="shared" si="6"/>
        <v>3.9024500339933398E-2</v>
      </c>
      <c r="T49" s="160">
        <f t="shared" si="7"/>
        <v>4.0609256275251387E-2</v>
      </c>
      <c r="U49" s="17"/>
    </row>
    <row r="50" spans="2:21" x14ac:dyDescent="0.3">
      <c r="B50" s="53">
        <v>83.830497739999998</v>
      </c>
      <c r="C50" s="54">
        <f t="shared" si="0"/>
        <v>91.042999269999996</v>
      </c>
      <c r="D50" s="17">
        <v>49</v>
      </c>
      <c r="E50" s="142">
        <f t="shared" si="1"/>
        <v>7.2125015299999973</v>
      </c>
      <c r="F50" s="147">
        <f t="shared" si="2"/>
        <v>3.0584574147623504</v>
      </c>
      <c r="G50" s="58">
        <f t="shared" si="3"/>
        <v>8.6036725588455237E-2</v>
      </c>
      <c r="H50" s="17"/>
      <c r="O50" s="53">
        <v>315.25</v>
      </c>
      <c r="P50" s="54">
        <f t="shared" si="4"/>
        <v>349.92001340000002</v>
      </c>
      <c r="Q50" s="17">
        <v>49</v>
      </c>
      <c r="R50" s="142">
        <f t="shared" si="5"/>
        <v>34.670013400000016</v>
      </c>
      <c r="S50" s="147">
        <f t="shared" si="6"/>
        <v>9.9079824166467684E-2</v>
      </c>
      <c r="T50" s="160">
        <f t="shared" si="7"/>
        <v>0.10997625186360037</v>
      </c>
      <c r="U50" s="17"/>
    </row>
    <row r="51" spans="2:21" x14ac:dyDescent="0.3">
      <c r="B51" s="53">
        <v>89.25</v>
      </c>
      <c r="C51" s="54">
        <f t="shared" si="0"/>
        <v>83.830497739999998</v>
      </c>
      <c r="D51" s="17">
        <v>50</v>
      </c>
      <c r="E51" s="142">
        <f t="shared" si="1"/>
        <v>5.4195022600000016</v>
      </c>
      <c r="F51" s="147">
        <f t="shared" si="2"/>
        <v>2.2981370336594336</v>
      </c>
      <c r="G51" s="58">
        <f t="shared" si="3"/>
        <v>6.0722714397759121E-2</v>
      </c>
      <c r="H51" s="17"/>
      <c r="O51" s="53">
        <v>336.2999878</v>
      </c>
      <c r="P51" s="54">
        <f t="shared" si="4"/>
        <v>315.25</v>
      </c>
      <c r="Q51" s="17">
        <v>50</v>
      </c>
      <c r="R51" s="142">
        <f t="shared" si="5"/>
        <v>21.049987799999997</v>
      </c>
      <c r="S51" s="147">
        <f t="shared" si="6"/>
        <v>6.6772364155432182E-2</v>
      </c>
      <c r="T51" s="160">
        <f t="shared" si="7"/>
        <v>6.2592888978986752E-2</v>
      </c>
      <c r="U51" s="17"/>
    </row>
    <row r="52" spans="2:21" x14ac:dyDescent="0.3">
      <c r="B52" s="53">
        <v>84.457496640000002</v>
      </c>
      <c r="C52" s="54">
        <f t="shared" si="0"/>
        <v>89.25</v>
      </c>
      <c r="D52" s="17">
        <v>51</v>
      </c>
      <c r="E52" s="142">
        <f t="shared" si="1"/>
        <v>4.7925033599999978</v>
      </c>
      <c r="F52" s="147">
        <f t="shared" si="2"/>
        <v>2.0322584855889074</v>
      </c>
      <c r="G52" s="58">
        <f t="shared" si="3"/>
        <v>5.6744558513592211E-2</v>
      </c>
      <c r="H52" s="17"/>
      <c r="O52" s="53">
        <v>298.8399963</v>
      </c>
      <c r="P52" s="54">
        <f t="shared" si="4"/>
        <v>336.2999878</v>
      </c>
      <c r="Q52" s="17">
        <v>51</v>
      </c>
      <c r="R52" s="142">
        <f t="shared" si="5"/>
        <v>37.459991500000001</v>
      </c>
      <c r="S52" s="147">
        <f t="shared" si="6"/>
        <v>0.11138861986006887</v>
      </c>
      <c r="T52" s="160">
        <f t="shared" si="7"/>
        <v>0.12535133169522128</v>
      </c>
      <c r="U52" s="17"/>
    </row>
    <row r="53" spans="2:21" x14ac:dyDescent="0.3">
      <c r="B53" s="53">
        <v>90.391998290000004</v>
      </c>
      <c r="C53" s="54">
        <f t="shared" si="0"/>
        <v>84.457496640000002</v>
      </c>
      <c r="D53" s="17">
        <v>52</v>
      </c>
      <c r="E53" s="142">
        <f t="shared" si="1"/>
        <v>5.9345016500000014</v>
      </c>
      <c r="F53" s="147">
        <f t="shared" si="2"/>
        <v>2.5165222494395665</v>
      </c>
      <c r="G53" s="58">
        <f t="shared" si="3"/>
        <v>6.5652953383778995E-2</v>
      </c>
      <c r="H53" s="17"/>
      <c r="O53" s="53">
        <v>319.75</v>
      </c>
      <c r="P53" s="54">
        <f t="shared" si="4"/>
        <v>298.8399963</v>
      </c>
      <c r="Q53" s="17">
        <v>52</v>
      </c>
      <c r="R53" s="142">
        <f t="shared" si="5"/>
        <v>20.910003700000004</v>
      </c>
      <c r="S53" s="147">
        <f t="shared" si="6"/>
        <v>6.9970566051703584E-2</v>
      </c>
      <c r="T53" s="160">
        <f t="shared" si="7"/>
        <v>6.5394851290070374E-2</v>
      </c>
      <c r="U53" s="17"/>
    </row>
    <row r="54" spans="2:21" x14ac:dyDescent="0.3">
      <c r="B54" s="53">
        <v>91.5</v>
      </c>
      <c r="C54" s="54">
        <f t="shared" si="0"/>
        <v>90.391998290000004</v>
      </c>
      <c r="D54" s="17">
        <v>53</v>
      </c>
      <c r="E54" s="142">
        <f t="shared" si="1"/>
        <v>1.1080017099999964</v>
      </c>
      <c r="F54" s="147">
        <f t="shared" si="2"/>
        <v>0.46984753229145643</v>
      </c>
      <c r="G54" s="58">
        <f t="shared" si="3"/>
        <v>1.2109308306010889E-2</v>
      </c>
      <c r="H54" s="17"/>
      <c r="O54" s="53">
        <v>315.47000120000001</v>
      </c>
      <c r="P54" s="54">
        <f t="shared" si="4"/>
        <v>319.75</v>
      </c>
      <c r="Q54" s="17">
        <v>53</v>
      </c>
      <c r="R54" s="142">
        <f t="shared" si="5"/>
        <v>4.2799987999999871</v>
      </c>
      <c r="S54" s="147">
        <f t="shared" si="6"/>
        <v>1.3385453635652814E-2</v>
      </c>
      <c r="T54" s="160">
        <f t="shared" si="7"/>
        <v>1.3567054818903608E-2</v>
      </c>
      <c r="U54" s="17"/>
    </row>
    <row r="55" spans="2:21" x14ac:dyDescent="0.3">
      <c r="B55" s="53">
        <v>94.046501160000005</v>
      </c>
      <c r="C55" s="54">
        <f t="shared" si="0"/>
        <v>91.5</v>
      </c>
      <c r="D55" s="17">
        <v>54</v>
      </c>
      <c r="E55" s="142">
        <f t="shared" si="1"/>
        <v>2.5465011600000054</v>
      </c>
      <c r="F55" s="147">
        <f t="shared" si="2"/>
        <v>1.0798424543977803</v>
      </c>
      <c r="G55" s="58">
        <f t="shared" si="3"/>
        <v>2.7077043043501198E-2</v>
      </c>
      <c r="H55" s="17"/>
      <c r="O55" s="53">
        <v>332.02999879999999</v>
      </c>
      <c r="P55" s="54">
        <f t="shared" si="4"/>
        <v>315.47000120000001</v>
      </c>
      <c r="Q55" s="17">
        <v>54</v>
      </c>
      <c r="R55" s="142">
        <f t="shared" si="5"/>
        <v>16.559997599999974</v>
      </c>
      <c r="S55" s="147">
        <f t="shared" si="6"/>
        <v>5.2493097717717235E-2</v>
      </c>
      <c r="T55" s="160">
        <f t="shared" si="7"/>
        <v>4.9875004246152398E-2</v>
      </c>
      <c r="U55" s="17"/>
    </row>
    <row r="56" spans="2:21" x14ac:dyDescent="0.3">
      <c r="B56" s="53">
        <v>92.30449677</v>
      </c>
      <c r="C56" s="54">
        <f t="shared" si="0"/>
        <v>94.046501160000005</v>
      </c>
      <c r="D56" s="17">
        <v>55</v>
      </c>
      <c r="E56" s="142">
        <f t="shared" si="1"/>
        <v>1.7420043900000053</v>
      </c>
      <c r="F56" s="147">
        <f t="shared" si="2"/>
        <v>0.73869602952362678</v>
      </c>
      <c r="G56" s="58">
        <f t="shared" si="3"/>
        <v>1.8872367554753588E-2</v>
      </c>
      <c r="H56" s="17"/>
      <c r="O56" s="53">
        <v>332.82998659999998</v>
      </c>
      <c r="P56" s="54">
        <f t="shared" si="4"/>
        <v>332.02999879999999</v>
      </c>
      <c r="Q56" s="17">
        <v>55</v>
      </c>
      <c r="R56" s="142">
        <f t="shared" si="5"/>
        <v>0.7999877999999967</v>
      </c>
      <c r="S56" s="147">
        <f t="shared" si="6"/>
        <v>2.4093841005067545E-3</v>
      </c>
      <c r="T56" s="160">
        <f t="shared" si="7"/>
        <v>2.4035929219365496E-3</v>
      </c>
      <c r="U56" s="17"/>
    </row>
    <row r="57" spans="2:21" x14ac:dyDescent="0.3">
      <c r="B57" s="53">
        <v>95.141502380000006</v>
      </c>
      <c r="C57" s="54">
        <f t="shared" si="0"/>
        <v>92.30449677</v>
      </c>
      <c r="D57" s="17">
        <v>56</v>
      </c>
      <c r="E57" s="142">
        <f t="shared" si="1"/>
        <v>2.8370056100000056</v>
      </c>
      <c r="F57" s="147">
        <f t="shared" si="2"/>
        <v>1.2030307109864704</v>
      </c>
      <c r="G57" s="58">
        <f t="shared" si="3"/>
        <v>2.9818801879634618E-2</v>
      </c>
      <c r="H57" s="17"/>
      <c r="O57" s="53">
        <v>360.26998900000001</v>
      </c>
      <c r="P57" s="54">
        <f t="shared" si="4"/>
        <v>332.82998659999998</v>
      </c>
      <c r="Q57" s="17">
        <v>56</v>
      </c>
      <c r="R57" s="142">
        <f t="shared" si="5"/>
        <v>27.440002400000026</v>
      </c>
      <c r="S57" s="147">
        <f t="shared" si="6"/>
        <v>8.2444501711853954E-2</v>
      </c>
      <c r="T57" s="160">
        <f t="shared" si="7"/>
        <v>7.6165107385616909E-2</v>
      </c>
      <c r="U57" s="17"/>
    </row>
    <row r="58" spans="2:21" x14ac:dyDescent="0.3">
      <c r="B58" s="53">
        <v>97.004997250000002</v>
      </c>
      <c r="C58" s="54">
        <f t="shared" si="0"/>
        <v>95.141502380000006</v>
      </c>
      <c r="D58" s="17">
        <v>57</v>
      </c>
      <c r="E58" s="142">
        <f t="shared" si="1"/>
        <v>1.8634948699999967</v>
      </c>
      <c r="F58" s="147">
        <f t="shared" si="2"/>
        <v>0.79021400256439112</v>
      </c>
      <c r="G58" s="58">
        <f t="shared" si="3"/>
        <v>1.9210297642681461E-2</v>
      </c>
      <c r="H58" s="17"/>
      <c r="O58" s="53">
        <v>357.32000729999999</v>
      </c>
      <c r="P58" s="54">
        <f t="shared" si="4"/>
        <v>360.26998900000001</v>
      </c>
      <c r="Q58" s="17">
        <v>57</v>
      </c>
      <c r="R58" s="142">
        <f t="shared" si="5"/>
        <v>2.9499817000000235</v>
      </c>
      <c r="S58" s="147">
        <f t="shared" si="6"/>
        <v>8.188252671803932E-3</v>
      </c>
      <c r="T58" s="160">
        <f t="shared" si="7"/>
        <v>8.255853687821257E-3</v>
      </c>
      <c r="U58" s="17"/>
    </row>
    <row r="59" spans="2:21" x14ac:dyDescent="0.3">
      <c r="B59" s="53">
        <v>94.291999820000001</v>
      </c>
      <c r="C59" s="54">
        <f t="shared" si="0"/>
        <v>97.004997250000002</v>
      </c>
      <c r="D59" s="17">
        <v>58</v>
      </c>
      <c r="E59" s="142">
        <f t="shared" si="1"/>
        <v>2.7129974300000015</v>
      </c>
      <c r="F59" s="147">
        <f t="shared" si="2"/>
        <v>1.1504451086077909</v>
      </c>
      <c r="G59" s="58">
        <f t="shared" si="3"/>
        <v>2.8772297068457717E-2</v>
      </c>
      <c r="H59" s="17"/>
      <c r="O59" s="53">
        <v>342.39001459999997</v>
      </c>
      <c r="P59" s="54">
        <f t="shared" si="4"/>
        <v>357.32000729999999</v>
      </c>
      <c r="Q59" s="17">
        <v>58</v>
      </c>
      <c r="R59" s="142">
        <f t="shared" si="5"/>
        <v>14.929992700000014</v>
      </c>
      <c r="S59" s="147">
        <f t="shared" si="6"/>
        <v>4.1783254211861243E-2</v>
      </c>
      <c r="T59" s="160">
        <f t="shared" si="7"/>
        <v>4.3605222300195007E-2</v>
      </c>
      <c r="U59" s="17"/>
    </row>
    <row r="60" spans="2:21" x14ac:dyDescent="0.3">
      <c r="B60" s="53">
        <v>97.77449799</v>
      </c>
      <c r="C60" s="54">
        <f t="shared" si="0"/>
        <v>94.291999820000001</v>
      </c>
      <c r="D60" s="17">
        <v>59</v>
      </c>
      <c r="E60" s="142">
        <f t="shared" si="1"/>
        <v>3.4824981699999995</v>
      </c>
      <c r="F60" s="147">
        <f t="shared" si="2"/>
        <v>1.4767514856849977</v>
      </c>
      <c r="G60" s="58">
        <f t="shared" si="3"/>
        <v>3.5617653289881132E-2</v>
      </c>
      <c r="H60" s="17"/>
      <c r="O60" s="53">
        <v>362.98999020000002</v>
      </c>
      <c r="P60" s="54">
        <f t="shared" si="4"/>
        <v>342.39001459999997</v>
      </c>
      <c r="Q60" s="17">
        <v>59</v>
      </c>
      <c r="R60" s="142">
        <f t="shared" si="5"/>
        <v>20.59997560000005</v>
      </c>
      <c r="S60" s="147">
        <f t="shared" si="6"/>
        <v>6.0165234736959679E-2</v>
      </c>
      <c r="T60" s="160">
        <f t="shared" si="7"/>
        <v>5.675080899241846E-2</v>
      </c>
      <c r="U60" s="17"/>
    </row>
    <row r="61" spans="2:21" x14ac:dyDescent="0.3">
      <c r="B61" s="53">
        <v>95.004997250000002</v>
      </c>
      <c r="C61" s="54">
        <f t="shared" si="0"/>
        <v>97.77449799</v>
      </c>
      <c r="D61" s="17">
        <v>60</v>
      </c>
      <c r="E61" s="142">
        <f t="shared" si="1"/>
        <v>2.769500739999998</v>
      </c>
      <c r="F61" s="147">
        <f t="shared" si="2"/>
        <v>1.1744053069813094</v>
      </c>
      <c r="G61" s="58">
        <f t="shared" si="3"/>
        <v>2.9151105943534966E-2</v>
      </c>
      <c r="H61" s="17"/>
      <c r="O61" s="53">
        <v>357.11999509999998</v>
      </c>
      <c r="P61" s="54">
        <f t="shared" si="4"/>
        <v>362.98999020000002</v>
      </c>
      <c r="Q61" s="17">
        <v>60</v>
      </c>
      <c r="R61" s="142">
        <f t="shared" si="5"/>
        <v>5.8699951000000397</v>
      </c>
      <c r="S61" s="147">
        <f t="shared" si="6"/>
        <v>1.6171231324494082E-2</v>
      </c>
      <c r="T61" s="160">
        <f t="shared" si="7"/>
        <v>1.6437038475978744E-2</v>
      </c>
      <c r="U61" s="17"/>
    </row>
    <row r="62" spans="2:21" x14ac:dyDescent="0.3">
      <c r="B62" s="53">
        <v>98.197502139999997</v>
      </c>
      <c r="C62" s="54">
        <f t="shared" si="0"/>
        <v>95.004997250000002</v>
      </c>
      <c r="D62" s="17">
        <v>61</v>
      </c>
      <c r="E62" s="142">
        <f t="shared" si="1"/>
        <v>3.192504889999995</v>
      </c>
      <c r="F62" s="147">
        <f t="shared" si="2"/>
        <v>1.3537799904613055</v>
      </c>
      <c r="G62" s="58">
        <f t="shared" si="3"/>
        <v>3.2511060061878629E-2</v>
      </c>
      <c r="H62" s="17"/>
      <c r="O62" s="53">
        <v>370.9599915</v>
      </c>
      <c r="P62" s="54">
        <f t="shared" si="4"/>
        <v>357.11999509999998</v>
      </c>
      <c r="Q62" s="17">
        <v>61</v>
      </c>
      <c r="R62" s="142">
        <f t="shared" si="5"/>
        <v>13.839996400000018</v>
      </c>
      <c r="S62" s="147">
        <f t="shared" si="6"/>
        <v>3.8754470737838616E-2</v>
      </c>
      <c r="T62" s="160">
        <f t="shared" si="7"/>
        <v>3.7308595851636518E-2</v>
      </c>
      <c r="U62" s="17"/>
    </row>
    <row r="63" spans="2:21" x14ac:dyDescent="0.3">
      <c r="B63" s="53">
        <v>97.486000059999995</v>
      </c>
      <c r="C63" s="54">
        <f t="shared" si="0"/>
        <v>98.197502139999997</v>
      </c>
      <c r="D63" s="17">
        <v>62</v>
      </c>
      <c r="E63" s="142">
        <f t="shared" si="1"/>
        <v>0.71150208000000248</v>
      </c>
      <c r="F63" s="147">
        <f t="shared" si="2"/>
        <v>0.30171207633627267</v>
      </c>
      <c r="G63" s="58">
        <f t="shared" si="3"/>
        <v>7.2985052167705332E-3</v>
      </c>
      <c r="H63" s="17"/>
      <c r="O63" s="53">
        <v>375.5</v>
      </c>
      <c r="P63" s="54">
        <f t="shared" si="4"/>
        <v>370.9599915</v>
      </c>
      <c r="Q63" s="17">
        <v>62</v>
      </c>
      <c r="R63" s="142">
        <f t="shared" si="5"/>
        <v>4.540008499999999</v>
      </c>
      <c r="S63" s="147">
        <f t="shared" si="6"/>
        <v>1.2238539476028642E-2</v>
      </c>
      <c r="T63" s="160">
        <f t="shared" si="7"/>
        <v>1.209056857523302E-2</v>
      </c>
      <c r="U63" s="17"/>
    </row>
    <row r="64" spans="2:21" x14ac:dyDescent="0.3">
      <c r="B64" s="53">
        <v>95.385002139999997</v>
      </c>
      <c r="C64" s="54">
        <f t="shared" si="0"/>
        <v>97.486000059999995</v>
      </c>
      <c r="D64" s="17">
        <v>63</v>
      </c>
      <c r="E64" s="142">
        <f t="shared" si="1"/>
        <v>2.1009979199999975</v>
      </c>
      <c r="F64" s="147">
        <f t="shared" si="2"/>
        <v>0.89092704384137167</v>
      </c>
      <c r="G64" s="58">
        <f t="shared" si="3"/>
        <v>2.2026501786059482E-2</v>
      </c>
      <c r="H64" s="17"/>
      <c r="O64" s="53">
        <v>364.07998659999998</v>
      </c>
      <c r="P64" s="54">
        <f t="shared" si="4"/>
        <v>375.5</v>
      </c>
      <c r="Q64" s="17">
        <v>63</v>
      </c>
      <c r="R64" s="142">
        <f t="shared" si="5"/>
        <v>11.420013400000016</v>
      </c>
      <c r="S64" s="147">
        <f t="shared" si="6"/>
        <v>3.0412818641810963E-2</v>
      </c>
      <c r="T64" s="160">
        <f t="shared" si="7"/>
        <v>3.1366770545799665E-2</v>
      </c>
      <c r="U64" s="17"/>
    </row>
    <row r="65" spans="2:21" x14ac:dyDescent="0.3">
      <c r="B65" s="53">
        <v>95.941497799999993</v>
      </c>
      <c r="C65" s="54">
        <f t="shared" si="0"/>
        <v>95.385002139999997</v>
      </c>
      <c r="D65" s="17">
        <v>64</v>
      </c>
      <c r="E65" s="142">
        <f t="shared" si="1"/>
        <v>0.55649565999999595</v>
      </c>
      <c r="F65" s="147">
        <f t="shared" si="2"/>
        <v>0.23598168687113696</v>
      </c>
      <c r="G65" s="58">
        <f t="shared" si="3"/>
        <v>5.8003645217220698E-3</v>
      </c>
      <c r="H65" s="17"/>
      <c r="O65" s="53">
        <v>370.07998659999998</v>
      </c>
      <c r="P65" s="54">
        <f t="shared" si="4"/>
        <v>364.07998659999998</v>
      </c>
      <c r="Q65" s="17">
        <v>64</v>
      </c>
      <c r="R65" s="142">
        <f t="shared" si="5"/>
        <v>6</v>
      </c>
      <c r="S65" s="147">
        <f t="shared" si="6"/>
        <v>1.6479895135219171E-2</v>
      </c>
      <c r="T65" s="160">
        <f t="shared" si="7"/>
        <v>1.6212711352276081E-2</v>
      </c>
      <c r="U65" s="17"/>
    </row>
    <row r="66" spans="2:21" x14ac:dyDescent="0.3">
      <c r="B66" s="53">
        <v>95.329498290000004</v>
      </c>
      <c r="C66" s="54">
        <f t="shared" si="0"/>
        <v>95.941497799999993</v>
      </c>
      <c r="D66" s="17">
        <v>65</v>
      </c>
      <c r="E66" s="142">
        <f t="shared" si="1"/>
        <v>0.61199950999998975</v>
      </c>
      <c r="F66" s="147">
        <f t="shared" si="2"/>
        <v>0.25951806476641326</v>
      </c>
      <c r="G66" s="58">
        <f t="shared" si="3"/>
        <v>6.4198335350327557E-3</v>
      </c>
      <c r="H66" s="17"/>
      <c r="O66" s="53">
        <v>361.76000979999998</v>
      </c>
      <c r="P66" s="54">
        <f t="shared" si="4"/>
        <v>370.07998659999998</v>
      </c>
      <c r="Q66" s="17">
        <v>65</v>
      </c>
      <c r="R66" s="142">
        <f t="shared" si="5"/>
        <v>8.3199768000000063</v>
      </c>
      <c r="S66" s="147">
        <f t="shared" si="6"/>
        <v>2.2481563719338956E-2</v>
      </c>
      <c r="T66" s="160">
        <f t="shared" si="7"/>
        <v>2.2998608399529094E-2</v>
      </c>
      <c r="U66" s="17"/>
    </row>
    <row r="67" spans="2:21" x14ac:dyDescent="0.3">
      <c r="B67" s="53">
        <v>99.879501340000004</v>
      </c>
      <c r="C67" s="54">
        <f t="shared" si="0"/>
        <v>95.329498290000004</v>
      </c>
      <c r="D67" s="17">
        <v>66</v>
      </c>
      <c r="E67" s="142">
        <f t="shared" si="1"/>
        <v>4.5500030500000008</v>
      </c>
      <c r="F67" s="147">
        <f t="shared" si="2"/>
        <v>1.9294263588827021</v>
      </c>
      <c r="G67" s="58">
        <f t="shared" si="3"/>
        <v>4.5554923572468854E-2</v>
      </c>
      <c r="H67" s="17"/>
      <c r="O67" s="53">
        <v>379.9599915</v>
      </c>
      <c r="P67" s="54">
        <f t="shared" si="4"/>
        <v>361.76000979999998</v>
      </c>
      <c r="Q67" s="17">
        <v>66</v>
      </c>
      <c r="R67" s="142">
        <f t="shared" si="5"/>
        <v>18.199981700000023</v>
      </c>
      <c r="S67" s="147">
        <f t="shared" si="6"/>
        <v>5.030954557432131E-2</v>
      </c>
      <c r="T67" s="160">
        <f t="shared" si="7"/>
        <v>4.7899731832686976E-2</v>
      </c>
      <c r="U67" s="17"/>
    </row>
    <row r="68" spans="2:21" x14ac:dyDescent="0.3">
      <c r="B68" s="53">
        <v>100.58000180000001</v>
      </c>
      <c r="C68" s="54">
        <f t="shared" ref="C68:C131" si="8">B67</f>
        <v>99.879501340000004</v>
      </c>
      <c r="D68" s="17">
        <v>67</v>
      </c>
      <c r="E68" s="142">
        <f t="shared" ref="E68:E131" si="9">ABS((B68-C68))</f>
        <v>0.70050046000000066</v>
      </c>
      <c r="F68" s="147">
        <f t="shared" ref="F68:F131" si="10">E68/$E$254</f>
        <v>0.29704684526166614</v>
      </c>
      <c r="G68" s="58">
        <f t="shared" ref="G68:G131" si="11">ABS((B68-C68)/B68)</f>
        <v>6.9646097381557276E-3</v>
      </c>
      <c r="H68" s="17"/>
      <c r="O68" s="53">
        <v>372.27999879999999</v>
      </c>
      <c r="P68" s="54">
        <f t="shared" ref="P68:P131" si="12">O67</f>
        <v>379.9599915</v>
      </c>
      <c r="Q68" s="17">
        <v>67</v>
      </c>
      <c r="R68" s="142">
        <f t="shared" ref="R68:R131" si="13">ABS((O68-P68))</f>
        <v>7.6799927000000139</v>
      </c>
      <c r="S68" s="147">
        <f t="shared" ref="S68:S131" si="14">R68/P68</f>
        <v>2.0212635203198791E-2</v>
      </c>
      <c r="T68" s="160">
        <f t="shared" ref="T68:T131" si="15">ABS((O68-P68)/O68)</f>
        <v>2.0629614066712022E-2</v>
      </c>
      <c r="U68" s="17"/>
    </row>
    <row r="69" spans="2:21" x14ac:dyDescent="0.3">
      <c r="B69" s="53">
        <v>102.1500015</v>
      </c>
      <c r="C69" s="54">
        <f t="shared" si="8"/>
        <v>100.58000180000001</v>
      </c>
      <c r="D69" s="17">
        <v>68</v>
      </c>
      <c r="E69" s="142">
        <f t="shared" si="9"/>
        <v>1.5699996999999968</v>
      </c>
      <c r="F69" s="147">
        <f t="shared" si="10"/>
        <v>0.66575753275987981</v>
      </c>
      <c r="G69" s="58">
        <f t="shared" si="11"/>
        <v>1.5369551414054524E-2</v>
      </c>
      <c r="H69" s="17"/>
      <c r="O69" s="53">
        <v>371.11999509999998</v>
      </c>
      <c r="P69" s="54">
        <f t="shared" si="12"/>
        <v>372.27999879999999</v>
      </c>
      <c r="Q69" s="17">
        <v>68</v>
      </c>
      <c r="R69" s="142">
        <f t="shared" si="13"/>
        <v>1.1600037000000043</v>
      </c>
      <c r="S69" s="147">
        <f t="shared" si="14"/>
        <v>3.1159441918425308E-3</v>
      </c>
      <c r="T69" s="160">
        <f t="shared" si="15"/>
        <v>3.1256836476499629E-3</v>
      </c>
      <c r="U69" s="17"/>
    </row>
    <row r="70" spans="2:21" x14ac:dyDescent="0.3">
      <c r="B70" s="53">
        <v>102.1380005</v>
      </c>
      <c r="C70" s="54">
        <f t="shared" si="8"/>
        <v>102.1500015</v>
      </c>
      <c r="D70" s="17">
        <v>69</v>
      </c>
      <c r="E70" s="142">
        <f t="shared" si="9"/>
        <v>1.200099999999793E-2</v>
      </c>
      <c r="F70" s="147">
        <f t="shared" si="10"/>
        <v>5.0890176288886906E-3</v>
      </c>
      <c r="G70" s="58">
        <f t="shared" si="11"/>
        <v>1.1749789442958529E-4</v>
      </c>
      <c r="H70" s="17"/>
      <c r="O70" s="53">
        <v>370.72000120000001</v>
      </c>
      <c r="P70" s="54">
        <f t="shared" si="12"/>
        <v>371.11999509999998</v>
      </c>
      <c r="Q70" s="17">
        <v>69</v>
      </c>
      <c r="R70" s="142">
        <f t="shared" si="13"/>
        <v>0.39999389999996993</v>
      </c>
      <c r="S70" s="147">
        <f t="shared" si="14"/>
        <v>1.077802072863764E-3</v>
      </c>
      <c r="T70" s="160">
        <f t="shared" si="15"/>
        <v>1.078964983559592E-3</v>
      </c>
      <c r="U70" s="17"/>
    </row>
    <row r="71" spans="2:21" x14ac:dyDescent="0.3">
      <c r="B71" s="53">
        <v>108.4434967</v>
      </c>
      <c r="C71" s="54">
        <f t="shared" si="8"/>
        <v>102.1380005</v>
      </c>
      <c r="D71" s="17">
        <v>70</v>
      </c>
      <c r="E71" s="142">
        <f t="shared" si="9"/>
        <v>6.3054961999999932</v>
      </c>
      <c r="F71" s="147">
        <f t="shared" si="10"/>
        <v>2.6738422898671899</v>
      </c>
      <c r="G71" s="58">
        <f t="shared" si="11"/>
        <v>5.8145452626298368E-2</v>
      </c>
      <c r="H71" s="17"/>
      <c r="O71" s="53">
        <v>396.72000120000001</v>
      </c>
      <c r="P71" s="54">
        <f t="shared" si="12"/>
        <v>370.72000120000001</v>
      </c>
      <c r="Q71" s="17">
        <v>70</v>
      </c>
      <c r="R71" s="142">
        <f t="shared" si="13"/>
        <v>26</v>
      </c>
      <c r="S71" s="147">
        <f t="shared" si="14"/>
        <v>7.0133793471729197E-2</v>
      </c>
      <c r="T71" s="160">
        <f t="shared" si="15"/>
        <v>6.5537406536991111E-2</v>
      </c>
      <c r="U71" s="17"/>
    </row>
    <row r="72" spans="2:21" x14ac:dyDescent="0.3">
      <c r="B72" s="53">
        <v>114.1660004</v>
      </c>
      <c r="C72" s="54">
        <f t="shared" si="8"/>
        <v>108.4434967</v>
      </c>
      <c r="D72" s="17">
        <v>71</v>
      </c>
      <c r="E72" s="142">
        <f t="shared" si="9"/>
        <v>5.7225037000000043</v>
      </c>
      <c r="F72" s="147">
        <f t="shared" si="10"/>
        <v>2.4266246321711358</v>
      </c>
      <c r="G72" s="58">
        <f t="shared" si="11"/>
        <v>5.0124412521681053E-2</v>
      </c>
      <c r="H72" s="17"/>
      <c r="O72" s="53">
        <v>413.5499878</v>
      </c>
      <c r="P72" s="54">
        <f t="shared" si="12"/>
        <v>396.72000120000001</v>
      </c>
      <c r="Q72" s="17">
        <v>71</v>
      </c>
      <c r="R72" s="142">
        <f t="shared" si="13"/>
        <v>16.829986599999984</v>
      </c>
      <c r="S72" s="147">
        <f t="shared" si="14"/>
        <v>4.2422833608319679E-2</v>
      </c>
      <c r="T72" s="160">
        <f t="shared" si="15"/>
        <v>4.0696377938570415E-2</v>
      </c>
      <c r="U72" s="17"/>
    </row>
    <row r="73" spans="2:21" x14ac:dyDescent="0.3">
      <c r="B73" s="53">
        <v>115.3840027</v>
      </c>
      <c r="C73" s="54">
        <f t="shared" si="8"/>
        <v>114.1660004</v>
      </c>
      <c r="D73" s="17">
        <v>72</v>
      </c>
      <c r="E73" s="142">
        <f t="shared" si="9"/>
        <v>1.2180022999999949</v>
      </c>
      <c r="F73" s="147">
        <f t="shared" si="10"/>
        <v>0.51649322362536576</v>
      </c>
      <c r="G73" s="58">
        <f t="shared" si="11"/>
        <v>1.0556075985393033E-2</v>
      </c>
      <c r="H73" s="17"/>
      <c r="O73" s="53">
        <v>426.75</v>
      </c>
      <c r="P73" s="54">
        <f t="shared" si="12"/>
        <v>413.5499878</v>
      </c>
      <c r="Q73" s="17">
        <v>72</v>
      </c>
      <c r="R73" s="142">
        <f t="shared" si="13"/>
        <v>13.200012200000003</v>
      </c>
      <c r="S73" s="147">
        <f t="shared" si="14"/>
        <v>3.1918782709247133E-2</v>
      </c>
      <c r="T73" s="160">
        <f t="shared" si="15"/>
        <v>3.0931487287639142E-2</v>
      </c>
      <c r="U73" s="17"/>
    </row>
    <row r="74" spans="2:21" x14ac:dyDescent="0.3">
      <c r="B74" s="53">
        <v>120.4095001</v>
      </c>
      <c r="C74" s="54">
        <f t="shared" si="8"/>
        <v>115.3840027</v>
      </c>
      <c r="D74" s="17">
        <v>73</v>
      </c>
      <c r="E74" s="142">
        <f t="shared" si="9"/>
        <v>5.0254974000000061</v>
      </c>
      <c r="F74" s="147">
        <f t="shared" si="10"/>
        <v>2.131059483587928</v>
      </c>
      <c r="G74" s="58">
        <f t="shared" si="11"/>
        <v>4.1736718413632926E-2</v>
      </c>
      <c r="H74" s="17"/>
      <c r="O74" s="53">
        <v>439.17001340000002</v>
      </c>
      <c r="P74" s="54">
        <f t="shared" si="12"/>
        <v>426.75</v>
      </c>
      <c r="Q74" s="17">
        <v>73</v>
      </c>
      <c r="R74" s="142">
        <f t="shared" si="13"/>
        <v>12.420013400000016</v>
      </c>
      <c r="S74" s="147">
        <f t="shared" si="14"/>
        <v>2.9103722085530206E-2</v>
      </c>
      <c r="T74" s="160">
        <f t="shared" si="15"/>
        <v>2.8280649910147112E-2</v>
      </c>
      <c r="U74" s="17"/>
    </row>
    <row r="75" spans="2:21" x14ac:dyDescent="0.3">
      <c r="B75" s="53">
        <v>118.75</v>
      </c>
      <c r="C75" s="54">
        <f t="shared" si="8"/>
        <v>120.4095001</v>
      </c>
      <c r="D75" s="17">
        <v>74</v>
      </c>
      <c r="E75" s="142">
        <f t="shared" si="9"/>
        <v>1.6595001000000025</v>
      </c>
      <c r="F75" s="147">
        <f t="shared" si="10"/>
        <v>0.7037101294928767</v>
      </c>
      <c r="G75" s="58">
        <f t="shared" si="11"/>
        <v>1.3974737684210547E-2</v>
      </c>
      <c r="H75" s="17"/>
      <c r="O75" s="53">
        <v>422.9599915</v>
      </c>
      <c r="P75" s="54">
        <f t="shared" si="12"/>
        <v>439.17001340000002</v>
      </c>
      <c r="Q75" s="17">
        <v>74</v>
      </c>
      <c r="R75" s="142">
        <f t="shared" si="13"/>
        <v>16.210021900000015</v>
      </c>
      <c r="S75" s="147">
        <f t="shared" si="14"/>
        <v>3.691058452398429E-2</v>
      </c>
      <c r="T75" s="160">
        <f t="shared" si="15"/>
        <v>3.8325189676953204E-2</v>
      </c>
      <c r="U75" s="17"/>
    </row>
    <row r="76" spans="2:21" x14ac:dyDescent="0.3">
      <c r="B76" s="53">
        <v>119.68049619999999</v>
      </c>
      <c r="C76" s="54">
        <f t="shared" si="8"/>
        <v>118.75</v>
      </c>
      <c r="D76" s="17">
        <v>75</v>
      </c>
      <c r="E76" s="142">
        <f t="shared" si="9"/>
        <v>0.93049619999999322</v>
      </c>
      <c r="F76" s="147">
        <f t="shared" si="10"/>
        <v>0.39457641574991409</v>
      </c>
      <c r="G76" s="58">
        <f t="shared" si="11"/>
        <v>7.7748357463778067E-3</v>
      </c>
      <c r="H76" s="17"/>
      <c r="O76" s="53">
        <v>437.48999020000002</v>
      </c>
      <c r="P76" s="54">
        <f t="shared" si="12"/>
        <v>422.9599915</v>
      </c>
      <c r="Q76" s="17">
        <v>75</v>
      </c>
      <c r="R76" s="142">
        <f t="shared" si="13"/>
        <v>14.529998700000021</v>
      </c>
      <c r="S76" s="147">
        <f t="shared" si="14"/>
        <v>3.4353127936451698E-2</v>
      </c>
      <c r="T76" s="160">
        <f t="shared" si="15"/>
        <v>3.3212185479621105E-2</v>
      </c>
      <c r="U76" s="17"/>
    </row>
    <row r="77" spans="2:21" x14ac:dyDescent="0.3">
      <c r="B77" s="53">
        <v>116.4059982</v>
      </c>
      <c r="C77" s="54">
        <f t="shared" si="8"/>
        <v>119.68049619999999</v>
      </c>
      <c r="D77" s="17">
        <v>76</v>
      </c>
      <c r="E77" s="142">
        <f t="shared" si="9"/>
        <v>3.2744979999999941</v>
      </c>
      <c r="F77" s="147">
        <f t="shared" si="10"/>
        <v>1.3885491248865598</v>
      </c>
      <c r="G77" s="58">
        <f t="shared" si="11"/>
        <v>2.8129976553046682E-2</v>
      </c>
      <c r="H77" s="17"/>
      <c r="O77" s="53">
        <v>433.82998659999998</v>
      </c>
      <c r="P77" s="54">
        <f t="shared" si="12"/>
        <v>437.48999020000002</v>
      </c>
      <c r="Q77" s="17">
        <v>76</v>
      </c>
      <c r="R77" s="142">
        <f t="shared" si="13"/>
        <v>3.6600036000000387</v>
      </c>
      <c r="S77" s="147">
        <f t="shared" si="14"/>
        <v>8.3659139225719329E-3</v>
      </c>
      <c r="T77" s="160">
        <f t="shared" si="15"/>
        <v>8.4364928959478214E-3</v>
      </c>
      <c r="U77" s="17"/>
    </row>
    <row r="78" spans="2:21" x14ac:dyDescent="0.3">
      <c r="B78" s="53">
        <v>118.1744995</v>
      </c>
      <c r="C78" s="54">
        <f t="shared" si="8"/>
        <v>116.4059982</v>
      </c>
      <c r="D78" s="17">
        <v>77</v>
      </c>
      <c r="E78" s="142">
        <f t="shared" si="9"/>
        <v>1.7685012999999969</v>
      </c>
      <c r="F78" s="147">
        <f t="shared" si="10"/>
        <v>0.74993203003200593</v>
      </c>
      <c r="G78" s="58">
        <f t="shared" si="11"/>
        <v>1.4965168521826461E-2</v>
      </c>
      <c r="H78" s="17"/>
      <c r="O78" s="53">
        <v>421.42001340000002</v>
      </c>
      <c r="P78" s="54">
        <f t="shared" si="12"/>
        <v>433.82998659999998</v>
      </c>
      <c r="Q78" s="17">
        <v>77</v>
      </c>
      <c r="R78" s="142">
        <f t="shared" si="13"/>
        <v>12.409973199999968</v>
      </c>
      <c r="S78" s="147">
        <f t="shared" si="14"/>
        <v>2.8605614142210536E-2</v>
      </c>
      <c r="T78" s="160">
        <f t="shared" si="15"/>
        <v>2.9447992039762883E-2</v>
      </c>
      <c r="U78" s="17"/>
    </row>
    <row r="79" spans="2:21" x14ac:dyDescent="0.3">
      <c r="B79" s="53">
        <v>119.9725037</v>
      </c>
      <c r="C79" s="54">
        <f t="shared" si="8"/>
        <v>118.1744995</v>
      </c>
      <c r="D79" s="17">
        <v>78</v>
      </c>
      <c r="E79" s="142">
        <f t="shared" si="9"/>
        <v>1.7980042000000083</v>
      </c>
      <c r="F79" s="147">
        <f t="shared" si="10"/>
        <v>0.76244271899154459</v>
      </c>
      <c r="G79" s="58">
        <f t="shared" si="11"/>
        <v>1.4986802346778133E-2</v>
      </c>
      <c r="H79" s="17"/>
      <c r="O79" s="53">
        <v>426.7000122</v>
      </c>
      <c r="P79" s="54">
        <f t="shared" si="12"/>
        <v>421.42001340000002</v>
      </c>
      <c r="Q79" s="17">
        <v>78</v>
      </c>
      <c r="R79" s="142">
        <f t="shared" si="13"/>
        <v>5.2799987999999871</v>
      </c>
      <c r="S79" s="147">
        <f t="shared" si="14"/>
        <v>1.252906514192614E-2</v>
      </c>
      <c r="T79" s="160">
        <f t="shared" si="15"/>
        <v>1.2374030112577501E-2</v>
      </c>
      <c r="U79" s="17"/>
    </row>
    <row r="80" spans="2:21" x14ac:dyDescent="0.3">
      <c r="B80" s="53">
        <v>120.5110016</v>
      </c>
      <c r="C80" s="54">
        <f t="shared" si="8"/>
        <v>119.9725037</v>
      </c>
      <c r="D80" s="17">
        <v>79</v>
      </c>
      <c r="E80" s="142">
        <f t="shared" si="9"/>
        <v>0.53849789999999587</v>
      </c>
      <c r="F80" s="147">
        <f t="shared" si="10"/>
        <v>0.2283497463728015</v>
      </c>
      <c r="G80" s="58">
        <f t="shared" si="11"/>
        <v>4.4684542726429041E-3</v>
      </c>
      <c r="H80" s="17"/>
      <c r="O80" s="53">
        <v>424.98999020000002</v>
      </c>
      <c r="P80" s="54">
        <f t="shared" si="12"/>
        <v>426.7000122</v>
      </c>
      <c r="Q80" s="17">
        <v>79</v>
      </c>
      <c r="R80" s="142">
        <f t="shared" si="13"/>
        <v>1.7100219999999808</v>
      </c>
      <c r="S80" s="147">
        <f t="shared" si="14"/>
        <v>4.0075508579982665E-3</v>
      </c>
      <c r="T80" s="160">
        <f t="shared" si="15"/>
        <v>4.02367594397987E-3</v>
      </c>
      <c r="U80" s="17"/>
    </row>
    <row r="81" spans="2:21" x14ac:dyDescent="0.3">
      <c r="B81" s="53">
        <v>118.8000031</v>
      </c>
      <c r="C81" s="54">
        <f t="shared" si="8"/>
        <v>120.5110016</v>
      </c>
      <c r="D81" s="17">
        <v>80</v>
      </c>
      <c r="E81" s="142">
        <f t="shared" si="9"/>
        <v>1.7109985000000023</v>
      </c>
      <c r="F81" s="147">
        <f t="shared" si="10"/>
        <v>0.72554799845876339</v>
      </c>
      <c r="G81" s="58">
        <f t="shared" si="11"/>
        <v>1.4402343900275557E-2</v>
      </c>
      <c r="H81" s="17"/>
      <c r="O81" s="53">
        <v>421.38000490000002</v>
      </c>
      <c r="P81" s="54">
        <f t="shared" si="12"/>
        <v>424.98999020000002</v>
      </c>
      <c r="Q81" s="17">
        <v>80</v>
      </c>
      <c r="R81" s="142">
        <f t="shared" si="13"/>
        <v>3.6099853000000053</v>
      </c>
      <c r="S81" s="147">
        <f t="shared" si="14"/>
        <v>8.494283120176898E-3</v>
      </c>
      <c r="T81" s="160">
        <f t="shared" si="15"/>
        <v>8.5670541032356537E-3</v>
      </c>
      <c r="U81" s="17"/>
    </row>
    <row r="82" spans="2:21" x14ac:dyDescent="0.3">
      <c r="B82" s="53">
        <v>115.70400239999999</v>
      </c>
      <c r="C82" s="54">
        <f t="shared" si="8"/>
        <v>118.8000031</v>
      </c>
      <c r="D82" s="17">
        <v>81</v>
      </c>
      <c r="E82" s="142">
        <f t="shared" si="9"/>
        <v>3.0960007000000047</v>
      </c>
      <c r="F82" s="147">
        <f t="shared" si="10"/>
        <v>1.3128574403261783</v>
      </c>
      <c r="G82" s="58">
        <f t="shared" si="11"/>
        <v>2.6757939533472913E-2</v>
      </c>
      <c r="H82" s="17"/>
      <c r="O82" s="53">
        <v>403.82998659999998</v>
      </c>
      <c r="P82" s="54">
        <f t="shared" si="12"/>
        <v>421.38000490000002</v>
      </c>
      <c r="Q82" s="17">
        <v>81</v>
      </c>
      <c r="R82" s="142">
        <f t="shared" si="13"/>
        <v>17.550018300000033</v>
      </c>
      <c r="S82" s="147">
        <f t="shared" si="14"/>
        <v>4.1648910949547605E-2</v>
      </c>
      <c r="T82" s="160">
        <f t="shared" si="15"/>
        <v>4.3458927970556095E-2</v>
      </c>
      <c r="U82" s="17"/>
    </row>
    <row r="83" spans="2:21" x14ac:dyDescent="0.3">
      <c r="B83" s="53">
        <v>118.635498</v>
      </c>
      <c r="C83" s="54">
        <f t="shared" si="8"/>
        <v>115.70400239999999</v>
      </c>
      <c r="D83" s="17">
        <v>82</v>
      </c>
      <c r="E83" s="142">
        <f t="shared" si="9"/>
        <v>2.9314956000000052</v>
      </c>
      <c r="F83" s="147">
        <f t="shared" si="10"/>
        <v>1.2430991406892948</v>
      </c>
      <c r="G83" s="58">
        <f t="shared" si="11"/>
        <v>2.4710104896259678E-2</v>
      </c>
      <c r="H83" s="17"/>
      <c r="O83" s="53">
        <v>411.89001459999997</v>
      </c>
      <c r="P83" s="54">
        <f t="shared" si="12"/>
        <v>403.82998659999998</v>
      </c>
      <c r="Q83" s="17">
        <v>82</v>
      </c>
      <c r="R83" s="142">
        <f t="shared" si="13"/>
        <v>8.0600279999999884</v>
      </c>
      <c r="S83" s="147">
        <f t="shared" si="14"/>
        <v>1.9958963592229654E-2</v>
      </c>
      <c r="T83" s="160">
        <f t="shared" si="15"/>
        <v>1.9568398636289709E-2</v>
      </c>
      <c r="U83" s="17"/>
    </row>
    <row r="84" spans="2:21" x14ac:dyDescent="0.3">
      <c r="B84" s="53">
        <v>123.6999969</v>
      </c>
      <c r="C84" s="54">
        <f t="shared" si="8"/>
        <v>118.635498</v>
      </c>
      <c r="D84" s="17">
        <v>83</v>
      </c>
      <c r="E84" s="142">
        <f t="shared" si="9"/>
        <v>5.0644989000000038</v>
      </c>
      <c r="F84" s="147">
        <f t="shared" si="10"/>
        <v>2.1475980487952544</v>
      </c>
      <c r="G84" s="58">
        <f t="shared" si="11"/>
        <v>4.0941786798056129E-2</v>
      </c>
      <c r="H84" s="17"/>
      <c r="O84" s="53">
        <v>419.85000609999997</v>
      </c>
      <c r="P84" s="54">
        <f t="shared" si="12"/>
        <v>411.89001459999997</v>
      </c>
      <c r="Q84" s="17">
        <v>83</v>
      </c>
      <c r="R84" s="142">
        <f t="shared" si="13"/>
        <v>7.959991500000001</v>
      </c>
      <c r="S84" s="147">
        <f t="shared" si="14"/>
        <v>1.932552676162886E-2</v>
      </c>
      <c r="T84" s="160">
        <f t="shared" si="15"/>
        <v>1.8959131557340237E-2</v>
      </c>
      <c r="U84" s="17"/>
    </row>
    <row r="85" spans="2:21" x14ac:dyDescent="0.3">
      <c r="B85" s="53">
        <v>114.302002</v>
      </c>
      <c r="C85" s="54">
        <f t="shared" si="8"/>
        <v>123.6999969</v>
      </c>
      <c r="D85" s="17">
        <v>84</v>
      </c>
      <c r="E85" s="142">
        <f t="shared" si="9"/>
        <v>9.3979949000000005</v>
      </c>
      <c r="F85" s="147">
        <f t="shared" si="10"/>
        <v>3.9852147089671073</v>
      </c>
      <c r="G85" s="58">
        <f t="shared" si="11"/>
        <v>8.2220737481046052E-2</v>
      </c>
      <c r="H85" s="17"/>
      <c r="O85" s="53">
        <v>415.26998900000001</v>
      </c>
      <c r="P85" s="54">
        <f t="shared" si="12"/>
        <v>419.85000609999997</v>
      </c>
      <c r="Q85" s="17">
        <v>84</v>
      </c>
      <c r="R85" s="142">
        <f t="shared" si="13"/>
        <v>4.5800170999999636</v>
      </c>
      <c r="S85" s="147">
        <f t="shared" si="14"/>
        <v>1.0908698424334652E-2</v>
      </c>
      <c r="T85" s="160">
        <f t="shared" si="15"/>
        <v>1.102901057461189E-2</v>
      </c>
      <c r="U85" s="17"/>
    </row>
    <row r="86" spans="2:21" x14ac:dyDescent="0.3">
      <c r="B86" s="53">
        <v>115.7994995</v>
      </c>
      <c r="C86" s="54">
        <f t="shared" si="8"/>
        <v>114.302002</v>
      </c>
      <c r="D86" s="17">
        <v>85</v>
      </c>
      <c r="E86" s="142">
        <f t="shared" si="9"/>
        <v>1.4974974999999944</v>
      </c>
      <c r="F86" s="147">
        <f t="shared" si="10"/>
        <v>0.63501301364203211</v>
      </c>
      <c r="G86" s="58">
        <f t="shared" si="11"/>
        <v>1.2931813232923294E-2</v>
      </c>
      <c r="H86" s="17"/>
      <c r="O86" s="53">
        <v>428.14999390000003</v>
      </c>
      <c r="P86" s="54">
        <f t="shared" si="12"/>
        <v>415.26998900000001</v>
      </c>
      <c r="Q86" s="17">
        <v>85</v>
      </c>
      <c r="R86" s="142">
        <f t="shared" si="13"/>
        <v>12.880004900000017</v>
      </c>
      <c r="S86" s="147">
        <f t="shared" si="14"/>
        <v>3.1015978137538893E-2</v>
      </c>
      <c r="T86" s="160">
        <f t="shared" si="15"/>
        <v>3.0082926739474179E-2</v>
      </c>
      <c r="U86" s="17"/>
    </row>
    <row r="87" spans="2:21" x14ac:dyDescent="0.3">
      <c r="B87" s="53">
        <v>115.88999939999999</v>
      </c>
      <c r="C87" s="54">
        <f t="shared" si="8"/>
        <v>115.7994995</v>
      </c>
      <c r="D87" s="17">
        <v>86</v>
      </c>
      <c r="E87" s="142">
        <f t="shared" si="9"/>
        <v>9.0499899999997524E-2</v>
      </c>
      <c r="F87" s="147">
        <f t="shared" si="10"/>
        <v>3.8376434173213105E-2</v>
      </c>
      <c r="G87" s="58">
        <f t="shared" si="11"/>
        <v>7.8091207583522973E-4</v>
      </c>
      <c r="H87" s="17"/>
      <c r="O87" s="53">
        <v>424.67999270000001</v>
      </c>
      <c r="P87" s="54">
        <f t="shared" si="12"/>
        <v>428.14999390000003</v>
      </c>
      <c r="Q87" s="17">
        <v>86</v>
      </c>
      <c r="R87" s="142">
        <f t="shared" si="13"/>
        <v>3.4700012000000129</v>
      </c>
      <c r="S87" s="147">
        <f t="shared" si="14"/>
        <v>8.1046391438475106E-3</v>
      </c>
      <c r="T87" s="160">
        <f t="shared" si="15"/>
        <v>8.1708610239410815E-3</v>
      </c>
      <c r="U87" s="17"/>
    </row>
    <row r="88" spans="2:21" x14ac:dyDescent="0.3">
      <c r="B88" s="53">
        <v>117.56300349999999</v>
      </c>
      <c r="C88" s="54">
        <f t="shared" si="8"/>
        <v>115.88999939999999</v>
      </c>
      <c r="D88" s="17">
        <v>87</v>
      </c>
      <c r="E88" s="142">
        <f t="shared" si="9"/>
        <v>1.6730041</v>
      </c>
      <c r="F88" s="147">
        <f t="shared" si="10"/>
        <v>0.70943649346758819</v>
      </c>
      <c r="G88" s="58">
        <f t="shared" si="11"/>
        <v>1.4230702263403811E-2</v>
      </c>
      <c r="H88" s="17"/>
      <c r="O88" s="53">
        <v>434.26000979999998</v>
      </c>
      <c r="P88" s="54">
        <f t="shared" si="12"/>
        <v>424.67999270000001</v>
      </c>
      <c r="Q88" s="17">
        <v>87</v>
      </c>
      <c r="R88" s="142">
        <f t="shared" si="13"/>
        <v>9.5800170999999636</v>
      </c>
      <c r="S88" s="147">
        <f t="shared" si="14"/>
        <v>2.2558202092575207E-2</v>
      </c>
      <c r="T88" s="160">
        <f t="shared" si="15"/>
        <v>2.2060555620610968E-2</v>
      </c>
      <c r="U88" s="17"/>
    </row>
    <row r="89" spans="2:21" x14ac:dyDescent="0.3">
      <c r="B89" s="53">
        <v>118.38050079999999</v>
      </c>
      <c r="C89" s="54">
        <f t="shared" si="8"/>
        <v>117.56300349999999</v>
      </c>
      <c r="D89" s="17">
        <v>88</v>
      </c>
      <c r="E89" s="142">
        <f t="shared" si="9"/>
        <v>0.81749729999999943</v>
      </c>
      <c r="F89" s="147">
        <f t="shared" si="10"/>
        <v>0.34665929266474638</v>
      </c>
      <c r="G89" s="58">
        <f t="shared" si="11"/>
        <v>6.9056752968221901E-3</v>
      </c>
      <c r="H89" s="17"/>
      <c r="O89" s="53">
        <v>436.52999879999999</v>
      </c>
      <c r="P89" s="54">
        <f t="shared" si="12"/>
        <v>434.26000979999998</v>
      </c>
      <c r="Q89" s="17">
        <v>88</v>
      </c>
      <c r="R89" s="142">
        <f t="shared" si="13"/>
        <v>2.2699890000000096</v>
      </c>
      <c r="S89" s="147">
        <f t="shared" si="14"/>
        <v>5.227257745988311E-3</v>
      </c>
      <c r="T89" s="160">
        <f t="shared" si="15"/>
        <v>5.2000756104737368E-3</v>
      </c>
      <c r="U89" s="17"/>
    </row>
    <row r="90" spans="2:21" x14ac:dyDescent="0.3">
      <c r="B90" s="53">
        <v>118.98049930000001</v>
      </c>
      <c r="C90" s="54">
        <f t="shared" si="8"/>
        <v>118.38050079999999</v>
      </c>
      <c r="D90" s="17">
        <v>89</v>
      </c>
      <c r="E90" s="142">
        <f t="shared" si="9"/>
        <v>0.59999850000001231</v>
      </c>
      <c r="F90" s="147">
        <f t="shared" si="10"/>
        <v>0.2544290428970386</v>
      </c>
      <c r="G90" s="58">
        <f t="shared" si="11"/>
        <v>5.0428305775315589E-3</v>
      </c>
      <c r="H90" s="17"/>
      <c r="O90" s="53">
        <v>435.5499878</v>
      </c>
      <c r="P90" s="54">
        <f t="shared" si="12"/>
        <v>436.52999879999999</v>
      </c>
      <c r="Q90" s="17">
        <v>89</v>
      </c>
      <c r="R90" s="142">
        <f t="shared" si="13"/>
        <v>0.98001099999999042</v>
      </c>
      <c r="S90" s="147">
        <f t="shared" si="14"/>
        <v>2.2450026405836797E-3</v>
      </c>
      <c r="T90" s="160">
        <f t="shared" si="15"/>
        <v>2.2500540177950853E-3</v>
      </c>
      <c r="U90" s="17"/>
    </row>
    <row r="91" spans="2:21" x14ac:dyDescent="0.3">
      <c r="B91" s="53">
        <v>120.4499969</v>
      </c>
      <c r="C91" s="54">
        <f t="shared" si="8"/>
        <v>118.98049930000001</v>
      </c>
      <c r="D91" s="17">
        <v>90</v>
      </c>
      <c r="E91" s="142">
        <f t="shared" si="9"/>
        <v>1.4694975999999969</v>
      </c>
      <c r="F91" s="147">
        <f t="shared" si="10"/>
        <v>0.62313967102832224</v>
      </c>
      <c r="G91" s="58">
        <f t="shared" si="11"/>
        <v>1.2200063410711445E-2</v>
      </c>
      <c r="H91" s="17"/>
      <c r="O91" s="53">
        <v>440.51998900000001</v>
      </c>
      <c r="P91" s="54">
        <f t="shared" si="12"/>
        <v>435.5499878</v>
      </c>
      <c r="Q91" s="17">
        <v>90</v>
      </c>
      <c r="R91" s="142">
        <f t="shared" si="13"/>
        <v>4.9700012000000129</v>
      </c>
      <c r="S91" s="147">
        <f t="shared" si="14"/>
        <v>1.1410862907157709E-2</v>
      </c>
      <c r="T91" s="160">
        <f t="shared" si="15"/>
        <v>1.1282124135347722E-2</v>
      </c>
      <c r="U91" s="17"/>
    </row>
    <row r="92" spans="2:21" x14ac:dyDescent="0.3">
      <c r="B92" s="53">
        <v>117.8475037</v>
      </c>
      <c r="C92" s="54">
        <f t="shared" si="8"/>
        <v>120.4499969</v>
      </c>
      <c r="D92" s="17">
        <v>91</v>
      </c>
      <c r="E92" s="142">
        <f t="shared" si="9"/>
        <v>2.6024931999999978</v>
      </c>
      <c r="F92" s="147">
        <f t="shared" si="10"/>
        <v>1.103585849001351</v>
      </c>
      <c r="G92" s="58">
        <f t="shared" si="11"/>
        <v>2.2083566628827943E-2</v>
      </c>
      <c r="H92" s="17"/>
      <c r="O92" s="53">
        <v>431.82000729999999</v>
      </c>
      <c r="P92" s="54">
        <f t="shared" si="12"/>
        <v>440.51998900000001</v>
      </c>
      <c r="Q92" s="17">
        <v>91</v>
      </c>
      <c r="R92" s="142">
        <f t="shared" si="13"/>
        <v>8.6999817000000235</v>
      </c>
      <c r="S92" s="147">
        <f t="shared" si="14"/>
        <v>1.9749346039323594E-2</v>
      </c>
      <c r="T92" s="160">
        <f t="shared" si="15"/>
        <v>2.0147240871023032E-2</v>
      </c>
      <c r="U92" s="17"/>
    </row>
    <row r="93" spans="2:21" x14ac:dyDescent="0.3">
      <c r="B93" s="53">
        <v>118.39600369999999</v>
      </c>
      <c r="C93" s="54">
        <f t="shared" si="8"/>
        <v>117.8475037</v>
      </c>
      <c r="D93" s="17">
        <v>92</v>
      </c>
      <c r="E93" s="142">
        <f t="shared" si="9"/>
        <v>0.54849999999999</v>
      </c>
      <c r="F93" s="147">
        <f t="shared" si="10"/>
        <v>0.23259113152619593</v>
      </c>
      <c r="G93" s="58">
        <f t="shared" si="11"/>
        <v>4.6327577186626783E-3</v>
      </c>
      <c r="H93" s="17"/>
      <c r="O93" s="53">
        <v>438.26998900000001</v>
      </c>
      <c r="P93" s="54">
        <f t="shared" si="12"/>
        <v>431.82000729999999</v>
      </c>
      <c r="Q93" s="17">
        <v>92</v>
      </c>
      <c r="R93" s="142">
        <f t="shared" si="13"/>
        <v>6.4499817000000235</v>
      </c>
      <c r="S93" s="147">
        <f t="shared" si="14"/>
        <v>1.493673658228393E-2</v>
      </c>
      <c r="T93" s="160">
        <f t="shared" si="15"/>
        <v>1.4716913915819189E-2</v>
      </c>
      <c r="U93" s="17"/>
    </row>
    <row r="94" spans="2:21" x14ac:dyDescent="0.3">
      <c r="B94" s="53">
        <v>119.4424973</v>
      </c>
      <c r="C94" s="54">
        <f t="shared" si="8"/>
        <v>118.39600369999999</v>
      </c>
      <c r="D94" s="17">
        <v>93</v>
      </c>
      <c r="E94" s="142">
        <f t="shared" si="9"/>
        <v>1.0464936000000051</v>
      </c>
      <c r="F94" s="147">
        <f t="shared" si="10"/>
        <v>0.44376505115574821</v>
      </c>
      <c r="G94" s="58">
        <f t="shared" si="11"/>
        <v>8.7614845943111835E-3</v>
      </c>
      <c r="H94" s="17"/>
      <c r="O94" s="53">
        <v>441.9500122</v>
      </c>
      <c r="P94" s="54">
        <f t="shared" si="12"/>
        <v>438.26998900000001</v>
      </c>
      <c r="Q94" s="17">
        <v>93</v>
      </c>
      <c r="R94" s="142">
        <f t="shared" si="13"/>
        <v>3.6800231999999937</v>
      </c>
      <c r="S94" s="147">
        <f t="shared" si="14"/>
        <v>8.3967036127586495E-3</v>
      </c>
      <c r="T94" s="160">
        <f t="shared" si="15"/>
        <v>8.3267860581812507E-3</v>
      </c>
      <c r="U94" s="17"/>
    </row>
    <row r="95" spans="2:21" x14ac:dyDescent="0.3">
      <c r="B95" s="53">
        <v>120.4889984</v>
      </c>
      <c r="C95" s="54">
        <f t="shared" si="8"/>
        <v>119.4424973</v>
      </c>
      <c r="D95" s="17">
        <v>94</v>
      </c>
      <c r="E95" s="142">
        <f t="shared" si="9"/>
        <v>1.0465011000000004</v>
      </c>
      <c r="F95" s="147">
        <f t="shared" si="10"/>
        <v>0.44376823152673334</v>
      </c>
      <c r="G95" s="58">
        <f t="shared" si="11"/>
        <v>8.6854494094624358E-3</v>
      </c>
      <c r="H95" s="17"/>
      <c r="O95" s="53">
        <v>454.19000240000003</v>
      </c>
      <c r="P95" s="54">
        <f t="shared" si="12"/>
        <v>441.9500122</v>
      </c>
      <c r="Q95" s="17">
        <v>94</v>
      </c>
      <c r="R95" s="142">
        <f t="shared" si="13"/>
        <v>12.239990200000022</v>
      </c>
      <c r="S95" s="147">
        <f t="shared" si="14"/>
        <v>2.769541772172401E-2</v>
      </c>
      <c r="T95" s="160">
        <f t="shared" si="15"/>
        <v>2.6949052456730214E-2</v>
      </c>
      <c r="U95" s="17"/>
    </row>
    <row r="96" spans="2:21" x14ac:dyDescent="0.3">
      <c r="B96" s="53">
        <v>121.31300349999999</v>
      </c>
      <c r="C96" s="54">
        <f t="shared" si="8"/>
        <v>120.4889984</v>
      </c>
      <c r="D96" s="17">
        <v>95</v>
      </c>
      <c r="E96" s="142">
        <f t="shared" si="9"/>
        <v>0.82400509999999372</v>
      </c>
      <c r="F96" s="147">
        <f t="shared" si="10"/>
        <v>0.34941892177275891</v>
      </c>
      <c r="G96" s="58">
        <f t="shared" si="11"/>
        <v>6.7923889131967109E-3</v>
      </c>
      <c r="H96" s="17"/>
      <c r="O96" s="53">
        <v>452.57998659999998</v>
      </c>
      <c r="P96" s="54">
        <f t="shared" si="12"/>
        <v>454.19000240000003</v>
      </c>
      <c r="Q96" s="17">
        <v>95</v>
      </c>
      <c r="R96" s="142">
        <f t="shared" si="13"/>
        <v>1.610015800000042</v>
      </c>
      <c r="S96" s="147">
        <f t="shared" si="14"/>
        <v>3.5448067801856177E-3</v>
      </c>
      <c r="T96" s="160">
        <f t="shared" si="15"/>
        <v>3.557417136571284E-3</v>
      </c>
      <c r="U96" s="17"/>
    </row>
    <row r="97" spans="2:21" x14ac:dyDescent="0.3">
      <c r="B97" s="53">
        <v>122.4664993</v>
      </c>
      <c r="C97" s="54">
        <f t="shared" si="8"/>
        <v>121.31300349999999</v>
      </c>
      <c r="D97" s="17">
        <v>96</v>
      </c>
      <c r="E97" s="142">
        <f t="shared" si="9"/>
        <v>1.1534958000000017</v>
      </c>
      <c r="F97" s="147">
        <f t="shared" si="10"/>
        <v>0.48913927681443914</v>
      </c>
      <c r="G97" s="58">
        <f t="shared" si="11"/>
        <v>9.4188680708047461E-3</v>
      </c>
      <c r="H97" s="17"/>
      <c r="O97" s="53">
        <v>451.0400085</v>
      </c>
      <c r="P97" s="54">
        <f t="shared" si="12"/>
        <v>452.57998659999998</v>
      </c>
      <c r="Q97" s="17">
        <v>96</v>
      </c>
      <c r="R97" s="142">
        <f t="shared" si="13"/>
        <v>1.5399780999999848</v>
      </c>
      <c r="S97" s="147">
        <f t="shared" si="14"/>
        <v>3.4026650439606177E-3</v>
      </c>
      <c r="T97" s="160">
        <f t="shared" si="15"/>
        <v>3.4142827043689736E-3</v>
      </c>
      <c r="U97" s="17"/>
    </row>
    <row r="98" spans="2:21" x14ac:dyDescent="0.3">
      <c r="B98" s="53">
        <v>124.8970032</v>
      </c>
      <c r="C98" s="54">
        <f t="shared" si="8"/>
        <v>122.4664993</v>
      </c>
      <c r="D98" s="17">
        <v>97</v>
      </c>
      <c r="E98" s="142">
        <f t="shared" si="9"/>
        <v>2.430503900000005</v>
      </c>
      <c r="F98" s="147">
        <f t="shared" si="10"/>
        <v>1.0306538783588763</v>
      </c>
      <c r="G98" s="58">
        <f t="shared" si="11"/>
        <v>1.9460065796038293E-2</v>
      </c>
      <c r="H98" s="17"/>
      <c r="O98" s="53">
        <v>447.67001340000002</v>
      </c>
      <c r="P98" s="54">
        <f t="shared" si="12"/>
        <v>451.0400085</v>
      </c>
      <c r="Q98" s="17">
        <v>97</v>
      </c>
      <c r="R98" s="142">
        <f t="shared" si="13"/>
        <v>3.3699950999999828</v>
      </c>
      <c r="S98" s="147">
        <f t="shared" si="14"/>
        <v>7.4716101376625056E-3</v>
      </c>
      <c r="T98" s="160">
        <f t="shared" si="15"/>
        <v>7.5278553379201666E-3</v>
      </c>
      <c r="U98" s="17"/>
    </row>
    <row r="99" spans="2:21" x14ac:dyDescent="0.3">
      <c r="B99" s="53">
        <v>122.33699799999999</v>
      </c>
      <c r="C99" s="54">
        <f t="shared" si="8"/>
        <v>124.8970032</v>
      </c>
      <c r="D99" s="17">
        <v>98</v>
      </c>
      <c r="E99" s="142">
        <f t="shared" si="9"/>
        <v>2.5600052000000062</v>
      </c>
      <c r="F99" s="147">
        <f t="shared" si="10"/>
        <v>1.0855688353344719</v>
      </c>
      <c r="G99" s="58">
        <f t="shared" si="11"/>
        <v>2.0925846161436841E-2</v>
      </c>
      <c r="H99" s="17"/>
      <c r="O99" s="53">
        <v>436.25</v>
      </c>
      <c r="P99" s="54">
        <f t="shared" si="12"/>
        <v>447.67001340000002</v>
      </c>
      <c r="Q99" s="17">
        <v>98</v>
      </c>
      <c r="R99" s="142">
        <f t="shared" si="13"/>
        <v>11.420013400000016</v>
      </c>
      <c r="S99" s="147">
        <f t="shared" si="14"/>
        <v>2.5509891344444504E-2</v>
      </c>
      <c r="T99" s="160">
        <f t="shared" si="15"/>
        <v>2.6177681146131844E-2</v>
      </c>
      <c r="U99" s="17"/>
    </row>
    <row r="100" spans="2:21" x14ac:dyDescent="0.3">
      <c r="B100" s="53">
        <v>121.8440018</v>
      </c>
      <c r="C100" s="54">
        <f t="shared" si="8"/>
        <v>122.33699799999999</v>
      </c>
      <c r="D100" s="17">
        <v>99</v>
      </c>
      <c r="E100" s="142">
        <f t="shared" si="9"/>
        <v>0.49299619999999322</v>
      </c>
      <c r="F100" s="147">
        <f t="shared" si="10"/>
        <v>0.20905477483339163</v>
      </c>
      <c r="G100" s="58">
        <f t="shared" si="11"/>
        <v>4.0461261343764663E-3</v>
      </c>
      <c r="H100" s="17"/>
      <c r="O100" s="53">
        <v>429.32000729999999</v>
      </c>
      <c r="P100" s="54">
        <f t="shared" si="12"/>
        <v>436.25</v>
      </c>
      <c r="Q100" s="17">
        <v>99</v>
      </c>
      <c r="R100" s="142">
        <f t="shared" si="13"/>
        <v>6.9299927000000139</v>
      </c>
      <c r="S100" s="147">
        <f t="shared" si="14"/>
        <v>1.5885370085959916E-2</v>
      </c>
      <c r="T100" s="160">
        <f t="shared" si="15"/>
        <v>1.6141788368035401E-2</v>
      </c>
      <c r="U100" s="17"/>
    </row>
    <row r="101" spans="2:21" x14ac:dyDescent="0.3">
      <c r="B101" s="53">
        <v>121.09300229999999</v>
      </c>
      <c r="C101" s="54">
        <f t="shared" si="8"/>
        <v>121.8440018</v>
      </c>
      <c r="D101" s="17">
        <v>100</v>
      </c>
      <c r="E101" s="142">
        <f t="shared" si="9"/>
        <v>0.75099950000000604</v>
      </c>
      <c r="F101" s="147">
        <f t="shared" si="10"/>
        <v>0.31846093615426063</v>
      </c>
      <c r="G101" s="58">
        <f t="shared" si="11"/>
        <v>6.2018406161856807E-3</v>
      </c>
      <c r="H101" s="17"/>
      <c r="O101" s="53">
        <v>414.76998900000001</v>
      </c>
      <c r="P101" s="54">
        <f t="shared" si="12"/>
        <v>429.32000729999999</v>
      </c>
      <c r="Q101" s="17">
        <v>100</v>
      </c>
      <c r="R101" s="142">
        <f t="shared" si="13"/>
        <v>14.550018299999977</v>
      </c>
      <c r="S101" s="147">
        <f t="shared" si="14"/>
        <v>3.3890846111517749E-2</v>
      </c>
      <c r="T101" s="160">
        <f t="shared" si="15"/>
        <v>3.5079727766899681E-2</v>
      </c>
      <c r="U101" s="17"/>
    </row>
    <row r="102" spans="2:21" x14ac:dyDescent="0.3">
      <c r="B102" s="53">
        <v>120.51950069999999</v>
      </c>
      <c r="C102" s="54">
        <f t="shared" si="8"/>
        <v>121.09300229999999</v>
      </c>
      <c r="D102" s="17">
        <v>101</v>
      </c>
      <c r="E102" s="142">
        <f t="shared" si="9"/>
        <v>0.57350160000000017</v>
      </c>
      <c r="F102" s="147">
        <f t="shared" si="10"/>
        <v>0.24319304662914543</v>
      </c>
      <c r="G102" s="58">
        <f t="shared" si="11"/>
        <v>4.7585792894012562E-3</v>
      </c>
      <c r="H102" s="17"/>
      <c r="O102" s="53">
        <v>419.89001459999997</v>
      </c>
      <c r="P102" s="54">
        <f t="shared" si="12"/>
        <v>414.76998900000001</v>
      </c>
      <c r="Q102" s="17">
        <v>101</v>
      </c>
      <c r="R102" s="142">
        <f t="shared" si="13"/>
        <v>5.1200255999999627</v>
      </c>
      <c r="S102" s="147">
        <f t="shared" si="14"/>
        <v>1.2344252804654973E-2</v>
      </c>
      <c r="T102" s="160">
        <f t="shared" si="15"/>
        <v>1.2193730315014648E-2</v>
      </c>
      <c r="U102" s="17"/>
    </row>
    <row r="103" spans="2:21" x14ac:dyDescent="0.3">
      <c r="B103" s="53">
        <v>120.0550003</v>
      </c>
      <c r="C103" s="54">
        <f t="shared" si="8"/>
        <v>120.51950069999999</v>
      </c>
      <c r="D103" s="17">
        <v>102</v>
      </c>
      <c r="E103" s="142">
        <f t="shared" si="9"/>
        <v>0.46450039999999149</v>
      </c>
      <c r="F103" s="147">
        <f t="shared" si="10"/>
        <v>0.19697114609001021</v>
      </c>
      <c r="G103" s="58">
        <f t="shared" si="11"/>
        <v>3.8690633362981341E-3</v>
      </c>
      <c r="H103" s="17"/>
      <c r="O103" s="53">
        <v>413.44000240000003</v>
      </c>
      <c r="P103" s="54">
        <f t="shared" si="12"/>
        <v>419.89001459999997</v>
      </c>
      <c r="Q103" s="17">
        <v>102</v>
      </c>
      <c r="R103" s="142">
        <f t="shared" si="13"/>
        <v>6.4500121999999465</v>
      </c>
      <c r="S103" s="147">
        <f t="shared" si="14"/>
        <v>1.5361194540776172E-2</v>
      </c>
      <c r="T103" s="160">
        <f t="shared" si="15"/>
        <v>1.5600842111450089E-2</v>
      </c>
      <c r="U103" s="17"/>
    </row>
    <row r="104" spans="2:21" x14ac:dyDescent="0.3">
      <c r="B104" s="53">
        <v>122.1184998</v>
      </c>
      <c r="C104" s="54">
        <f t="shared" si="8"/>
        <v>120.0550003</v>
      </c>
      <c r="D104" s="17">
        <v>103</v>
      </c>
      <c r="E104" s="142">
        <f t="shared" si="9"/>
        <v>2.0634994999999918</v>
      </c>
      <c r="F104" s="147">
        <f t="shared" si="10"/>
        <v>0.87502585890382201</v>
      </c>
      <c r="G104" s="58">
        <f t="shared" si="11"/>
        <v>1.6897517602816079E-2</v>
      </c>
      <c r="H104" s="17"/>
      <c r="O104" s="53">
        <v>419.73001099999999</v>
      </c>
      <c r="P104" s="54">
        <f t="shared" si="12"/>
        <v>413.44000240000003</v>
      </c>
      <c r="Q104" s="17">
        <v>103</v>
      </c>
      <c r="R104" s="142">
        <f t="shared" si="13"/>
        <v>6.2900085999999646</v>
      </c>
      <c r="S104" s="147">
        <f t="shared" si="14"/>
        <v>1.5213836502241574E-2</v>
      </c>
      <c r="T104" s="160">
        <f t="shared" si="15"/>
        <v>1.498584431695537E-2</v>
      </c>
      <c r="U104" s="17"/>
    </row>
    <row r="105" spans="2:21" x14ac:dyDescent="0.3">
      <c r="B105" s="53">
        <v>123.552002</v>
      </c>
      <c r="C105" s="54">
        <f t="shared" si="8"/>
        <v>122.1184998</v>
      </c>
      <c r="D105" s="17">
        <v>104</v>
      </c>
      <c r="E105" s="142">
        <f t="shared" si="9"/>
        <v>1.4335022000000066</v>
      </c>
      <c r="F105" s="147">
        <f t="shared" si="10"/>
        <v>0.60787584091759128</v>
      </c>
      <c r="G105" s="58">
        <f t="shared" si="11"/>
        <v>1.1602419845855728E-2</v>
      </c>
      <c r="H105" s="17"/>
      <c r="O105" s="53">
        <v>425.92001340000002</v>
      </c>
      <c r="P105" s="54">
        <f t="shared" si="12"/>
        <v>419.73001099999999</v>
      </c>
      <c r="Q105" s="17">
        <v>104</v>
      </c>
      <c r="R105" s="142">
        <f t="shared" si="13"/>
        <v>6.1900024000000258</v>
      </c>
      <c r="S105" s="147">
        <f t="shared" si="14"/>
        <v>1.4747581154019567E-2</v>
      </c>
      <c r="T105" s="160">
        <f t="shared" si="15"/>
        <v>1.4533250857565891E-2</v>
      </c>
      <c r="U105" s="17"/>
    </row>
    <row r="106" spans="2:21" x14ac:dyDescent="0.3">
      <c r="B106" s="53">
        <v>123.6204987</v>
      </c>
      <c r="C106" s="54">
        <f t="shared" si="8"/>
        <v>123.552002</v>
      </c>
      <c r="D106" s="17">
        <v>105</v>
      </c>
      <c r="E106" s="142">
        <f t="shared" si="9"/>
        <v>6.849669999999719E-2</v>
      </c>
      <c r="F106" s="147">
        <f t="shared" si="10"/>
        <v>2.9045988985979983E-2</v>
      </c>
      <c r="G106" s="58">
        <f t="shared" si="11"/>
        <v>5.54088526743641E-4</v>
      </c>
      <c r="H106" s="17"/>
      <c r="O106" s="53">
        <v>427.30999759999997</v>
      </c>
      <c r="P106" s="54">
        <f t="shared" si="12"/>
        <v>425.92001340000002</v>
      </c>
      <c r="Q106" s="17">
        <v>105</v>
      </c>
      <c r="R106" s="142">
        <f t="shared" si="13"/>
        <v>1.389984199999958</v>
      </c>
      <c r="S106" s="147">
        <f t="shared" si="14"/>
        <v>3.2634864675742848E-3</v>
      </c>
      <c r="T106" s="160">
        <f t="shared" si="15"/>
        <v>3.252870767842662E-3</v>
      </c>
      <c r="U106" s="17"/>
    </row>
    <row r="107" spans="2:21" x14ac:dyDescent="0.3">
      <c r="B107" s="53">
        <v>123.91999819999999</v>
      </c>
      <c r="C107" s="54">
        <f t="shared" si="8"/>
        <v>123.6204987</v>
      </c>
      <c r="D107" s="17">
        <v>106</v>
      </c>
      <c r="E107" s="142">
        <f t="shared" si="9"/>
        <v>0.29949949999999603</v>
      </c>
      <c r="F107" s="147">
        <f t="shared" si="10"/>
        <v>0.12700260272840522</v>
      </c>
      <c r="G107" s="58">
        <f t="shared" si="11"/>
        <v>2.4168778595091687E-3</v>
      </c>
      <c r="H107" s="17"/>
      <c r="O107" s="53">
        <v>421.97000120000001</v>
      </c>
      <c r="P107" s="54">
        <f t="shared" si="12"/>
        <v>427.30999759999997</v>
      </c>
      <c r="Q107" s="17">
        <v>106</v>
      </c>
      <c r="R107" s="142">
        <f t="shared" si="13"/>
        <v>5.3399963999999613</v>
      </c>
      <c r="S107" s="147">
        <f t="shared" si="14"/>
        <v>1.2496773840987149E-2</v>
      </c>
      <c r="T107" s="160">
        <f t="shared" si="15"/>
        <v>1.2654919508055211E-2</v>
      </c>
      <c r="U107" s="17"/>
    </row>
    <row r="108" spans="2:21" x14ac:dyDescent="0.3">
      <c r="B108" s="53">
        <v>123.0299988</v>
      </c>
      <c r="C108" s="54">
        <f t="shared" si="8"/>
        <v>123.91999819999999</v>
      </c>
      <c r="D108" s="17">
        <v>107</v>
      </c>
      <c r="E108" s="142">
        <f t="shared" si="9"/>
        <v>0.88999939999999356</v>
      </c>
      <c r="F108" s="147">
        <f t="shared" si="10"/>
        <v>0.37740376937764397</v>
      </c>
      <c r="G108" s="58">
        <f t="shared" si="11"/>
        <v>7.2340031592359371E-3</v>
      </c>
      <c r="H108" s="17"/>
      <c r="O108" s="53">
        <v>414.32998659999998</v>
      </c>
      <c r="P108" s="54">
        <f t="shared" si="12"/>
        <v>421.97000120000001</v>
      </c>
      <c r="Q108" s="17">
        <v>107</v>
      </c>
      <c r="R108" s="142">
        <f t="shared" si="13"/>
        <v>7.6400146000000291</v>
      </c>
      <c r="S108" s="147">
        <f t="shared" si="14"/>
        <v>1.8105587075558274E-2</v>
      </c>
      <c r="T108" s="160">
        <f t="shared" si="15"/>
        <v>1.8439444035161779E-2</v>
      </c>
      <c r="U108" s="17"/>
    </row>
    <row r="109" spans="2:21" x14ac:dyDescent="0.3">
      <c r="B109" s="53">
        <v>124.1500015</v>
      </c>
      <c r="C109" s="54">
        <f t="shared" si="8"/>
        <v>123.0299988</v>
      </c>
      <c r="D109" s="17">
        <v>108</v>
      </c>
      <c r="E109" s="142">
        <f t="shared" si="9"/>
        <v>1.1200027000000006</v>
      </c>
      <c r="F109" s="147">
        <f t="shared" si="10"/>
        <v>0.47493654567985311</v>
      </c>
      <c r="G109" s="58">
        <f t="shared" si="11"/>
        <v>9.0213667858876391E-3</v>
      </c>
      <c r="H109" s="17"/>
      <c r="O109" s="53">
        <v>419.60000609999997</v>
      </c>
      <c r="P109" s="54">
        <f t="shared" si="12"/>
        <v>414.32998659999998</v>
      </c>
      <c r="Q109" s="17">
        <v>108</v>
      </c>
      <c r="R109" s="142">
        <f t="shared" si="13"/>
        <v>5.2700194999999894</v>
      </c>
      <c r="S109" s="147">
        <f t="shared" si="14"/>
        <v>1.2719377477951507E-2</v>
      </c>
      <c r="T109" s="160">
        <f t="shared" si="15"/>
        <v>1.2559626843151253E-2</v>
      </c>
      <c r="U109" s="17"/>
    </row>
    <row r="110" spans="2:21" x14ac:dyDescent="0.3">
      <c r="B110" s="53">
        <v>126.2030029</v>
      </c>
      <c r="C110" s="54">
        <f t="shared" si="8"/>
        <v>124.1500015</v>
      </c>
      <c r="D110" s="17">
        <v>109</v>
      </c>
      <c r="E110" s="142">
        <f t="shared" si="9"/>
        <v>2.0530013999999994</v>
      </c>
      <c r="F110" s="147">
        <f t="shared" si="10"/>
        <v>0.87057414521581211</v>
      </c>
      <c r="G110" s="58">
        <f t="shared" si="11"/>
        <v>1.6267452856306E-2</v>
      </c>
      <c r="H110" s="17"/>
      <c r="O110" s="53">
        <v>419.48999020000002</v>
      </c>
      <c r="P110" s="54">
        <f t="shared" si="12"/>
        <v>419.60000609999997</v>
      </c>
      <c r="Q110" s="17">
        <v>109</v>
      </c>
      <c r="R110" s="142">
        <f t="shared" si="13"/>
        <v>0.11001589999995076</v>
      </c>
      <c r="S110" s="147">
        <f t="shared" si="14"/>
        <v>2.6219232221300667E-4</v>
      </c>
      <c r="T110" s="160">
        <f t="shared" si="15"/>
        <v>2.6226108505592358E-4</v>
      </c>
      <c r="U110" s="17"/>
    </row>
    <row r="111" spans="2:21" x14ac:dyDescent="0.3">
      <c r="B111" s="53">
        <v>130.04299929999999</v>
      </c>
      <c r="C111" s="54">
        <f t="shared" si="8"/>
        <v>126.2030029</v>
      </c>
      <c r="D111" s="17">
        <v>110</v>
      </c>
      <c r="E111" s="142">
        <f t="shared" si="9"/>
        <v>3.8399963999999898</v>
      </c>
      <c r="F111" s="147">
        <f t="shared" si="10"/>
        <v>1.628348418837799</v>
      </c>
      <c r="G111" s="58">
        <f t="shared" si="11"/>
        <v>2.9528666830741037E-2</v>
      </c>
      <c r="H111" s="17"/>
      <c r="O111" s="53">
        <v>434.0499878</v>
      </c>
      <c r="P111" s="54">
        <f t="shared" si="12"/>
        <v>419.48999020000002</v>
      </c>
      <c r="Q111" s="17">
        <v>110</v>
      </c>
      <c r="R111" s="142">
        <f t="shared" si="13"/>
        <v>14.559997599999974</v>
      </c>
      <c r="S111" s="147">
        <f t="shared" si="14"/>
        <v>3.4708808172176434E-2</v>
      </c>
      <c r="T111" s="160">
        <f t="shared" si="15"/>
        <v>3.354451793397787E-2</v>
      </c>
      <c r="U111" s="17"/>
    </row>
    <row r="112" spans="2:21" x14ac:dyDescent="0.3">
      <c r="B112" s="53">
        <v>132.3724976</v>
      </c>
      <c r="C112" s="54">
        <f t="shared" si="8"/>
        <v>130.04299929999999</v>
      </c>
      <c r="D112" s="17">
        <v>111</v>
      </c>
      <c r="E112" s="142">
        <f t="shared" si="9"/>
        <v>2.3294983000000116</v>
      </c>
      <c r="F112" s="147">
        <f t="shared" si="10"/>
        <v>0.98782250772171809</v>
      </c>
      <c r="G112" s="58">
        <f t="shared" si="11"/>
        <v>1.759805354008831E-2</v>
      </c>
      <c r="H112" s="17"/>
      <c r="O112" s="53">
        <v>434.48001099999999</v>
      </c>
      <c r="P112" s="54">
        <f t="shared" si="12"/>
        <v>434.0499878</v>
      </c>
      <c r="Q112" s="17">
        <v>111</v>
      </c>
      <c r="R112" s="142">
        <f t="shared" si="13"/>
        <v>0.43002319999999372</v>
      </c>
      <c r="S112" s="147">
        <f t="shared" si="14"/>
        <v>9.907227556429244E-4</v>
      </c>
      <c r="T112" s="160">
        <f t="shared" si="15"/>
        <v>9.8974219552759525E-4</v>
      </c>
      <c r="U112" s="17"/>
    </row>
    <row r="113" spans="2:21" x14ac:dyDescent="0.3">
      <c r="B113" s="53">
        <v>127.8980026</v>
      </c>
      <c r="C113" s="54">
        <f t="shared" si="8"/>
        <v>132.3724976</v>
      </c>
      <c r="D113" s="17">
        <v>112</v>
      </c>
      <c r="E113" s="142">
        <f t="shared" si="9"/>
        <v>4.4744950000000046</v>
      </c>
      <c r="F113" s="147">
        <f t="shared" si="10"/>
        <v>1.897407210680631</v>
      </c>
      <c r="G113" s="58">
        <f t="shared" si="11"/>
        <v>3.4984870045187119E-2</v>
      </c>
      <c r="H113" s="17"/>
      <c r="O113" s="53">
        <v>425.55999759999997</v>
      </c>
      <c r="P113" s="54">
        <f t="shared" si="12"/>
        <v>434.48001099999999</v>
      </c>
      <c r="Q113" s="17">
        <v>112</v>
      </c>
      <c r="R113" s="142">
        <f t="shared" si="13"/>
        <v>8.9200134000000162</v>
      </c>
      <c r="S113" s="147">
        <f t="shared" si="14"/>
        <v>2.0530319402887368E-2</v>
      </c>
      <c r="T113" s="160">
        <f t="shared" si="15"/>
        <v>2.0960648205436538E-2</v>
      </c>
      <c r="U113" s="17"/>
    </row>
    <row r="114" spans="2:21" x14ac:dyDescent="0.3">
      <c r="B114" s="53">
        <v>127.25099950000001</v>
      </c>
      <c r="C114" s="54">
        <f t="shared" si="8"/>
        <v>127.8980026</v>
      </c>
      <c r="D114" s="17">
        <v>113</v>
      </c>
      <c r="E114" s="142">
        <f t="shared" si="9"/>
        <v>0.64700309999999206</v>
      </c>
      <c r="F114" s="147">
        <f t="shared" si="10"/>
        <v>0.2743613183773152</v>
      </c>
      <c r="G114" s="58">
        <f t="shared" si="11"/>
        <v>5.084463796294127E-3</v>
      </c>
      <c r="H114" s="17"/>
      <c r="O114" s="53">
        <v>418.07000729999999</v>
      </c>
      <c r="P114" s="54">
        <f t="shared" si="12"/>
        <v>425.55999759999997</v>
      </c>
      <c r="Q114" s="17">
        <v>113</v>
      </c>
      <c r="R114" s="142">
        <f t="shared" si="13"/>
        <v>7.4899902999999881</v>
      </c>
      <c r="S114" s="147">
        <f t="shared" si="14"/>
        <v>1.7600315683430647E-2</v>
      </c>
      <c r="T114" s="160">
        <f t="shared" si="15"/>
        <v>1.7915636542243742E-2</v>
      </c>
      <c r="U114" s="17"/>
    </row>
    <row r="115" spans="2:21" x14ac:dyDescent="0.3">
      <c r="B115" s="53">
        <v>128.6340027</v>
      </c>
      <c r="C115" s="54">
        <f t="shared" si="8"/>
        <v>127.25099950000001</v>
      </c>
      <c r="D115" s="17">
        <v>114</v>
      </c>
      <c r="E115" s="142">
        <f t="shared" si="9"/>
        <v>1.3830031999999903</v>
      </c>
      <c r="F115" s="147">
        <f t="shared" si="10"/>
        <v>0.58646176698697072</v>
      </c>
      <c r="G115" s="58">
        <f t="shared" si="11"/>
        <v>1.0751458953084341E-2</v>
      </c>
      <c r="H115" s="17"/>
      <c r="O115" s="53">
        <v>425.5</v>
      </c>
      <c r="P115" s="54">
        <f t="shared" si="12"/>
        <v>418.07000729999999</v>
      </c>
      <c r="Q115" s="17">
        <v>114</v>
      </c>
      <c r="R115" s="142">
        <f t="shared" si="13"/>
        <v>7.4299927000000139</v>
      </c>
      <c r="S115" s="147">
        <f t="shared" si="14"/>
        <v>1.777212564944506E-2</v>
      </c>
      <c r="T115" s="160">
        <f t="shared" si="15"/>
        <v>1.7461792479435991E-2</v>
      </c>
      <c r="U115" s="17"/>
    </row>
    <row r="116" spans="2:21" x14ac:dyDescent="0.3">
      <c r="B116" s="53">
        <v>130.76350400000001</v>
      </c>
      <c r="C116" s="54">
        <f t="shared" si="8"/>
        <v>128.6340027</v>
      </c>
      <c r="D116" s="17">
        <v>115</v>
      </c>
      <c r="E116" s="142">
        <f t="shared" si="9"/>
        <v>2.1295013000000154</v>
      </c>
      <c r="F116" s="147">
        <f t="shared" si="10"/>
        <v>0.9030138868797043</v>
      </c>
      <c r="G116" s="58">
        <f t="shared" si="11"/>
        <v>1.6285134879836311E-2</v>
      </c>
      <c r="H116" s="17"/>
      <c r="O116" s="53">
        <v>436.13000490000002</v>
      </c>
      <c r="P116" s="54">
        <f t="shared" si="12"/>
        <v>425.5</v>
      </c>
      <c r="Q116" s="17">
        <v>115</v>
      </c>
      <c r="R116" s="142">
        <f t="shared" si="13"/>
        <v>10.630004900000017</v>
      </c>
      <c r="S116" s="147">
        <f t="shared" si="14"/>
        <v>2.4982385193889581E-2</v>
      </c>
      <c r="T116" s="160">
        <f t="shared" si="15"/>
        <v>2.4373477588264914E-2</v>
      </c>
      <c r="U116" s="17"/>
    </row>
    <row r="117" spans="2:21" x14ac:dyDescent="0.3">
      <c r="B117" s="53">
        <v>132.04899599999999</v>
      </c>
      <c r="C117" s="54">
        <f t="shared" si="8"/>
        <v>130.76350400000001</v>
      </c>
      <c r="D117" s="17">
        <v>116</v>
      </c>
      <c r="E117" s="142">
        <f t="shared" si="9"/>
        <v>1.2854919999999765</v>
      </c>
      <c r="F117" s="147">
        <f t="shared" si="10"/>
        <v>0.5451121948001324</v>
      </c>
      <c r="G117" s="58">
        <f t="shared" si="11"/>
        <v>9.7349623165629874E-3</v>
      </c>
      <c r="H117" s="17"/>
      <c r="O117" s="53">
        <v>447.76998900000001</v>
      </c>
      <c r="P117" s="54">
        <f t="shared" si="12"/>
        <v>436.13000490000002</v>
      </c>
      <c r="Q117" s="17">
        <v>116</v>
      </c>
      <c r="R117" s="142">
        <f t="shared" si="13"/>
        <v>11.639984099999992</v>
      </c>
      <c r="S117" s="147">
        <f t="shared" si="14"/>
        <v>2.6689253133750604E-2</v>
      </c>
      <c r="T117" s="160">
        <f t="shared" si="15"/>
        <v>2.5995453884695235E-2</v>
      </c>
      <c r="U117" s="17"/>
    </row>
    <row r="118" spans="2:21" x14ac:dyDescent="0.3">
      <c r="B118" s="53">
        <v>132.69900509999999</v>
      </c>
      <c r="C118" s="54">
        <f t="shared" si="8"/>
        <v>132.04899599999999</v>
      </c>
      <c r="D118" s="17">
        <v>117</v>
      </c>
      <c r="E118" s="142">
        <f t="shared" si="9"/>
        <v>0.65000910000000545</v>
      </c>
      <c r="F118" s="147">
        <f t="shared" si="10"/>
        <v>0.27563601106896674</v>
      </c>
      <c r="G118" s="58">
        <f t="shared" si="11"/>
        <v>4.8983720677496286E-3</v>
      </c>
      <c r="H118" s="17"/>
      <c r="O118" s="53">
        <v>449.86999509999998</v>
      </c>
      <c r="P118" s="54">
        <f t="shared" si="12"/>
        <v>447.76998900000001</v>
      </c>
      <c r="Q118" s="17">
        <v>117</v>
      </c>
      <c r="R118" s="142">
        <f t="shared" si="13"/>
        <v>2.1000060999999732</v>
      </c>
      <c r="S118" s="147">
        <f t="shared" si="14"/>
        <v>4.6899215034261112E-3</v>
      </c>
      <c r="T118" s="160">
        <f t="shared" si="15"/>
        <v>4.6680288147093931E-3</v>
      </c>
      <c r="U118" s="17"/>
    </row>
    <row r="119" spans="2:21" x14ac:dyDescent="0.3">
      <c r="B119" s="53">
        <v>133.75050350000001</v>
      </c>
      <c r="C119" s="54">
        <f t="shared" si="8"/>
        <v>132.69900509999999</v>
      </c>
      <c r="D119" s="17">
        <v>118</v>
      </c>
      <c r="E119" s="142">
        <f t="shared" si="9"/>
        <v>1.051498400000014</v>
      </c>
      <c r="F119" s="147">
        <f t="shared" si="10"/>
        <v>0.445887333917944</v>
      </c>
      <c r="G119" s="58">
        <f t="shared" si="11"/>
        <v>7.8616406853377861E-3</v>
      </c>
      <c r="H119" s="17"/>
      <c r="O119" s="53">
        <v>453.72000120000001</v>
      </c>
      <c r="P119" s="54">
        <f t="shared" si="12"/>
        <v>449.86999509999998</v>
      </c>
      <c r="Q119" s="17">
        <v>118</v>
      </c>
      <c r="R119" s="142">
        <f t="shared" si="13"/>
        <v>3.8500061000000301</v>
      </c>
      <c r="S119" s="147">
        <f t="shared" si="14"/>
        <v>8.5580415274066589E-3</v>
      </c>
      <c r="T119" s="160">
        <f t="shared" si="15"/>
        <v>8.4854229256314962E-3</v>
      </c>
      <c r="U119" s="17"/>
    </row>
    <row r="120" spans="2:21" x14ac:dyDescent="0.3">
      <c r="B120" s="53">
        <v>135.6909943</v>
      </c>
      <c r="C120" s="54">
        <f t="shared" si="8"/>
        <v>133.75050350000001</v>
      </c>
      <c r="D120" s="17">
        <v>119</v>
      </c>
      <c r="E120" s="142">
        <f t="shared" si="9"/>
        <v>1.9404907999999921</v>
      </c>
      <c r="F120" s="147">
        <f t="shared" si="10"/>
        <v>0.82286408548437473</v>
      </c>
      <c r="G120" s="58">
        <f t="shared" si="11"/>
        <v>1.4300807581303074E-2</v>
      </c>
      <c r="H120" s="17"/>
      <c r="O120" s="53">
        <v>468.0400085</v>
      </c>
      <c r="P120" s="54">
        <f t="shared" si="12"/>
        <v>453.72000120000001</v>
      </c>
      <c r="Q120" s="17">
        <v>119</v>
      </c>
      <c r="R120" s="142">
        <f t="shared" si="13"/>
        <v>14.320007299999986</v>
      </c>
      <c r="S120" s="147">
        <f t="shared" si="14"/>
        <v>3.1561331354417674E-2</v>
      </c>
      <c r="T120" s="160">
        <f t="shared" si="15"/>
        <v>3.0595690624597504E-2</v>
      </c>
      <c r="U120" s="17"/>
    </row>
    <row r="121" spans="2:21" x14ac:dyDescent="0.3">
      <c r="B121" s="53">
        <v>138.22050479999999</v>
      </c>
      <c r="C121" s="54">
        <f t="shared" si="8"/>
        <v>135.6909943</v>
      </c>
      <c r="D121" s="17">
        <v>120</v>
      </c>
      <c r="E121" s="142">
        <f t="shared" si="9"/>
        <v>2.5295104999999865</v>
      </c>
      <c r="F121" s="147">
        <f t="shared" si="10"/>
        <v>1.07263757411559</v>
      </c>
      <c r="G121" s="58">
        <f t="shared" si="11"/>
        <v>1.8300544507923015E-2</v>
      </c>
      <c r="H121" s="17"/>
      <c r="O121" s="53">
        <v>466.26000979999998</v>
      </c>
      <c r="P121" s="54">
        <f t="shared" si="12"/>
        <v>468.0400085</v>
      </c>
      <c r="Q121" s="17">
        <v>120</v>
      </c>
      <c r="R121" s="142">
        <f t="shared" si="13"/>
        <v>1.7799987000000215</v>
      </c>
      <c r="S121" s="147">
        <f t="shared" si="14"/>
        <v>3.8030909060630474E-3</v>
      </c>
      <c r="T121" s="160">
        <f t="shared" si="15"/>
        <v>3.817609622501281E-3</v>
      </c>
      <c r="U121" s="17"/>
    </row>
    <row r="122" spans="2:21" x14ac:dyDescent="0.3">
      <c r="B122" s="53">
        <v>136.72000120000001</v>
      </c>
      <c r="C122" s="54">
        <f t="shared" si="8"/>
        <v>138.22050479999999</v>
      </c>
      <c r="D122" s="17">
        <v>121</v>
      </c>
      <c r="E122" s="142">
        <f t="shared" si="9"/>
        <v>1.5005035999999734</v>
      </c>
      <c r="F122" s="147">
        <f t="shared" si="10"/>
        <v>0.6362877487386156</v>
      </c>
      <c r="G122" s="58">
        <f t="shared" si="11"/>
        <v>1.0975011606421586E-2</v>
      </c>
      <c r="H122" s="17"/>
      <c r="O122" s="53">
        <v>457.85000609999997</v>
      </c>
      <c r="P122" s="54">
        <f t="shared" si="12"/>
        <v>466.26000979999998</v>
      </c>
      <c r="Q122" s="17">
        <v>121</v>
      </c>
      <c r="R122" s="142">
        <f t="shared" si="13"/>
        <v>8.4100037000000043</v>
      </c>
      <c r="S122" s="147">
        <f t="shared" si="14"/>
        <v>1.8037154212748024E-2</v>
      </c>
      <c r="T122" s="160">
        <f t="shared" si="15"/>
        <v>1.8368469122971156E-2</v>
      </c>
      <c r="U122" s="17"/>
    </row>
    <row r="123" spans="2:21" x14ac:dyDescent="0.3">
      <c r="B123" s="53">
        <v>137.72900390000001</v>
      </c>
      <c r="C123" s="54">
        <f t="shared" si="8"/>
        <v>136.72000120000001</v>
      </c>
      <c r="D123" s="17">
        <v>122</v>
      </c>
      <c r="E123" s="142">
        <f t="shared" si="9"/>
        <v>1.0090026999999964</v>
      </c>
      <c r="F123" s="147">
        <f t="shared" si="10"/>
        <v>0.42786705507017364</v>
      </c>
      <c r="G123" s="58">
        <f t="shared" si="11"/>
        <v>7.3260001265426731E-3</v>
      </c>
      <c r="H123" s="17"/>
      <c r="O123" s="53">
        <v>465.9100037</v>
      </c>
      <c r="P123" s="54">
        <f t="shared" si="12"/>
        <v>457.85000609999997</v>
      </c>
      <c r="Q123" s="17">
        <v>122</v>
      </c>
      <c r="R123" s="142">
        <f t="shared" si="13"/>
        <v>8.0599976000000311</v>
      </c>
      <c r="S123" s="147">
        <f t="shared" si="14"/>
        <v>1.7604013307012233E-2</v>
      </c>
      <c r="T123" s="160">
        <f t="shared" si="15"/>
        <v>1.729947315144981E-2</v>
      </c>
      <c r="U123" s="17"/>
    </row>
    <row r="124" spans="2:21" x14ac:dyDescent="0.3">
      <c r="B124" s="53">
        <v>134.64349369999999</v>
      </c>
      <c r="C124" s="54">
        <f t="shared" si="8"/>
        <v>137.72900390000001</v>
      </c>
      <c r="D124" s="17">
        <v>123</v>
      </c>
      <c r="E124" s="142">
        <f t="shared" si="9"/>
        <v>3.0855102000000159</v>
      </c>
      <c r="F124" s="147">
        <f t="shared" si="10"/>
        <v>1.3084089494141036</v>
      </c>
      <c r="G124" s="58">
        <f t="shared" si="11"/>
        <v>2.2916147785609756E-2</v>
      </c>
      <c r="H124" s="17"/>
      <c r="O124" s="53">
        <v>443.39999390000003</v>
      </c>
      <c r="P124" s="54">
        <f t="shared" si="12"/>
        <v>465.9100037</v>
      </c>
      <c r="Q124" s="17">
        <v>123</v>
      </c>
      <c r="R124" s="142">
        <f t="shared" si="13"/>
        <v>22.510009799999978</v>
      </c>
      <c r="S124" s="147">
        <f t="shared" si="14"/>
        <v>4.8314072720563858E-2</v>
      </c>
      <c r="T124" s="160">
        <f t="shared" si="15"/>
        <v>5.0766824785019413E-2</v>
      </c>
      <c r="U124" s="17"/>
    </row>
    <row r="125" spans="2:21" x14ac:dyDescent="0.3">
      <c r="B125" s="53">
        <v>134.0189972</v>
      </c>
      <c r="C125" s="54">
        <f t="shared" si="8"/>
        <v>134.64349369999999</v>
      </c>
      <c r="D125" s="17">
        <v>124</v>
      </c>
      <c r="E125" s="142">
        <f t="shared" si="9"/>
        <v>0.62449649999999224</v>
      </c>
      <c r="F125" s="147">
        <f t="shared" si="10"/>
        <v>0.26481740668942544</v>
      </c>
      <c r="G125" s="58">
        <f t="shared" si="11"/>
        <v>4.6597610267747345E-3</v>
      </c>
      <c r="H125" s="17"/>
      <c r="O125" s="53">
        <v>447.23999020000002</v>
      </c>
      <c r="P125" s="54">
        <f t="shared" si="12"/>
        <v>443.39999390000003</v>
      </c>
      <c r="Q125" s="17">
        <v>124</v>
      </c>
      <c r="R125" s="142">
        <f t="shared" si="13"/>
        <v>3.8399962999999957</v>
      </c>
      <c r="S125" s="147">
        <f t="shared" si="14"/>
        <v>8.660343601326323E-3</v>
      </c>
      <c r="T125" s="160">
        <f t="shared" si="15"/>
        <v>8.5859860123035925E-3</v>
      </c>
      <c r="U125" s="17"/>
    </row>
    <row r="126" spans="2:21" x14ac:dyDescent="0.3">
      <c r="B126" s="53">
        <v>137.9409943</v>
      </c>
      <c r="C126" s="54">
        <f t="shared" si="8"/>
        <v>134.0189972</v>
      </c>
      <c r="D126" s="17">
        <v>125</v>
      </c>
      <c r="E126" s="142">
        <f t="shared" si="9"/>
        <v>3.9219970999999987</v>
      </c>
      <c r="F126" s="147">
        <f t="shared" si="10"/>
        <v>1.6631207717984964</v>
      </c>
      <c r="G126" s="58">
        <f t="shared" si="11"/>
        <v>2.8432425907198196E-2</v>
      </c>
      <c r="H126" s="17"/>
      <c r="O126" s="53">
        <v>455.0400085</v>
      </c>
      <c r="P126" s="54">
        <f t="shared" si="12"/>
        <v>447.23999020000002</v>
      </c>
      <c r="Q126" s="17">
        <v>125</v>
      </c>
      <c r="R126" s="142">
        <f t="shared" si="13"/>
        <v>7.8000182999999765</v>
      </c>
      <c r="S126" s="147">
        <f t="shared" si="14"/>
        <v>1.7440341809577244E-2</v>
      </c>
      <c r="T126" s="160">
        <f t="shared" si="15"/>
        <v>1.7141390107019518E-2</v>
      </c>
      <c r="U126" s="17"/>
    </row>
    <row r="127" spans="2:21" x14ac:dyDescent="0.3">
      <c r="B127" s="53">
        <v>143.9349976</v>
      </c>
      <c r="C127" s="54">
        <f t="shared" si="8"/>
        <v>137.9409943</v>
      </c>
      <c r="D127" s="17">
        <v>126</v>
      </c>
      <c r="E127" s="142">
        <f t="shared" si="9"/>
        <v>5.9940033000000028</v>
      </c>
      <c r="F127" s="147">
        <f t="shared" si="10"/>
        <v>2.5417538922858314</v>
      </c>
      <c r="G127" s="58">
        <f t="shared" si="11"/>
        <v>4.1643821168896887E-2</v>
      </c>
      <c r="H127" s="17"/>
      <c r="O127" s="53">
        <v>485.64001459999997</v>
      </c>
      <c r="P127" s="54">
        <f t="shared" si="12"/>
        <v>455.0400085</v>
      </c>
      <c r="Q127" s="17">
        <v>126</v>
      </c>
      <c r="R127" s="142">
        <f t="shared" si="13"/>
        <v>30.600006099999973</v>
      </c>
      <c r="S127" s="147">
        <f t="shared" si="14"/>
        <v>6.7246847592303469E-2</v>
      </c>
      <c r="T127" s="160">
        <f t="shared" si="15"/>
        <v>6.3009647434435226E-2</v>
      </c>
      <c r="U127" s="17"/>
    </row>
    <row r="128" spans="2:21" x14ac:dyDescent="0.3">
      <c r="B128" s="53">
        <v>144.51499939999999</v>
      </c>
      <c r="C128" s="54">
        <f t="shared" si="8"/>
        <v>143.9349976</v>
      </c>
      <c r="D128" s="17">
        <v>127</v>
      </c>
      <c r="E128" s="142">
        <f t="shared" si="9"/>
        <v>0.58000179999999091</v>
      </c>
      <c r="F128" s="147">
        <f t="shared" si="10"/>
        <v>0.24594945296122284</v>
      </c>
      <c r="G128" s="58">
        <f t="shared" si="11"/>
        <v>4.0134366841369611E-3</v>
      </c>
      <c r="H128" s="17"/>
      <c r="O128" s="53">
        <v>476.89001459999997</v>
      </c>
      <c r="P128" s="54">
        <f t="shared" si="12"/>
        <v>485.64001459999997</v>
      </c>
      <c r="Q128" s="17">
        <v>127</v>
      </c>
      <c r="R128" s="142">
        <f t="shared" si="13"/>
        <v>8.75</v>
      </c>
      <c r="S128" s="147">
        <f t="shared" si="14"/>
        <v>1.8017460952444341E-2</v>
      </c>
      <c r="T128" s="160">
        <f t="shared" si="15"/>
        <v>1.8348046157643329E-2</v>
      </c>
      <c r="U128" s="17"/>
    </row>
    <row r="129" spans="2:21" x14ac:dyDescent="0.3">
      <c r="B129" s="53">
        <v>152.85200499999999</v>
      </c>
      <c r="C129" s="54">
        <f t="shared" si="8"/>
        <v>144.51499939999999</v>
      </c>
      <c r="D129" s="17">
        <v>128</v>
      </c>
      <c r="E129" s="142">
        <f t="shared" si="9"/>
        <v>8.3370055999999977</v>
      </c>
      <c r="F129" s="147">
        <f t="shared" si="10"/>
        <v>3.535302763982255</v>
      </c>
      <c r="G129" s="58">
        <f t="shared" si="11"/>
        <v>5.4542991438025289E-2</v>
      </c>
      <c r="H129" s="17"/>
      <c r="O129" s="53">
        <v>493.80999759999997</v>
      </c>
      <c r="P129" s="54">
        <f t="shared" si="12"/>
        <v>476.89001459999997</v>
      </c>
      <c r="Q129" s="17">
        <v>128</v>
      </c>
      <c r="R129" s="142">
        <f t="shared" si="13"/>
        <v>16.919983000000002</v>
      </c>
      <c r="S129" s="147">
        <f t="shared" si="14"/>
        <v>3.5479843322347479E-2</v>
      </c>
      <c r="T129" s="160">
        <f t="shared" si="15"/>
        <v>3.4264156420959431E-2</v>
      </c>
      <c r="U129" s="17"/>
    </row>
    <row r="130" spans="2:21" x14ac:dyDescent="0.3">
      <c r="B130" s="53">
        <v>150.0059967</v>
      </c>
      <c r="C130" s="54">
        <f t="shared" si="8"/>
        <v>152.85200499999999</v>
      </c>
      <c r="D130" s="17">
        <v>129</v>
      </c>
      <c r="E130" s="142">
        <f t="shared" si="9"/>
        <v>2.8460082999999941</v>
      </c>
      <c r="F130" s="147">
        <f t="shared" si="10"/>
        <v>1.2068482968640948</v>
      </c>
      <c r="G130" s="58">
        <f t="shared" si="11"/>
        <v>1.8972630178857336E-2</v>
      </c>
      <c r="H130" s="17"/>
      <c r="O130" s="53">
        <v>493.1600037</v>
      </c>
      <c r="P130" s="54">
        <f t="shared" si="12"/>
        <v>493.80999759999997</v>
      </c>
      <c r="Q130" s="17">
        <v>129</v>
      </c>
      <c r="R130" s="142">
        <f t="shared" si="13"/>
        <v>0.64999389999996993</v>
      </c>
      <c r="S130" s="147">
        <f t="shared" si="14"/>
        <v>1.3162833947450439E-3</v>
      </c>
      <c r="T130" s="160">
        <f t="shared" si="15"/>
        <v>1.3180182803214013E-3</v>
      </c>
      <c r="U130" s="17"/>
    </row>
    <row r="131" spans="2:21" x14ac:dyDescent="0.3">
      <c r="B131" s="53">
        <v>154.05549619999999</v>
      </c>
      <c r="C131" s="54">
        <f t="shared" si="8"/>
        <v>150.0059967</v>
      </c>
      <c r="D131" s="17">
        <v>130</v>
      </c>
      <c r="E131" s="142">
        <f t="shared" si="9"/>
        <v>4.049499499999996</v>
      </c>
      <c r="F131" s="147">
        <f t="shared" si="10"/>
        <v>1.7171880962985977</v>
      </c>
      <c r="G131" s="58">
        <f t="shared" si="11"/>
        <v>2.628597875367459E-2</v>
      </c>
      <c r="H131" s="17"/>
      <c r="O131" s="53">
        <v>502.77999879999999</v>
      </c>
      <c r="P131" s="54">
        <f t="shared" si="12"/>
        <v>493.1600037</v>
      </c>
      <c r="Q131" s="17">
        <v>130</v>
      </c>
      <c r="R131" s="142">
        <f t="shared" si="13"/>
        <v>9.6199950999999828</v>
      </c>
      <c r="S131" s="147">
        <f t="shared" si="14"/>
        <v>1.9506843677152771E-2</v>
      </c>
      <c r="T131" s="160">
        <f t="shared" si="15"/>
        <v>1.913360738883868E-2</v>
      </c>
      <c r="U131" s="17"/>
    </row>
    <row r="132" spans="2:21" x14ac:dyDescent="0.3">
      <c r="B132" s="53">
        <v>159.1315002</v>
      </c>
      <c r="C132" s="54">
        <f t="shared" ref="C132:C195" si="16">B131</f>
        <v>154.05549619999999</v>
      </c>
      <c r="D132" s="17">
        <v>131</v>
      </c>
      <c r="E132" s="142">
        <f t="shared" ref="E132:E195" si="17">ABS((B132-C132))</f>
        <v>5.0760040000000117</v>
      </c>
      <c r="F132" s="147">
        <f t="shared" ref="F132:F195" si="18">E132/$E$254</f>
        <v>2.1524767802944775</v>
      </c>
      <c r="G132" s="58">
        <f t="shared" ref="G132:G195" si="19">ABS((B132-C132)/B132)</f>
        <v>3.189817222624293E-2</v>
      </c>
      <c r="H132" s="17"/>
      <c r="O132" s="53">
        <v>507.76000979999998</v>
      </c>
      <c r="P132" s="54">
        <f t="shared" ref="P132:P195" si="20">O131</f>
        <v>502.77999879999999</v>
      </c>
      <c r="Q132" s="17">
        <v>131</v>
      </c>
      <c r="R132" s="142">
        <f t="shared" ref="R132:R195" si="21">ABS((O132-P132))</f>
        <v>4.9800109999999904</v>
      </c>
      <c r="S132" s="147">
        <f t="shared" ref="S132:S195" si="22">R132/P132</f>
        <v>9.9049504989974363E-3</v>
      </c>
      <c r="T132" s="160">
        <f t="shared" ref="T132:T195" si="23">ABS((O132-P132)/O132)</f>
        <v>9.8078046791466537E-3</v>
      </c>
      <c r="U132" s="17"/>
    </row>
    <row r="133" spans="2:21" x14ac:dyDescent="0.3">
      <c r="B133" s="53">
        <v>160</v>
      </c>
      <c r="C133" s="54">
        <f t="shared" si="16"/>
        <v>159.1315002</v>
      </c>
      <c r="D133" s="17">
        <v>132</v>
      </c>
      <c r="E133" s="142">
        <f t="shared" si="17"/>
        <v>0.86849979999999505</v>
      </c>
      <c r="F133" s="147">
        <f t="shared" si="18"/>
        <v>0.36828687550096151</v>
      </c>
      <c r="G133" s="58">
        <f t="shared" si="19"/>
        <v>5.4281237499999692E-3</v>
      </c>
      <c r="H133" s="17"/>
      <c r="O133" s="53">
        <v>548.72998050000001</v>
      </c>
      <c r="P133" s="54">
        <f t="shared" si="20"/>
        <v>507.76000979999998</v>
      </c>
      <c r="Q133" s="17">
        <v>132</v>
      </c>
      <c r="R133" s="142">
        <f t="shared" si="21"/>
        <v>40.969970700000033</v>
      </c>
      <c r="S133" s="147">
        <f t="shared" si="22"/>
        <v>8.0687667223217463E-2</v>
      </c>
      <c r="T133" s="160">
        <f t="shared" si="23"/>
        <v>7.4663262726538837E-2</v>
      </c>
      <c r="U133" s="17"/>
    </row>
    <row r="134" spans="2:21" x14ac:dyDescent="0.3">
      <c r="B134" s="53">
        <v>155.1999969</v>
      </c>
      <c r="C134" s="54">
        <f t="shared" si="16"/>
        <v>160</v>
      </c>
      <c r="D134" s="17">
        <v>133</v>
      </c>
      <c r="E134" s="142">
        <f t="shared" si="17"/>
        <v>4.8000030999999979</v>
      </c>
      <c r="F134" s="147">
        <f t="shared" si="18"/>
        <v>2.0354387463231869</v>
      </c>
      <c r="G134" s="58">
        <f t="shared" si="19"/>
        <v>3.0927855643533186E-2</v>
      </c>
      <c r="H134" s="17"/>
      <c r="O134" s="53">
        <v>525.5</v>
      </c>
      <c r="P134" s="54">
        <f t="shared" si="20"/>
        <v>548.72998050000001</v>
      </c>
      <c r="Q134" s="17">
        <v>133</v>
      </c>
      <c r="R134" s="142">
        <f t="shared" si="21"/>
        <v>23.229980500000011</v>
      </c>
      <c r="S134" s="147">
        <f t="shared" si="22"/>
        <v>4.2334082928789436E-2</v>
      </c>
      <c r="T134" s="160">
        <f t="shared" si="23"/>
        <v>4.4205481446241694E-2</v>
      </c>
      <c r="U134" s="17"/>
    </row>
    <row r="135" spans="2:21" x14ac:dyDescent="0.3">
      <c r="B135" s="53">
        <v>154.1999969</v>
      </c>
      <c r="C135" s="54">
        <f t="shared" si="16"/>
        <v>155.1999969</v>
      </c>
      <c r="D135" s="17">
        <v>134</v>
      </c>
      <c r="E135" s="142">
        <f t="shared" si="17"/>
        <v>1</v>
      </c>
      <c r="F135" s="147">
        <f t="shared" si="18"/>
        <v>0.42404946495205137</v>
      </c>
      <c r="G135" s="58">
        <f t="shared" si="19"/>
        <v>6.4850844364705692E-3</v>
      </c>
      <c r="H135" s="17"/>
      <c r="O135" s="53">
        <v>524.88000490000002</v>
      </c>
      <c r="P135" s="54">
        <f t="shared" si="20"/>
        <v>525.5</v>
      </c>
      <c r="Q135" s="17">
        <v>134</v>
      </c>
      <c r="R135" s="142">
        <f t="shared" si="21"/>
        <v>0.61999509999998281</v>
      </c>
      <c r="S135" s="147">
        <f t="shared" si="22"/>
        <v>1.1798194100855999E-3</v>
      </c>
      <c r="T135" s="160">
        <f t="shared" si="23"/>
        <v>1.1812130281436499E-3</v>
      </c>
      <c r="U135" s="17"/>
    </row>
    <row r="136" spans="2:21" x14ac:dyDescent="0.3">
      <c r="B136" s="53">
        <v>150.4434967</v>
      </c>
      <c r="C136" s="54">
        <f t="shared" si="16"/>
        <v>154.1999969</v>
      </c>
      <c r="D136" s="17">
        <v>135</v>
      </c>
      <c r="E136" s="142">
        <f t="shared" si="17"/>
        <v>3.756500200000005</v>
      </c>
      <c r="F136" s="147">
        <f t="shared" si="18"/>
        <v>1.592941899902276</v>
      </c>
      <c r="G136" s="58">
        <f t="shared" si="19"/>
        <v>2.4969508701933839E-2</v>
      </c>
      <c r="H136" s="17"/>
      <c r="O136" s="53">
        <v>523.26000980000003</v>
      </c>
      <c r="P136" s="54">
        <f t="shared" si="20"/>
        <v>524.88000490000002</v>
      </c>
      <c r="Q136" s="17">
        <v>135</v>
      </c>
      <c r="R136" s="142">
        <f t="shared" si="21"/>
        <v>1.6199950999999828</v>
      </c>
      <c r="S136" s="147">
        <f t="shared" si="22"/>
        <v>3.0864103888061495E-3</v>
      </c>
      <c r="T136" s="160">
        <f t="shared" si="23"/>
        <v>3.0959658098450439E-3</v>
      </c>
      <c r="U136" s="17"/>
    </row>
    <row r="137" spans="2:21" x14ac:dyDescent="0.3">
      <c r="B137" s="53">
        <v>149.99499510000001</v>
      </c>
      <c r="C137" s="54">
        <f t="shared" si="16"/>
        <v>150.4434967</v>
      </c>
      <c r="D137" s="17">
        <v>136</v>
      </c>
      <c r="E137" s="142">
        <f t="shared" si="17"/>
        <v>0.44850159999998596</v>
      </c>
      <c r="F137" s="147">
        <f t="shared" si="18"/>
        <v>0.190186863510133</v>
      </c>
      <c r="G137" s="58">
        <f t="shared" si="19"/>
        <v>2.9901104346913366E-3</v>
      </c>
      <c r="H137" s="17"/>
      <c r="O137" s="53">
        <v>527.39001459999997</v>
      </c>
      <c r="P137" s="54">
        <f t="shared" si="20"/>
        <v>523.26000980000003</v>
      </c>
      <c r="Q137" s="17">
        <v>136</v>
      </c>
      <c r="R137" s="142">
        <f t="shared" si="21"/>
        <v>4.1300047999999379</v>
      </c>
      <c r="S137" s="147">
        <f t="shared" si="22"/>
        <v>7.8928347717199029E-3</v>
      </c>
      <c r="T137" s="160">
        <f t="shared" si="23"/>
        <v>7.8310257791519775E-3</v>
      </c>
      <c r="U137" s="17"/>
    </row>
    <row r="138" spans="2:21" x14ac:dyDescent="0.3">
      <c r="B138" s="53">
        <v>148.09849550000001</v>
      </c>
      <c r="C138" s="54">
        <f t="shared" si="16"/>
        <v>149.99499510000001</v>
      </c>
      <c r="D138" s="17">
        <v>137</v>
      </c>
      <c r="E138" s="142">
        <f t="shared" si="17"/>
        <v>1.8964995999999985</v>
      </c>
      <c r="F138" s="147">
        <f t="shared" si="18"/>
        <v>0.8042096406617788</v>
      </c>
      <c r="G138" s="58">
        <f t="shared" si="19"/>
        <v>1.2805664187182769E-2</v>
      </c>
      <c r="H138" s="17"/>
      <c r="O138" s="53">
        <v>492.98999020000002</v>
      </c>
      <c r="P138" s="54">
        <f t="shared" si="20"/>
        <v>527.39001459999997</v>
      </c>
      <c r="Q138" s="17">
        <v>137</v>
      </c>
      <c r="R138" s="142">
        <f t="shared" si="21"/>
        <v>34.40002439999995</v>
      </c>
      <c r="S138" s="147">
        <f t="shared" si="22"/>
        <v>6.5226916414203862E-2</v>
      </c>
      <c r="T138" s="160">
        <f t="shared" si="23"/>
        <v>6.9778342529924958E-2</v>
      </c>
      <c r="U138" s="17"/>
    </row>
    <row r="139" spans="2:21" x14ac:dyDescent="0.3">
      <c r="B139" s="53">
        <v>159.84199520000001</v>
      </c>
      <c r="C139" s="54">
        <f t="shared" si="16"/>
        <v>148.09849550000001</v>
      </c>
      <c r="D139" s="17">
        <v>138</v>
      </c>
      <c r="E139" s="142">
        <f t="shared" si="17"/>
        <v>11.743499700000001</v>
      </c>
      <c r="F139" s="147">
        <f t="shared" si="18"/>
        <v>4.9798247644495754</v>
      </c>
      <c r="G139" s="58">
        <f t="shared" si="19"/>
        <v>7.3469426387640591E-2</v>
      </c>
      <c r="H139" s="17"/>
      <c r="O139" s="53">
        <v>502.4100037</v>
      </c>
      <c r="P139" s="54">
        <f t="shared" si="20"/>
        <v>492.98999020000002</v>
      </c>
      <c r="Q139" s="17">
        <v>138</v>
      </c>
      <c r="R139" s="142">
        <f t="shared" si="21"/>
        <v>9.4200134999999818</v>
      </c>
      <c r="S139" s="147">
        <f t="shared" si="22"/>
        <v>1.9107920418786593E-2</v>
      </c>
      <c r="T139" s="160">
        <f t="shared" si="23"/>
        <v>1.874965353123199E-2</v>
      </c>
      <c r="U139" s="17"/>
    </row>
    <row r="140" spans="2:21" x14ac:dyDescent="0.3">
      <c r="B140" s="53">
        <v>156.91450499999999</v>
      </c>
      <c r="C140" s="54">
        <f t="shared" si="16"/>
        <v>159.84199520000001</v>
      </c>
      <c r="D140" s="17">
        <v>139</v>
      </c>
      <c r="E140" s="142">
        <f t="shared" si="17"/>
        <v>2.9274902000000225</v>
      </c>
      <c r="F140" s="147">
        <f t="shared" si="18"/>
        <v>1.2414006529623833</v>
      </c>
      <c r="G140" s="58">
        <f t="shared" si="19"/>
        <v>1.8656593920364613E-2</v>
      </c>
      <c r="H140" s="17"/>
      <c r="O140" s="53">
        <v>490.10000609999997</v>
      </c>
      <c r="P140" s="54">
        <f t="shared" si="20"/>
        <v>502.4100037</v>
      </c>
      <c r="Q140" s="17">
        <v>139</v>
      </c>
      <c r="R140" s="142">
        <f t="shared" si="21"/>
        <v>12.309997600000031</v>
      </c>
      <c r="S140" s="147">
        <f t="shared" si="22"/>
        <v>2.4501895880541819E-2</v>
      </c>
      <c r="T140" s="160">
        <f t="shared" si="23"/>
        <v>2.5117317785726165E-2</v>
      </c>
      <c r="U140" s="17"/>
    </row>
    <row r="141" spans="2:21" x14ac:dyDescent="0.3">
      <c r="B141" s="53">
        <v>154.99549870000001</v>
      </c>
      <c r="C141" s="54">
        <f t="shared" si="16"/>
        <v>156.91450499999999</v>
      </c>
      <c r="D141" s="17">
        <v>140</v>
      </c>
      <c r="E141" s="142">
        <f t="shared" si="17"/>
        <v>1.9190062999999782</v>
      </c>
      <c r="F141" s="147">
        <f t="shared" si="18"/>
        <v>0.81375359475460651</v>
      </c>
      <c r="G141" s="58">
        <f t="shared" si="19"/>
        <v>1.2381045359996496E-2</v>
      </c>
      <c r="H141" s="17"/>
      <c r="O141" s="53">
        <v>489.82000729999999</v>
      </c>
      <c r="P141" s="54">
        <f t="shared" si="20"/>
        <v>490.10000609999997</v>
      </c>
      <c r="Q141" s="17">
        <v>140</v>
      </c>
      <c r="R141" s="142">
        <f t="shared" si="21"/>
        <v>0.27999879999998711</v>
      </c>
      <c r="S141" s="147">
        <f t="shared" si="22"/>
        <v>5.7130952155682322E-4</v>
      </c>
      <c r="T141" s="160">
        <f t="shared" si="23"/>
        <v>5.7163610270516429E-4</v>
      </c>
      <c r="U141" s="17"/>
    </row>
    <row r="142" spans="2:21" x14ac:dyDescent="0.3">
      <c r="B142" s="53">
        <v>149.32749939999999</v>
      </c>
      <c r="C142" s="54">
        <f t="shared" si="16"/>
        <v>154.99549870000001</v>
      </c>
      <c r="D142" s="17">
        <v>141</v>
      </c>
      <c r="E142" s="142">
        <f t="shared" si="17"/>
        <v>5.6679993000000195</v>
      </c>
      <c r="F142" s="147">
        <f t="shared" si="18"/>
        <v>2.4035120705136097</v>
      </c>
      <c r="G142" s="58">
        <f t="shared" si="19"/>
        <v>3.7956835296741195E-2</v>
      </c>
      <c r="H142" s="17"/>
      <c r="O142" s="53">
        <v>477.57998659999998</v>
      </c>
      <c r="P142" s="54">
        <f t="shared" si="20"/>
        <v>489.82000729999999</v>
      </c>
      <c r="Q142" s="17">
        <v>141</v>
      </c>
      <c r="R142" s="142">
        <f t="shared" si="21"/>
        <v>12.240020700000002</v>
      </c>
      <c r="S142" s="147">
        <f t="shared" si="22"/>
        <v>2.498881327340996E-2</v>
      </c>
      <c r="T142" s="160">
        <f t="shared" si="23"/>
        <v>2.5629258016315718E-2</v>
      </c>
      <c r="U142" s="17"/>
    </row>
    <row r="143" spans="2:21" x14ac:dyDescent="0.3">
      <c r="B143" s="53">
        <v>150.44549559999999</v>
      </c>
      <c r="C143" s="54">
        <f t="shared" si="16"/>
        <v>149.32749939999999</v>
      </c>
      <c r="D143" s="17">
        <v>142</v>
      </c>
      <c r="E143" s="142">
        <f t="shared" si="17"/>
        <v>1.1179961999999932</v>
      </c>
      <c r="F143" s="147">
        <f t="shared" si="18"/>
        <v>0.47408569042842369</v>
      </c>
      <c r="G143" s="58">
        <f t="shared" si="19"/>
        <v>7.4312374427778702E-3</v>
      </c>
      <c r="H143" s="17"/>
      <c r="O143" s="53">
        <v>480.4500122</v>
      </c>
      <c r="P143" s="54">
        <f t="shared" si="20"/>
        <v>477.57998659999998</v>
      </c>
      <c r="Q143" s="17">
        <v>142</v>
      </c>
      <c r="R143" s="142">
        <f t="shared" si="21"/>
        <v>2.8700256000000195</v>
      </c>
      <c r="S143" s="147">
        <f t="shared" si="22"/>
        <v>6.0095181551312092E-3</v>
      </c>
      <c r="T143" s="160">
        <f t="shared" si="23"/>
        <v>5.9736195798144667E-3</v>
      </c>
      <c r="U143" s="17"/>
    </row>
    <row r="144" spans="2:21" x14ac:dyDescent="0.3">
      <c r="B144" s="53">
        <v>152.76049800000001</v>
      </c>
      <c r="C144" s="54">
        <f t="shared" si="16"/>
        <v>150.44549559999999</v>
      </c>
      <c r="D144" s="17">
        <v>143</v>
      </c>
      <c r="E144" s="142">
        <f t="shared" si="17"/>
        <v>2.3150024000000258</v>
      </c>
      <c r="F144" s="147">
        <f t="shared" si="18"/>
        <v>0.98167552908272571</v>
      </c>
      <c r="G144" s="58">
        <f t="shared" si="19"/>
        <v>1.5154457011524181E-2</v>
      </c>
      <c r="H144" s="17"/>
      <c r="O144" s="53">
        <v>495.64999390000003</v>
      </c>
      <c r="P144" s="54">
        <f t="shared" si="20"/>
        <v>480.4500122</v>
      </c>
      <c r="Q144" s="17">
        <v>143</v>
      </c>
      <c r="R144" s="142">
        <f t="shared" si="21"/>
        <v>15.199981700000023</v>
      </c>
      <c r="S144" s="147">
        <f t="shared" si="22"/>
        <v>3.1636968079985457E-2</v>
      </c>
      <c r="T144" s="160">
        <f t="shared" si="23"/>
        <v>3.0666764626384114E-2</v>
      </c>
      <c r="U144" s="17"/>
    </row>
    <row r="145" spans="2:21" x14ac:dyDescent="0.3">
      <c r="B145" s="53">
        <v>150.0164948</v>
      </c>
      <c r="C145" s="54">
        <f t="shared" si="16"/>
        <v>152.76049800000001</v>
      </c>
      <c r="D145" s="17">
        <v>144</v>
      </c>
      <c r="E145" s="142">
        <f t="shared" si="17"/>
        <v>2.7440032000000087</v>
      </c>
      <c r="F145" s="147">
        <f t="shared" si="18"/>
        <v>1.1635930887867205</v>
      </c>
      <c r="G145" s="58">
        <f t="shared" si="19"/>
        <v>1.8291343253008793E-2</v>
      </c>
      <c r="H145" s="17"/>
      <c r="O145" s="53">
        <v>488.51000979999998</v>
      </c>
      <c r="P145" s="54">
        <f t="shared" si="20"/>
        <v>495.64999390000003</v>
      </c>
      <c r="Q145" s="17">
        <v>144</v>
      </c>
      <c r="R145" s="142">
        <f t="shared" si="21"/>
        <v>7.1399841000000492</v>
      </c>
      <c r="S145" s="147">
        <f t="shared" si="22"/>
        <v>1.4405294437349631E-2</v>
      </c>
      <c r="T145" s="160">
        <f t="shared" si="23"/>
        <v>1.4615839914771077E-2</v>
      </c>
      <c r="U145" s="17"/>
    </row>
    <row r="146" spans="2:21" x14ac:dyDescent="0.3">
      <c r="B146" s="53">
        <v>151.67649840000001</v>
      </c>
      <c r="C146" s="54">
        <f t="shared" si="16"/>
        <v>150.0164948</v>
      </c>
      <c r="D146" s="17">
        <v>145</v>
      </c>
      <c r="E146" s="142">
        <f t="shared" si="17"/>
        <v>1.6600036000000102</v>
      </c>
      <c r="F146" s="147">
        <f t="shared" si="18"/>
        <v>0.70392363839848338</v>
      </c>
      <c r="G146" s="58">
        <f t="shared" si="19"/>
        <v>1.0944369216793643E-2</v>
      </c>
      <c r="H146" s="17"/>
      <c r="O146" s="53">
        <v>484.48001099999999</v>
      </c>
      <c r="P146" s="54">
        <f t="shared" si="20"/>
        <v>488.51000979999998</v>
      </c>
      <c r="Q146" s="17">
        <v>145</v>
      </c>
      <c r="R146" s="142">
        <f t="shared" si="21"/>
        <v>4.0299987999999871</v>
      </c>
      <c r="S146" s="147">
        <f t="shared" si="22"/>
        <v>8.2495726170481176E-3</v>
      </c>
      <c r="T146" s="160">
        <f t="shared" si="23"/>
        <v>8.3181941638454659E-3</v>
      </c>
      <c r="U146" s="17"/>
    </row>
    <row r="147" spans="2:21" x14ac:dyDescent="0.3">
      <c r="B147" s="53">
        <v>152.5939941</v>
      </c>
      <c r="C147" s="54">
        <f t="shared" si="16"/>
        <v>151.67649840000001</v>
      </c>
      <c r="D147" s="17">
        <v>146</v>
      </c>
      <c r="E147" s="142">
        <f t="shared" si="17"/>
        <v>0.91749569999998926</v>
      </c>
      <c r="F147" s="147">
        <f t="shared" si="18"/>
        <v>0.38906356068080328</v>
      </c>
      <c r="G147" s="58">
        <f t="shared" si="19"/>
        <v>6.0126593147481503E-3</v>
      </c>
      <c r="H147" s="17"/>
      <c r="O147" s="53">
        <v>485.7999878</v>
      </c>
      <c r="P147" s="54">
        <f t="shared" si="20"/>
        <v>484.48001099999999</v>
      </c>
      <c r="Q147" s="17">
        <v>146</v>
      </c>
      <c r="R147" s="142">
        <f t="shared" si="21"/>
        <v>1.3199768000000063</v>
      </c>
      <c r="S147" s="147">
        <f t="shared" si="22"/>
        <v>2.7245227254587522E-3</v>
      </c>
      <c r="T147" s="160">
        <f t="shared" si="23"/>
        <v>2.7171198706234432E-3</v>
      </c>
      <c r="U147" s="17"/>
    </row>
    <row r="148" spans="2:21" x14ac:dyDescent="0.3">
      <c r="B148" s="53">
        <v>158.2339935</v>
      </c>
      <c r="C148" s="54">
        <f t="shared" si="16"/>
        <v>152.5939941</v>
      </c>
      <c r="D148" s="17">
        <v>147</v>
      </c>
      <c r="E148" s="142">
        <f t="shared" si="17"/>
        <v>5.6399993999999936</v>
      </c>
      <c r="F148" s="147">
        <f t="shared" si="18"/>
        <v>2.3916387278998879</v>
      </c>
      <c r="G148" s="58">
        <f t="shared" si="19"/>
        <v>3.5643411856378343E-2</v>
      </c>
      <c r="H148" s="17"/>
      <c r="O148" s="53">
        <v>488.88000490000002</v>
      </c>
      <c r="P148" s="54">
        <f t="shared" si="20"/>
        <v>485.7999878</v>
      </c>
      <c r="Q148" s="17">
        <v>147</v>
      </c>
      <c r="R148" s="142">
        <f t="shared" si="21"/>
        <v>3.0800171000000205</v>
      </c>
      <c r="S148" s="147">
        <f t="shared" si="22"/>
        <v>6.3400929957784175E-3</v>
      </c>
      <c r="T148" s="160">
        <f t="shared" si="23"/>
        <v>6.300149462300131E-3</v>
      </c>
      <c r="U148" s="17"/>
    </row>
    <row r="149" spans="2:21" x14ac:dyDescent="0.3">
      <c r="B149" s="53">
        <v>155.59449770000001</v>
      </c>
      <c r="C149" s="54">
        <f t="shared" si="16"/>
        <v>158.2339935</v>
      </c>
      <c r="D149" s="17">
        <v>148</v>
      </c>
      <c r="E149" s="142">
        <f t="shared" si="17"/>
        <v>2.6394957999999917</v>
      </c>
      <c r="F149" s="147">
        <f t="shared" si="18"/>
        <v>1.1192767817331832</v>
      </c>
      <c r="G149" s="58">
        <f t="shared" si="19"/>
        <v>1.6963940492864819E-2</v>
      </c>
      <c r="H149" s="17"/>
      <c r="O149" s="53">
        <v>498.61999509999998</v>
      </c>
      <c r="P149" s="54">
        <f t="shared" si="20"/>
        <v>488.88000490000002</v>
      </c>
      <c r="Q149" s="17">
        <v>148</v>
      </c>
      <c r="R149" s="142">
        <f t="shared" si="21"/>
        <v>9.7399901999999656</v>
      </c>
      <c r="S149" s="147">
        <f t="shared" si="22"/>
        <v>1.992306926521217E-2</v>
      </c>
      <c r="T149" s="160">
        <f t="shared" si="23"/>
        <v>1.9533894139256443E-2</v>
      </c>
      <c r="U149" s="17"/>
    </row>
    <row r="150" spans="2:21" x14ac:dyDescent="0.3">
      <c r="B150" s="53">
        <v>156.94149780000001</v>
      </c>
      <c r="C150" s="54">
        <f t="shared" si="16"/>
        <v>155.59449770000001</v>
      </c>
      <c r="D150" s="17">
        <v>149</v>
      </c>
      <c r="E150" s="142">
        <f t="shared" si="17"/>
        <v>1.3470001000000025</v>
      </c>
      <c r="F150" s="147">
        <f t="shared" si="18"/>
        <v>0.57119467169536076</v>
      </c>
      <c r="G150" s="58">
        <f t="shared" si="19"/>
        <v>8.5828166474909377E-3</v>
      </c>
      <c r="H150" s="17"/>
      <c r="O150" s="53">
        <v>509.64001459999997</v>
      </c>
      <c r="P150" s="54">
        <f t="shared" si="20"/>
        <v>498.61999509999998</v>
      </c>
      <c r="Q150" s="17">
        <v>149</v>
      </c>
      <c r="R150" s="142">
        <f t="shared" si="21"/>
        <v>11.020019499999989</v>
      </c>
      <c r="S150" s="147">
        <f t="shared" si="22"/>
        <v>2.2101038081695633E-2</v>
      </c>
      <c r="T150" s="160">
        <f t="shared" si="23"/>
        <v>2.1623144149403667E-2</v>
      </c>
      <c r="U150" s="17"/>
    </row>
    <row r="151" spans="2:21" x14ac:dyDescent="0.3">
      <c r="B151" s="53">
        <v>160.25149540000001</v>
      </c>
      <c r="C151" s="54">
        <f t="shared" si="16"/>
        <v>156.94149780000001</v>
      </c>
      <c r="D151" s="17">
        <v>150</v>
      </c>
      <c r="E151" s="142">
        <f t="shared" si="17"/>
        <v>3.3099976000000026</v>
      </c>
      <c r="F151" s="147">
        <f t="shared" si="18"/>
        <v>1.4036027112725751</v>
      </c>
      <c r="G151" s="58">
        <f t="shared" si="19"/>
        <v>2.0655018486648098E-2</v>
      </c>
      <c r="H151" s="17"/>
      <c r="O151" s="53">
        <v>502.10998540000003</v>
      </c>
      <c r="P151" s="54">
        <f t="shared" si="20"/>
        <v>509.64001459999997</v>
      </c>
      <c r="Q151" s="17">
        <v>150</v>
      </c>
      <c r="R151" s="142">
        <f t="shared" si="21"/>
        <v>7.5300291999999445</v>
      </c>
      <c r="S151" s="147">
        <f t="shared" si="22"/>
        <v>1.4775192261757589E-2</v>
      </c>
      <c r="T151" s="160">
        <f t="shared" si="23"/>
        <v>1.4996772458132326E-2</v>
      </c>
      <c r="U151" s="17"/>
    </row>
    <row r="152" spans="2:21" x14ac:dyDescent="0.3">
      <c r="B152" s="53">
        <v>161.25</v>
      </c>
      <c r="C152" s="54">
        <f t="shared" si="16"/>
        <v>160.25149540000001</v>
      </c>
      <c r="D152" s="17">
        <v>151</v>
      </c>
      <c r="E152" s="142">
        <f t="shared" si="17"/>
        <v>0.99850459999998975</v>
      </c>
      <c r="F152" s="147">
        <f t="shared" si="18"/>
        <v>0.4234153413821577</v>
      </c>
      <c r="G152" s="58">
        <f t="shared" si="19"/>
        <v>6.1922765891472232E-3</v>
      </c>
      <c r="H152" s="17"/>
      <c r="O152" s="53">
        <v>509.07998659999998</v>
      </c>
      <c r="P152" s="54">
        <f t="shared" si="20"/>
        <v>502.10998540000003</v>
      </c>
      <c r="Q152" s="17">
        <v>151</v>
      </c>
      <c r="R152" s="142">
        <f t="shared" si="21"/>
        <v>6.970001199999956</v>
      </c>
      <c r="S152" s="147">
        <f t="shared" si="22"/>
        <v>1.388142319943585E-2</v>
      </c>
      <c r="T152" s="160">
        <f t="shared" si="23"/>
        <v>1.3691367532537678E-2</v>
      </c>
      <c r="U152" s="17"/>
    </row>
    <row r="153" spans="2:21" x14ac:dyDescent="0.3">
      <c r="B153" s="53">
        <v>158.37300110000001</v>
      </c>
      <c r="C153" s="54">
        <f t="shared" si="16"/>
        <v>161.25</v>
      </c>
      <c r="D153" s="17">
        <v>152</v>
      </c>
      <c r="E153" s="142">
        <f t="shared" si="17"/>
        <v>2.8769988999999896</v>
      </c>
      <c r="F153" s="147">
        <f t="shared" si="18"/>
        <v>1.2199898442126358</v>
      </c>
      <c r="G153" s="58">
        <f t="shared" si="19"/>
        <v>1.8165968189132142E-2</v>
      </c>
      <c r="H153" s="17"/>
      <c r="O153" s="53">
        <v>494.73001099999999</v>
      </c>
      <c r="P153" s="54">
        <f t="shared" si="20"/>
        <v>509.07998659999998</v>
      </c>
      <c r="Q153" s="17">
        <v>152</v>
      </c>
      <c r="R153" s="142">
        <f t="shared" si="21"/>
        <v>14.349975599999993</v>
      </c>
      <c r="S153" s="147">
        <f t="shared" si="22"/>
        <v>2.8188056843167979E-2</v>
      </c>
      <c r="T153" s="160">
        <f t="shared" si="23"/>
        <v>2.9005670327123118E-2</v>
      </c>
      <c r="U153" s="17"/>
    </row>
    <row r="154" spans="2:21" x14ac:dyDescent="0.3">
      <c r="B154" s="53">
        <v>157.40800479999999</v>
      </c>
      <c r="C154" s="54">
        <f t="shared" si="16"/>
        <v>158.37300110000001</v>
      </c>
      <c r="D154" s="17">
        <v>153</v>
      </c>
      <c r="E154" s="142">
        <f t="shared" si="17"/>
        <v>0.96499630000002412</v>
      </c>
      <c r="F154" s="147">
        <f t="shared" si="18"/>
        <v>0.40920616469571947</v>
      </c>
      <c r="G154" s="58">
        <f t="shared" si="19"/>
        <v>6.1305414627809592E-3</v>
      </c>
      <c r="H154" s="17"/>
      <c r="O154" s="53">
        <v>483.38000490000002</v>
      </c>
      <c r="P154" s="54">
        <f t="shared" si="20"/>
        <v>494.73001099999999</v>
      </c>
      <c r="Q154" s="17">
        <v>153</v>
      </c>
      <c r="R154" s="142">
        <f t="shared" si="21"/>
        <v>11.350006099999973</v>
      </c>
      <c r="S154" s="147">
        <f t="shared" si="22"/>
        <v>2.2941818461868029E-2</v>
      </c>
      <c r="T154" s="160">
        <f t="shared" si="23"/>
        <v>2.3480503920198403E-2</v>
      </c>
      <c r="U154" s="17"/>
    </row>
    <row r="155" spans="2:21" x14ac:dyDescent="0.3">
      <c r="B155" s="53">
        <v>154.03349299999999</v>
      </c>
      <c r="C155" s="54">
        <f t="shared" si="16"/>
        <v>157.40800479999999</v>
      </c>
      <c r="D155" s="17">
        <v>154</v>
      </c>
      <c r="E155" s="142">
        <f t="shared" si="17"/>
        <v>3.3745117999999934</v>
      </c>
      <c r="F155" s="147">
        <f t="shared" si="18"/>
        <v>1.4309599232643808</v>
      </c>
      <c r="G155" s="58">
        <f t="shared" si="19"/>
        <v>2.1907649656428902E-2</v>
      </c>
      <c r="H155" s="17"/>
      <c r="O155" s="53">
        <v>466.92999270000001</v>
      </c>
      <c r="P155" s="54">
        <f t="shared" si="20"/>
        <v>483.38000490000002</v>
      </c>
      <c r="Q155" s="17">
        <v>154</v>
      </c>
      <c r="R155" s="142">
        <f t="shared" si="21"/>
        <v>16.450012200000003</v>
      </c>
      <c r="S155" s="147">
        <f t="shared" si="22"/>
        <v>3.403122188184661E-2</v>
      </c>
      <c r="T155" s="160">
        <f t="shared" si="23"/>
        <v>3.5230146825391544E-2</v>
      </c>
      <c r="U155" s="17"/>
    </row>
    <row r="156" spans="2:21" x14ac:dyDescent="0.3">
      <c r="B156" s="53">
        <v>158.1119995</v>
      </c>
      <c r="C156" s="54">
        <f t="shared" si="16"/>
        <v>154.03349299999999</v>
      </c>
      <c r="D156" s="17">
        <v>155</v>
      </c>
      <c r="E156" s="142">
        <f t="shared" si="17"/>
        <v>4.0785065000000031</v>
      </c>
      <c r="F156" s="147">
        <f t="shared" si="18"/>
        <v>1.7294884991284649</v>
      </c>
      <c r="G156" s="58">
        <f t="shared" si="19"/>
        <v>2.5795047263316679E-2</v>
      </c>
      <c r="H156" s="17"/>
      <c r="O156" s="53">
        <v>475.47000120000001</v>
      </c>
      <c r="P156" s="54">
        <f t="shared" si="20"/>
        <v>466.92999270000001</v>
      </c>
      <c r="Q156" s="17">
        <v>155</v>
      </c>
      <c r="R156" s="142">
        <f t="shared" si="21"/>
        <v>8.540008499999999</v>
      </c>
      <c r="S156" s="147">
        <f t="shared" si="22"/>
        <v>1.8289697885153649E-2</v>
      </c>
      <c r="T156" s="160">
        <f t="shared" si="23"/>
        <v>1.7961193089882782E-2</v>
      </c>
      <c r="U156" s="17"/>
    </row>
    <row r="157" spans="2:21" x14ac:dyDescent="0.3">
      <c r="B157" s="53">
        <v>158.05099490000001</v>
      </c>
      <c r="C157" s="54">
        <f t="shared" si="16"/>
        <v>158.1119995</v>
      </c>
      <c r="D157" s="17">
        <v>156</v>
      </c>
      <c r="E157" s="142">
        <f t="shared" si="17"/>
        <v>6.100459999998975E-2</v>
      </c>
      <c r="F157" s="147">
        <f t="shared" si="18"/>
        <v>2.5868967989609564E-2</v>
      </c>
      <c r="G157" s="58">
        <f t="shared" si="19"/>
        <v>3.8598048711169328E-4</v>
      </c>
      <c r="H157" s="17"/>
      <c r="O157" s="53">
        <v>481.32998659999998</v>
      </c>
      <c r="P157" s="54">
        <f t="shared" si="20"/>
        <v>475.47000120000001</v>
      </c>
      <c r="Q157" s="17">
        <v>156</v>
      </c>
      <c r="R157" s="142">
        <f t="shared" si="21"/>
        <v>5.8599853999999709</v>
      </c>
      <c r="S157" s="147">
        <f t="shared" si="22"/>
        <v>1.2324616453636257E-2</v>
      </c>
      <c r="T157" s="160">
        <f t="shared" si="23"/>
        <v>1.2174569553402454E-2</v>
      </c>
      <c r="U157" s="17"/>
    </row>
    <row r="158" spans="2:21" x14ac:dyDescent="0.3">
      <c r="B158" s="53">
        <v>157.40100100000001</v>
      </c>
      <c r="C158" s="54">
        <f t="shared" si="16"/>
        <v>158.05099490000001</v>
      </c>
      <c r="D158" s="17">
        <v>157</v>
      </c>
      <c r="E158" s="142">
        <f t="shared" si="17"/>
        <v>0.64999389999999835</v>
      </c>
      <c r="F158" s="147">
        <f t="shared" si="18"/>
        <v>0.27562956551709644</v>
      </c>
      <c r="G158" s="58">
        <f t="shared" si="19"/>
        <v>4.1295410821434253E-3</v>
      </c>
      <c r="H158" s="17"/>
      <c r="O158" s="53">
        <v>482.67999270000001</v>
      </c>
      <c r="P158" s="54">
        <f t="shared" si="20"/>
        <v>481.32998659999998</v>
      </c>
      <c r="Q158" s="17">
        <v>157</v>
      </c>
      <c r="R158" s="142">
        <f t="shared" si="21"/>
        <v>1.3500061000000301</v>
      </c>
      <c r="S158" s="147">
        <f t="shared" si="22"/>
        <v>2.8047413159029435E-3</v>
      </c>
      <c r="T158" s="160">
        <f t="shared" si="23"/>
        <v>2.7968967440485958E-3</v>
      </c>
      <c r="U158" s="17"/>
    </row>
    <row r="159" spans="2:21" x14ac:dyDescent="0.3">
      <c r="B159" s="53">
        <v>159.12049870000001</v>
      </c>
      <c r="C159" s="54">
        <f t="shared" si="16"/>
        <v>157.40100100000001</v>
      </c>
      <c r="D159" s="17">
        <v>158</v>
      </c>
      <c r="E159" s="142">
        <f t="shared" si="17"/>
        <v>1.7194977000000051</v>
      </c>
      <c r="F159" s="147">
        <f t="shared" si="18"/>
        <v>0.72915207967128504</v>
      </c>
      <c r="G159" s="58">
        <f t="shared" si="19"/>
        <v>1.0806261380828647E-2</v>
      </c>
      <c r="H159" s="17"/>
      <c r="O159" s="53">
        <v>482.35000609999997</v>
      </c>
      <c r="P159" s="54">
        <f t="shared" si="20"/>
        <v>482.67999270000001</v>
      </c>
      <c r="Q159" s="17">
        <v>158</v>
      </c>
      <c r="R159" s="142">
        <f t="shared" si="21"/>
        <v>0.32998660000004065</v>
      </c>
      <c r="S159" s="147">
        <f t="shared" si="22"/>
        <v>6.8365501986973208E-4</v>
      </c>
      <c r="T159" s="160">
        <f t="shared" si="23"/>
        <v>6.8412272380406769E-4</v>
      </c>
      <c r="U159" s="17"/>
    </row>
    <row r="160" spans="2:21" x14ac:dyDescent="0.3">
      <c r="B160" s="53">
        <v>165.62449649999999</v>
      </c>
      <c r="C160" s="54">
        <f t="shared" si="16"/>
        <v>159.12049870000001</v>
      </c>
      <c r="D160" s="17">
        <v>159</v>
      </c>
      <c r="E160" s="142">
        <f t="shared" si="17"/>
        <v>6.5039977999999792</v>
      </c>
      <c r="F160" s="147">
        <f t="shared" si="18"/>
        <v>2.7580167871393102</v>
      </c>
      <c r="G160" s="58">
        <f t="shared" si="19"/>
        <v>3.926954005864694E-2</v>
      </c>
      <c r="H160" s="17"/>
      <c r="O160" s="53">
        <v>491.86999509999998</v>
      </c>
      <c r="P160" s="54">
        <f t="shared" si="20"/>
        <v>482.35000609999997</v>
      </c>
      <c r="Q160" s="17">
        <v>159</v>
      </c>
      <c r="R160" s="142">
        <f t="shared" si="21"/>
        <v>9.5199890000000096</v>
      </c>
      <c r="S160" s="147">
        <f t="shared" si="22"/>
        <v>1.9736682657004762E-2</v>
      </c>
      <c r="T160" s="160">
        <f t="shared" si="23"/>
        <v>1.9354685373854815E-2</v>
      </c>
      <c r="U160" s="17"/>
    </row>
    <row r="161" spans="2:21" x14ac:dyDescent="0.3">
      <c r="B161" s="53">
        <v>163.02400209999999</v>
      </c>
      <c r="C161" s="54">
        <f t="shared" si="16"/>
        <v>165.62449649999999</v>
      </c>
      <c r="D161" s="17">
        <v>160</v>
      </c>
      <c r="E161" s="142">
        <f t="shared" si="17"/>
        <v>2.6004944000000023</v>
      </c>
      <c r="F161" s="147">
        <f t="shared" si="18"/>
        <v>1.1027382589308068</v>
      </c>
      <c r="G161" s="58">
        <f t="shared" si="19"/>
        <v>1.5951604466223582E-2</v>
      </c>
      <c r="H161" s="17"/>
      <c r="O161" s="53">
        <v>484.52999879999999</v>
      </c>
      <c r="P161" s="54">
        <f t="shared" si="20"/>
        <v>491.86999509999998</v>
      </c>
      <c r="Q161" s="17">
        <v>160</v>
      </c>
      <c r="R161" s="142">
        <f t="shared" si="21"/>
        <v>7.3399962999999957</v>
      </c>
      <c r="S161" s="147">
        <f t="shared" si="22"/>
        <v>1.4922634787892953E-2</v>
      </c>
      <c r="T161" s="160">
        <f t="shared" si="23"/>
        <v>1.5148693204091445E-2</v>
      </c>
      <c r="U161" s="17"/>
    </row>
    <row r="162" spans="2:21" x14ac:dyDescent="0.3">
      <c r="B162" s="53">
        <v>164.8684998</v>
      </c>
      <c r="C162" s="54">
        <f t="shared" si="16"/>
        <v>163.02400209999999</v>
      </c>
      <c r="D162" s="17">
        <v>161</v>
      </c>
      <c r="E162" s="142">
        <f t="shared" si="17"/>
        <v>1.8444977000000051</v>
      </c>
      <c r="F162" s="147">
        <f t="shared" si="18"/>
        <v>0.78215826279029144</v>
      </c>
      <c r="G162" s="58">
        <f t="shared" si="19"/>
        <v>1.1187690203025704E-2</v>
      </c>
      <c r="H162" s="17"/>
      <c r="O162" s="53">
        <v>497.89999390000003</v>
      </c>
      <c r="P162" s="54">
        <f t="shared" si="20"/>
        <v>484.52999879999999</v>
      </c>
      <c r="Q162" s="17">
        <v>161</v>
      </c>
      <c r="R162" s="142">
        <f t="shared" si="21"/>
        <v>13.36999510000004</v>
      </c>
      <c r="S162" s="147">
        <f t="shared" si="22"/>
        <v>2.7593740600401481E-2</v>
      </c>
      <c r="T162" s="160">
        <f t="shared" si="23"/>
        <v>2.6852772170720927E-2</v>
      </c>
      <c r="U162" s="17"/>
    </row>
    <row r="163" spans="2:21" x14ac:dyDescent="0.3">
      <c r="B163" s="53">
        <v>164.23599239999999</v>
      </c>
      <c r="C163" s="54">
        <f t="shared" si="16"/>
        <v>164.8684998</v>
      </c>
      <c r="D163" s="17">
        <v>162</v>
      </c>
      <c r="E163" s="142">
        <f t="shared" si="17"/>
        <v>0.6325074000000086</v>
      </c>
      <c r="F163" s="147">
        <f t="shared" si="18"/>
        <v>0.26821442454821676</v>
      </c>
      <c r="G163" s="58">
        <f t="shared" si="19"/>
        <v>3.8512106314645355E-3</v>
      </c>
      <c r="H163" s="17"/>
      <c r="O163" s="53">
        <v>492.30999759999997</v>
      </c>
      <c r="P163" s="54">
        <f t="shared" si="20"/>
        <v>497.89999390000003</v>
      </c>
      <c r="Q163" s="17">
        <v>162</v>
      </c>
      <c r="R163" s="142">
        <f t="shared" si="21"/>
        <v>5.5899963000000525</v>
      </c>
      <c r="S163" s="147">
        <f t="shared" si="22"/>
        <v>1.1227146753335302E-2</v>
      </c>
      <c r="T163" s="160">
        <f t="shared" si="23"/>
        <v>1.1354626814915718E-2</v>
      </c>
      <c r="U163" s="17"/>
    </row>
    <row r="164" spans="2:21" x14ac:dyDescent="0.3">
      <c r="B164" s="53">
        <v>165.37300110000001</v>
      </c>
      <c r="C164" s="54">
        <f t="shared" si="16"/>
        <v>164.23599239999999</v>
      </c>
      <c r="D164" s="17">
        <v>163</v>
      </c>
      <c r="E164" s="142">
        <f t="shared" si="17"/>
        <v>1.137008700000024</v>
      </c>
      <c r="F164" s="147">
        <f t="shared" si="18"/>
        <v>0.48214793088083763</v>
      </c>
      <c r="G164" s="58">
        <f t="shared" si="19"/>
        <v>6.875419158127765E-3</v>
      </c>
      <c r="H164" s="17"/>
      <c r="O164" s="53">
        <v>488.80999759999997</v>
      </c>
      <c r="P164" s="54">
        <f t="shared" si="20"/>
        <v>492.30999759999997</v>
      </c>
      <c r="Q164" s="17">
        <v>163</v>
      </c>
      <c r="R164" s="142">
        <f t="shared" si="21"/>
        <v>3.5</v>
      </c>
      <c r="S164" s="147">
        <f t="shared" si="22"/>
        <v>7.1093417096187777E-3</v>
      </c>
      <c r="T164" s="160">
        <f t="shared" si="23"/>
        <v>7.1602463476291229E-3</v>
      </c>
      <c r="U164" s="17"/>
    </row>
    <row r="165" spans="2:21" x14ac:dyDescent="0.3">
      <c r="B165" s="53">
        <v>167.32449339999999</v>
      </c>
      <c r="C165" s="54">
        <f t="shared" si="16"/>
        <v>165.37300110000001</v>
      </c>
      <c r="D165" s="17">
        <v>164</v>
      </c>
      <c r="E165" s="142">
        <f t="shared" si="17"/>
        <v>1.951492299999984</v>
      </c>
      <c r="F165" s="147">
        <f t="shared" si="18"/>
        <v>0.8275292656730413</v>
      </c>
      <c r="G165" s="58">
        <f t="shared" si="19"/>
        <v>1.1662920713794218E-2</v>
      </c>
      <c r="H165" s="17"/>
      <c r="O165" s="53">
        <v>490.57998659999998</v>
      </c>
      <c r="P165" s="54">
        <f t="shared" si="20"/>
        <v>488.80999759999997</v>
      </c>
      <c r="Q165" s="17">
        <v>164</v>
      </c>
      <c r="R165" s="142">
        <f t="shared" si="21"/>
        <v>1.7699890000000096</v>
      </c>
      <c r="S165" s="147">
        <f t="shared" si="22"/>
        <v>3.6210163635982261E-3</v>
      </c>
      <c r="T165" s="160">
        <f t="shared" si="23"/>
        <v>3.6079519106905402E-3</v>
      </c>
      <c r="U165" s="17"/>
    </row>
    <row r="166" spans="2:21" x14ac:dyDescent="0.3">
      <c r="B166" s="53">
        <v>172.09249879999999</v>
      </c>
      <c r="C166" s="54">
        <f t="shared" si="16"/>
        <v>167.32449339999999</v>
      </c>
      <c r="D166" s="17">
        <v>165</v>
      </c>
      <c r="E166" s="142">
        <f t="shared" si="17"/>
        <v>4.7680053999999927</v>
      </c>
      <c r="F166" s="147">
        <f t="shared" si="18"/>
        <v>2.0218701387584885</v>
      </c>
      <c r="G166" s="58">
        <f t="shared" si="19"/>
        <v>2.7706061758921902E-2</v>
      </c>
      <c r="H166" s="17"/>
      <c r="O166" s="53">
        <v>547.53002930000002</v>
      </c>
      <c r="P166" s="54">
        <f t="shared" si="20"/>
        <v>490.57998659999998</v>
      </c>
      <c r="Q166" s="17">
        <v>165</v>
      </c>
      <c r="R166" s="142">
        <f t="shared" si="21"/>
        <v>56.95004270000004</v>
      </c>
      <c r="S166" s="147">
        <f t="shared" si="22"/>
        <v>0.11608717080918124</v>
      </c>
      <c r="T166" s="160">
        <f t="shared" si="23"/>
        <v>0.1040126379420849</v>
      </c>
      <c r="U166" s="17"/>
    </row>
    <row r="167" spans="2:21" x14ac:dyDescent="0.3">
      <c r="B167" s="53">
        <v>170</v>
      </c>
      <c r="C167" s="54">
        <f t="shared" si="16"/>
        <v>172.09249879999999</v>
      </c>
      <c r="D167" s="17">
        <v>166</v>
      </c>
      <c r="E167" s="142">
        <f t="shared" si="17"/>
        <v>2.0924987999999871</v>
      </c>
      <c r="F167" s="147">
        <f t="shared" si="18"/>
        <v>0.887322996552804</v>
      </c>
      <c r="G167" s="58">
        <f t="shared" si="19"/>
        <v>1.2308816470588159E-2</v>
      </c>
      <c r="H167" s="17"/>
      <c r="O167" s="53">
        <v>526.27001949999999</v>
      </c>
      <c r="P167" s="54">
        <f t="shared" si="20"/>
        <v>547.53002930000002</v>
      </c>
      <c r="Q167" s="17">
        <v>166</v>
      </c>
      <c r="R167" s="142">
        <f t="shared" si="21"/>
        <v>21.260009800000034</v>
      </c>
      <c r="S167" s="147">
        <f t="shared" si="22"/>
        <v>3.882893843682015E-2</v>
      </c>
      <c r="T167" s="160">
        <f t="shared" si="23"/>
        <v>4.0397531708530159E-2</v>
      </c>
      <c r="U167" s="17"/>
    </row>
    <row r="168" spans="2:21" x14ac:dyDescent="0.3">
      <c r="B168" s="53">
        <v>170.0899963</v>
      </c>
      <c r="C168" s="54">
        <f t="shared" si="16"/>
        <v>170</v>
      </c>
      <c r="D168" s="17">
        <v>167</v>
      </c>
      <c r="E168" s="142">
        <f t="shared" si="17"/>
        <v>8.9996299999995699E-2</v>
      </c>
      <c r="F168" s="147">
        <f t="shared" si="18"/>
        <v>3.8162882862662471E-2</v>
      </c>
      <c r="G168" s="58">
        <f t="shared" si="19"/>
        <v>5.2910989451291854E-4</v>
      </c>
      <c r="H168" s="17"/>
      <c r="O168" s="53">
        <v>523.89001459999997</v>
      </c>
      <c r="P168" s="54">
        <f t="shared" si="20"/>
        <v>526.27001949999999</v>
      </c>
      <c r="Q168" s="17">
        <v>167</v>
      </c>
      <c r="R168" s="142">
        <f t="shared" si="21"/>
        <v>2.3800049000000172</v>
      </c>
      <c r="S168" s="147">
        <f t="shared" si="22"/>
        <v>4.522402591470475E-3</v>
      </c>
      <c r="T168" s="160">
        <f t="shared" si="23"/>
        <v>4.5429476296035085E-3</v>
      </c>
      <c r="U168" s="17"/>
    </row>
    <row r="169" spans="2:21" x14ac:dyDescent="0.3">
      <c r="B169" s="53">
        <v>172.54800420000001</v>
      </c>
      <c r="C169" s="54">
        <f t="shared" si="16"/>
        <v>170.0899963</v>
      </c>
      <c r="D169" s="17">
        <v>168</v>
      </c>
      <c r="E169" s="142">
        <f t="shared" si="17"/>
        <v>2.4580079000000126</v>
      </c>
      <c r="F169" s="147">
        <f t="shared" si="18"/>
        <v>1.0423169348429207</v>
      </c>
      <c r="G169" s="58">
        <f t="shared" si="19"/>
        <v>1.4245356887182196E-2</v>
      </c>
      <c r="H169" s="17"/>
      <c r="O169" s="53">
        <v>529.55999759999997</v>
      </c>
      <c r="P169" s="54">
        <f t="shared" si="20"/>
        <v>523.89001459999997</v>
      </c>
      <c r="Q169" s="17">
        <v>168</v>
      </c>
      <c r="R169" s="142">
        <f t="shared" si="21"/>
        <v>5.669983000000002</v>
      </c>
      <c r="S169" s="147">
        <f t="shared" si="22"/>
        <v>1.0822849915032533E-2</v>
      </c>
      <c r="T169" s="160">
        <f t="shared" si="23"/>
        <v>1.0706969985831124E-2</v>
      </c>
      <c r="U169" s="17"/>
    </row>
    <row r="170" spans="2:21" x14ac:dyDescent="0.3">
      <c r="B170" s="53">
        <v>174.95599369999999</v>
      </c>
      <c r="C170" s="54">
        <f t="shared" si="16"/>
        <v>172.54800420000001</v>
      </c>
      <c r="D170" s="17">
        <v>169</v>
      </c>
      <c r="E170" s="142">
        <f t="shared" si="17"/>
        <v>2.4079894999999851</v>
      </c>
      <c r="F170" s="147">
        <f t="shared" si="18"/>
        <v>1.0211066590851514</v>
      </c>
      <c r="G170" s="58">
        <f t="shared" si="19"/>
        <v>1.3763401007735725E-2</v>
      </c>
      <c r="H170" s="17"/>
      <c r="O170" s="53">
        <v>556.54998780000005</v>
      </c>
      <c r="P170" s="54">
        <f t="shared" si="20"/>
        <v>529.55999759999997</v>
      </c>
      <c r="Q170" s="17">
        <v>169</v>
      </c>
      <c r="R170" s="142">
        <f t="shared" si="21"/>
        <v>26.989990200000079</v>
      </c>
      <c r="S170" s="147">
        <f t="shared" si="22"/>
        <v>5.0966822120855904E-2</v>
      </c>
      <c r="T170" s="160">
        <f t="shared" si="23"/>
        <v>4.8495177058020367E-2</v>
      </c>
      <c r="U170" s="17"/>
    </row>
    <row r="171" spans="2:21" x14ac:dyDescent="0.3">
      <c r="B171" s="53">
        <v>176.5724945</v>
      </c>
      <c r="C171" s="54">
        <f t="shared" si="16"/>
        <v>174.95599369999999</v>
      </c>
      <c r="D171" s="17">
        <v>170</v>
      </c>
      <c r="E171" s="142">
        <f t="shared" si="17"/>
        <v>1.6165008000000114</v>
      </c>
      <c r="F171" s="147">
        <f t="shared" si="18"/>
        <v>0.68547629933456777</v>
      </c>
      <c r="G171" s="58">
        <f t="shared" si="19"/>
        <v>9.1548845395057338E-3</v>
      </c>
      <c r="H171" s="17"/>
      <c r="O171" s="53">
        <v>552.8400269</v>
      </c>
      <c r="P171" s="54">
        <f t="shared" si="20"/>
        <v>556.54998780000005</v>
      </c>
      <c r="Q171" s="17">
        <v>170</v>
      </c>
      <c r="R171" s="142">
        <f t="shared" si="21"/>
        <v>3.7099609000000555</v>
      </c>
      <c r="S171" s="147">
        <f t="shared" si="22"/>
        <v>6.6659976306265856E-3</v>
      </c>
      <c r="T171" s="160">
        <f t="shared" si="23"/>
        <v>6.7107313499048232E-3</v>
      </c>
      <c r="U171" s="17"/>
    </row>
    <row r="172" spans="2:21" x14ac:dyDescent="0.3">
      <c r="B172" s="53">
        <v>168.3999939</v>
      </c>
      <c r="C172" s="54">
        <f t="shared" si="16"/>
        <v>176.5724945</v>
      </c>
      <c r="D172" s="17">
        <v>171</v>
      </c>
      <c r="E172" s="142">
        <f t="shared" si="17"/>
        <v>8.1725006000000064</v>
      </c>
      <c r="F172" s="147">
        <f t="shared" si="18"/>
        <v>3.4655445067503212</v>
      </c>
      <c r="G172" s="58">
        <f t="shared" si="19"/>
        <v>4.8530290356501055E-2</v>
      </c>
      <c r="H172" s="17"/>
      <c r="O172" s="53">
        <v>525.75</v>
      </c>
      <c r="P172" s="54">
        <f t="shared" si="20"/>
        <v>552.8400269</v>
      </c>
      <c r="Q172" s="17">
        <v>171</v>
      </c>
      <c r="R172" s="142">
        <f t="shared" si="21"/>
        <v>27.090026899999998</v>
      </c>
      <c r="S172" s="147">
        <f t="shared" si="22"/>
        <v>4.9001565700488171E-2</v>
      </c>
      <c r="T172" s="160">
        <f t="shared" si="23"/>
        <v>5.1526442035187824E-2</v>
      </c>
      <c r="U172" s="17"/>
    </row>
    <row r="173" spans="2:21" x14ac:dyDescent="0.3">
      <c r="B173" s="53">
        <v>164.7310028</v>
      </c>
      <c r="C173" s="54">
        <f t="shared" si="16"/>
        <v>168.3999939</v>
      </c>
      <c r="D173" s="17">
        <v>172</v>
      </c>
      <c r="E173" s="142">
        <f t="shared" si="17"/>
        <v>3.6689910999999995</v>
      </c>
      <c r="F173" s="147">
        <f t="shared" si="18"/>
        <v>1.5558337128688382</v>
      </c>
      <c r="G173" s="58">
        <f t="shared" si="19"/>
        <v>2.2272620439605553E-2</v>
      </c>
      <c r="H173" s="17"/>
      <c r="O173" s="53">
        <v>516.04998780000005</v>
      </c>
      <c r="P173" s="54">
        <f t="shared" si="20"/>
        <v>525.75</v>
      </c>
      <c r="Q173" s="17">
        <v>172</v>
      </c>
      <c r="R173" s="142">
        <f t="shared" si="21"/>
        <v>9.7000121999999465</v>
      </c>
      <c r="S173" s="147">
        <f t="shared" si="22"/>
        <v>1.8449856776034133E-2</v>
      </c>
      <c r="T173" s="160">
        <f t="shared" si="23"/>
        <v>1.8796652319192138E-2</v>
      </c>
      <c r="U173" s="17"/>
    </row>
    <row r="174" spans="2:21" x14ac:dyDescent="0.3">
      <c r="B174" s="53">
        <v>157.49200440000001</v>
      </c>
      <c r="C174" s="54">
        <f t="shared" si="16"/>
        <v>164.7310028</v>
      </c>
      <c r="D174" s="17">
        <v>173</v>
      </c>
      <c r="E174" s="142">
        <f t="shared" si="17"/>
        <v>7.2389983999999856</v>
      </c>
      <c r="F174" s="147">
        <f t="shared" si="18"/>
        <v>3.0696933983087495</v>
      </c>
      <c r="G174" s="58">
        <f t="shared" si="19"/>
        <v>4.5964228010041026E-2</v>
      </c>
      <c r="H174" s="17"/>
      <c r="O174" s="53">
        <v>507.01998900000001</v>
      </c>
      <c r="P174" s="54">
        <f t="shared" si="20"/>
        <v>516.04998780000005</v>
      </c>
      <c r="Q174" s="17">
        <v>173</v>
      </c>
      <c r="R174" s="142">
        <f t="shared" si="21"/>
        <v>9.029998800000044</v>
      </c>
      <c r="S174" s="147">
        <f t="shared" si="22"/>
        <v>1.7498302516189002E-2</v>
      </c>
      <c r="T174" s="160">
        <f t="shared" si="23"/>
        <v>1.7809946345133238E-2</v>
      </c>
      <c r="U174" s="17"/>
    </row>
    <row r="175" spans="2:21" x14ac:dyDescent="0.3">
      <c r="B175" s="53">
        <v>163.43049619999999</v>
      </c>
      <c r="C175" s="54">
        <f t="shared" si="16"/>
        <v>157.49200440000001</v>
      </c>
      <c r="D175" s="17">
        <v>174</v>
      </c>
      <c r="E175" s="142">
        <f t="shared" si="17"/>
        <v>5.93849179999998</v>
      </c>
      <c r="F175" s="147">
        <f t="shared" si="18"/>
        <v>2.5182142704121357</v>
      </c>
      <c r="G175" s="58">
        <f t="shared" si="19"/>
        <v>3.633649739845788E-2</v>
      </c>
      <c r="H175" s="17"/>
      <c r="O175" s="53">
        <v>500.19000240000003</v>
      </c>
      <c r="P175" s="54">
        <f t="shared" si="20"/>
        <v>507.01998900000001</v>
      </c>
      <c r="Q175" s="17">
        <v>174</v>
      </c>
      <c r="R175" s="142">
        <f t="shared" si="21"/>
        <v>6.8299865999999838</v>
      </c>
      <c r="S175" s="147">
        <f t="shared" si="22"/>
        <v>1.3470842862568055E-2</v>
      </c>
      <c r="T175" s="160">
        <f t="shared" si="23"/>
        <v>1.3654784316416764E-2</v>
      </c>
      <c r="U175" s="17"/>
    </row>
    <row r="176" spans="2:21" x14ac:dyDescent="0.3">
      <c r="B176" s="53">
        <v>158.75549319999999</v>
      </c>
      <c r="C176" s="54">
        <f t="shared" si="16"/>
        <v>163.43049619999999</v>
      </c>
      <c r="D176" s="17">
        <v>175</v>
      </c>
      <c r="E176" s="142">
        <f t="shared" si="17"/>
        <v>4.6750030000000038</v>
      </c>
      <c r="F176" s="147">
        <f t="shared" si="18"/>
        <v>1.9824325207992366</v>
      </c>
      <c r="G176" s="58">
        <f t="shared" si="19"/>
        <v>2.9447818817270408E-2</v>
      </c>
      <c r="H176" s="17"/>
      <c r="O176" s="53">
        <v>480.67001340000002</v>
      </c>
      <c r="P176" s="54">
        <f t="shared" si="20"/>
        <v>500.19000240000003</v>
      </c>
      <c r="Q176" s="17">
        <v>175</v>
      </c>
      <c r="R176" s="142">
        <f t="shared" si="21"/>
        <v>19.51998900000001</v>
      </c>
      <c r="S176" s="147">
        <f t="shared" si="22"/>
        <v>3.9025148256341895E-2</v>
      </c>
      <c r="T176" s="160">
        <f t="shared" si="23"/>
        <v>4.060995788342641E-2</v>
      </c>
      <c r="U176" s="17"/>
    </row>
    <row r="177" spans="2:21" x14ac:dyDescent="0.3">
      <c r="B177" s="53">
        <v>155.81100459999999</v>
      </c>
      <c r="C177" s="54">
        <f t="shared" si="16"/>
        <v>158.75549319999999</v>
      </c>
      <c r="D177" s="17">
        <v>176</v>
      </c>
      <c r="E177" s="142">
        <f t="shared" si="17"/>
        <v>2.9444885999999997</v>
      </c>
      <c r="F177" s="147">
        <f t="shared" si="18"/>
        <v>1.2486088153874146</v>
      </c>
      <c r="G177" s="58">
        <f t="shared" si="19"/>
        <v>1.8897821803788049E-2</v>
      </c>
      <c r="H177" s="17"/>
      <c r="O177" s="53">
        <v>482.02999879999999</v>
      </c>
      <c r="P177" s="54">
        <f t="shared" si="20"/>
        <v>480.67001340000002</v>
      </c>
      <c r="Q177" s="17">
        <v>176</v>
      </c>
      <c r="R177" s="142">
        <f t="shared" si="21"/>
        <v>1.3599853999999709</v>
      </c>
      <c r="S177" s="147">
        <f t="shared" si="22"/>
        <v>2.8293535317091426E-3</v>
      </c>
      <c r="T177" s="160">
        <f t="shared" si="23"/>
        <v>2.8213708760567104E-3</v>
      </c>
      <c r="U177" s="17"/>
    </row>
    <row r="178" spans="2:21" x14ac:dyDescent="0.3">
      <c r="B178" s="53">
        <v>155.14849849999999</v>
      </c>
      <c r="C178" s="54">
        <f t="shared" si="16"/>
        <v>155.81100459999999</v>
      </c>
      <c r="D178" s="17">
        <v>177</v>
      </c>
      <c r="E178" s="142">
        <f t="shared" si="17"/>
        <v>0.66250610000000165</v>
      </c>
      <c r="F178" s="147">
        <f t="shared" si="18"/>
        <v>0.28093535723247093</v>
      </c>
      <c r="G178" s="58">
        <f t="shared" si="19"/>
        <v>4.2701418731422771E-3</v>
      </c>
      <c r="H178" s="17"/>
      <c r="O178" s="53">
        <v>476.26000979999998</v>
      </c>
      <c r="P178" s="54">
        <f t="shared" si="20"/>
        <v>482.02999879999999</v>
      </c>
      <c r="Q178" s="17">
        <v>177</v>
      </c>
      <c r="R178" s="142">
        <f t="shared" si="21"/>
        <v>5.7699890000000096</v>
      </c>
      <c r="S178" s="147">
        <f t="shared" si="22"/>
        <v>1.1970186532714215E-2</v>
      </c>
      <c r="T178" s="160">
        <f t="shared" si="23"/>
        <v>1.2115207830325816E-2</v>
      </c>
      <c r="U178" s="17"/>
    </row>
    <row r="179" spans="2:21" x14ac:dyDescent="0.3">
      <c r="B179" s="53">
        <v>157.8065033</v>
      </c>
      <c r="C179" s="54">
        <f t="shared" si="16"/>
        <v>155.14849849999999</v>
      </c>
      <c r="D179" s="17">
        <v>178</v>
      </c>
      <c r="E179" s="142">
        <f t="shared" si="17"/>
        <v>2.6580048000000147</v>
      </c>
      <c r="F179" s="147">
        <f t="shared" si="18"/>
        <v>1.1271255132799904</v>
      </c>
      <c r="G179" s="58">
        <f t="shared" si="19"/>
        <v>1.6843442725215083E-2</v>
      </c>
      <c r="H179" s="17"/>
      <c r="O179" s="53">
        <v>495.98999020000002</v>
      </c>
      <c r="P179" s="54">
        <f t="shared" si="20"/>
        <v>476.26000979999998</v>
      </c>
      <c r="Q179" s="17">
        <v>178</v>
      </c>
      <c r="R179" s="142">
        <f t="shared" si="21"/>
        <v>19.729980400000045</v>
      </c>
      <c r="S179" s="147">
        <f t="shared" si="22"/>
        <v>4.1426909658624139E-2</v>
      </c>
      <c r="T179" s="160">
        <f t="shared" si="23"/>
        <v>3.9778989072025921E-2</v>
      </c>
      <c r="U179" s="17"/>
    </row>
    <row r="180" spans="2:21" x14ac:dyDescent="0.3">
      <c r="B180" s="53">
        <v>153.90499879999999</v>
      </c>
      <c r="C180" s="54">
        <f t="shared" si="16"/>
        <v>157.8065033</v>
      </c>
      <c r="D180" s="17">
        <v>179</v>
      </c>
      <c r="E180" s="142">
        <f t="shared" si="17"/>
        <v>3.9015045000000157</v>
      </c>
      <c r="F180" s="147">
        <f t="shared" si="18"/>
        <v>1.6544308957330272</v>
      </c>
      <c r="G180" s="58">
        <f t="shared" si="19"/>
        <v>2.5350083040967582E-2</v>
      </c>
      <c r="H180" s="17"/>
      <c r="O180" s="53">
        <v>483.85998540000003</v>
      </c>
      <c r="P180" s="54">
        <f t="shared" si="20"/>
        <v>495.98999020000002</v>
      </c>
      <c r="Q180" s="17">
        <v>179</v>
      </c>
      <c r="R180" s="142">
        <f t="shared" si="21"/>
        <v>12.130004799999995</v>
      </c>
      <c r="S180" s="147">
        <f t="shared" si="22"/>
        <v>2.4456148389423674E-2</v>
      </c>
      <c r="T180" s="160">
        <f t="shared" si="23"/>
        <v>2.506924557932249E-2</v>
      </c>
      <c r="U180" s="17"/>
    </row>
    <row r="181" spans="2:21" x14ac:dyDescent="0.3">
      <c r="B181" s="53">
        <v>150.43649289999999</v>
      </c>
      <c r="C181" s="54">
        <f t="shared" si="16"/>
        <v>153.90499879999999</v>
      </c>
      <c r="D181" s="17">
        <v>180</v>
      </c>
      <c r="E181" s="142">
        <f t="shared" si="17"/>
        <v>3.4685058999999967</v>
      </c>
      <c r="F181" s="147">
        <f t="shared" si="18"/>
        <v>1.4708180710780319</v>
      </c>
      <c r="G181" s="58">
        <f t="shared" si="19"/>
        <v>2.3056279983245987E-2</v>
      </c>
      <c r="H181" s="17"/>
      <c r="O181" s="53">
        <v>470.2000122</v>
      </c>
      <c r="P181" s="54">
        <f t="shared" si="20"/>
        <v>483.85998540000003</v>
      </c>
      <c r="Q181" s="17">
        <v>180</v>
      </c>
      <c r="R181" s="142">
        <f t="shared" si="21"/>
        <v>13.659973200000024</v>
      </c>
      <c r="S181" s="147">
        <f t="shared" si="22"/>
        <v>2.8231252040210604E-2</v>
      </c>
      <c r="T181" s="160">
        <f t="shared" si="23"/>
        <v>2.9051409709852885E-2</v>
      </c>
      <c r="U181" s="17"/>
    </row>
    <row r="182" spans="2:21" x14ac:dyDescent="0.3">
      <c r="B182" s="53">
        <v>147.74549870000001</v>
      </c>
      <c r="C182" s="54">
        <f t="shared" si="16"/>
        <v>150.43649289999999</v>
      </c>
      <c r="D182" s="17">
        <v>181</v>
      </c>
      <c r="E182" s="142">
        <f t="shared" si="17"/>
        <v>2.6909941999999774</v>
      </c>
      <c r="F182" s="147">
        <f t="shared" si="18"/>
        <v>1.1411146506990639</v>
      </c>
      <c r="G182" s="58">
        <f t="shared" si="19"/>
        <v>1.8213713606693976E-2</v>
      </c>
      <c r="H182" s="17"/>
      <c r="O182" s="53">
        <v>469.9599915</v>
      </c>
      <c r="P182" s="54">
        <f t="shared" si="20"/>
        <v>470.2000122</v>
      </c>
      <c r="Q182" s="17">
        <v>181</v>
      </c>
      <c r="R182" s="142">
        <f t="shared" si="21"/>
        <v>0.24002070000000231</v>
      </c>
      <c r="S182" s="147">
        <f t="shared" si="22"/>
        <v>5.1046510798028074E-4</v>
      </c>
      <c r="T182" s="160">
        <f t="shared" si="23"/>
        <v>5.1072581568893465E-4</v>
      </c>
      <c r="U182" s="17"/>
    </row>
    <row r="183" spans="2:21" x14ac:dyDescent="0.3">
      <c r="B183" s="53">
        <v>148.02349849999999</v>
      </c>
      <c r="C183" s="54">
        <f t="shared" si="16"/>
        <v>147.74549870000001</v>
      </c>
      <c r="D183" s="17">
        <v>182</v>
      </c>
      <c r="E183" s="142">
        <f t="shared" si="17"/>
        <v>0.27799979999997504</v>
      </c>
      <c r="F183" s="147">
        <f t="shared" si="18"/>
        <v>0.11788566644676669</v>
      </c>
      <c r="G183" s="58">
        <f t="shared" si="19"/>
        <v>1.8780788375973635E-3</v>
      </c>
      <c r="H183" s="17"/>
      <c r="O183" s="53">
        <v>487.35000609999997</v>
      </c>
      <c r="P183" s="54">
        <f t="shared" si="20"/>
        <v>469.9599915</v>
      </c>
      <c r="Q183" s="17">
        <v>182</v>
      </c>
      <c r="R183" s="142">
        <f t="shared" si="21"/>
        <v>17.390014599999972</v>
      </c>
      <c r="S183" s="147">
        <f t="shared" si="22"/>
        <v>3.7003180939924697E-2</v>
      </c>
      <c r="T183" s="160">
        <f t="shared" si="23"/>
        <v>3.5682803698235087E-2</v>
      </c>
      <c r="U183" s="17"/>
    </row>
    <row r="184" spans="2:21" x14ac:dyDescent="0.3">
      <c r="B184" s="53">
        <v>156.44949339999999</v>
      </c>
      <c r="C184" s="54">
        <f t="shared" si="16"/>
        <v>148.02349849999999</v>
      </c>
      <c r="D184" s="17">
        <v>183</v>
      </c>
      <c r="E184" s="142">
        <f t="shared" si="17"/>
        <v>8.4259949000000063</v>
      </c>
      <c r="F184" s="147">
        <f t="shared" si="18"/>
        <v>3.5730386290337162</v>
      </c>
      <c r="G184" s="58">
        <f t="shared" si="19"/>
        <v>5.3857604245844154E-2</v>
      </c>
      <c r="H184" s="17"/>
      <c r="O184" s="53">
        <v>491.17001340000002</v>
      </c>
      <c r="P184" s="54">
        <f t="shared" si="20"/>
        <v>487.35000609999997</v>
      </c>
      <c r="Q184" s="17">
        <v>183</v>
      </c>
      <c r="R184" s="142">
        <f t="shared" si="21"/>
        <v>3.820007300000043</v>
      </c>
      <c r="S184" s="147">
        <f t="shared" si="22"/>
        <v>7.8383241042090206E-3</v>
      </c>
      <c r="T184" s="160">
        <f t="shared" si="23"/>
        <v>7.7773626153539175E-3</v>
      </c>
      <c r="U184" s="17"/>
    </row>
    <row r="185" spans="2:21" x14ac:dyDescent="0.3">
      <c r="B185" s="53">
        <v>149.99299619999999</v>
      </c>
      <c r="C185" s="54">
        <f t="shared" si="16"/>
        <v>156.44949339999999</v>
      </c>
      <c r="D185" s="17">
        <v>184</v>
      </c>
      <c r="E185" s="142">
        <f t="shared" si="17"/>
        <v>6.4564972000000012</v>
      </c>
      <c r="F185" s="147">
        <f t="shared" si="18"/>
        <v>2.737874183124418</v>
      </c>
      <c r="G185" s="58">
        <f t="shared" si="19"/>
        <v>4.3045324538960046E-2</v>
      </c>
      <c r="H185" s="17"/>
      <c r="O185" s="53">
        <v>470.60998540000003</v>
      </c>
      <c r="P185" s="54">
        <f t="shared" si="20"/>
        <v>491.17001340000002</v>
      </c>
      <c r="Q185" s="17">
        <v>184</v>
      </c>
      <c r="R185" s="142">
        <f t="shared" si="21"/>
        <v>20.560027999999988</v>
      </c>
      <c r="S185" s="147">
        <f t="shared" si="22"/>
        <v>4.1859289938484645E-2</v>
      </c>
      <c r="T185" s="160">
        <f t="shared" si="23"/>
        <v>4.3688040283558306E-2</v>
      </c>
      <c r="U185" s="17"/>
    </row>
    <row r="186" spans="2:21" x14ac:dyDescent="0.3">
      <c r="B186" s="53">
        <v>150.98950199999999</v>
      </c>
      <c r="C186" s="54">
        <f t="shared" si="16"/>
        <v>149.99299619999999</v>
      </c>
      <c r="D186" s="17">
        <v>185</v>
      </c>
      <c r="E186" s="142">
        <f t="shared" si="17"/>
        <v>0.99650579999999422</v>
      </c>
      <c r="F186" s="147">
        <f t="shared" si="18"/>
        <v>0.42256775131161345</v>
      </c>
      <c r="G186" s="58">
        <f t="shared" si="19"/>
        <v>6.5998350004491989E-3</v>
      </c>
      <c r="H186" s="17"/>
      <c r="O186" s="53">
        <v>473.07998659999998</v>
      </c>
      <c r="P186" s="54">
        <f t="shared" si="20"/>
        <v>470.60998540000003</v>
      </c>
      <c r="Q186" s="17">
        <v>185</v>
      </c>
      <c r="R186" s="142">
        <f t="shared" si="21"/>
        <v>2.470001199999956</v>
      </c>
      <c r="S186" s="147">
        <f t="shared" si="22"/>
        <v>5.2485099692488506E-3</v>
      </c>
      <c r="T186" s="160">
        <f t="shared" si="23"/>
        <v>5.221106937437197E-3</v>
      </c>
      <c r="U186" s="17"/>
    </row>
    <row r="187" spans="2:21" x14ac:dyDescent="0.3">
      <c r="B187" s="53">
        <v>154.7565002</v>
      </c>
      <c r="C187" s="54">
        <f t="shared" si="16"/>
        <v>150.98950199999999</v>
      </c>
      <c r="D187" s="17">
        <v>186</v>
      </c>
      <c r="E187" s="142">
        <f t="shared" si="17"/>
        <v>3.7669982000000175</v>
      </c>
      <c r="F187" s="147">
        <f t="shared" si="18"/>
        <v>1.597393571185348</v>
      </c>
      <c r="G187" s="58">
        <f t="shared" si="19"/>
        <v>2.4341453800853126E-2</v>
      </c>
      <c r="H187" s="17"/>
      <c r="O187" s="53">
        <v>482.88000490000002</v>
      </c>
      <c r="P187" s="54">
        <f t="shared" si="20"/>
        <v>473.07998659999998</v>
      </c>
      <c r="Q187" s="17">
        <v>186</v>
      </c>
      <c r="R187" s="142">
        <f t="shared" si="21"/>
        <v>9.8000183000000334</v>
      </c>
      <c r="S187" s="147">
        <f t="shared" si="22"/>
        <v>2.0715351690170261E-2</v>
      </c>
      <c r="T187" s="160">
        <f t="shared" si="23"/>
        <v>2.0294934974641427E-2</v>
      </c>
      <c r="U187" s="17"/>
    </row>
    <row r="188" spans="2:21" x14ac:dyDescent="0.3">
      <c r="B188" s="53">
        <v>158.70249939999999</v>
      </c>
      <c r="C188" s="54">
        <f t="shared" si="16"/>
        <v>154.7565002</v>
      </c>
      <c r="D188" s="17">
        <v>187</v>
      </c>
      <c r="E188" s="142">
        <f t="shared" si="17"/>
        <v>3.9459991999999886</v>
      </c>
      <c r="F188" s="147">
        <f t="shared" si="18"/>
        <v>1.6732988494612178</v>
      </c>
      <c r="G188" s="58">
        <f t="shared" si="19"/>
        <v>2.4864127628225551E-2</v>
      </c>
      <c r="H188" s="17"/>
      <c r="O188" s="53">
        <v>490.64999390000003</v>
      </c>
      <c r="P188" s="54">
        <f t="shared" si="20"/>
        <v>482.88000490000002</v>
      </c>
      <c r="Q188" s="17">
        <v>187</v>
      </c>
      <c r="R188" s="142">
        <f t="shared" si="21"/>
        <v>7.7699890000000096</v>
      </c>
      <c r="S188" s="147">
        <f t="shared" si="22"/>
        <v>1.6090931331085252E-2</v>
      </c>
      <c r="T188" s="160">
        <f t="shared" si="23"/>
        <v>1.5836113515948845E-2</v>
      </c>
      <c r="U188" s="17"/>
    </row>
    <row r="189" spans="2:21" x14ac:dyDescent="0.3">
      <c r="B189" s="53">
        <v>157.2440033</v>
      </c>
      <c r="C189" s="54">
        <f t="shared" si="16"/>
        <v>158.70249939999999</v>
      </c>
      <c r="D189" s="17">
        <v>188</v>
      </c>
      <c r="E189" s="142">
        <f t="shared" si="17"/>
        <v>1.4584960999999907</v>
      </c>
      <c r="F189" s="147">
        <f t="shared" si="18"/>
        <v>0.61847449083964967</v>
      </c>
      <c r="G189" s="58">
        <f t="shared" si="19"/>
        <v>9.2753686588440531E-3</v>
      </c>
      <c r="H189" s="17"/>
      <c r="O189" s="53">
        <v>493.48001099999999</v>
      </c>
      <c r="P189" s="54">
        <f t="shared" si="20"/>
        <v>490.64999390000003</v>
      </c>
      <c r="Q189" s="17">
        <v>188</v>
      </c>
      <c r="R189" s="142">
        <f t="shared" si="21"/>
        <v>2.8300170999999636</v>
      </c>
      <c r="S189" s="147">
        <f t="shared" si="22"/>
        <v>5.767893886037127E-3</v>
      </c>
      <c r="T189" s="160">
        <f t="shared" si="23"/>
        <v>5.7348160754579457E-3</v>
      </c>
      <c r="U189" s="17"/>
    </row>
    <row r="190" spans="2:21" x14ac:dyDescent="0.3">
      <c r="B190" s="53">
        <v>157.43649289999999</v>
      </c>
      <c r="C190" s="54">
        <f t="shared" si="16"/>
        <v>157.2440033</v>
      </c>
      <c r="D190" s="17">
        <v>189</v>
      </c>
      <c r="E190" s="142">
        <f t="shared" si="17"/>
        <v>0.1924895999999876</v>
      </c>
      <c r="F190" s="147">
        <f t="shared" si="18"/>
        <v>8.1625111888829122E-2</v>
      </c>
      <c r="G190" s="58">
        <f t="shared" si="19"/>
        <v>1.2226491866930277E-3</v>
      </c>
      <c r="H190" s="17"/>
      <c r="O190" s="53">
        <v>500.02999879999999</v>
      </c>
      <c r="P190" s="54">
        <f t="shared" si="20"/>
        <v>493.48001099999999</v>
      </c>
      <c r="Q190" s="17">
        <v>189</v>
      </c>
      <c r="R190" s="142">
        <f t="shared" si="21"/>
        <v>6.5499877999999967</v>
      </c>
      <c r="S190" s="147">
        <f t="shared" si="22"/>
        <v>1.3273055957680921E-2</v>
      </c>
      <c r="T190" s="160">
        <f t="shared" si="23"/>
        <v>1.3099189680057246E-2</v>
      </c>
      <c r="U190" s="17"/>
    </row>
    <row r="191" spans="2:21" x14ac:dyDescent="0.3">
      <c r="B191" s="53">
        <v>161.06300350000001</v>
      </c>
      <c r="C191" s="54">
        <f t="shared" si="16"/>
        <v>157.43649289999999</v>
      </c>
      <c r="D191" s="17">
        <v>190</v>
      </c>
      <c r="E191" s="142">
        <f t="shared" si="17"/>
        <v>3.6265106000000173</v>
      </c>
      <c r="F191" s="147">
        <f t="shared" si="18"/>
        <v>1.5378198795729501</v>
      </c>
      <c r="G191" s="58">
        <f t="shared" si="19"/>
        <v>2.2516099421926013E-2</v>
      </c>
      <c r="H191" s="17"/>
      <c r="O191" s="53">
        <v>527.51000980000003</v>
      </c>
      <c r="P191" s="54">
        <f t="shared" si="20"/>
        <v>500.02999879999999</v>
      </c>
      <c r="Q191" s="17">
        <v>190</v>
      </c>
      <c r="R191" s="142">
        <f t="shared" si="21"/>
        <v>27.480011000000047</v>
      </c>
      <c r="S191" s="147">
        <f t="shared" si="22"/>
        <v>5.495672472841253E-2</v>
      </c>
      <c r="T191" s="160">
        <f t="shared" si="23"/>
        <v>5.2093819054578334E-2</v>
      </c>
      <c r="U191" s="17"/>
    </row>
    <row r="192" spans="2:21" x14ac:dyDescent="0.3">
      <c r="B192" s="53">
        <v>156.25</v>
      </c>
      <c r="C192" s="54">
        <f t="shared" si="16"/>
        <v>161.06300350000001</v>
      </c>
      <c r="D192" s="17">
        <v>191</v>
      </c>
      <c r="E192" s="142">
        <f t="shared" si="17"/>
        <v>4.8130035000000078</v>
      </c>
      <c r="F192" s="147">
        <f t="shared" si="18"/>
        <v>2.0409515589873539</v>
      </c>
      <c r="G192" s="58">
        <f t="shared" si="19"/>
        <v>3.0803222400000049E-2</v>
      </c>
      <c r="H192" s="17"/>
      <c r="O192" s="53">
        <v>503.05999759999997</v>
      </c>
      <c r="P192" s="54">
        <f t="shared" si="20"/>
        <v>527.51000980000003</v>
      </c>
      <c r="Q192" s="17">
        <v>191</v>
      </c>
      <c r="R192" s="142">
        <f t="shared" si="21"/>
        <v>24.45001220000006</v>
      </c>
      <c r="S192" s="147">
        <f t="shared" si="22"/>
        <v>4.6349854497111875E-2</v>
      </c>
      <c r="T192" s="160">
        <f t="shared" si="23"/>
        <v>4.8602576862891593E-2</v>
      </c>
      <c r="U192" s="17"/>
    </row>
    <row r="193" spans="2:21" x14ac:dyDescent="0.3">
      <c r="B193" s="53">
        <v>159.96000670000001</v>
      </c>
      <c r="C193" s="54">
        <f t="shared" si="16"/>
        <v>156.25</v>
      </c>
      <c r="D193" s="17">
        <v>192</v>
      </c>
      <c r="E193" s="142">
        <f t="shared" si="17"/>
        <v>3.7100067000000081</v>
      </c>
      <c r="F193" s="147">
        <f t="shared" si="18"/>
        <v>1.5732263561035291</v>
      </c>
      <c r="G193" s="58">
        <f t="shared" si="19"/>
        <v>2.3193339238588614E-2</v>
      </c>
      <c r="H193" s="17"/>
      <c r="O193" s="53">
        <v>520.65002440000001</v>
      </c>
      <c r="P193" s="54">
        <f t="shared" si="20"/>
        <v>503.05999759999997</v>
      </c>
      <c r="Q193" s="17">
        <v>192</v>
      </c>
      <c r="R193" s="142">
        <f t="shared" si="21"/>
        <v>17.590026800000032</v>
      </c>
      <c r="S193" s="147">
        <f t="shared" si="22"/>
        <v>3.4966061471630783E-2</v>
      </c>
      <c r="T193" s="160">
        <f t="shared" si="23"/>
        <v>3.3784742102472537E-2</v>
      </c>
      <c r="U193" s="17"/>
    </row>
    <row r="194" spans="2:21" x14ac:dyDescent="0.3">
      <c r="B194" s="53">
        <v>154.99800110000001</v>
      </c>
      <c r="C194" s="54">
        <f t="shared" si="16"/>
        <v>159.96000670000001</v>
      </c>
      <c r="D194" s="17">
        <v>193</v>
      </c>
      <c r="E194" s="142">
        <f t="shared" si="17"/>
        <v>4.9620055999999977</v>
      </c>
      <c r="F194" s="147">
        <f t="shared" si="18"/>
        <v>2.1041358197690814</v>
      </c>
      <c r="G194" s="58">
        <f t="shared" si="19"/>
        <v>3.2013352203159456E-2</v>
      </c>
      <c r="H194" s="17"/>
      <c r="O194" s="53">
        <v>505.86999509999998</v>
      </c>
      <c r="P194" s="54">
        <f t="shared" si="20"/>
        <v>520.65002440000001</v>
      </c>
      <c r="Q194" s="17">
        <v>193</v>
      </c>
      <c r="R194" s="142">
        <f t="shared" si="21"/>
        <v>14.780029300000024</v>
      </c>
      <c r="S194" s="147">
        <f t="shared" si="22"/>
        <v>2.8387647377972586E-2</v>
      </c>
      <c r="T194" s="160">
        <f t="shared" si="23"/>
        <v>2.9217050710980238E-2</v>
      </c>
      <c r="U194" s="17"/>
    </row>
    <row r="195" spans="2:21" x14ac:dyDescent="0.3">
      <c r="B195" s="53">
        <v>159.7845001</v>
      </c>
      <c r="C195" s="54">
        <f t="shared" si="16"/>
        <v>154.99800110000001</v>
      </c>
      <c r="D195" s="17">
        <v>194</v>
      </c>
      <c r="E195" s="142">
        <f t="shared" si="17"/>
        <v>4.7864989999999921</v>
      </c>
      <c r="F195" s="147">
        <f t="shared" si="18"/>
        <v>2.0297123399435253</v>
      </c>
      <c r="G195" s="58">
        <f t="shared" si="19"/>
        <v>2.9955965672542679E-2</v>
      </c>
      <c r="H195" s="17"/>
      <c r="O195" s="53">
        <v>534.6599731</v>
      </c>
      <c r="P195" s="54">
        <f t="shared" si="20"/>
        <v>505.86999509999998</v>
      </c>
      <c r="Q195" s="17">
        <v>194</v>
      </c>
      <c r="R195" s="142">
        <f t="shared" si="21"/>
        <v>28.789978000000019</v>
      </c>
      <c r="S195" s="147">
        <f t="shared" si="22"/>
        <v>5.6911811886191904E-2</v>
      </c>
      <c r="T195" s="160">
        <f t="shared" si="23"/>
        <v>5.384726639077448E-2</v>
      </c>
      <c r="U195" s="17"/>
    </row>
    <row r="196" spans="2:21" x14ac:dyDescent="0.3">
      <c r="B196" s="53">
        <v>159.5274963</v>
      </c>
      <c r="C196" s="54">
        <f t="shared" ref="C196:C259" si="24">B195</f>
        <v>159.7845001</v>
      </c>
      <c r="D196" s="17">
        <v>195</v>
      </c>
      <c r="E196" s="142">
        <f t="shared" ref="E196:E253" si="25">ABS((B196-C196))</f>
        <v>0.25700380000000678</v>
      </c>
      <c r="F196" s="147">
        <f t="shared" ref="F196:F253" si="26">E196/$E$254</f>
        <v>0.10898232388064688</v>
      </c>
      <c r="G196" s="58">
        <f t="shared" ref="G196:G253" si="27">ABS((B196-C196)/B196)</f>
        <v>1.6110313642527015E-3</v>
      </c>
      <c r="H196" s="17"/>
      <c r="O196" s="53">
        <v>531.78997800000002</v>
      </c>
      <c r="P196" s="54">
        <f t="shared" ref="P196:P259" si="28">O195</f>
        <v>534.6599731</v>
      </c>
      <c r="Q196" s="17">
        <v>195</v>
      </c>
      <c r="R196" s="142">
        <f t="shared" ref="R196:R253" si="29">ABS((O196-P196))</f>
        <v>2.8699950999999828</v>
      </c>
      <c r="S196" s="147">
        <f t="shared" ref="S196:S253" si="30">R196/P196</f>
        <v>5.3678884606968586E-3</v>
      </c>
      <c r="T196" s="160">
        <f t="shared" ref="T196:T253" si="31">ABS((O196-P196)/O196)</f>
        <v>5.3968581935178606E-3</v>
      </c>
      <c r="U196" s="17"/>
    </row>
    <row r="197" spans="2:21" x14ac:dyDescent="0.3">
      <c r="B197" s="53">
        <v>164.33250430000001</v>
      </c>
      <c r="C197" s="54">
        <f t="shared" si="24"/>
        <v>159.5274963</v>
      </c>
      <c r="D197" s="17">
        <v>196</v>
      </c>
      <c r="E197" s="142">
        <f t="shared" si="25"/>
        <v>4.805008000000015</v>
      </c>
      <c r="F197" s="147">
        <f t="shared" si="26"/>
        <v>2.0375610714903325</v>
      </c>
      <c r="G197" s="58">
        <f t="shared" si="27"/>
        <v>2.923954710279441E-2</v>
      </c>
      <c r="H197" s="17"/>
      <c r="O197" s="53">
        <v>539.44000240000003</v>
      </c>
      <c r="P197" s="54">
        <f t="shared" si="28"/>
        <v>531.78997800000002</v>
      </c>
      <c r="Q197" s="17">
        <v>196</v>
      </c>
      <c r="R197" s="142">
        <f t="shared" si="29"/>
        <v>7.6500244000000066</v>
      </c>
      <c r="S197" s="147">
        <f t="shared" si="30"/>
        <v>1.4385424164574997E-2</v>
      </c>
      <c r="T197" s="160">
        <f t="shared" si="31"/>
        <v>1.4181418444988511E-2</v>
      </c>
      <c r="U197" s="17"/>
    </row>
    <row r="198" spans="2:21" x14ac:dyDescent="0.3">
      <c r="B198" s="53">
        <v>172.1464996</v>
      </c>
      <c r="C198" s="54">
        <f t="shared" si="24"/>
        <v>164.33250430000001</v>
      </c>
      <c r="D198" s="17">
        <v>197</v>
      </c>
      <c r="E198" s="142">
        <f t="shared" si="25"/>
        <v>7.8139952999999878</v>
      </c>
      <c r="F198" s="147">
        <f t="shared" si="26"/>
        <v>3.3135205261028386</v>
      </c>
      <c r="G198" s="58">
        <f t="shared" si="27"/>
        <v>4.5391543354971524E-2</v>
      </c>
      <c r="H198" s="17"/>
      <c r="O198" s="53">
        <v>539.80999759999997</v>
      </c>
      <c r="P198" s="54">
        <f t="shared" si="28"/>
        <v>539.44000240000003</v>
      </c>
      <c r="Q198" s="17">
        <v>197</v>
      </c>
      <c r="R198" s="142">
        <f t="shared" si="29"/>
        <v>0.36999519999994845</v>
      </c>
      <c r="S198" s="147">
        <f t="shared" si="30"/>
        <v>6.8588758407574192E-4</v>
      </c>
      <c r="T198" s="160">
        <f t="shared" si="31"/>
        <v>6.8541746474676344E-4</v>
      </c>
      <c r="U198" s="17"/>
    </row>
    <row r="199" spans="2:21" x14ac:dyDescent="0.3">
      <c r="B199" s="53">
        <v>172.1815033</v>
      </c>
      <c r="C199" s="54">
        <f t="shared" si="24"/>
        <v>172.1464996</v>
      </c>
      <c r="D199" s="17">
        <v>198</v>
      </c>
      <c r="E199" s="142">
        <f t="shared" si="25"/>
        <v>3.5003700000004301E-2</v>
      </c>
      <c r="F199" s="147">
        <f t="shared" si="26"/>
        <v>1.4843300256343943E-2</v>
      </c>
      <c r="G199" s="58">
        <f t="shared" si="27"/>
        <v>2.032953559420125E-4</v>
      </c>
      <c r="H199" s="17"/>
      <c r="O199" s="53">
        <v>554.0900269</v>
      </c>
      <c r="P199" s="54">
        <f t="shared" si="28"/>
        <v>539.80999759999997</v>
      </c>
      <c r="Q199" s="17">
        <v>198</v>
      </c>
      <c r="R199" s="142">
        <f t="shared" si="29"/>
        <v>14.280029300000024</v>
      </c>
      <c r="S199" s="147">
        <f t="shared" si="30"/>
        <v>2.6453806642131789E-2</v>
      </c>
      <c r="T199" s="160">
        <f t="shared" si="31"/>
        <v>2.577203812870147E-2</v>
      </c>
      <c r="U199" s="17"/>
    </row>
    <row r="200" spans="2:21" x14ac:dyDescent="0.3">
      <c r="B200" s="53">
        <v>168.18550110000001</v>
      </c>
      <c r="C200" s="54">
        <f t="shared" si="24"/>
        <v>172.1815033</v>
      </c>
      <c r="D200" s="17">
        <v>199</v>
      </c>
      <c r="E200" s="142">
        <f t="shared" si="25"/>
        <v>3.9960021999999924</v>
      </c>
      <c r="F200" s="147">
        <f t="shared" si="26"/>
        <v>1.6945025948572168</v>
      </c>
      <c r="G200" s="58">
        <f t="shared" si="27"/>
        <v>2.3759492785433645E-2</v>
      </c>
      <c r="H200" s="17"/>
      <c r="O200" s="53">
        <v>541.45001219999995</v>
      </c>
      <c r="P200" s="54">
        <f t="shared" si="28"/>
        <v>554.0900269</v>
      </c>
      <c r="Q200" s="17">
        <v>199</v>
      </c>
      <c r="R200" s="142">
        <f t="shared" si="29"/>
        <v>12.640014700000052</v>
      </c>
      <c r="S200" s="147">
        <f t="shared" si="30"/>
        <v>2.2812203949451833E-2</v>
      </c>
      <c r="T200" s="160">
        <f t="shared" si="31"/>
        <v>2.3344749127701753E-2</v>
      </c>
      <c r="U200" s="17"/>
    </row>
    <row r="201" spans="2:21" x14ac:dyDescent="0.3">
      <c r="B201" s="53">
        <v>166.93249510000001</v>
      </c>
      <c r="C201" s="54">
        <f t="shared" si="24"/>
        <v>168.18550110000001</v>
      </c>
      <c r="D201" s="17">
        <v>200</v>
      </c>
      <c r="E201" s="142">
        <f t="shared" si="25"/>
        <v>1.2530059999999992</v>
      </c>
      <c r="F201" s="147">
        <f t="shared" si="26"/>
        <v>0.53133652388170971</v>
      </c>
      <c r="G201" s="58">
        <f t="shared" si="27"/>
        <v>7.5060640485208868E-3</v>
      </c>
      <c r="H201" s="17"/>
      <c r="O201" s="53">
        <v>541.94000240000003</v>
      </c>
      <c r="P201" s="54">
        <f t="shared" si="28"/>
        <v>541.45001219999995</v>
      </c>
      <c r="Q201" s="17">
        <v>200</v>
      </c>
      <c r="R201" s="142">
        <f t="shared" si="29"/>
        <v>0.48999020000007931</v>
      </c>
      <c r="S201" s="147">
        <f t="shared" si="30"/>
        <v>9.049592556276229E-4</v>
      </c>
      <c r="T201" s="160">
        <f t="shared" si="31"/>
        <v>9.0414104482071963E-4</v>
      </c>
      <c r="U201" s="17"/>
    </row>
    <row r="202" spans="2:21" x14ac:dyDescent="0.3">
      <c r="B202" s="53">
        <v>163.63549800000001</v>
      </c>
      <c r="C202" s="54">
        <f t="shared" si="24"/>
        <v>166.93249510000001</v>
      </c>
      <c r="D202" s="17">
        <v>201</v>
      </c>
      <c r="E202" s="142">
        <f t="shared" si="25"/>
        <v>3.2969970999999987</v>
      </c>
      <c r="F202" s="147">
        <f t="shared" si="26"/>
        <v>1.3980898562034643</v>
      </c>
      <c r="G202" s="58">
        <f t="shared" si="27"/>
        <v>2.0148422196264521E-2</v>
      </c>
      <c r="H202" s="17"/>
      <c r="O202" s="53">
        <v>530.78997800000002</v>
      </c>
      <c r="P202" s="54">
        <f t="shared" si="28"/>
        <v>541.94000240000003</v>
      </c>
      <c r="Q202" s="17">
        <v>201</v>
      </c>
      <c r="R202" s="142">
        <f t="shared" si="29"/>
        <v>11.150024400000007</v>
      </c>
      <c r="S202" s="147">
        <f t="shared" si="30"/>
        <v>2.057427824228095E-2</v>
      </c>
      <c r="T202" s="160">
        <f t="shared" si="31"/>
        <v>2.1006471226176781E-2</v>
      </c>
      <c r="U202" s="17"/>
    </row>
    <row r="203" spans="2:21" x14ac:dyDescent="0.3">
      <c r="B203" s="53">
        <v>160.36050420000001</v>
      </c>
      <c r="C203" s="54">
        <f t="shared" si="24"/>
        <v>163.63549800000001</v>
      </c>
      <c r="D203" s="17">
        <v>202</v>
      </c>
      <c r="E203" s="142">
        <f t="shared" si="25"/>
        <v>3.2749938000000043</v>
      </c>
      <c r="F203" s="147">
        <f t="shared" si="26"/>
        <v>1.3887593686112873</v>
      </c>
      <c r="G203" s="58">
        <f t="shared" si="27"/>
        <v>2.042269582736822E-2</v>
      </c>
      <c r="H203" s="17"/>
      <c r="O203" s="53">
        <v>530.71997069999998</v>
      </c>
      <c r="P203" s="54">
        <f t="shared" si="28"/>
        <v>530.78997800000002</v>
      </c>
      <c r="Q203" s="17">
        <v>202</v>
      </c>
      <c r="R203" s="142">
        <f t="shared" si="29"/>
        <v>7.000730000004296E-2</v>
      </c>
      <c r="S203" s="147">
        <f t="shared" si="30"/>
        <v>1.3189265604416321E-4</v>
      </c>
      <c r="T203" s="160">
        <f t="shared" si="31"/>
        <v>1.3191005401154573E-4</v>
      </c>
      <c r="U203" s="17"/>
    </row>
    <row r="204" spans="2:21" x14ac:dyDescent="0.3">
      <c r="B204" s="53">
        <v>160.8504944</v>
      </c>
      <c r="C204" s="54">
        <f t="shared" si="24"/>
        <v>160.36050420000001</v>
      </c>
      <c r="D204" s="17">
        <v>203</v>
      </c>
      <c r="E204" s="142">
        <f t="shared" si="25"/>
        <v>0.48999019999999405</v>
      </c>
      <c r="F204" s="147">
        <f t="shared" si="26"/>
        <v>0.20778008214174609</v>
      </c>
      <c r="G204" s="58">
        <f t="shared" si="27"/>
        <v>3.046246154404074E-3</v>
      </c>
      <c r="H204" s="17"/>
      <c r="O204" s="53">
        <v>525.41998290000004</v>
      </c>
      <c r="P204" s="54">
        <f t="shared" si="28"/>
        <v>530.71997069999998</v>
      </c>
      <c r="Q204" s="17">
        <v>203</v>
      </c>
      <c r="R204" s="142">
        <f t="shared" si="29"/>
        <v>5.2999877999999399</v>
      </c>
      <c r="S204" s="147">
        <f t="shared" si="30"/>
        <v>9.986411087959347E-3</v>
      </c>
      <c r="T204" s="160">
        <f t="shared" si="31"/>
        <v>1.0087145469320024E-2</v>
      </c>
      <c r="U204" s="17"/>
    </row>
    <row r="205" spans="2:21" x14ac:dyDescent="0.3">
      <c r="B205" s="53">
        <v>159.246994</v>
      </c>
      <c r="C205" s="54">
        <f t="shared" si="24"/>
        <v>160.8504944</v>
      </c>
      <c r="D205" s="17">
        <v>204</v>
      </c>
      <c r="E205" s="142">
        <f t="shared" si="25"/>
        <v>1.6035004000000015</v>
      </c>
      <c r="F205" s="147">
        <f t="shared" si="26"/>
        <v>0.67996348667040096</v>
      </c>
      <c r="G205" s="58">
        <f t="shared" si="27"/>
        <v>1.0069266362415617E-2</v>
      </c>
      <c r="H205" s="17"/>
      <c r="O205" s="53">
        <v>489.0499878</v>
      </c>
      <c r="P205" s="54">
        <f t="shared" si="28"/>
        <v>525.41998290000004</v>
      </c>
      <c r="Q205" s="17">
        <v>204</v>
      </c>
      <c r="R205" s="142">
        <f t="shared" si="29"/>
        <v>36.36999510000004</v>
      </c>
      <c r="S205" s="147">
        <f t="shared" si="30"/>
        <v>6.9220806752076119E-2</v>
      </c>
      <c r="T205" s="160">
        <f t="shared" si="31"/>
        <v>7.4368665795517361E-2</v>
      </c>
      <c r="U205" s="17"/>
    </row>
    <row r="206" spans="2:21" x14ac:dyDescent="0.3">
      <c r="B206" s="53">
        <v>158.82000729999999</v>
      </c>
      <c r="C206" s="54">
        <f t="shared" si="24"/>
        <v>159.246994</v>
      </c>
      <c r="D206" s="17">
        <v>205</v>
      </c>
      <c r="E206" s="142">
        <f t="shared" si="25"/>
        <v>0.42698670000001471</v>
      </c>
      <c r="F206" s="147">
        <f t="shared" si="26"/>
        <v>0.18106348167664829</v>
      </c>
      <c r="G206" s="58">
        <f t="shared" si="27"/>
        <v>2.6884943985266696E-3</v>
      </c>
      <c r="H206" s="17"/>
      <c r="O206" s="53">
        <v>485.23001099999999</v>
      </c>
      <c r="P206" s="54">
        <f t="shared" si="28"/>
        <v>489.0499878</v>
      </c>
      <c r="Q206" s="17">
        <v>205</v>
      </c>
      <c r="R206" s="142">
        <f t="shared" si="29"/>
        <v>3.8199768000000063</v>
      </c>
      <c r="S206" s="147">
        <f t="shared" si="30"/>
        <v>7.8110150195161831E-3</v>
      </c>
      <c r="T206" s="160">
        <f t="shared" si="31"/>
        <v>7.8725072922169407E-3</v>
      </c>
      <c r="U206" s="17"/>
    </row>
    <row r="207" spans="2:21" x14ac:dyDescent="0.3">
      <c r="B207" s="53">
        <v>160.22000120000001</v>
      </c>
      <c r="C207" s="54">
        <f t="shared" si="24"/>
        <v>158.82000729999999</v>
      </c>
      <c r="D207" s="17">
        <v>206</v>
      </c>
      <c r="E207" s="142">
        <f t="shared" si="25"/>
        <v>1.3999939000000268</v>
      </c>
      <c r="F207" s="147">
        <f t="shared" si="26"/>
        <v>0.593666664231147</v>
      </c>
      <c r="G207" s="58">
        <f t="shared" si="27"/>
        <v>8.737947132158844E-3</v>
      </c>
      <c r="H207" s="17"/>
      <c r="O207" s="53">
        <v>488.27999879999999</v>
      </c>
      <c r="P207" s="54">
        <f t="shared" si="28"/>
        <v>485.23001099999999</v>
      </c>
      <c r="Q207" s="17">
        <v>206</v>
      </c>
      <c r="R207" s="142">
        <f t="shared" si="29"/>
        <v>3.0499877999999967</v>
      </c>
      <c r="S207" s="147">
        <f t="shared" si="30"/>
        <v>6.2856536711617299E-3</v>
      </c>
      <c r="T207" s="160">
        <f t="shared" si="31"/>
        <v>6.2463910205121367E-3</v>
      </c>
      <c r="U207" s="17"/>
    </row>
    <row r="208" spans="2:21" x14ac:dyDescent="0.3">
      <c r="B208" s="53">
        <v>160.35200499999999</v>
      </c>
      <c r="C208" s="54">
        <f t="shared" si="24"/>
        <v>160.22000120000001</v>
      </c>
      <c r="D208" s="17">
        <v>207</v>
      </c>
      <c r="E208" s="142">
        <f t="shared" si="25"/>
        <v>0.13200379999997836</v>
      </c>
      <c r="F208" s="147">
        <f t="shared" si="26"/>
        <v>5.5976140761628414E-2</v>
      </c>
      <c r="G208" s="58">
        <f t="shared" si="27"/>
        <v>8.2321265643032257E-4</v>
      </c>
      <c r="H208" s="17"/>
      <c r="O208" s="53">
        <v>488.23999020000002</v>
      </c>
      <c r="P208" s="54">
        <f t="shared" si="28"/>
        <v>488.27999879999999</v>
      </c>
      <c r="Q208" s="17">
        <v>207</v>
      </c>
      <c r="R208" s="142">
        <f t="shared" si="29"/>
        <v>4.0008599999964645E-2</v>
      </c>
      <c r="S208" s="147">
        <f t="shared" si="30"/>
        <v>8.1937822762124257E-5</v>
      </c>
      <c r="T208" s="160">
        <f t="shared" si="31"/>
        <v>8.1944537119083043E-5</v>
      </c>
      <c r="U208" s="17"/>
    </row>
    <row r="209" spans="2:21" x14ac:dyDescent="0.3">
      <c r="B209" s="53">
        <v>164.31649780000001</v>
      </c>
      <c r="C209" s="54">
        <f t="shared" si="24"/>
        <v>160.35200499999999</v>
      </c>
      <c r="D209" s="17">
        <v>208</v>
      </c>
      <c r="E209" s="142">
        <f t="shared" si="25"/>
        <v>3.9644928000000164</v>
      </c>
      <c r="F209" s="147">
        <f t="shared" si="26"/>
        <v>1.6811410506462667</v>
      </c>
      <c r="G209" s="58">
        <f t="shared" si="27"/>
        <v>2.4127174404760324E-2</v>
      </c>
      <c r="H209" s="17"/>
      <c r="O209" s="53">
        <v>488.92999270000001</v>
      </c>
      <c r="P209" s="54">
        <f t="shared" si="28"/>
        <v>488.23999020000002</v>
      </c>
      <c r="Q209" s="17">
        <v>208</v>
      </c>
      <c r="R209" s="142">
        <f t="shared" si="29"/>
        <v>0.69000249999999141</v>
      </c>
      <c r="S209" s="147">
        <f t="shared" si="30"/>
        <v>1.4132445392630426E-3</v>
      </c>
      <c r="T209" s="160">
        <f t="shared" si="31"/>
        <v>1.4112500977688362E-3</v>
      </c>
      <c r="U209" s="17"/>
    </row>
    <row r="210" spans="2:21" x14ac:dyDescent="0.3">
      <c r="B210" s="53">
        <v>158.13900760000001</v>
      </c>
      <c r="C210" s="54">
        <f t="shared" si="24"/>
        <v>164.31649780000001</v>
      </c>
      <c r="D210" s="17">
        <v>209</v>
      </c>
      <c r="E210" s="142">
        <f t="shared" si="25"/>
        <v>6.177490199999994</v>
      </c>
      <c r="F210" s="147">
        <f t="shared" si="26"/>
        <v>2.619561414056538</v>
      </c>
      <c r="G210" s="58">
        <f t="shared" si="27"/>
        <v>3.9063671220357359E-2</v>
      </c>
      <c r="H210" s="17"/>
      <c r="O210" s="53">
        <v>486.23999020000002</v>
      </c>
      <c r="P210" s="54">
        <f t="shared" si="28"/>
        <v>488.92999270000001</v>
      </c>
      <c r="Q210" s="17">
        <v>209</v>
      </c>
      <c r="R210" s="142">
        <f t="shared" si="29"/>
        <v>2.6900024999999914</v>
      </c>
      <c r="S210" s="147">
        <f t="shared" si="30"/>
        <v>5.5018152704134392E-3</v>
      </c>
      <c r="T210" s="160">
        <f t="shared" si="31"/>
        <v>5.5322527028135648E-3</v>
      </c>
      <c r="U210" s="17"/>
    </row>
    <row r="211" spans="2:21" x14ac:dyDescent="0.3">
      <c r="B211" s="53">
        <v>160.55050660000001</v>
      </c>
      <c r="C211" s="54">
        <f t="shared" si="24"/>
        <v>158.13900760000001</v>
      </c>
      <c r="D211" s="17">
        <v>210</v>
      </c>
      <c r="E211" s="142">
        <f t="shared" si="25"/>
        <v>2.4114989999999921</v>
      </c>
      <c r="F211" s="147">
        <f t="shared" si="26"/>
        <v>1.0225948606824036</v>
      </c>
      <c r="G211" s="58">
        <f t="shared" si="27"/>
        <v>1.5020189291635608E-2</v>
      </c>
      <c r="H211" s="17"/>
      <c r="O211" s="53">
        <v>504.2099915</v>
      </c>
      <c r="P211" s="54">
        <f t="shared" si="28"/>
        <v>486.23999020000002</v>
      </c>
      <c r="Q211" s="17">
        <v>210</v>
      </c>
      <c r="R211" s="142">
        <f t="shared" si="29"/>
        <v>17.970001299999979</v>
      </c>
      <c r="S211" s="147">
        <f t="shared" si="30"/>
        <v>3.6957061661276699E-2</v>
      </c>
      <c r="T211" s="160">
        <f t="shared" si="31"/>
        <v>3.5639915120563373E-2</v>
      </c>
      <c r="U211" s="17"/>
    </row>
    <row r="212" spans="2:21" x14ac:dyDescent="0.3">
      <c r="B212" s="53">
        <v>151.80749510000001</v>
      </c>
      <c r="C212" s="54">
        <f t="shared" si="24"/>
        <v>160.55050660000001</v>
      </c>
      <c r="D212" s="17">
        <v>211</v>
      </c>
      <c r="E212" s="142">
        <f t="shared" si="25"/>
        <v>8.7430114999999944</v>
      </c>
      <c r="F212" s="147">
        <f t="shared" si="26"/>
        <v>3.7074693486446293</v>
      </c>
      <c r="G212" s="58">
        <f t="shared" si="27"/>
        <v>5.7592752546511083E-2</v>
      </c>
      <c r="H212" s="17"/>
      <c r="O212" s="53">
        <v>475.73999020000002</v>
      </c>
      <c r="P212" s="54">
        <f t="shared" si="28"/>
        <v>504.2099915</v>
      </c>
      <c r="Q212" s="17">
        <v>211</v>
      </c>
      <c r="R212" s="142">
        <f t="shared" si="29"/>
        <v>28.470001299999979</v>
      </c>
      <c r="S212" s="147">
        <f t="shared" si="30"/>
        <v>5.6464571864796094E-2</v>
      </c>
      <c r="T212" s="160">
        <f t="shared" si="31"/>
        <v>5.9843616022338703E-2</v>
      </c>
      <c r="U212" s="17"/>
    </row>
    <row r="213" spans="2:21" x14ac:dyDescent="0.3">
      <c r="B213" s="53">
        <v>150.22399899999999</v>
      </c>
      <c r="C213" s="54">
        <f t="shared" si="24"/>
        <v>151.80749510000001</v>
      </c>
      <c r="D213" s="17">
        <v>212</v>
      </c>
      <c r="E213" s="142">
        <f t="shared" si="25"/>
        <v>1.5834961000000192</v>
      </c>
      <c r="F213" s="147">
        <f t="shared" si="26"/>
        <v>0.67148067395866817</v>
      </c>
      <c r="G213" s="58">
        <f t="shared" si="27"/>
        <v>1.0540899660113689E-2</v>
      </c>
      <c r="H213" s="17"/>
      <c r="O213" s="53">
        <v>484.11999509999998</v>
      </c>
      <c r="P213" s="54">
        <f t="shared" si="28"/>
        <v>475.73999020000002</v>
      </c>
      <c r="Q213" s="17">
        <v>212</v>
      </c>
      <c r="R213" s="142">
        <f t="shared" si="29"/>
        <v>8.3800048999999603</v>
      </c>
      <c r="S213" s="147">
        <f t="shared" si="30"/>
        <v>1.76146741342409E-2</v>
      </c>
      <c r="T213" s="160">
        <f t="shared" si="31"/>
        <v>1.7309768207919161E-2</v>
      </c>
      <c r="U213" s="17"/>
    </row>
    <row r="214" spans="2:21" x14ac:dyDescent="0.3">
      <c r="B214" s="53">
        <v>152.42050169999999</v>
      </c>
      <c r="C214" s="54">
        <f t="shared" si="24"/>
        <v>150.22399899999999</v>
      </c>
      <c r="D214" s="17">
        <v>213</v>
      </c>
      <c r="E214" s="142">
        <f t="shared" si="25"/>
        <v>2.1965026999999964</v>
      </c>
      <c r="F214" s="147">
        <f t="shared" si="26"/>
        <v>0.93142579470073461</v>
      </c>
      <c r="G214" s="58">
        <f t="shared" si="27"/>
        <v>1.4410808752770274E-2</v>
      </c>
      <c r="H214" s="17"/>
      <c r="O214" s="53">
        <v>487.22000120000001</v>
      </c>
      <c r="P214" s="54">
        <f t="shared" si="28"/>
        <v>484.11999509999998</v>
      </c>
      <c r="Q214" s="17">
        <v>213</v>
      </c>
      <c r="R214" s="142">
        <f t="shared" si="29"/>
        <v>3.1000061000000301</v>
      </c>
      <c r="S214" s="147">
        <f t="shared" si="30"/>
        <v>6.4033837300186119E-3</v>
      </c>
      <c r="T214" s="160">
        <f t="shared" si="31"/>
        <v>6.3626412962621819E-3</v>
      </c>
      <c r="U214" s="17"/>
    </row>
    <row r="215" spans="2:21" x14ac:dyDescent="0.3">
      <c r="B215" s="53">
        <v>162.05799870000001</v>
      </c>
      <c r="C215" s="54">
        <f t="shared" si="24"/>
        <v>152.42050169999999</v>
      </c>
      <c r="D215" s="17">
        <v>214</v>
      </c>
      <c r="E215" s="142">
        <f t="shared" si="25"/>
        <v>9.6374970000000246</v>
      </c>
      <c r="F215" s="147">
        <f t="shared" si="26"/>
        <v>4.0867754463270103</v>
      </c>
      <c r="G215" s="58">
        <f t="shared" si="27"/>
        <v>5.9469431174704636E-2</v>
      </c>
      <c r="H215" s="17"/>
      <c r="O215" s="53">
        <v>496.9500122</v>
      </c>
      <c r="P215" s="54">
        <f t="shared" si="28"/>
        <v>487.22000120000001</v>
      </c>
      <c r="Q215" s="17">
        <v>214</v>
      </c>
      <c r="R215" s="142">
        <f t="shared" si="29"/>
        <v>9.7300109999999904</v>
      </c>
      <c r="S215" s="147">
        <f t="shared" si="30"/>
        <v>1.9970467090914639E-2</v>
      </c>
      <c r="T215" s="160">
        <f t="shared" si="31"/>
        <v>1.9579456205112436E-2</v>
      </c>
      <c r="U215" s="17"/>
    </row>
    <row r="216" spans="2:21" x14ac:dyDescent="0.3">
      <c r="B216" s="53">
        <v>166.1000061</v>
      </c>
      <c r="C216" s="54">
        <f t="shared" si="24"/>
        <v>162.05799870000001</v>
      </c>
      <c r="D216" s="17">
        <v>215</v>
      </c>
      <c r="E216" s="142">
        <f t="shared" si="25"/>
        <v>4.0420073999999886</v>
      </c>
      <c r="F216" s="147">
        <f t="shared" si="26"/>
        <v>1.7140110753022273</v>
      </c>
      <c r="G216" s="58">
        <f t="shared" si="27"/>
        <v>2.4334781767355929E-2</v>
      </c>
      <c r="H216" s="17"/>
      <c r="O216" s="53">
        <v>513.76000980000003</v>
      </c>
      <c r="P216" s="54">
        <f t="shared" si="28"/>
        <v>496.9500122</v>
      </c>
      <c r="Q216" s="17">
        <v>215</v>
      </c>
      <c r="R216" s="142">
        <f t="shared" si="29"/>
        <v>16.809997600000031</v>
      </c>
      <c r="S216" s="147">
        <f t="shared" si="30"/>
        <v>3.3826335018248804E-2</v>
      </c>
      <c r="T216" s="160">
        <f t="shared" si="31"/>
        <v>3.2719552474595952E-2</v>
      </c>
      <c r="U216" s="17"/>
    </row>
    <row r="217" spans="2:21" x14ac:dyDescent="0.3">
      <c r="B217" s="53">
        <v>165.5684967</v>
      </c>
      <c r="C217" s="54">
        <f t="shared" si="24"/>
        <v>166.1000061</v>
      </c>
      <c r="D217" s="17">
        <v>216</v>
      </c>
      <c r="E217" s="142">
        <f t="shared" si="25"/>
        <v>0.53150940000000446</v>
      </c>
      <c r="F217" s="147">
        <f t="shared" si="26"/>
        <v>0.22538627668698774</v>
      </c>
      <c r="G217" s="58">
        <f t="shared" si="27"/>
        <v>3.2102085275501836E-3</v>
      </c>
      <c r="H217" s="17"/>
      <c r="O217" s="53">
        <v>514.72998050000001</v>
      </c>
      <c r="P217" s="54">
        <f t="shared" si="28"/>
        <v>513.76000980000003</v>
      </c>
      <c r="Q217" s="17">
        <v>216</v>
      </c>
      <c r="R217" s="142">
        <f t="shared" si="29"/>
        <v>0.9699706999999762</v>
      </c>
      <c r="S217" s="147">
        <f t="shared" si="30"/>
        <v>1.8879840421553498E-3</v>
      </c>
      <c r="T217" s="160">
        <f t="shared" si="31"/>
        <v>1.884426275418741E-3</v>
      </c>
      <c r="U217" s="17"/>
    </row>
    <row r="218" spans="2:21" x14ac:dyDescent="0.3">
      <c r="B218" s="53">
        <v>157.18699649999999</v>
      </c>
      <c r="C218" s="54">
        <f t="shared" si="24"/>
        <v>165.5684967</v>
      </c>
      <c r="D218" s="17">
        <v>217</v>
      </c>
      <c r="E218" s="142">
        <f t="shared" si="25"/>
        <v>8.381500200000005</v>
      </c>
      <c r="F218" s="147">
        <f t="shared" si="26"/>
        <v>3.5541706753055133</v>
      </c>
      <c r="G218" s="58">
        <f t="shared" si="27"/>
        <v>5.3321842051991912E-2</v>
      </c>
      <c r="H218" s="17"/>
      <c r="O218" s="53">
        <v>470.5</v>
      </c>
      <c r="P218" s="54">
        <f t="shared" si="28"/>
        <v>514.72998050000001</v>
      </c>
      <c r="Q218" s="17">
        <v>217</v>
      </c>
      <c r="R218" s="142">
        <f t="shared" si="29"/>
        <v>44.229980500000011</v>
      </c>
      <c r="S218" s="147">
        <f t="shared" si="30"/>
        <v>8.5928510433831262E-2</v>
      </c>
      <c r="T218" s="160">
        <f t="shared" si="31"/>
        <v>9.4006334750265694E-2</v>
      </c>
      <c r="U218" s="17"/>
    </row>
    <row r="219" spans="2:21" x14ac:dyDescent="0.3">
      <c r="B219" s="53">
        <v>151.75100710000001</v>
      </c>
      <c r="C219" s="54">
        <f t="shared" si="24"/>
        <v>157.18699649999999</v>
      </c>
      <c r="D219" s="17">
        <v>218</v>
      </c>
      <c r="E219" s="142">
        <f t="shared" si="25"/>
        <v>5.4359893999999827</v>
      </c>
      <c r="F219" s="147">
        <f t="shared" si="26"/>
        <v>2.3051283965550153</v>
      </c>
      <c r="G219" s="58">
        <f t="shared" si="27"/>
        <v>3.5821768197016352E-2</v>
      </c>
      <c r="H219" s="17"/>
      <c r="O219" s="53">
        <v>480.23999020000002</v>
      </c>
      <c r="P219" s="54">
        <f t="shared" si="28"/>
        <v>470.5</v>
      </c>
      <c r="Q219" s="17">
        <v>218</v>
      </c>
      <c r="R219" s="142">
        <f t="shared" si="29"/>
        <v>9.7399902000000225</v>
      </c>
      <c r="S219" s="147">
        <f t="shared" si="30"/>
        <v>2.0701360680127571E-2</v>
      </c>
      <c r="T219" s="160">
        <f t="shared" si="31"/>
        <v>2.0281505911125229E-2</v>
      </c>
      <c r="U219" s="17"/>
    </row>
    <row r="220" spans="2:21" x14ac:dyDescent="0.3">
      <c r="B220" s="53">
        <v>156.86950680000001</v>
      </c>
      <c r="C220" s="54">
        <f t="shared" si="24"/>
        <v>151.75100710000001</v>
      </c>
      <c r="D220" s="17">
        <v>219</v>
      </c>
      <c r="E220" s="142">
        <f t="shared" si="25"/>
        <v>5.118499700000001</v>
      </c>
      <c r="F220" s="147">
        <f t="shared" si="26"/>
        <v>2.1704970591422357</v>
      </c>
      <c r="G220" s="58">
        <f t="shared" si="27"/>
        <v>3.2629029085466603E-2</v>
      </c>
      <c r="H220" s="17"/>
      <c r="O220" s="53">
        <v>490.76000979999998</v>
      </c>
      <c r="P220" s="54">
        <f t="shared" si="28"/>
        <v>480.23999020000002</v>
      </c>
      <c r="Q220" s="17">
        <v>219</v>
      </c>
      <c r="R220" s="142">
        <f t="shared" si="29"/>
        <v>10.520019599999955</v>
      </c>
      <c r="S220" s="147">
        <f t="shared" si="30"/>
        <v>2.1905755069707551E-2</v>
      </c>
      <c r="T220" s="160">
        <f t="shared" si="31"/>
        <v>2.1436179374695163E-2</v>
      </c>
      <c r="U220" s="17"/>
    </row>
    <row r="221" spans="2:21" x14ac:dyDescent="0.3">
      <c r="B221" s="53">
        <v>155.51400760000001</v>
      </c>
      <c r="C221" s="54">
        <f t="shared" si="24"/>
        <v>156.86950680000001</v>
      </c>
      <c r="D221" s="17">
        <v>220</v>
      </c>
      <c r="E221" s="142">
        <f t="shared" si="25"/>
        <v>1.355499199999997</v>
      </c>
      <c r="F221" s="147">
        <f t="shared" si="26"/>
        <v>0.57479871050293241</v>
      </c>
      <c r="G221" s="58">
        <f t="shared" si="27"/>
        <v>8.7162514870460905E-3</v>
      </c>
      <c r="H221" s="17"/>
      <c r="O221" s="53">
        <v>486.76998900000001</v>
      </c>
      <c r="P221" s="54">
        <f t="shared" si="28"/>
        <v>490.76000979999998</v>
      </c>
      <c r="Q221" s="17">
        <v>220</v>
      </c>
      <c r="R221" s="142">
        <f t="shared" si="29"/>
        <v>3.9900207999999679</v>
      </c>
      <c r="S221" s="147">
        <f t="shared" si="30"/>
        <v>8.130289184781021E-3</v>
      </c>
      <c r="T221" s="160">
        <f t="shared" si="31"/>
        <v>8.196932617388554E-3</v>
      </c>
      <c r="U221" s="17"/>
    </row>
    <row r="222" spans="2:21" x14ac:dyDescent="0.3">
      <c r="B222" s="53">
        <v>156.440506</v>
      </c>
      <c r="C222" s="54">
        <f t="shared" si="24"/>
        <v>155.51400760000001</v>
      </c>
      <c r="D222" s="17">
        <v>221</v>
      </c>
      <c r="E222" s="142">
        <f t="shared" si="25"/>
        <v>0.92649839999998562</v>
      </c>
      <c r="F222" s="147">
        <f t="shared" si="26"/>
        <v>0.39288115079892555</v>
      </c>
      <c r="G222" s="58">
        <f t="shared" si="27"/>
        <v>5.9223689803201331E-3</v>
      </c>
      <c r="H222" s="17"/>
      <c r="O222" s="53">
        <v>482.8399963</v>
      </c>
      <c r="P222" s="54">
        <f t="shared" si="28"/>
        <v>486.76998900000001</v>
      </c>
      <c r="Q222" s="17">
        <v>221</v>
      </c>
      <c r="R222" s="142">
        <f t="shared" si="29"/>
        <v>3.9299927000000139</v>
      </c>
      <c r="S222" s="147">
        <f t="shared" si="30"/>
        <v>8.0736133878623606E-3</v>
      </c>
      <c r="T222" s="160">
        <f t="shared" si="31"/>
        <v>8.1393271686594406E-3</v>
      </c>
      <c r="U222" s="17"/>
    </row>
    <row r="223" spans="2:21" x14ac:dyDescent="0.3">
      <c r="B223" s="53">
        <v>156.5529938</v>
      </c>
      <c r="C223" s="54">
        <f t="shared" si="24"/>
        <v>156.440506</v>
      </c>
      <c r="D223" s="17">
        <v>222</v>
      </c>
      <c r="E223" s="142">
        <f t="shared" si="25"/>
        <v>0.1124877999999967</v>
      </c>
      <c r="F223" s="147">
        <f t="shared" si="26"/>
        <v>4.7700391403631963E-2</v>
      </c>
      <c r="G223" s="58">
        <f t="shared" si="27"/>
        <v>7.1852857789294288E-4</v>
      </c>
      <c r="H223" s="17"/>
      <c r="O223" s="53">
        <v>479.10000609999997</v>
      </c>
      <c r="P223" s="54">
        <f t="shared" si="28"/>
        <v>482.8399963</v>
      </c>
      <c r="Q223" s="17">
        <v>222</v>
      </c>
      <c r="R223" s="142">
        <f t="shared" si="29"/>
        <v>3.7399902000000225</v>
      </c>
      <c r="S223" s="147">
        <f t="shared" si="30"/>
        <v>7.7458168930899371E-3</v>
      </c>
      <c r="T223" s="160">
        <f t="shared" si="31"/>
        <v>7.8062829312913733E-3</v>
      </c>
      <c r="U223" s="17"/>
    </row>
    <row r="224" spans="2:21" x14ac:dyDescent="0.3">
      <c r="B224" s="53">
        <v>156.78300479999999</v>
      </c>
      <c r="C224" s="54">
        <f t="shared" si="24"/>
        <v>156.5529938</v>
      </c>
      <c r="D224" s="17">
        <v>223</v>
      </c>
      <c r="E224" s="142">
        <f t="shared" si="25"/>
        <v>0.23001099999999042</v>
      </c>
      <c r="F224" s="147">
        <f t="shared" si="26"/>
        <v>9.7536041483082217E-2</v>
      </c>
      <c r="G224" s="58">
        <f t="shared" si="27"/>
        <v>1.4670658997345E-3</v>
      </c>
      <c r="H224" s="17"/>
      <c r="O224" s="53">
        <v>480.63000490000002</v>
      </c>
      <c r="P224" s="54">
        <f t="shared" si="28"/>
        <v>479.10000609999997</v>
      </c>
      <c r="Q224" s="17">
        <v>223</v>
      </c>
      <c r="R224" s="142">
        <f t="shared" si="29"/>
        <v>1.529998800000044</v>
      </c>
      <c r="S224" s="147">
        <f t="shared" si="30"/>
        <v>3.1934852442491841E-3</v>
      </c>
      <c r="T224" s="160">
        <f t="shared" si="31"/>
        <v>3.1833193608426006E-3</v>
      </c>
      <c r="U224" s="17"/>
    </row>
    <row r="225" spans="2:21" x14ac:dyDescent="0.3">
      <c r="B225" s="53">
        <v>155.27299500000001</v>
      </c>
      <c r="C225" s="54">
        <f t="shared" si="24"/>
        <v>156.78300479999999</v>
      </c>
      <c r="D225" s="17">
        <v>224</v>
      </c>
      <c r="E225" s="142">
        <f t="shared" si="25"/>
        <v>1.5100097999999775</v>
      </c>
      <c r="F225" s="147">
        <f t="shared" si="26"/>
        <v>0.64031884776234449</v>
      </c>
      <c r="G225" s="58">
        <f t="shared" si="27"/>
        <v>9.7248707027257214E-3</v>
      </c>
      <c r="H225" s="17"/>
      <c r="O225" s="53">
        <v>481.7900085</v>
      </c>
      <c r="P225" s="54">
        <f t="shared" si="28"/>
        <v>480.63000490000002</v>
      </c>
      <c r="Q225" s="17">
        <v>224</v>
      </c>
      <c r="R225" s="142">
        <f t="shared" si="29"/>
        <v>1.1600035999999818</v>
      </c>
      <c r="S225" s="147">
        <f t="shared" si="30"/>
        <v>2.4135064148592478E-3</v>
      </c>
      <c r="T225" s="160">
        <f t="shared" si="31"/>
        <v>2.4076954265023574E-3</v>
      </c>
      <c r="U225" s="17"/>
    </row>
    <row r="226" spans="2:21" x14ac:dyDescent="0.3">
      <c r="B226" s="53">
        <v>155.85099790000001</v>
      </c>
      <c r="C226" s="54">
        <f t="shared" si="24"/>
        <v>155.27299500000001</v>
      </c>
      <c r="D226" s="17">
        <v>225</v>
      </c>
      <c r="E226" s="142">
        <f t="shared" si="25"/>
        <v>0.57800290000000132</v>
      </c>
      <c r="F226" s="147">
        <f t="shared" si="26"/>
        <v>0.24510182048573459</v>
      </c>
      <c r="G226" s="58">
        <f t="shared" si="27"/>
        <v>3.7086891183774786E-3</v>
      </c>
      <c r="H226" s="17"/>
      <c r="O226" s="53">
        <v>484.67001340000002</v>
      </c>
      <c r="P226" s="54">
        <f t="shared" si="28"/>
        <v>481.7900085</v>
      </c>
      <c r="Q226" s="17">
        <v>225</v>
      </c>
      <c r="R226" s="142">
        <f t="shared" si="29"/>
        <v>2.8800049000000172</v>
      </c>
      <c r="S226" s="147">
        <f t="shared" si="30"/>
        <v>5.9777181950422644E-3</v>
      </c>
      <c r="T226" s="160">
        <f t="shared" si="31"/>
        <v>5.9421974134453784E-3</v>
      </c>
      <c r="U226" s="17"/>
    </row>
    <row r="227" spans="2:21" x14ac:dyDescent="0.3">
      <c r="B227" s="53">
        <v>154.97000120000001</v>
      </c>
      <c r="C227" s="54">
        <f t="shared" si="24"/>
        <v>155.85099790000001</v>
      </c>
      <c r="D227" s="17">
        <v>226</v>
      </c>
      <c r="E227" s="142">
        <f t="shared" si="25"/>
        <v>0.88099669999999719</v>
      </c>
      <c r="F227" s="147">
        <f t="shared" si="26"/>
        <v>0.3735861792595217</v>
      </c>
      <c r="G227" s="58">
        <f t="shared" si="27"/>
        <v>5.6849499462996531E-3</v>
      </c>
      <c r="H227" s="17"/>
      <c r="O227" s="53">
        <v>488.23999020000002</v>
      </c>
      <c r="P227" s="54">
        <f t="shared" si="28"/>
        <v>484.67001340000002</v>
      </c>
      <c r="Q227" s="17">
        <v>226</v>
      </c>
      <c r="R227" s="142">
        <f t="shared" si="29"/>
        <v>3.5699768000000063</v>
      </c>
      <c r="S227" s="147">
        <f t="shared" si="30"/>
        <v>7.3657884773112442E-3</v>
      </c>
      <c r="T227" s="160">
        <f t="shared" si="31"/>
        <v>7.3119303450289276E-3</v>
      </c>
      <c r="U227" s="17"/>
    </row>
    <row r="228" spans="2:21" x14ac:dyDescent="0.3">
      <c r="B228" s="53">
        <v>154.91949460000001</v>
      </c>
      <c r="C228" s="54">
        <f t="shared" si="24"/>
        <v>154.97000120000001</v>
      </c>
      <c r="D228" s="17">
        <v>227</v>
      </c>
      <c r="E228" s="142">
        <f t="shared" si="25"/>
        <v>5.0506600000005619E-2</v>
      </c>
      <c r="F228" s="147">
        <f t="shared" si="26"/>
        <v>2.1417296706549658E-2</v>
      </c>
      <c r="G228" s="58">
        <f t="shared" si="27"/>
        <v>3.2601836283040404E-4</v>
      </c>
      <c r="H228" s="17"/>
      <c r="O228" s="53">
        <v>476.61999509999998</v>
      </c>
      <c r="P228" s="54">
        <f t="shared" si="28"/>
        <v>488.23999020000002</v>
      </c>
      <c r="Q228" s="17">
        <v>227</v>
      </c>
      <c r="R228" s="142">
        <f t="shared" si="29"/>
        <v>11.61999510000004</v>
      </c>
      <c r="S228" s="147">
        <f t="shared" si="30"/>
        <v>2.3799761046283993E-2</v>
      </c>
      <c r="T228" s="160">
        <f t="shared" si="31"/>
        <v>2.4379999201590442E-2</v>
      </c>
      <c r="U228" s="17"/>
    </row>
    <row r="229" spans="2:21" x14ac:dyDescent="0.3">
      <c r="B229" s="53">
        <v>155.9029999</v>
      </c>
      <c r="C229" s="54">
        <f t="shared" si="24"/>
        <v>154.91949460000001</v>
      </c>
      <c r="D229" s="17">
        <v>228</v>
      </c>
      <c r="E229" s="142">
        <f t="shared" si="25"/>
        <v>0.98350529999999026</v>
      </c>
      <c r="F229" s="147">
        <f t="shared" si="26"/>
        <v>0.41705489624250264</v>
      </c>
      <c r="G229" s="58">
        <f t="shared" si="27"/>
        <v>6.3084437158414828E-3</v>
      </c>
      <c r="H229" s="17"/>
      <c r="O229" s="53">
        <v>482.88000490000002</v>
      </c>
      <c r="P229" s="54">
        <f t="shared" si="28"/>
        <v>476.61999509999998</v>
      </c>
      <c r="Q229" s="17">
        <v>228</v>
      </c>
      <c r="R229" s="142">
        <f t="shared" si="29"/>
        <v>6.2600098000000344</v>
      </c>
      <c r="S229" s="147">
        <f t="shared" si="30"/>
        <v>1.3134173690481905E-2</v>
      </c>
      <c r="T229" s="160">
        <f t="shared" si="31"/>
        <v>1.2963903529814668E-2</v>
      </c>
      <c r="U229" s="17"/>
    </row>
    <row r="230" spans="2:21" x14ac:dyDescent="0.3">
      <c r="B230" s="53">
        <v>159.2534943</v>
      </c>
      <c r="C230" s="54">
        <f t="shared" si="24"/>
        <v>155.9029999</v>
      </c>
      <c r="D230" s="17">
        <v>229</v>
      </c>
      <c r="E230" s="142">
        <f t="shared" si="25"/>
        <v>3.3504944000000023</v>
      </c>
      <c r="F230" s="147">
        <f t="shared" si="26"/>
        <v>1.4207753576448452</v>
      </c>
      <c r="G230" s="58">
        <f t="shared" si="27"/>
        <v>2.1038749665915509E-2</v>
      </c>
      <c r="H230" s="17"/>
      <c r="O230" s="53">
        <v>485</v>
      </c>
      <c r="P230" s="54">
        <f t="shared" si="28"/>
        <v>482.88000490000002</v>
      </c>
      <c r="Q230" s="17">
        <v>229</v>
      </c>
      <c r="R230" s="142">
        <f t="shared" si="29"/>
        <v>2.1199950999999828</v>
      </c>
      <c r="S230" s="147">
        <f t="shared" si="30"/>
        <v>4.3903145263573589E-3</v>
      </c>
      <c r="T230" s="160">
        <f t="shared" si="31"/>
        <v>4.3711239175257379E-3</v>
      </c>
      <c r="U230" s="17"/>
    </row>
    <row r="231" spans="2:21" x14ac:dyDescent="0.3">
      <c r="B231" s="53">
        <v>159.76699830000001</v>
      </c>
      <c r="C231" s="54">
        <f t="shared" si="24"/>
        <v>159.2534943</v>
      </c>
      <c r="D231" s="17">
        <v>230</v>
      </c>
      <c r="E231" s="142">
        <f t="shared" si="25"/>
        <v>0.51350400000001173</v>
      </c>
      <c r="F231" s="147">
        <f t="shared" si="26"/>
        <v>0.21775109645074314</v>
      </c>
      <c r="G231" s="58">
        <f t="shared" si="27"/>
        <v>3.2140805389345023E-3</v>
      </c>
      <c r="H231" s="17"/>
      <c r="O231" s="53">
        <v>491.35998540000003</v>
      </c>
      <c r="P231" s="54">
        <f t="shared" si="28"/>
        <v>485</v>
      </c>
      <c r="Q231" s="17">
        <v>230</v>
      </c>
      <c r="R231" s="142">
        <f t="shared" si="29"/>
        <v>6.3599854000000278</v>
      </c>
      <c r="S231" s="147">
        <f t="shared" si="30"/>
        <v>1.3113371958762944E-2</v>
      </c>
      <c r="T231" s="160">
        <f t="shared" si="31"/>
        <v>1.2943637229276155E-2</v>
      </c>
      <c r="U231" s="17"/>
    </row>
    <row r="232" spans="2:21" x14ac:dyDescent="0.3">
      <c r="B232" s="53">
        <v>158.40199279999999</v>
      </c>
      <c r="C232" s="54">
        <f t="shared" si="24"/>
        <v>159.76699830000001</v>
      </c>
      <c r="D232" s="17">
        <v>231</v>
      </c>
      <c r="E232" s="142">
        <f t="shared" si="25"/>
        <v>1.3650055000000236</v>
      </c>
      <c r="F232" s="147">
        <f t="shared" si="26"/>
        <v>0.57882985193161729</v>
      </c>
      <c r="G232" s="58">
        <f t="shared" si="27"/>
        <v>8.6173505514131627E-3</v>
      </c>
      <c r="H232" s="17"/>
      <c r="O232" s="53">
        <v>490.7000122</v>
      </c>
      <c r="P232" s="54">
        <f t="shared" si="28"/>
        <v>491.35998540000003</v>
      </c>
      <c r="Q232" s="17">
        <v>231</v>
      </c>
      <c r="R232" s="142">
        <f t="shared" si="29"/>
        <v>0.65997320000002446</v>
      </c>
      <c r="S232" s="147">
        <f t="shared" si="30"/>
        <v>1.343156177975628E-3</v>
      </c>
      <c r="T232" s="160">
        <f t="shared" si="31"/>
        <v>1.3449626728988789E-3</v>
      </c>
      <c r="U232" s="17"/>
    </row>
    <row r="233" spans="2:21" x14ac:dyDescent="0.3">
      <c r="B233" s="53">
        <v>161.00399780000001</v>
      </c>
      <c r="C233" s="54">
        <f t="shared" si="24"/>
        <v>158.40199279999999</v>
      </c>
      <c r="D233" s="17">
        <v>232</v>
      </c>
      <c r="E233" s="142">
        <f t="shared" si="25"/>
        <v>2.6020050000000197</v>
      </c>
      <c r="F233" s="147">
        <f t="shared" si="26"/>
        <v>1.1033788280525707</v>
      </c>
      <c r="G233" s="58">
        <f t="shared" si="27"/>
        <v>1.6161120441445458E-2</v>
      </c>
      <c r="H233" s="17"/>
      <c r="O233" s="53">
        <v>504.57998659999998</v>
      </c>
      <c r="P233" s="54">
        <f t="shared" si="28"/>
        <v>490.7000122</v>
      </c>
      <c r="Q233" s="17">
        <v>232</v>
      </c>
      <c r="R233" s="142">
        <f t="shared" si="29"/>
        <v>13.879974399999981</v>
      </c>
      <c r="S233" s="147">
        <f t="shared" si="30"/>
        <v>2.8286068993091378E-2</v>
      </c>
      <c r="T233" s="160">
        <f t="shared" si="31"/>
        <v>2.7507976472723582E-2</v>
      </c>
      <c r="U233" s="17"/>
    </row>
    <row r="234" spans="2:21" x14ac:dyDescent="0.3">
      <c r="B234" s="53">
        <v>160.17649840000001</v>
      </c>
      <c r="C234" s="54">
        <f t="shared" si="24"/>
        <v>161.00399780000001</v>
      </c>
      <c r="D234" s="17">
        <v>233</v>
      </c>
      <c r="E234" s="142">
        <f t="shared" si="25"/>
        <v>0.82749939999999356</v>
      </c>
      <c r="F234" s="147">
        <f t="shared" si="26"/>
        <v>0.35090067781814077</v>
      </c>
      <c r="G234" s="58">
        <f t="shared" si="27"/>
        <v>5.1661723677684885E-3</v>
      </c>
      <c r="H234" s="17"/>
      <c r="O234" s="53">
        <v>503.38000490000002</v>
      </c>
      <c r="P234" s="54">
        <f t="shared" si="28"/>
        <v>504.57998659999998</v>
      </c>
      <c r="Q234" s="17">
        <v>233</v>
      </c>
      <c r="R234" s="142">
        <f t="shared" si="29"/>
        <v>1.1999816999999666</v>
      </c>
      <c r="S234" s="147">
        <f t="shared" si="30"/>
        <v>2.3781793409718378E-3</v>
      </c>
      <c r="T234" s="160">
        <f t="shared" si="31"/>
        <v>2.3838485603701154E-3</v>
      </c>
      <c r="U234" s="17"/>
    </row>
    <row r="235" spans="2:21" x14ac:dyDescent="0.3">
      <c r="B235" s="53">
        <v>159.33650209999999</v>
      </c>
      <c r="C235" s="54">
        <f t="shared" si="24"/>
        <v>160.17649840000001</v>
      </c>
      <c r="D235" s="17">
        <v>234</v>
      </c>
      <c r="E235" s="142">
        <f t="shared" si="25"/>
        <v>0.83999630000002412</v>
      </c>
      <c r="F235" s="147">
        <f t="shared" si="26"/>
        <v>0.35619998157671301</v>
      </c>
      <c r="G235" s="58">
        <f t="shared" si="27"/>
        <v>5.2718384609249189E-3</v>
      </c>
      <c r="H235" s="17"/>
      <c r="O235" s="53">
        <v>497.51998900000001</v>
      </c>
      <c r="P235" s="54">
        <f t="shared" si="28"/>
        <v>503.38000490000002</v>
      </c>
      <c r="Q235" s="17">
        <v>234</v>
      </c>
      <c r="R235" s="142">
        <f t="shared" si="29"/>
        <v>5.8600159000000076</v>
      </c>
      <c r="S235" s="147">
        <f t="shared" si="30"/>
        <v>1.1641336252845682E-2</v>
      </c>
      <c r="T235" s="160">
        <f t="shared" si="31"/>
        <v>1.1778453186933173E-2</v>
      </c>
      <c r="U235" s="17"/>
    </row>
    <row r="236" spans="2:21" x14ac:dyDescent="0.3">
      <c r="B236" s="53">
        <v>158.12899780000001</v>
      </c>
      <c r="C236" s="54">
        <f t="shared" si="24"/>
        <v>159.33650209999999</v>
      </c>
      <c r="D236" s="17">
        <v>235</v>
      </c>
      <c r="E236" s="142">
        <f t="shared" si="25"/>
        <v>1.2075042999999823</v>
      </c>
      <c r="F236" s="147">
        <f t="shared" si="26"/>
        <v>0.51204155234229376</v>
      </c>
      <c r="G236" s="58">
        <f t="shared" si="27"/>
        <v>7.6361977676429839E-3</v>
      </c>
      <c r="H236" s="17"/>
      <c r="O236" s="53">
        <v>498.30999759999997</v>
      </c>
      <c r="P236" s="54">
        <f t="shared" si="28"/>
        <v>497.51998900000001</v>
      </c>
      <c r="Q236" s="17">
        <v>235</v>
      </c>
      <c r="R236" s="142">
        <f t="shared" si="29"/>
        <v>0.79000859999996464</v>
      </c>
      <c r="S236" s="147">
        <f t="shared" si="30"/>
        <v>1.5878931851318332E-3</v>
      </c>
      <c r="T236" s="160">
        <f t="shared" si="31"/>
        <v>1.5853757777384893E-3</v>
      </c>
      <c r="U236" s="17"/>
    </row>
    <row r="237" spans="2:21" x14ac:dyDescent="0.3">
      <c r="B237" s="53">
        <v>157.8999939</v>
      </c>
      <c r="C237" s="54">
        <f t="shared" si="24"/>
        <v>158.12899780000001</v>
      </c>
      <c r="D237" s="17">
        <v>236</v>
      </c>
      <c r="E237" s="142">
        <f t="shared" si="25"/>
        <v>0.22900390000000925</v>
      </c>
      <c r="F237" s="147">
        <f t="shared" si="26"/>
        <v>9.7108981266936997E-2</v>
      </c>
      <c r="G237" s="58">
        <f t="shared" si="27"/>
        <v>1.4503097457055016E-3</v>
      </c>
      <c r="H237" s="17"/>
      <c r="O237" s="53">
        <v>515.78002930000002</v>
      </c>
      <c r="P237" s="54">
        <f t="shared" si="28"/>
        <v>498.30999759999997</v>
      </c>
      <c r="Q237" s="17">
        <v>236</v>
      </c>
      <c r="R237" s="142">
        <f t="shared" si="29"/>
        <v>17.47003170000005</v>
      </c>
      <c r="S237" s="147">
        <f t="shared" si="30"/>
        <v>3.5058561506172058E-2</v>
      </c>
      <c r="T237" s="160">
        <f t="shared" si="31"/>
        <v>3.3871089820421724E-2</v>
      </c>
      <c r="U237" s="17"/>
    </row>
    <row r="238" spans="2:21" x14ac:dyDescent="0.3">
      <c r="B238" s="53">
        <v>158.86450199999999</v>
      </c>
      <c r="C238" s="54">
        <f t="shared" si="24"/>
        <v>157.8999939</v>
      </c>
      <c r="D238" s="17">
        <v>237</v>
      </c>
      <c r="E238" s="142">
        <f t="shared" si="25"/>
        <v>0.9645080999999891</v>
      </c>
      <c r="F238" s="147">
        <f t="shared" si="26"/>
        <v>0.40899914374691498</v>
      </c>
      <c r="G238" s="58">
        <f t="shared" si="27"/>
        <v>6.0712625404509132E-3</v>
      </c>
      <c r="H238" s="17"/>
      <c r="O238" s="53">
        <v>512.6599731</v>
      </c>
      <c r="P238" s="54">
        <f t="shared" si="28"/>
        <v>515.78002930000002</v>
      </c>
      <c r="Q238" s="17">
        <v>237</v>
      </c>
      <c r="R238" s="142">
        <f t="shared" si="29"/>
        <v>3.1200562000000218</v>
      </c>
      <c r="S238" s="147">
        <f t="shared" si="30"/>
        <v>6.0491993151314156E-3</v>
      </c>
      <c r="T238" s="160">
        <f t="shared" si="31"/>
        <v>6.0860148318843304E-3</v>
      </c>
      <c r="U238" s="17"/>
    </row>
    <row r="239" spans="2:21" x14ac:dyDescent="0.3">
      <c r="B239" s="53">
        <v>155.21000670000001</v>
      </c>
      <c r="C239" s="54">
        <f t="shared" si="24"/>
        <v>158.86450199999999</v>
      </c>
      <c r="D239" s="17">
        <v>238</v>
      </c>
      <c r="E239" s="142">
        <f t="shared" si="25"/>
        <v>3.6544952999999794</v>
      </c>
      <c r="F239" s="147">
        <f t="shared" si="26"/>
        <v>1.5496867766347775</v>
      </c>
      <c r="G239" s="58">
        <f t="shared" si="27"/>
        <v>2.3545487676343093E-2</v>
      </c>
      <c r="H239" s="17"/>
      <c r="O239" s="53">
        <v>493.60000609999997</v>
      </c>
      <c r="P239" s="54">
        <f t="shared" si="28"/>
        <v>512.6599731</v>
      </c>
      <c r="Q239" s="17">
        <v>238</v>
      </c>
      <c r="R239" s="142">
        <f t="shared" si="29"/>
        <v>19.059967000000029</v>
      </c>
      <c r="S239" s="147">
        <f t="shared" si="30"/>
        <v>3.7178574494018811E-2</v>
      </c>
      <c r="T239" s="160">
        <f t="shared" si="31"/>
        <v>3.8614195227823014E-2</v>
      </c>
      <c r="U239" s="17"/>
    </row>
    <row r="240" spans="2:21" x14ac:dyDescent="0.3">
      <c r="B240" s="53">
        <v>155.07449339999999</v>
      </c>
      <c r="C240" s="54">
        <f t="shared" si="24"/>
        <v>155.21000670000001</v>
      </c>
      <c r="D240" s="17">
        <v>239</v>
      </c>
      <c r="E240" s="142">
        <f t="shared" si="25"/>
        <v>0.13551330000001371</v>
      </c>
      <c r="F240" s="147">
        <f t="shared" si="26"/>
        <v>5.7464342358892632E-2</v>
      </c>
      <c r="G240" s="58">
        <f t="shared" si="27"/>
        <v>8.738593757676833E-4</v>
      </c>
      <c r="H240" s="17"/>
      <c r="O240" s="53">
        <v>501.0899963</v>
      </c>
      <c r="P240" s="54">
        <f t="shared" si="28"/>
        <v>493.60000609999997</v>
      </c>
      <c r="Q240" s="17">
        <v>239</v>
      </c>
      <c r="R240" s="142">
        <f t="shared" si="29"/>
        <v>7.4899902000000225</v>
      </c>
      <c r="S240" s="147">
        <f t="shared" si="30"/>
        <v>1.5174210104208552E-2</v>
      </c>
      <c r="T240" s="160">
        <f t="shared" si="31"/>
        <v>1.4947395189098534E-2</v>
      </c>
      <c r="U240" s="17"/>
    </row>
    <row r="241" spans="2:21" x14ac:dyDescent="0.3">
      <c r="B241" s="53">
        <v>155.82099909999999</v>
      </c>
      <c r="C241" s="54">
        <f t="shared" si="24"/>
        <v>155.07449339999999</v>
      </c>
      <c r="D241" s="17">
        <v>240</v>
      </c>
      <c r="E241" s="142">
        <f t="shared" si="25"/>
        <v>0.74650570000000016</v>
      </c>
      <c r="F241" s="147">
        <f t="shared" si="26"/>
        <v>0.31655534266865665</v>
      </c>
      <c r="G241" s="58">
        <f t="shared" si="27"/>
        <v>4.7907901008959718E-3</v>
      </c>
      <c r="H241" s="17"/>
      <c r="O241" s="53">
        <v>503.22000120000001</v>
      </c>
      <c r="P241" s="54">
        <f t="shared" si="28"/>
        <v>501.0899963</v>
      </c>
      <c r="Q241" s="17">
        <v>240</v>
      </c>
      <c r="R241" s="142">
        <f t="shared" si="29"/>
        <v>2.1300049000000172</v>
      </c>
      <c r="S241" s="147">
        <f t="shared" si="30"/>
        <v>4.2507432112549983E-3</v>
      </c>
      <c r="T241" s="160">
        <f t="shared" si="31"/>
        <v>4.23275087421151E-3</v>
      </c>
      <c r="U241" s="17"/>
    </row>
    <row r="242" spans="2:21" x14ac:dyDescent="0.3">
      <c r="B242" s="53">
        <v>157.84849550000001</v>
      </c>
      <c r="C242" s="54">
        <f t="shared" si="24"/>
        <v>155.82099909999999</v>
      </c>
      <c r="D242" s="17">
        <v>241</v>
      </c>
      <c r="E242" s="142">
        <f t="shared" si="25"/>
        <v>2.0274964000000182</v>
      </c>
      <c r="F242" s="147">
        <f t="shared" si="26"/>
        <v>0.85975876361221804</v>
      </c>
      <c r="G242" s="58">
        <f t="shared" si="27"/>
        <v>1.2844572218301681E-2</v>
      </c>
      <c r="H242" s="17"/>
      <c r="O242" s="53">
        <v>522.41998290000004</v>
      </c>
      <c r="P242" s="54">
        <f t="shared" si="28"/>
        <v>503.22000120000001</v>
      </c>
      <c r="Q242" s="17">
        <v>241</v>
      </c>
      <c r="R242" s="142">
        <f t="shared" si="29"/>
        <v>19.199981700000023</v>
      </c>
      <c r="S242" s="147">
        <f t="shared" si="30"/>
        <v>3.8154249938823818E-2</v>
      </c>
      <c r="T242" s="160">
        <f t="shared" si="31"/>
        <v>3.6752004763330855E-2</v>
      </c>
      <c r="U242" s="17"/>
    </row>
    <row r="243" spans="2:21" x14ac:dyDescent="0.3">
      <c r="B243" s="53">
        <v>158.2559967</v>
      </c>
      <c r="C243" s="54">
        <f t="shared" si="24"/>
        <v>157.84849550000001</v>
      </c>
      <c r="D243" s="17">
        <v>242</v>
      </c>
      <c r="E243" s="142">
        <f t="shared" si="25"/>
        <v>0.40750119999998446</v>
      </c>
      <c r="F243" s="147">
        <f t="shared" si="26"/>
        <v>0.17280066582731227</v>
      </c>
      <c r="G243" s="58">
        <f t="shared" si="27"/>
        <v>2.5749495026875305E-3</v>
      </c>
      <c r="H243" s="17"/>
      <c r="O243" s="53">
        <v>519.78002930000002</v>
      </c>
      <c r="P243" s="54">
        <f t="shared" si="28"/>
        <v>522.41998290000004</v>
      </c>
      <c r="Q243" s="17">
        <v>242</v>
      </c>
      <c r="R243" s="142">
        <f t="shared" si="29"/>
        <v>2.6399536000000126</v>
      </c>
      <c r="S243" s="147">
        <f t="shared" si="30"/>
        <v>5.0533166540556009E-3</v>
      </c>
      <c r="T243" s="160">
        <f t="shared" si="31"/>
        <v>5.0789823602020645E-3</v>
      </c>
      <c r="U243" s="17"/>
    </row>
    <row r="244" spans="2:21" x14ac:dyDescent="0.3">
      <c r="B244" s="53">
        <v>162.04800420000001</v>
      </c>
      <c r="C244" s="54">
        <f t="shared" si="24"/>
        <v>158.2559967</v>
      </c>
      <c r="D244" s="17">
        <v>243</v>
      </c>
      <c r="E244" s="142">
        <f t="shared" si="25"/>
        <v>3.7920075000000111</v>
      </c>
      <c r="F244" s="147">
        <f t="shared" si="26"/>
        <v>1.6079987514691705</v>
      </c>
      <c r="G244" s="58">
        <f t="shared" si="27"/>
        <v>2.340051960973186E-2</v>
      </c>
      <c r="H244" s="17"/>
      <c r="O244" s="53">
        <v>524.83001709999996</v>
      </c>
      <c r="P244" s="54">
        <f t="shared" si="28"/>
        <v>519.78002930000002</v>
      </c>
      <c r="Q244" s="17">
        <v>243</v>
      </c>
      <c r="R244" s="142">
        <f t="shared" si="29"/>
        <v>5.0499877999999399</v>
      </c>
      <c r="S244" s="147">
        <f t="shared" si="30"/>
        <v>9.7156249092541641E-3</v>
      </c>
      <c r="T244" s="160">
        <f t="shared" si="31"/>
        <v>9.6221398080547031E-3</v>
      </c>
      <c r="U244" s="17"/>
    </row>
    <row r="245" spans="2:21" x14ac:dyDescent="0.3">
      <c r="B245" s="53">
        <v>161.80400090000001</v>
      </c>
      <c r="C245" s="54">
        <f t="shared" si="24"/>
        <v>162.04800420000001</v>
      </c>
      <c r="D245" s="17">
        <v>244</v>
      </c>
      <c r="E245" s="142">
        <f t="shared" si="25"/>
        <v>0.24400330000000281</v>
      </c>
      <c r="F245" s="147">
        <f t="shared" si="26"/>
        <v>0.10346946881153606</v>
      </c>
      <c r="G245" s="58">
        <f t="shared" si="27"/>
        <v>1.5080177167609383E-3</v>
      </c>
      <c r="H245" s="17"/>
      <c r="O245" s="53">
        <v>532.90002440000001</v>
      </c>
      <c r="P245" s="54">
        <f t="shared" si="28"/>
        <v>524.83001709999996</v>
      </c>
      <c r="Q245" s="17">
        <v>244</v>
      </c>
      <c r="R245" s="142">
        <f t="shared" si="29"/>
        <v>8.070007300000043</v>
      </c>
      <c r="S245" s="147">
        <f t="shared" si="30"/>
        <v>1.5376421006922707E-2</v>
      </c>
      <c r="T245" s="160">
        <f t="shared" si="31"/>
        <v>1.5143567142985559E-2</v>
      </c>
      <c r="U245" s="17"/>
    </row>
    <row r="246" spans="2:21" x14ac:dyDescent="0.3">
      <c r="B246" s="53">
        <v>160.08250430000001</v>
      </c>
      <c r="C246" s="54">
        <f t="shared" si="24"/>
        <v>161.80400090000001</v>
      </c>
      <c r="D246" s="17">
        <v>245</v>
      </c>
      <c r="E246" s="142">
        <f t="shared" si="25"/>
        <v>1.7214965999999947</v>
      </c>
      <c r="F246" s="147">
        <f t="shared" si="26"/>
        <v>0.72999971214677328</v>
      </c>
      <c r="G246" s="58">
        <f t="shared" si="27"/>
        <v>1.0753808528468869E-2</v>
      </c>
      <c r="H246" s="17"/>
      <c r="O246" s="53">
        <v>534.45001219999995</v>
      </c>
      <c r="P246" s="54">
        <f t="shared" si="28"/>
        <v>532.90002440000001</v>
      </c>
      <c r="Q246" s="17">
        <v>245</v>
      </c>
      <c r="R246" s="142">
        <f t="shared" si="29"/>
        <v>1.5499877999999399</v>
      </c>
      <c r="S246" s="147">
        <f t="shared" si="30"/>
        <v>2.9085902214868427E-3</v>
      </c>
      <c r="T246" s="160">
        <f t="shared" si="31"/>
        <v>2.9001548594219306E-3</v>
      </c>
      <c r="U246" s="17"/>
    </row>
    <row r="247" spans="2:21" x14ac:dyDescent="0.3">
      <c r="B247" s="53">
        <v>160.3090057</v>
      </c>
      <c r="C247" s="54">
        <f t="shared" si="24"/>
        <v>160.08250430000001</v>
      </c>
      <c r="D247" s="17">
        <v>246</v>
      </c>
      <c r="E247" s="142">
        <f t="shared" si="25"/>
        <v>0.22650139999998942</v>
      </c>
      <c r="F247" s="147">
        <f t="shared" si="26"/>
        <v>9.6047797480886071E-2</v>
      </c>
      <c r="G247" s="58">
        <f t="shared" si="27"/>
        <v>1.4129050268321228E-3</v>
      </c>
      <c r="H247" s="17"/>
      <c r="O247" s="53">
        <v>528.9099731</v>
      </c>
      <c r="P247" s="54">
        <f t="shared" si="28"/>
        <v>534.45001219999995</v>
      </c>
      <c r="Q247" s="17">
        <v>246</v>
      </c>
      <c r="R247" s="142">
        <f t="shared" si="29"/>
        <v>5.5400390999999445</v>
      </c>
      <c r="S247" s="147">
        <f t="shared" si="30"/>
        <v>1.0365869536039549E-2</v>
      </c>
      <c r="T247" s="160">
        <f t="shared" si="31"/>
        <v>1.0474446279636515E-2</v>
      </c>
      <c r="U247" s="17"/>
    </row>
    <row r="248" spans="2:21" x14ac:dyDescent="0.3">
      <c r="B248" s="53">
        <v>160.32600400000001</v>
      </c>
      <c r="C248" s="54">
        <f t="shared" si="24"/>
        <v>160.3090057</v>
      </c>
      <c r="D248" s="17">
        <v>247</v>
      </c>
      <c r="E248" s="142">
        <f t="shared" si="25"/>
        <v>1.6998300000011568E-2</v>
      </c>
      <c r="F248" s="147">
        <f t="shared" si="26"/>
        <v>7.2081200200993598E-3</v>
      </c>
      <c r="G248" s="58">
        <f t="shared" si="27"/>
        <v>1.0602334977432337E-4</v>
      </c>
      <c r="H248" s="17"/>
      <c r="O248" s="53">
        <v>527.33001709999996</v>
      </c>
      <c r="P248" s="54">
        <f t="shared" si="28"/>
        <v>528.9099731</v>
      </c>
      <c r="Q248" s="17">
        <v>247</v>
      </c>
      <c r="R248" s="142">
        <f t="shared" si="29"/>
        <v>1.5799560000000383</v>
      </c>
      <c r="S248" s="147">
        <f t="shared" si="30"/>
        <v>2.9871926799559878E-3</v>
      </c>
      <c r="T248" s="160">
        <f t="shared" si="31"/>
        <v>2.9961427356038871E-3</v>
      </c>
      <c r="U248" s="17"/>
    </row>
    <row r="249" spans="2:21" x14ac:dyDescent="0.3">
      <c r="B249" s="53">
        <v>159.26350400000001</v>
      </c>
      <c r="C249" s="54">
        <f t="shared" si="24"/>
        <v>160.32600400000001</v>
      </c>
      <c r="D249" s="17">
        <v>248</v>
      </c>
      <c r="E249" s="142">
        <f t="shared" si="25"/>
        <v>1.0625</v>
      </c>
      <c r="F249" s="147">
        <f t="shared" si="26"/>
        <v>0.45055255651155457</v>
      </c>
      <c r="G249" s="58">
        <f t="shared" si="27"/>
        <v>6.6713338166916126E-3</v>
      </c>
      <c r="H249" s="17"/>
      <c r="O249" s="53">
        <v>514.47998050000001</v>
      </c>
      <c r="P249" s="54">
        <f t="shared" si="28"/>
        <v>527.33001709999996</v>
      </c>
      <c r="Q249" s="17">
        <v>248</v>
      </c>
      <c r="R249" s="142">
        <f t="shared" si="29"/>
        <v>12.850036599999953</v>
      </c>
      <c r="S249" s="147">
        <f t="shared" si="30"/>
        <v>2.4368111397616767E-2</v>
      </c>
      <c r="T249" s="160">
        <f t="shared" si="31"/>
        <v>2.4976747564621617E-2</v>
      </c>
      <c r="U249" s="17"/>
    </row>
    <row r="250" spans="2:21" x14ac:dyDescent="0.3">
      <c r="B250" s="53">
        <v>158.6345062</v>
      </c>
      <c r="C250" s="54">
        <f t="shared" si="24"/>
        <v>159.26350400000001</v>
      </c>
      <c r="D250" s="17">
        <v>249</v>
      </c>
      <c r="E250" s="142">
        <f t="shared" si="25"/>
        <v>0.6289978000000076</v>
      </c>
      <c r="F250" s="147">
        <f t="shared" si="26"/>
        <v>0.2667261805460206</v>
      </c>
      <c r="G250" s="58">
        <f t="shared" si="27"/>
        <v>3.9650755378971107E-3</v>
      </c>
      <c r="H250" s="17"/>
      <c r="O250" s="53">
        <v>513.96997069999998</v>
      </c>
      <c r="P250" s="54">
        <f t="shared" si="28"/>
        <v>514.47998050000001</v>
      </c>
      <c r="Q250" s="17">
        <v>249</v>
      </c>
      <c r="R250" s="142">
        <f t="shared" si="29"/>
        <v>0.51000980000003437</v>
      </c>
      <c r="S250" s="147">
        <f t="shared" si="30"/>
        <v>9.9131126444294056E-4</v>
      </c>
      <c r="T250" s="160">
        <f t="shared" si="31"/>
        <v>9.9229493759222533E-4</v>
      </c>
      <c r="U250" s="17"/>
    </row>
    <row r="251" spans="2:21" x14ac:dyDescent="0.3">
      <c r="B251" s="53">
        <v>164.19799800000001</v>
      </c>
      <c r="C251" s="54">
        <f t="shared" si="24"/>
        <v>158.6345062</v>
      </c>
      <c r="D251" s="17">
        <v>250</v>
      </c>
      <c r="E251" s="142">
        <f t="shared" si="25"/>
        <v>5.5634918000000084</v>
      </c>
      <c r="F251" s="147">
        <f t="shared" si="26"/>
        <v>2.3591957210551286</v>
      </c>
      <c r="G251" s="58">
        <f t="shared" si="27"/>
        <v>3.388282358960313E-2</v>
      </c>
      <c r="H251" s="17"/>
      <c r="O251" s="53">
        <v>519.11999509999998</v>
      </c>
      <c r="P251" s="54">
        <f t="shared" si="28"/>
        <v>513.96997069999998</v>
      </c>
      <c r="Q251" s="17">
        <v>250</v>
      </c>
      <c r="R251" s="142">
        <f t="shared" si="29"/>
        <v>5.1500244000000066</v>
      </c>
      <c r="S251" s="147">
        <f t="shared" si="30"/>
        <v>1.0020088124965638E-2</v>
      </c>
      <c r="T251" s="160">
        <f t="shared" si="31"/>
        <v>9.9206820168965728E-3</v>
      </c>
      <c r="U251" s="17"/>
    </row>
    <row r="252" spans="2:21" x14ac:dyDescent="0.3">
      <c r="B252" s="53">
        <v>166.1000061</v>
      </c>
      <c r="C252" s="54">
        <f t="shared" si="24"/>
        <v>164.19799800000001</v>
      </c>
      <c r="D252" s="17">
        <v>251</v>
      </c>
      <c r="E252" s="142">
        <f t="shared" si="25"/>
        <v>1.9020080999999891</v>
      </c>
      <c r="F252" s="147">
        <f t="shared" si="26"/>
        <v>0.8065455171394631</v>
      </c>
      <c r="G252" s="58">
        <f t="shared" si="27"/>
        <v>1.14509815180554E-2</v>
      </c>
      <c r="H252" s="17"/>
      <c r="O252" s="53">
        <v>530.86999509999998</v>
      </c>
      <c r="P252" s="54">
        <f t="shared" si="28"/>
        <v>519.11999509999998</v>
      </c>
      <c r="Q252" s="17">
        <v>251</v>
      </c>
      <c r="R252" s="142">
        <f t="shared" si="29"/>
        <v>11.75</v>
      </c>
      <c r="S252" s="147">
        <f t="shared" si="30"/>
        <v>2.2634458527717768E-2</v>
      </c>
      <c r="T252" s="160">
        <f t="shared" si="31"/>
        <v>2.2133479210454627E-2</v>
      </c>
      <c r="U252" s="17"/>
    </row>
    <row r="253" spans="2:21" x14ac:dyDescent="0.3">
      <c r="B253" s="53">
        <v>164.29249569999999</v>
      </c>
      <c r="C253" s="54">
        <f t="shared" si="24"/>
        <v>166.1000061</v>
      </c>
      <c r="D253" s="17">
        <v>252</v>
      </c>
      <c r="E253" s="142">
        <f t="shared" si="25"/>
        <v>1.8075104000000124</v>
      </c>
      <c r="F253" s="147">
        <f t="shared" si="26"/>
        <v>0.76647381801527359</v>
      </c>
      <c r="G253" s="58">
        <f t="shared" si="27"/>
        <v>1.100178308387589E-2</v>
      </c>
      <c r="H253" s="17"/>
      <c r="O253" s="53">
        <v>524.5900269</v>
      </c>
      <c r="P253" s="54">
        <f t="shared" si="28"/>
        <v>530.86999509999998</v>
      </c>
      <c r="Q253" s="17">
        <v>252</v>
      </c>
      <c r="R253" s="142">
        <f t="shared" si="29"/>
        <v>6.2799681999999848</v>
      </c>
      <c r="S253" s="147">
        <f t="shared" si="30"/>
        <v>1.1829578348682198E-2</v>
      </c>
      <c r="T253" s="160">
        <f t="shared" si="31"/>
        <v>1.1971192508387324E-2</v>
      </c>
      <c r="U253" s="17"/>
    </row>
    <row r="254" spans="2:21" x14ac:dyDescent="0.3">
      <c r="B254" s="53"/>
      <c r="C254" s="54">
        <f t="shared" si="24"/>
        <v>164.29249569999999</v>
      </c>
      <c r="D254" s="17">
        <v>253</v>
      </c>
      <c r="E254" s="143">
        <f>AVERAGE(E3:E253)</f>
        <v>2.3582154504382484</v>
      </c>
      <c r="F254" s="148"/>
      <c r="G254" s="58"/>
      <c r="H254" s="17"/>
      <c r="O254" s="53"/>
      <c r="P254" s="54">
        <f t="shared" si="28"/>
        <v>524.5900269</v>
      </c>
      <c r="Q254" s="17">
        <v>253</v>
      </c>
      <c r="R254" s="143">
        <f>AVERAGE(R3:R253)</f>
        <v>9.2267738139442255</v>
      </c>
      <c r="S254" s="148"/>
      <c r="T254" s="58"/>
      <c r="U254" s="17"/>
    </row>
    <row r="255" spans="2:21" x14ac:dyDescent="0.3">
      <c r="B255" s="53"/>
      <c r="C255" s="54">
        <f t="shared" si="24"/>
        <v>0</v>
      </c>
      <c r="D255" s="17">
        <v>254</v>
      </c>
      <c r="E255" s="144"/>
      <c r="F255" s="148"/>
      <c r="G255" s="58"/>
      <c r="H255" s="17"/>
      <c r="O255" s="53"/>
      <c r="P255" s="54">
        <f t="shared" si="28"/>
        <v>0</v>
      </c>
      <c r="Q255" s="17">
        <v>254</v>
      </c>
      <c r="R255" s="144"/>
      <c r="S255" s="148"/>
      <c r="T255" s="58"/>
      <c r="U255" s="17"/>
    </row>
    <row r="256" spans="2:21" x14ac:dyDescent="0.3">
      <c r="B256" s="53"/>
      <c r="C256" s="54">
        <f t="shared" si="24"/>
        <v>0</v>
      </c>
      <c r="D256" s="17">
        <v>255</v>
      </c>
      <c r="E256" s="145"/>
      <c r="F256" s="148"/>
      <c r="G256" s="58"/>
      <c r="H256" s="17"/>
      <c r="O256" s="53"/>
      <c r="P256" s="54">
        <f t="shared" si="28"/>
        <v>0</v>
      </c>
      <c r="Q256" s="17">
        <v>255</v>
      </c>
      <c r="R256" s="145"/>
      <c r="S256" s="148"/>
      <c r="T256" s="58"/>
      <c r="U256" s="17"/>
    </row>
    <row r="257" spans="2:21" x14ac:dyDescent="0.3">
      <c r="B257" s="53"/>
      <c r="C257" s="54">
        <f t="shared" si="24"/>
        <v>0</v>
      </c>
      <c r="D257" s="17">
        <v>256</v>
      </c>
      <c r="E257" s="145"/>
      <c r="F257" s="148"/>
      <c r="G257" s="58"/>
      <c r="H257" s="17"/>
      <c r="O257" s="53"/>
      <c r="P257" s="54">
        <f t="shared" si="28"/>
        <v>0</v>
      </c>
      <c r="Q257" s="17">
        <v>256</v>
      </c>
      <c r="R257" s="145"/>
      <c r="S257" s="148"/>
      <c r="T257" s="58"/>
      <c r="U257" s="17"/>
    </row>
    <row r="258" spans="2:21" x14ac:dyDescent="0.3">
      <c r="B258" s="53"/>
      <c r="C258" s="54">
        <f t="shared" si="24"/>
        <v>0</v>
      </c>
      <c r="D258" s="17">
        <v>257</v>
      </c>
      <c r="E258" s="145"/>
      <c r="F258" s="148"/>
      <c r="G258" s="58"/>
      <c r="H258" s="17"/>
      <c r="O258" s="53"/>
      <c r="P258" s="54">
        <f t="shared" si="28"/>
        <v>0</v>
      </c>
      <c r="Q258" s="17">
        <v>257</v>
      </c>
      <c r="R258" s="145"/>
      <c r="S258" s="148"/>
      <c r="T258" s="58"/>
      <c r="U258" s="17"/>
    </row>
    <row r="259" spans="2:21" x14ac:dyDescent="0.3">
      <c r="B259" s="53"/>
      <c r="C259" s="54">
        <f t="shared" si="24"/>
        <v>0</v>
      </c>
      <c r="D259" s="17">
        <v>258</v>
      </c>
      <c r="E259" s="145"/>
      <c r="F259" s="148"/>
      <c r="G259" s="58"/>
      <c r="H259" s="17"/>
      <c r="O259" s="53"/>
      <c r="P259" s="54">
        <f t="shared" si="28"/>
        <v>0</v>
      </c>
      <c r="Q259" s="17">
        <v>258</v>
      </c>
      <c r="R259" s="145"/>
      <c r="S259" s="148"/>
      <c r="T259" s="58"/>
      <c r="U259" s="17"/>
    </row>
    <row r="260" spans="2:21" x14ac:dyDescent="0.3">
      <c r="B260" s="53"/>
      <c r="C260" s="54">
        <f t="shared" ref="C260:C263" si="32">B259</f>
        <v>0</v>
      </c>
      <c r="D260" s="17">
        <v>259</v>
      </c>
      <c r="E260" s="145"/>
      <c r="F260" s="148"/>
      <c r="G260" s="58"/>
      <c r="H260" s="17"/>
      <c r="O260" s="53"/>
      <c r="P260" s="54">
        <f t="shared" ref="P260:P263" si="33">O259</f>
        <v>0</v>
      </c>
      <c r="Q260" s="17">
        <v>259</v>
      </c>
      <c r="R260" s="145"/>
      <c r="S260" s="148"/>
      <c r="T260" s="58"/>
      <c r="U260" s="17"/>
    </row>
    <row r="261" spans="2:21" x14ac:dyDescent="0.3">
      <c r="B261" s="53"/>
      <c r="C261" s="54">
        <f t="shared" si="32"/>
        <v>0</v>
      </c>
      <c r="D261" s="17">
        <v>260</v>
      </c>
      <c r="E261" s="145"/>
      <c r="F261" s="148"/>
      <c r="G261" s="58"/>
      <c r="H261" s="17"/>
      <c r="O261" s="53"/>
      <c r="P261" s="54">
        <f t="shared" si="33"/>
        <v>0</v>
      </c>
      <c r="Q261" s="17">
        <v>260</v>
      </c>
      <c r="R261" s="145"/>
      <c r="S261" s="148"/>
      <c r="T261" s="58"/>
      <c r="U261" s="17"/>
    </row>
    <row r="262" spans="2:21" x14ac:dyDescent="0.3">
      <c r="B262" s="53"/>
      <c r="C262" s="54">
        <f t="shared" si="32"/>
        <v>0</v>
      </c>
      <c r="D262" s="17">
        <v>261</v>
      </c>
      <c r="E262" s="145"/>
      <c r="F262" s="148"/>
      <c r="G262" s="58"/>
      <c r="H262" s="17"/>
      <c r="O262" s="53"/>
      <c r="P262" s="54">
        <f t="shared" si="33"/>
        <v>0</v>
      </c>
      <c r="Q262" s="17">
        <v>261</v>
      </c>
      <c r="R262" s="145"/>
      <c r="S262" s="148"/>
      <c r="T262" s="58"/>
      <c r="U262" s="17"/>
    </row>
    <row r="263" spans="2:21" ht="15" thickBot="1" x14ac:dyDescent="0.35">
      <c r="B263" s="60"/>
      <c r="C263" s="55">
        <f t="shared" si="32"/>
        <v>0</v>
      </c>
      <c r="D263" s="18">
        <v>262</v>
      </c>
      <c r="E263" s="146"/>
      <c r="F263" s="149"/>
      <c r="G263" s="59"/>
      <c r="H263" s="18"/>
      <c r="O263" s="60"/>
      <c r="P263" s="55">
        <f t="shared" si="33"/>
        <v>0</v>
      </c>
      <c r="Q263" s="18">
        <v>262</v>
      </c>
      <c r="R263" s="146"/>
      <c r="S263" s="149"/>
      <c r="T263" s="59"/>
      <c r="U263" s="18"/>
    </row>
    <row r="264" spans="2:21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 1</vt:lpstr>
      <vt:lpstr>Part 2</vt:lpstr>
      <vt:lpstr>Part 3</vt:lpstr>
      <vt:lpstr>Part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 Given Name Abhishek</cp:lastModifiedBy>
  <dcterms:created xsi:type="dcterms:W3CDTF">2023-01-30T17:41:10Z</dcterms:created>
  <dcterms:modified xsi:type="dcterms:W3CDTF">2024-11-07T17:46:17Z</dcterms:modified>
</cp:coreProperties>
</file>