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.) MATLAB R2017b\10.) sports functions\NFL\"/>
    </mc:Choice>
  </mc:AlternateContent>
  <xr:revisionPtr revIDLastSave="0" documentId="13_ncr:1_{6AD11DFC-EF15-45FC-BA79-B24F8F220EB0}" xr6:coauthVersionLast="45" xr6:coauthVersionMax="45" xr10:uidLastSave="{00000000-0000-0000-0000-000000000000}"/>
  <bookViews>
    <workbookView xWindow="-120" yWindow="-120" windowWidth="29040" windowHeight="15840" xr2:uid="{35626ADD-6859-4CBC-8AE2-B77D62882D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F20" i="1"/>
  <c r="G20" i="1"/>
  <c r="H20" i="1"/>
  <c r="I20" i="1"/>
  <c r="N4" i="1"/>
  <c r="N6" i="1"/>
  <c r="N8" i="1"/>
  <c r="N10" i="1"/>
  <c r="N12" i="1"/>
  <c r="N14" i="1"/>
  <c r="N17" i="1"/>
  <c r="N19" i="1"/>
  <c r="M2" i="1"/>
  <c r="L2" i="1"/>
  <c r="K2" i="1"/>
  <c r="J2" i="1"/>
  <c r="N2" i="1" s="1"/>
  <c r="M3" i="1"/>
  <c r="M4" i="1"/>
  <c r="M5" i="1"/>
  <c r="M6" i="1"/>
  <c r="M7" i="1"/>
  <c r="M8" i="1"/>
  <c r="M9" i="1"/>
  <c r="M10" i="1"/>
  <c r="M11" i="1"/>
  <c r="M12" i="1"/>
  <c r="M13" i="1"/>
  <c r="M14" i="1"/>
  <c r="M16" i="1"/>
  <c r="M17" i="1"/>
  <c r="M18" i="1"/>
  <c r="M19" i="1"/>
  <c r="L3" i="1"/>
  <c r="L4" i="1"/>
  <c r="L5" i="1"/>
  <c r="L6" i="1"/>
  <c r="L7" i="1"/>
  <c r="L8" i="1"/>
  <c r="L9" i="1"/>
  <c r="L10" i="1"/>
  <c r="L11" i="1"/>
  <c r="L12" i="1"/>
  <c r="L13" i="1"/>
  <c r="L14" i="1"/>
  <c r="L16" i="1"/>
  <c r="L17" i="1"/>
  <c r="L18" i="1"/>
  <c r="L19" i="1"/>
  <c r="K3" i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J3" i="1"/>
  <c r="N3" i="1" s="1"/>
  <c r="J4" i="1"/>
  <c r="J5" i="1"/>
  <c r="N5" i="1" s="1"/>
  <c r="J6" i="1"/>
  <c r="J7" i="1"/>
  <c r="N7" i="1" s="1"/>
  <c r="J8" i="1"/>
  <c r="J9" i="1"/>
  <c r="N9" i="1" s="1"/>
  <c r="J10" i="1"/>
  <c r="J11" i="1"/>
  <c r="N11" i="1" s="1"/>
  <c r="J12" i="1"/>
  <c r="J13" i="1"/>
  <c r="N13" i="1" s="1"/>
  <c r="J14" i="1"/>
  <c r="J16" i="1"/>
  <c r="N16" i="1" s="1"/>
  <c r="J17" i="1"/>
  <c r="J18" i="1"/>
  <c r="N18" i="1" s="1"/>
  <c r="J19" i="1"/>
  <c r="L20" i="1" l="1"/>
  <c r="J20" i="1"/>
  <c r="M20" i="1"/>
  <c r="K20" i="1"/>
  <c r="N20" i="1" l="1"/>
</calcChain>
</file>

<file path=xl/sharedStrings.xml><?xml version="1.0" encoding="utf-8"?>
<sst xmlns="http://schemas.openxmlformats.org/spreadsheetml/2006/main" count="49" uniqueCount="18">
  <si>
    <t>Year</t>
  </si>
  <si>
    <t>Age</t>
  </si>
  <si>
    <t>TD</t>
  </si>
  <si>
    <t>IND</t>
  </si>
  <si>
    <t>DEN</t>
  </si>
  <si>
    <t>Team</t>
  </si>
  <si>
    <t>League</t>
  </si>
  <si>
    <t>COM</t>
  </si>
  <si>
    <t>ATT</t>
  </si>
  <si>
    <t>YD</t>
  </si>
  <si>
    <t>INT</t>
  </si>
  <si>
    <t>COM RATING</t>
  </si>
  <si>
    <t>YD RATING</t>
  </si>
  <si>
    <t>TD RATING</t>
  </si>
  <si>
    <t>INT RATING</t>
  </si>
  <si>
    <t>QB RATING</t>
  </si>
  <si>
    <t>AFC</t>
  </si>
  <si>
    <t>Career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</si>
</sst>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6"/>
      <color rgb="FF000000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6"/>
      <color theme="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0" fontId="1" fillId="0" borderId="0" xfId="0" applyFont="1"/>
    <xf numFmtId="0" fontId="1" fillId="0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5" fontId="1" fillId="0" borderId="16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5" fontId="3" fillId="0" borderId="13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4" fillId="3" borderId="14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CE08-2447-4370-8340-33F2EFA0BFCE}">
  <dimension ref="A1:O20"/>
  <sheetViews>
    <sheetView tabSelected="1" workbookViewId="0">
      <selection activeCell="J23" sqref="J23"/>
    </sheetView>
  </sheetViews>
  <sheetFormatPr defaultColWidth="11.7109375" defaultRowHeight="21" x14ac:dyDescent="0.35"/>
  <cols>
    <col min="1" max="16384" width="11.7109375" style="13"/>
  </cols>
  <sheetData>
    <row r="1" spans="1:15" ht="42.75" thickBot="1" x14ac:dyDescent="0.4">
      <c r="A1" s="23" t="s">
        <v>0</v>
      </c>
      <c r="B1" s="24" t="s">
        <v>1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2</v>
      </c>
      <c r="I1" s="24" t="s">
        <v>10</v>
      </c>
      <c r="J1" s="25" t="s">
        <v>11</v>
      </c>
      <c r="K1" s="25" t="s">
        <v>12</v>
      </c>
      <c r="L1" s="25" t="s">
        <v>13</v>
      </c>
      <c r="M1" s="25" t="s">
        <v>14</v>
      </c>
      <c r="N1" s="26" t="s">
        <v>15</v>
      </c>
      <c r="O1" s="1"/>
    </row>
    <row r="2" spans="1:15" ht="21.75" thickTop="1" x14ac:dyDescent="0.35">
      <c r="A2" s="7">
        <v>1998</v>
      </c>
      <c r="B2" s="8">
        <v>22</v>
      </c>
      <c r="C2" s="9" t="s">
        <v>3</v>
      </c>
      <c r="D2" s="10" t="s">
        <v>16</v>
      </c>
      <c r="E2" s="8">
        <v>326</v>
      </c>
      <c r="F2" s="8">
        <v>575</v>
      </c>
      <c r="G2" s="8">
        <v>3739</v>
      </c>
      <c r="H2" s="8">
        <v>26</v>
      </c>
      <c r="I2" s="8">
        <v>28</v>
      </c>
      <c r="J2" s="11">
        <f>IF((E2/F2-0.3)*5&gt;2.375,2.375,IF((E2/F2-0.3)*5&lt;0,0,(E2/F2-0.3)*5))</f>
        <v>1.3347826086956525</v>
      </c>
      <c r="K2" s="11">
        <f>IF((G2/F2-3)*0.25&gt;2.375,2.375,IF((G2/F2-3)*0.25&lt;0,0,(G2/F2-3)*0.25))</f>
        <v>0.8756521739130434</v>
      </c>
      <c r="L2" s="11">
        <f>IF((H2/F2)*20&gt;2.375,2.375,(H2/F2)*20)</f>
        <v>0.90434782608695652</v>
      </c>
      <c r="M2" s="11">
        <f>IF(2.375-(I2/F2)*25&lt;0,0,2.375-(I2/F2)*25)</f>
        <v>1.1576086956521738</v>
      </c>
      <c r="N2" s="12">
        <f>(J2+K2+L2+M2)/6*100</f>
        <v>71.206521739130437</v>
      </c>
      <c r="O2" s="1"/>
    </row>
    <row r="3" spans="1:15" x14ac:dyDescent="0.35">
      <c r="A3" s="2">
        <v>1999</v>
      </c>
      <c r="B3" s="4">
        <v>23</v>
      </c>
      <c r="C3" s="5" t="s">
        <v>3</v>
      </c>
      <c r="D3" s="6" t="s">
        <v>16</v>
      </c>
      <c r="E3" s="4">
        <v>331</v>
      </c>
      <c r="F3" s="4">
        <v>533</v>
      </c>
      <c r="G3" s="4">
        <v>4135</v>
      </c>
      <c r="H3" s="4">
        <v>26</v>
      </c>
      <c r="I3" s="4">
        <v>15</v>
      </c>
      <c r="J3" s="11">
        <f t="shared" ref="J3:J20" si="0">IF((E3/F3-0.3)*5&gt;2.375,2.375,IF((E3/F3-0.3)*5&lt;0,0,(E3/F3-0.3)*5))</f>
        <v>1.6050656660412757</v>
      </c>
      <c r="K3" s="11">
        <f t="shared" ref="K3:K20" si="1">IF((G3/F3-3)*0.25&gt;2.375,2.375,IF((G3/F3-3)*0.25&lt;0,0,(G3/F3-3)*0.25))</f>
        <v>1.1894934333958724</v>
      </c>
      <c r="L3" s="11">
        <f t="shared" ref="L3:L20" si="2">IF((H3/F3)*20&gt;2.375,2.375,(H3/F3)*20)</f>
        <v>0.97560975609756095</v>
      </c>
      <c r="M3" s="11">
        <f t="shared" ref="M3:M20" si="3">IF(2.375-(I3/F3)*25&lt;0,0,2.375-(I3/F3)*25)</f>
        <v>1.6714352720450281</v>
      </c>
      <c r="N3" s="12">
        <f t="shared" ref="N3:N20" si="4">(J3+K3+L3+M3)/6*100</f>
        <v>90.693402126328948</v>
      </c>
      <c r="O3" s="1"/>
    </row>
    <row r="4" spans="1:15" x14ac:dyDescent="0.35">
      <c r="A4" s="2">
        <v>2000</v>
      </c>
      <c r="B4" s="4">
        <v>24</v>
      </c>
      <c r="C4" s="5" t="s">
        <v>3</v>
      </c>
      <c r="D4" s="6" t="s">
        <v>16</v>
      </c>
      <c r="E4" s="4">
        <v>357</v>
      </c>
      <c r="F4" s="4">
        <v>571</v>
      </c>
      <c r="G4" s="4">
        <v>4413</v>
      </c>
      <c r="H4" s="4">
        <v>33</v>
      </c>
      <c r="I4" s="4">
        <v>15</v>
      </c>
      <c r="J4" s="11">
        <f t="shared" si="0"/>
        <v>1.6260945709281962</v>
      </c>
      <c r="K4" s="11">
        <f t="shared" si="1"/>
        <v>1.1821366024518389</v>
      </c>
      <c r="L4" s="11">
        <f t="shared" si="2"/>
        <v>1.1558669001751314</v>
      </c>
      <c r="M4" s="11">
        <f t="shared" si="3"/>
        <v>1.7182574430823117</v>
      </c>
      <c r="N4" s="12">
        <f t="shared" si="4"/>
        <v>94.7059252772913</v>
      </c>
      <c r="O4" s="1"/>
    </row>
    <row r="5" spans="1:15" x14ac:dyDescent="0.35">
      <c r="A5" s="2">
        <v>2001</v>
      </c>
      <c r="B5" s="4">
        <v>25</v>
      </c>
      <c r="C5" s="5" t="s">
        <v>3</v>
      </c>
      <c r="D5" s="6" t="s">
        <v>16</v>
      </c>
      <c r="E5" s="4">
        <v>343</v>
      </c>
      <c r="F5" s="4">
        <v>547</v>
      </c>
      <c r="G5" s="4">
        <v>4131</v>
      </c>
      <c r="H5" s="4">
        <v>26</v>
      </c>
      <c r="I5" s="4">
        <v>23</v>
      </c>
      <c r="J5" s="11">
        <f t="shared" si="0"/>
        <v>1.6352833638025597</v>
      </c>
      <c r="K5" s="11">
        <f t="shared" si="1"/>
        <v>1.1380255941499087</v>
      </c>
      <c r="L5" s="11">
        <f t="shared" si="2"/>
        <v>0.95063985374771476</v>
      </c>
      <c r="M5" s="11">
        <f t="shared" si="3"/>
        <v>1.3238117001828154</v>
      </c>
      <c r="N5" s="12">
        <f t="shared" si="4"/>
        <v>84.12934186471665</v>
      </c>
      <c r="O5" s="1"/>
    </row>
    <row r="6" spans="1:15" x14ac:dyDescent="0.35">
      <c r="A6" s="2">
        <v>2002</v>
      </c>
      <c r="B6" s="4">
        <v>26</v>
      </c>
      <c r="C6" s="5" t="s">
        <v>3</v>
      </c>
      <c r="D6" s="6" t="s">
        <v>16</v>
      </c>
      <c r="E6" s="4">
        <v>392</v>
      </c>
      <c r="F6" s="4">
        <v>591</v>
      </c>
      <c r="G6" s="4">
        <v>4200</v>
      </c>
      <c r="H6" s="4">
        <v>27</v>
      </c>
      <c r="I6" s="4">
        <v>19</v>
      </c>
      <c r="J6" s="11">
        <f t="shared" si="0"/>
        <v>1.8164128595600679</v>
      </c>
      <c r="K6" s="11">
        <f t="shared" si="1"/>
        <v>1.0266497461928934</v>
      </c>
      <c r="L6" s="11">
        <f t="shared" si="2"/>
        <v>0.91370558375634514</v>
      </c>
      <c r="M6" s="11">
        <f t="shared" si="3"/>
        <v>1.5712774957698816</v>
      </c>
      <c r="N6" s="12">
        <f t="shared" si="4"/>
        <v>88.800761421319805</v>
      </c>
      <c r="O6" s="1"/>
    </row>
    <row r="7" spans="1:15" x14ac:dyDescent="0.35">
      <c r="A7" s="2">
        <v>2003</v>
      </c>
      <c r="B7" s="4">
        <v>27</v>
      </c>
      <c r="C7" s="5" t="s">
        <v>3</v>
      </c>
      <c r="D7" s="6" t="s">
        <v>16</v>
      </c>
      <c r="E7" s="4">
        <v>379</v>
      </c>
      <c r="F7" s="4">
        <v>566</v>
      </c>
      <c r="G7" s="4">
        <v>4267</v>
      </c>
      <c r="H7" s="4">
        <v>29</v>
      </c>
      <c r="I7" s="4">
        <v>10</v>
      </c>
      <c r="J7" s="11">
        <f t="shared" si="0"/>
        <v>1.8480565371024735</v>
      </c>
      <c r="K7" s="11">
        <f t="shared" si="1"/>
        <v>1.1347173144876326</v>
      </c>
      <c r="L7" s="11">
        <f t="shared" si="2"/>
        <v>1.0247349823321557</v>
      </c>
      <c r="M7" s="11">
        <f t="shared" si="3"/>
        <v>1.933303886925795</v>
      </c>
      <c r="N7" s="12">
        <f t="shared" si="4"/>
        <v>99.013545347467598</v>
      </c>
      <c r="O7" s="1"/>
    </row>
    <row r="8" spans="1:15" x14ac:dyDescent="0.35">
      <c r="A8" s="2">
        <v>2004</v>
      </c>
      <c r="B8" s="4">
        <v>28</v>
      </c>
      <c r="C8" s="5" t="s">
        <v>3</v>
      </c>
      <c r="D8" s="6" t="s">
        <v>16</v>
      </c>
      <c r="E8" s="4">
        <v>336</v>
      </c>
      <c r="F8" s="4">
        <v>497</v>
      </c>
      <c r="G8" s="4">
        <v>4557</v>
      </c>
      <c r="H8" s="4">
        <v>49</v>
      </c>
      <c r="I8" s="4">
        <v>10</v>
      </c>
      <c r="J8" s="11">
        <f t="shared" si="0"/>
        <v>1.880281690140845</v>
      </c>
      <c r="K8" s="11">
        <f t="shared" si="1"/>
        <v>1.5422535211267605</v>
      </c>
      <c r="L8" s="11">
        <f t="shared" si="2"/>
        <v>1.9718309859154928</v>
      </c>
      <c r="M8" s="11">
        <f t="shared" si="3"/>
        <v>1.8719818913480886</v>
      </c>
      <c r="N8" s="12">
        <f t="shared" si="4"/>
        <v>121.10580147551977</v>
      </c>
      <c r="O8" s="1"/>
    </row>
    <row r="9" spans="1:15" x14ac:dyDescent="0.35">
      <c r="A9" s="2">
        <v>2005</v>
      </c>
      <c r="B9" s="4">
        <v>29</v>
      </c>
      <c r="C9" s="5" t="s">
        <v>3</v>
      </c>
      <c r="D9" s="6" t="s">
        <v>16</v>
      </c>
      <c r="E9" s="4">
        <v>305</v>
      </c>
      <c r="F9" s="4">
        <v>453</v>
      </c>
      <c r="G9" s="4">
        <v>3747</v>
      </c>
      <c r="H9" s="4">
        <v>28</v>
      </c>
      <c r="I9" s="4">
        <v>10</v>
      </c>
      <c r="J9" s="11">
        <f t="shared" si="0"/>
        <v>1.8664459161147904</v>
      </c>
      <c r="K9" s="11">
        <f t="shared" si="1"/>
        <v>1.3178807947019866</v>
      </c>
      <c r="L9" s="11">
        <f t="shared" si="2"/>
        <v>1.2362030905077264</v>
      </c>
      <c r="M9" s="11">
        <f t="shared" si="3"/>
        <v>1.8231236203090506</v>
      </c>
      <c r="N9" s="12">
        <f t="shared" si="4"/>
        <v>104.06089036055926</v>
      </c>
      <c r="O9" s="1"/>
    </row>
    <row r="10" spans="1:15" x14ac:dyDescent="0.35">
      <c r="A10" s="2">
        <v>2006</v>
      </c>
      <c r="B10" s="4">
        <v>30</v>
      </c>
      <c r="C10" s="5" t="s">
        <v>3</v>
      </c>
      <c r="D10" s="6" t="s">
        <v>16</v>
      </c>
      <c r="E10" s="4">
        <v>362</v>
      </c>
      <c r="F10" s="4">
        <v>557</v>
      </c>
      <c r="G10" s="4">
        <v>4397</v>
      </c>
      <c r="H10" s="4">
        <v>31</v>
      </c>
      <c r="I10" s="4">
        <v>9</v>
      </c>
      <c r="J10" s="11">
        <f t="shared" si="0"/>
        <v>1.749551166965889</v>
      </c>
      <c r="K10" s="11">
        <f t="shared" si="1"/>
        <v>1.2235188509874326</v>
      </c>
      <c r="L10" s="11">
        <f t="shared" si="2"/>
        <v>1.1131059245960502</v>
      </c>
      <c r="M10" s="11">
        <f t="shared" si="3"/>
        <v>1.9710502692998206</v>
      </c>
      <c r="N10" s="12">
        <f t="shared" si="4"/>
        <v>100.95377019748655</v>
      </c>
      <c r="O10" s="1"/>
    </row>
    <row r="11" spans="1:15" x14ac:dyDescent="0.35">
      <c r="A11" s="2">
        <v>2007</v>
      </c>
      <c r="B11" s="4">
        <v>31</v>
      </c>
      <c r="C11" s="5" t="s">
        <v>3</v>
      </c>
      <c r="D11" s="6" t="s">
        <v>16</v>
      </c>
      <c r="E11" s="4">
        <v>337</v>
      </c>
      <c r="F11" s="4">
        <v>515</v>
      </c>
      <c r="G11" s="4">
        <v>4040</v>
      </c>
      <c r="H11" s="4">
        <v>31</v>
      </c>
      <c r="I11" s="4">
        <v>14</v>
      </c>
      <c r="J11" s="11">
        <f t="shared" si="0"/>
        <v>1.7718446601941749</v>
      </c>
      <c r="K11" s="11">
        <f t="shared" si="1"/>
        <v>1.2111650485436893</v>
      </c>
      <c r="L11" s="11">
        <f t="shared" si="2"/>
        <v>1.203883495145631</v>
      </c>
      <c r="M11" s="11">
        <f t="shared" si="3"/>
        <v>1.695388349514563</v>
      </c>
      <c r="N11" s="12">
        <f t="shared" si="4"/>
        <v>98.038025889967614</v>
      </c>
      <c r="O11" s="1"/>
    </row>
    <row r="12" spans="1:15" x14ac:dyDescent="0.35">
      <c r="A12" s="2">
        <v>2008</v>
      </c>
      <c r="B12" s="4">
        <v>32</v>
      </c>
      <c r="C12" s="5" t="s">
        <v>3</v>
      </c>
      <c r="D12" s="6" t="s">
        <v>16</v>
      </c>
      <c r="E12" s="4">
        <v>371</v>
      </c>
      <c r="F12" s="4">
        <v>555</v>
      </c>
      <c r="G12" s="4">
        <v>4002</v>
      </c>
      <c r="H12" s="4">
        <v>27</v>
      </c>
      <c r="I12" s="4">
        <v>12</v>
      </c>
      <c r="J12" s="11">
        <f t="shared" si="0"/>
        <v>1.8423423423423422</v>
      </c>
      <c r="K12" s="11">
        <f t="shared" si="1"/>
        <v>1.0527027027027027</v>
      </c>
      <c r="L12" s="11">
        <f t="shared" si="2"/>
        <v>0.97297297297297303</v>
      </c>
      <c r="M12" s="11">
        <f t="shared" si="3"/>
        <v>1.8344594594594594</v>
      </c>
      <c r="N12" s="12">
        <f t="shared" si="4"/>
        <v>95.041291291291287</v>
      </c>
      <c r="O12" s="1"/>
    </row>
    <row r="13" spans="1:15" x14ac:dyDescent="0.35">
      <c r="A13" s="2">
        <v>2009</v>
      </c>
      <c r="B13" s="4">
        <v>33</v>
      </c>
      <c r="C13" s="5" t="s">
        <v>3</v>
      </c>
      <c r="D13" s="6" t="s">
        <v>16</v>
      </c>
      <c r="E13" s="4">
        <v>393</v>
      </c>
      <c r="F13" s="4">
        <v>571</v>
      </c>
      <c r="G13" s="4">
        <v>4500</v>
      </c>
      <c r="H13" s="4">
        <v>33</v>
      </c>
      <c r="I13" s="4">
        <v>16</v>
      </c>
      <c r="J13" s="11">
        <f t="shared" si="0"/>
        <v>1.9413309982486868</v>
      </c>
      <c r="K13" s="11">
        <f t="shared" si="1"/>
        <v>1.2202276707530648</v>
      </c>
      <c r="L13" s="11">
        <f t="shared" si="2"/>
        <v>1.1558669001751314</v>
      </c>
      <c r="M13" s="11">
        <f t="shared" si="3"/>
        <v>1.6744746059544657</v>
      </c>
      <c r="N13" s="12">
        <f t="shared" si="4"/>
        <v>99.865002918855822</v>
      </c>
      <c r="O13" s="1"/>
    </row>
    <row r="14" spans="1:15" ht="21.75" thickBot="1" x14ac:dyDescent="0.4">
      <c r="A14" s="2">
        <v>2010</v>
      </c>
      <c r="B14" s="15">
        <v>34</v>
      </c>
      <c r="C14" s="16" t="s">
        <v>3</v>
      </c>
      <c r="D14" s="17" t="s">
        <v>16</v>
      </c>
      <c r="E14" s="15">
        <v>450</v>
      </c>
      <c r="F14" s="15">
        <v>679</v>
      </c>
      <c r="G14" s="15">
        <v>4700</v>
      </c>
      <c r="H14" s="15">
        <v>33</v>
      </c>
      <c r="I14" s="15">
        <v>17</v>
      </c>
      <c r="J14" s="18">
        <f t="shared" si="0"/>
        <v>1.8136966126656848</v>
      </c>
      <c r="K14" s="18">
        <f t="shared" si="1"/>
        <v>0.98048600883652437</v>
      </c>
      <c r="L14" s="18">
        <f t="shared" si="2"/>
        <v>0.97201767304860087</v>
      </c>
      <c r="M14" s="18">
        <f t="shared" si="3"/>
        <v>1.749079528718704</v>
      </c>
      <c r="N14" s="19">
        <f t="shared" si="4"/>
        <v>91.921330387825236</v>
      </c>
      <c r="O14" s="1"/>
    </row>
    <row r="15" spans="1:15" ht="22.5" thickTop="1" thickBot="1" x14ac:dyDescent="0.4">
      <c r="A15" s="3">
        <v>2011</v>
      </c>
      <c r="B15" s="4">
        <v>35</v>
      </c>
      <c r="C15" s="30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2"/>
      <c r="O15" s="1"/>
    </row>
    <row r="16" spans="1:15" ht="21.75" thickTop="1" x14ac:dyDescent="0.35">
      <c r="A16" s="2">
        <v>2012</v>
      </c>
      <c r="B16" s="8">
        <v>36</v>
      </c>
      <c r="C16" s="9" t="s">
        <v>4</v>
      </c>
      <c r="D16" s="10" t="s">
        <v>16</v>
      </c>
      <c r="E16" s="8">
        <v>400</v>
      </c>
      <c r="F16" s="8">
        <v>583</v>
      </c>
      <c r="G16" s="8">
        <v>4659</v>
      </c>
      <c r="H16" s="8">
        <v>37</v>
      </c>
      <c r="I16" s="8">
        <v>11</v>
      </c>
      <c r="J16" s="11">
        <f t="shared" si="0"/>
        <v>1.9305317324185247</v>
      </c>
      <c r="K16" s="11">
        <f t="shared" si="1"/>
        <v>1.2478559176672384</v>
      </c>
      <c r="L16" s="11">
        <f t="shared" si="2"/>
        <v>1.2692967409948541</v>
      </c>
      <c r="M16" s="11">
        <f t="shared" si="3"/>
        <v>1.9033018867924527</v>
      </c>
      <c r="N16" s="12">
        <f t="shared" si="4"/>
        <v>105.84977129788452</v>
      </c>
      <c r="O16" s="1"/>
    </row>
    <row r="17" spans="1:15" x14ac:dyDescent="0.35">
      <c r="A17" s="2">
        <v>2013</v>
      </c>
      <c r="B17" s="4">
        <v>37</v>
      </c>
      <c r="C17" s="5" t="s">
        <v>4</v>
      </c>
      <c r="D17" s="6" t="s">
        <v>16</v>
      </c>
      <c r="E17" s="4">
        <v>450</v>
      </c>
      <c r="F17" s="4">
        <v>659</v>
      </c>
      <c r="G17" s="4">
        <v>5477</v>
      </c>
      <c r="H17" s="4">
        <v>55</v>
      </c>
      <c r="I17" s="4">
        <v>10</v>
      </c>
      <c r="J17" s="11">
        <f t="shared" si="0"/>
        <v>1.9142640364188166</v>
      </c>
      <c r="K17" s="11">
        <f t="shared" si="1"/>
        <v>1.3277693474962065</v>
      </c>
      <c r="L17" s="11">
        <f t="shared" si="2"/>
        <v>1.6691957511380882</v>
      </c>
      <c r="M17" s="11">
        <f t="shared" si="3"/>
        <v>1.9956373292867982</v>
      </c>
      <c r="N17" s="12">
        <f t="shared" si="4"/>
        <v>115.11444107233181</v>
      </c>
      <c r="O17" s="1"/>
    </row>
    <row r="18" spans="1:15" x14ac:dyDescent="0.35">
      <c r="A18" s="2">
        <v>2014</v>
      </c>
      <c r="B18" s="4">
        <v>38</v>
      </c>
      <c r="C18" s="5" t="s">
        <v>4</v>
      </c>
      <c r="D18" s="6" t="s">
        <v>16</v>
      </c>
      <c r="E18" s="4">
        <v>395</v>
      </c>
      <c r="F18" s="4">
        <v>597</v>
      </c>
      <c r="G18" s="4">
        <v>4727</v>
      </c>
      <c r="H18" s="4">
        <v>39</v>
      </c>
      <c r="I18" s="4">
        <v>15</v>
      </c>
      <c r="J18" s="11">
        <f t="shared" si="0"/>
        <v>1.8082077051926302</v>
      </c>
      <c r="K18" s="11">
        <f t="shared" si="1"/>
        <v>1.2294807370184255</v>
      </c>
      <c r="L18" s="11">
        <f t="shared" si="2"/>
        <v>1.306532663316583</v>
      </c>
      <c r="M18" s="11">
        <f t="shared" si="3"/>
        <v>1.7468592964824121</v>
      </c>
      <c r="N18" s="12">
        <f t="shared" si="4"/>
        <v>101.5180067001675</v>
      </c>
      <c r="O18" s="1"/>
    </row>
    <row r="19" spans="1:15" ht="21.75" thickBot="1" x14ac:dyDescent="0.4">
      <c r="A19" s="14">
        <v>2015</v>
      </c>
      <c r="B19" s="15">
        <v>39</v>
      </c>
      <c r="C19" s="16" t="s">
        <v>4</v>
      </c>
      <c r="D19" s="17" t="s">
        <v>16</v>
      </c>
      <c r="E19" s="15">
        <v>198</v>
      </c>
      <c r="F19" s="15">
        <v>331</v>
      </c>
      <c r="G19" s="15">
        <v>2249</v>
      </c>
      <c r="H19" s="15">
        <v>9</v>
      </c>
      <c r="I19" s="15">
        <v>17</v>
      </c>
      <c r="J19" s="18">
        <f t="shared" si="0"/>
        <v>1.4909365558912389</v>
      </c>
      <c r="K19" s="18">
        <f t="shared" si="1"/>
        <v>0.9486404833836859</v>
      </c>
      <c r="L19" s="18">
        <f t="shared" si="2"/>
        <v>0.54380664652567978</v>
      </c>
      <c r="M19" s="18">
        <f t="shared" si="3"/>
        <v>1.0910120845921449</v>
      </c>
      <c r="N19" s="19">
        <f t="shared" si="4"/>
        <v>67.906596173212492</v>
      </c>
      <c r="O19" s="1"/>
    </row>
    <row r="20" spans="1:15" ht="21.75" thickTop="1" x14ac:dyDescent="0.35">
      <c r="A20" s="27" t="s">
        <v>17</v>
      </c>
      <c r="B20" s="28"/>
      <c r="C20" s="28"/>
      <c r="D20" s="29"/>
      <c r="E20" s="20">
        <f>SUM(E2:E19)</f>
        <v>6125</v>
      </c>
      <c r="F20" s="20">
        <f t="shared" ref="F20:I20" si="5">SUM(F2:F19)</f>
        <v>9380</v>
      </c>
      <c r="G20" s="20">
        <f t="shared" si="5"/>
        <v>71940</v>
      </c>
      <c r="H20" s="20">
        <f t="shared" si="5"/>
        <v>539</v>
      </c>
      <c r="I20" s="20">
        <f t="shared" si="5"/>
        <v>251</v>
      </c>
      <c r="J20" s="21">
        <f t="shared" si="0"/>
        <v>1.7649253731343286</v>
      </c>
      <c r="K20" s="21">
        <f t="shared" si="1"/>
        <v>1.1673773987206824</v>
      </c>
      <c r="L20" s="21">
        <f t="shared" si="2"/>
        <v>1.1492537313432836</v>
      </c>
      <c r="M20" s="21">
        <f t="shared" si="3"/>
        <v>1.7060234541577826</v>
      </c>
      <c r="N20" s="22">
        <f t="shared" si="4"/>
        <v>96.459665955934611</v>
      </c>
    </row>
  </sheetData>
  <mergeCells count="2">
    <mergeCell ref="A20:D20"/>
    <mergeCell ref="C15:N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Barnett</dc:creator>
  <cp:lastModifiedBy>Christopher Barnett</cp:lastModifiedBy>
  <dcterms:created xsi:type="dcterms:W3CDTF">2020-10-20T15:18:51Z</dcterms:created>
  <dcterms:modified xsi:type="dcterms:W3CDTF">2020-10-23T16:04:02Z</dcterms:modified>
</cp:coreProperties>
</file>