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.) Maven Analytics/1.) Data Analyst Courses/1.) Excel/6.) Advanced Excel Dashboard Design/3.) Maven Careers/"/>
    </mc:Choice>
  </mc:AlternateContent>
  <xr:revisionPtr revIDLastSave="19" documentId="13_ncr:1_{59E041F5-CA18-4B09-9F19-901DDAC8E379}" xr6:coauthVersionLast="47" xr6:coauthVersionMax="47" xr10:uidLastSave="{D9E44CC3-4B83-40E5-8354-29C3221A9AB5}"/>
  <bookViews>
    <workbookView xWindow="-120" yWindow="-120" windowWidth="29040" windowHeight="15720" activeTab="5" xr2:uid="{DB438AB8-0F60-4224-9C67-97043B861F24}"/>
  </bookViews>
  <sheets>
    <sheet name="Raw Data" sheetId="1" r:id="rId1"/>
    <sheet name="Structured Data" sheetId="2" r:id="rId2"/>
    <sheet name="HSTACK (separate)" sheetId="9" state="hidden" r:id="rId3"/>
    <sheet name="HSTACK (combined)" sheetId="5" state="hidden" r:id="rId4"/>
    <sheet name="Populations" sheetId="11" state="hidden" r:id="rId5"/>
    <sheet name="Dashboard" sheetId="8" r:id="rId6"/>
    <sheet name="Chart Title" sheetId="6" state="hidden" r:id="rId7"/>
    <sheet name="The Years" sheetId="3" state="hidden" r:id="rId8"/>
  </sheets>
  <definedNames>
    <definedName name="_xlnm._FilterDatabase" localSheetId="0" hidden="1">'Raw Data'!$A$1:$F$1919</definedName>
    <definedName name="_xlnm._FilterDatabase" localSheetId="1" hidden="1">'Structured Data'!$G$1:$H$12</definedName>
    <definedName name="Z_948164EF_B902_4A6C_8E3C_A935061C5153_.wvu.FilterData" localSheetId="0" hidden="1">'Raw Data'!$A$1:$F$1919</definedName>
    <definedName name="Z_A1F01C08_243B_48FC_94A8_F102AEB1706D_.wvu.FilterData" localSheetId="0" hidden="1">'Raw Data'!$A$1:$F$1919</definedName>
  </definedNames>
  <calcPr calcId="191028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 a="1"/>
  <c r="D15" i="2" s="1"/>
  <c r="N3" i="2" l="1" a="1"/>
  <c r="N3" i="2" s="1"/>
  <c r="C2" i="11" l="1" a="1"/>
  <c r="C2" i="11" s="1"/>
  <c r="J3" i="2" l="1" a="1"/>
  <c r="J3" i="2" s="1"/>
  <c r="B15" i="2" s="1"/>
  <c r="A3" i="2" a="1"/>
  <c r="A3" i="2" s="1"/>
  <c r="A2" i="9" s="1" a="1"/>
  <c r="A2" i="9" s="1"/>
  <c r="A2" i="3" a="1"/>
  <c r="A2" i="3" s="1"/>
  <c r="B2" i="9" l="1" a="1"/>
  <c r="B2" i="9" s="1"/>
  <c r="C2" i="9" a="1"/>
  <c r="C2" i="9" s="1"/>
  <c r="A2" i="5" l="1" a="1"/>
  <c r="A2" i="5" s="1"/>
  <c r="D3" i="2" l="1" a="1"/>
  <c r="D3" i="2" s="1"/>
  <c r="G3" i="2" a="1"/>
  <c r="G3" i="2" s="1"/>
  <c r="B3" i="2"/>
  <c r="K3" i="2" l="1" a="1"/>
  <c r="K3" i="2" s="1"/>
  <c r="P3" i="2" a="1"/>
  <c r="P3" i="2" s="1"/>
  <c r="L3" i="2" a="1"/>
  <c r="L3" i="2" s="1"/>
  <c r="O3" i="2" a="1"/>
  <c r="O3" i="2" s="1"/>
  <c r="H16" i="2"/>
  <c r="H17" i="2" s="1"/>
  <c r="H19" i="2" s="1"/>
  <c r="A1" i="6"/>
  <c r="G16" i="2"/>
  <c r="J10" i="8" l="1" a="1"/>
  <c r="J10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<sst xmlns="http://schemas.openxmlformats.org/spreadsheetml/2006/main" count="3932" uniqueCount="81">
  <si>
    <t>Year</t>
  </si>
  <si>
    <t>Industry</t>
  </si>
  <si>
    <t>State</t>
  </si>
  <si>
    <t>Establishments</t>
  </si>
  <si>
    <t>Employees</t>
  </si>
  <si>
    <t>Avg Annual Wage</t>
  </si>
  <si>
    <t>Natural Resources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</si>
  <si>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</si>
  <si>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</si>
  <si>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</si>
  <si>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</si>
  <si>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</si>
  <si>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</si>
  <si>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</si>
  <si>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</si>
  <si>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</si>
  <si>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</si>
  <si>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</si>
  <si>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</si>
  <si>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</si>
  <si>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</si>
  <si>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</si>
  <si>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</si>
  <si>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</si>
  <si>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</si>
  <si>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</si>
  <si>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</si>
  <si>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</si>
  <si>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</si>
  <si>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</si>
  <si>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</si>
  <si>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</si>
  <si>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</si>
  <si>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</si>
  <si>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</si>
  <si>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</si>
  <si>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</si>
  <si>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</si>
  <si>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</si>
  <si>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</si>
  <si>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</si>
  <si>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</si>
  <si>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</si>
  <si>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</si>
  <si>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</si>
  <si>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</si>
  <si>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</si>
  <si>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</si>
  <si>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</si>
  <si>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</si>
  <si>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</si>
  <si>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</si>
  <si>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</si>
  <si>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</si>
  <si>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</si>
  <si>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Construction</t>
  </si>
  <si>
    <t>Manufacturing</t>
  </si>
  <si>
    <t>Trade &amp; Transportation</t>
  </si>
  <si>
    <t>Information</t>
  </si>
  <si>
    <t>Finance</t>
  </si>
  <si>
    <t>Business Services</t>
  </si>
  <si>
    <t>Education &amp; Health</t>
  </si>
  <si>
    <t>Leisure &amp; Hospitality</t>
  </si>
  <si>
    <t>Other Services</t>
  </si>
  <si>
    <t>INDUSTRY FILTER</t>
  </si>
  <si>
    <t>AVG. WAGE BY INDUSTRY</t>
  </si>
  <si>
    <t>EMPLOYEES BY INDUSTRY</t>
  </si>
  <si>
    <t>WAGE &amp; EMPLOYEE TRENDS</t>
  </si>
  <si>
    <t>Selection</t>
  </si>
  <si>
    <t>Avg Wage</t>
  </si>
  <si>
    <t>DATE FILTER</t>
  </si>
  <si>
    <t>EMPLOYEES BY INDUSTRY (SELECTED)</t>
  </si>
  <si>
    <t>Others</t>
  </si>
  <si>
    <t>Percentage:</t>
  </si>
  <si>
    <t>Years</t>
  </si>
  <si>
    <t>Population (Spilled)</t>
  </si>
  <si>
    <t>Industry (Validation)</t>
  </si>
  <si>
    <t>Population (Range)</t>
  </si>
  <si>
    <t>COMPARISON BY STATE</t>
  </si>
  <si>
    <t>Year:</t>
  </si>
  <si>
    <t>Industry: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</si>
</sst>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5" fontId="0" fillId="0" borderId="0" xfId="0" applyNumberFormat="1"/>
    <xf numFmtId="0" fontId="1" fillId="3" borderId="0" xfId="0" applyFont="1" applyFill="1" applyAlignment="1">
      <alignment horizontal="left"/>
    </xf>
    <xf numFmtId="9" fontId="0" fillId="0" borderId="0" xfId="1" applyFont="1"/>
    <xf numFmtId="0" fontId="4" fillId="4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3" fontId="6" fillId="0" borderId="0" xfId="0" applyNumberFormat="1" applyFont="1"/>
    <xf numFmtId="164" fontId="6" fillId="0" borderId="0" xfId="0" applyNumberFormat="1" applyFont="1"/>
    <xf numFmtId="0" fontId="2" fillId="0" borderId="0" xfId="0" applyFont="1" applyAlignment="1">
      <alignment horizontal="centerContinuous"/>
    </xf>
    <xf numFmtId="0" fontId="3" fillId="5" borderId="0" xfId="0" applyFont="1" applyFill="1" applyAlignment="1">
      <alignment horizontal="centerContinuous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3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4">
    <dxf>
      <numFmt numFmtId="164" formatCode="&quot;$&quot;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dLbl>
              <c:idx val="0"/>
              <c:layout>
                <c:manualLayout>
                  <c:x val="-8.9420054029943838E-2"/>
                  <c:y val="-2.0338983050847456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79-4B45-B5DF-2B2EF5E92136}"/>
                </c:ext>
              </c:extLst>
            </c:dLbl>
            <c:dLbl>
              <c:idx val="1"/>
              <c:layout>
                <c:manualLayout>
                  <c:x val="-9.9939451343024704E-2"/>
                  <c:y val="-1.1299435028248588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79-4B45-B5DF-2B2EF5E92136}"/>
                </c:ext>
              </c:extLst>
            </c:dLbl>
            <c:dLbl>
              <c:idx val="2"/>
              <c:layout>
                <c:manualLayout>
                  <c:x val="-9.7309602014754581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79-4B45-B5DF-2B2EF5E92136}"/>
                </c:ext>
              </c:extLst>
            </c:dLbl>
            <c:dLbl>
              <c:idx val="3"/>
              <c:layout>
                <c:manualLayout>
                  <c:x val="-0.10256930067129492"/>
                  <c:y val="-1.807909604519782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79-4B45-B5DF-2B2EF5E92136}"/>
                </c:ext>
              </c:extLst>
            </c:dLbl>
            <c:dLbl>
              <c:idx val="4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79-4B45-B5DF-2B2EF5E92136}"/>
                </c:ext>
              </c:extLst>
            </c:dLbl>
            <c:dLbl>
              <c:idx val="5"/>
              <c:layout>
                <c:manualLayout>
                  <c:x val="-9.9939451343024802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79-4B45-B5DF-2B2EF5E92136}"/>
                </c:ext>
              </c:extLst>
            </c:dLbl>
            <c:dLbl>
              <c:idx val="6"/>
              <c:layout>
                <c:manualLayout>
                  <c:x val="-0.10271735911772904"/>
                  <c:y val="-1.5819209039548063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79-4B45-B5DF-2B2EF5E92136}"/>
                </c:ext>
              </c:extLst>
            </c:dLbl>
            <c:dLbl>
              <c:idx val="7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79-4B45-B5DF-2B2EF5E92136}"/>
                </c:ext>
              </c:extLst>
            </c:dLbl>
            <c:dLbl>
              <c:idx val="8"/>
              <c:layout>
                <c:manualLayout>
                  <c:x val="-0.1025693006712950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79-4B45-B5DF-2B2EF5E92136}"/>
                </c:ext>
              </c:extLst>
            </c:dLbl>
            <c:dLbl>
              <c:idx val="9"/>
              <c:layout>
                <c:manualLayout>
                  <c:x val="-8.6779850964160646E-2"/>
                  <c:y val="-2.485875706214690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979-4B45-B5DF-2B2EF5E921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Information</c:v>
                </c:pt>
                <c:pt idx="9">
                  <c:v>Finance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20737.416666666668</c:v>
                </c:pt>
                <c:pt idx="1">
                  <c:v>34629.270833333336</c:v>
                </c:pt>
                <c:pt idx="2">
                  <c:v>43391.395833333336</c:v>
                </c:pt>
                <c:pt idx="3">
                  <c:v>47654.729166666664</c:v>
                </c:pt>
                <c:pt idx="4">
                  <c:v>51626.702127659577</c:v>
                </c:pt>
                <c:pt idx="5">
                  <c:v>57353.829787234041</c:v>
                </c:pt>
                <c:pt idx="6">
                  <c:v>62625.291666666664</c:v>
                </c:pt>
                <c:pt idx="7">
                  <c:v>64714.4375</c:v>
                </c:pt>
                <c:pt idx="8">
                  <c:v>75580.708333333328</c:v>
                </c:pt>
                <c:pt idx="9">
                  <c:v>77330.083333333328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F-4C70-92F2-C630A3B4701D}"/>
            </c:ext>
          </c:extLst>
        </c:ser>
        <c:ser>
          <c:idx val="0"/>
          <c:order val="1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Information</c:v>
                </c:pt>
                <c:pt idx="9">
                  <c:v>Finance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20737.416666666668</c:v>
                </c:pt>
                <c:pt idx="1">
                  <c:v>34629.270833333336</c:v>
                </c:pt>
                <c:pt idx="2">
                  <c:v>43391.395833333336</c:v>
                </c:pt>
                <c:pt idx="3">
                  <c:v>47654.729166666664</c:v>
                </c:pt>
                <c:pt idx="4">
                  <c:v>51626.702127659577</c:v>
                </c:pt>
                <c:pt idx="5">
                  <c:v>57353.829787234041</c:v>
                </c:pt>
                <c:pt idx="6">
                  <c:v>62625.291666666664</c:v>
                </c:pt>
                <c:pt idx="7">
                  <c:v>64714.4375</c:v>
                </c:pt>
                <c:pt idx="8">
                  <c:v>75580.708333333328</c:v>
                </c:pt>
                <c:pt idx="9">
                  <c:v>77330.083333333328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F-4C70-92F2-C630A3B47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88274479"/>
        <c:axId val="882738095"/>
      </c:barChart>
      <c:catAx>
        <c:axId val="38827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38095"/>
        <c:crosses val="autoZero"/>
        <c:auto val="1"/>
        <c:lblAlgn val="ctr"/>
        <c:lblOffset val="100"/>
        <c:noMultiLvlLbl val="0"/>
      </c:catAx>
      <c:valAx>
        <c:axId val="882738095"/>
        <c:scaling>
          <c:orientation val="minMax"/>
        </c:scaling>
        <c:delete val="1"/>
        <c:axPos val="b"/>
        <c:numFmt formatCode="&quot;$&quot;#,##0,&quot;K&quot;" sourceLinked="0"/>
        <c:majorTickMark val="out"/>
        <c:minorTickMark val="none"/>
        <c:tickLblPos val="nextTo"/>
        <c:crossAx val="388274479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'Structured Data'!$L$2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$&quot;#,##0.00,,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Data'!$L$3:$L$6</c:f>
              <c:numCache>
                <c:formatCode>#,##0</c:formatCode>
                <c:ptCount val="4"/>
                <c:pt idx="0">
                  <c:v>6834462</c:v>
                </c:pt>
                <c:pt idx="1">
                  <c:v>7158459</c:v>
                </c:pt>
                <c:pt idx="2">
                  <c:v>7383280</c:v>
                </c:pt>
                <c:pt idx="3">
                  <c:v>7136444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8420463"/>
        <c:axId val="370946175"/>
      </c:barChart>
      <c:catAx>
        <c:axId val="4284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4.0751348985969264E-2"/>
              <c:y val="0.28475164153968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'Structured Data'!$K$2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  <a:alpha val="99000"/>
                  </a:schemeClr>
                </a:solidFill>
              </a:ln>
              <a:effectLst/>
            </c:spPr>
          </c:marker>
          <c:dLbls>
            <c:numFmt formatCode="&quot;$&quot;#,##0,\ 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Data'!$K$3:$K$6</c:f>
              <c:numCache>
                <c:formatCode>#,##0</c:formatCode>
                <c:ptCount val="4"/>
                <c:pt idx="0">
                  <c:v>57353.829787234041</c:v>
                </c:pt>
                <c:pt idx="1">
                  <c:v>59438.8125</c:v>
                </c:pt>
                <c:pt idx="2">
                  <c:v>61382.208333333336</c:v>
                </c:pt>
                <c:pt idx="3">
                  <c:v>63896.895833333336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420463"/>
        <c:axId val="370946175"/>
      </c:lineChart>
      <c:catAx>
        <c:axId val="4284204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Average</a:t>
                </a:r>
                <a:r>
                  <a:rPr lang="en-US" sz="1100" baseline="0"/>
                  <a:t> Wage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4.329830829759234E-2"/>
              <c:y val="0.18516496018202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'Structured Data'!$H$14:$H$15</c:f>
              <c:strCache>
                <c:ptCount val="2"/>
                <c:pt idx="0">
                  <c:v>EMPLOYEES BY INDUSTRY (SELECTED)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3E-418C-BF76-D49E79FF56FC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3E-418C-BF76-D49E79FF56FC}"/>
              </c:ext>
            </c:extLst>
          </c:dPt>
          <c:dLbls>
            <c:delete val="1"/>
          </c:dLbls>
          <c:cat>
            <c:strRef>
              <c:f>'Structured Data'!$G$16:$G$17</c:f>
              <c:strCache>
                <c:ptCount val="2"/>
                <c:pt idx="0">
                  <c:v>Construction</c:v>
                </c:pt>
                <c:pt idx="1">
                  <c:v>Others</c:v>
                </c:pt>
              </c:strCache>
            </c:strRef>
          </c:cat>
          <c:val>
            <c:numRef>
              <c:f>'Structured Data'!$H$16:$H$17</c:f>
              <c:numCache>
                <c:formatCode>#,##0</c:formatCode>
                <c:ptCount val="2"/>
                <c:pt idx="0">
                  <c:v>6834462</c:v>
                </c:pt>
                <c:pt idx="1">
                  <c:v>114012487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3E-418C-BF76-D49E79FF56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0</xdr:row>
      <xdr:rowOff>142875</xdr:rowOff>
    </xdr:from>
    <xdr:to>
      <xdr:col>8</xdr:col>
      <xdr:colOff>466725</xdr:colOff>
      <xdr:row>4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66724" y="142875"/>
          <a:ext cx="10544176" cy="657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 b="1">
              <a:solidFill>
                <a:sysClr val="windowText" lastClr="000000"/>
              </a:solidFill>
            </a:rPr>
            <a:t>What do </a:t>
          </a:r>
          <a:r>
            <a:rPr lang="en-US" sz="2800" b="1">
              <a:solidFill>
                <a:srgbClr val="0070C0"/>
              </a:solidFill>
            </a:rPr>
            <a:t>wage</a:t>
          </a:r>
          <a:r>
            <a:rPr lang="en-US" sz="2800" b="1">
              <a:solidFill>
                <a:sysClr val="windowText" lastClr="000000"/>
              </a:solidFill>
            </a:rPr>
            <a:t> and </a:t>
          </a:r>
          <a:r>
            <a:rPr lang="en-US" sz="2800" b="1">
              <a:solidFill>
                <a:schemeClr val="accent4"/>
              </a:solidFill>
            </a:rPr>
            <a:t>employment</a:t>
          </a:r>
          <a:r>
            <a:rPr lang="en-US" sz="2800" b="1">
              <a:solidFill>
                <a:sysClr val="windowText" lastClr="000000"/>
              </a:solidFill>
            </a:rPr>
            <a:t> figures look like by industry?</a:t>
          </a:r>
        </a:p>
      </xdr:txBody>
    </xdr:sp>
    <xdr:clientData/>
  </xdr:twoCellAnchor>
  <xdr:twoCellAnchor>
    <xdr:from>
      <xdr:col>0</xdr:col>
      <xdr:colOff>0</xdr:colOff>
      <xdr:row>6</xdr:row>
      <xdr:rowOff>171451</xdr:rowOff>
    </xdr:from>
    <xdr:to>
      <xdr:col>3</xdr:col>
      <xdr:colOff>1790700</xdr:colOff>
      <xdr:row>40</xdr:row>
      <xdr:rowOff>66675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0" y="1419226"/>
          <a:ext cx="5600700" cy="6372224"/>
          <a:chOff x="0" y="1417355"/>
          <a:chExt cx="4571999" cy="595499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388899" y="1417355"/>
            <a:ext cx="1985671" cy="3853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Average Annual </a:t>
            </a:r>
            <a:r>
              <a:rPr lang="en-US" sz="1800" b="1">
                <a:solidFill>
                  <a:srgbClr val="0070C0"/>
                </a:solidFill>
              </a:rPr>
              <a:t>Wage</a:t>
            </a:r>
          </a:p>
        </xdr:txBody>
      </xdr:sp>
      <xdr:graphicFrame macro="" fPublished="1">
        <xdr:nvGraphicFramePr>
          <xdr:cNvPr id="17" name="Chart 2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aphicFramePr>
            <a:graphicFrameLocks/>
          </xdr:cNvGraphicFramePr>
        </xdr:nvGraphicFramePr>
        <xdr:xfrm>
          <a:off x="0" y="1752600"/>
          <a:ext cx="4571999" cy="5619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3</xdr:col>
      <xdr:colOff>1371600</xdr:colOff>
      <xdr:row>22</xdr:row>
      <xdr:rowOff>57150</xdr:rowOff>
    </xdr:from>
    <xdr:to>
      <xdr:col>8</xdr:col>
      <xdr:colOff>528638</xdr:colOff>
      <xdr:row>42</xdr:row>
      <xdr:rowOff>9525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5181600" y="4352925"/>
          <a:ext cx="5891213" cy="3762375"/>
          <a:chOff x="4191000" y="4667250"/>
          <a:chExt cx="5006959" cy="3762375"/>
        </a:xfrm>
      </xdr:grpSpPr>
      <xdr:graphicFrame macro="" fPublished="1">
        <xdr:nvGraphicFramePr>
          <xdr:cNvPr id="19" name="Chart 6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GraphicFramePr>
            <a:graphicFrameLocks/>
          </xdr:cNvGraphicFramePr>
        </xdr:nvGraphicFramePr>
        <xdr:xfrm>
          <a:off x="4211621" y="6229350"/>
          <a:ext cx="4986338" cy="22002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pSpPr/>
        </xdr:nvGrpSpPr>
        <xdr:grpSpPr>
          <a:xfrm>
            <a:off x="4191000" y="4667250"/>
            <a:ext cx="4986338" cy="3067050"/>
            <a:chOff x="4619625" y="4572000"/>
            <a:chExt cx="4986338" cy="3067050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6093349" y="4572000"/>
              <a:ext cx="2264593" cy="4191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="1">
                  <a:solidFill>
                    <a:srgbClr val="0070C0"/>
                  </a:solidFill>
                </a:rPr>
                <a:t>Wage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&amp; </a:t>
              </a:r>
              <a:r>
                <a:rPr lang="en-US" sz="1800" b="1" baseline="0">
                  <a:solidFill>
                    <a:schemeClr val="accent4"/>
                  </a:solidFill>
                </a:rPr>
                <a:t>Employee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Trends</a:t>
              </a:r>
              <a:endParaRPr lang="en-US" sz="1800" b="1">
                <a:solidFill>
                  <a:sysClr val="windowText" lastClr="000000"/>
                </a:solidFill>
              </a:endParaRPr>
            </a:p>
          </xdr:txBody>
        </xdr:sp>
        <xdr:graphicFrame macro="" fPublished="1">
          <xdr:nvGraphicFramePr>
            <xdr:cNvPr id="6" name="Chart 4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aphicFramePr>
              <a:graphicFrameLocks/>
            </xdr:cNvGraphicFramePr>
          </xdr:nvGraphicFramePr>
          <xdr:xfrm>
            <a:off x="4619625" y="4848225"/>
            <a:ext cx="4986338" cy="27908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>
    <xdr:from>
      <xdr:col>4</xdr:col>
      <xdr:colOff>542924</xdr:colOff>
      <xdr:row>7</xdr:row>
      <xdr:rowOff>0</xdr:rowOff>
    </xdr:from>
    <xdr:to>
      <xdr:col>7</xdr:col>
      <xdr:colOff>1160762</xdr:colOff>
      <xdr:row>21</xdr:row>
      <xdr:rowOff>142875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6419849" y="1438275"/>
          <a:ext cx="4094463" cy="2809875"/>
          <a:chOff x="4114800" y="1447800"/>
          <a:chExt cx="3338115" cy="291465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4557314" y="1447800"/>
            <a:ext cx="289560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Share</a:t>
            </a:r>
            <a:r>
              <a:rPr lang="en-US" sz="1800" b="1" baseline="0">
                <a:solidFill>
                  <a:sysClr val="windowText" lastClr="000000"/>
                </a:solidFill>
              </a:rPr>
              <a:t> of Total </a:t>
            </a:r>
            <a:r>
              <a:rPr lang="en-US" sz="1800" b="1" baseline="0">
                <a:solidFill>
                  <a:schemeClr val="accent4"/>
                </a:solidFill>
              </a:rPr>
              <a:t>Employees</a:t>
            </a:r>
            <a:endParaRPr lang="en-US" sz="1800" b="1">
              <a:solidFill>
                <a:schemeClr val="accent4"/>
              </a:solidFill>
            </a:endParaRPr>
          </a:p>
        </xdr:txBody>
      </xdr:sp>
      <xdr:graphicFrame macro="" fPublished="1">
        <xdr:nvGraphicFramePr>
          <xdr:cNvPr id="18" name="Chart 3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aphicFramePr>
            <a:graphicFrameLocks/>
          </xdr:cNvGraphicFramePr>
        </xdr:nvGraphicFramePr>
        <xdr:xfrm>
          <a:off x="4114800" y="1809750"/>
          <a:ext cx="2914650" cy="2552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'Structured Data'!H19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4962490" y="2533650"/>
            <a:ext cx="1590676" cy="1019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60562FB-EF95-44E6-8E48-89CD3D35C018}" type="TxLink">
              <a:rPr lang="en-US" sz="6000" b="1" i="0" u="none" strike="noStrike">
                <a:solidFill>
                  <a:schemeClr val="accent4"/>
                </a:solidFill>
                <a:latin typeface="Calibri"/>
                <a:ea typeface="Calibri"/>
                <a:cs typeface="Calibri"/>
              </a:rPr>
              <a:pPr/>
              <a:t>6%</a:t>
            </a:fld>
            <a:endParaRPr lang="en-US" sz="6000" b="1">
              <a:solidFill>
                <a:schemeClr val="accent4"/>
              </a:solidFill>
            </a:endParaRPr>
          </a:p>
        </xdr:txBody>
      </xdr:sp>
    </xdr:grpSp>
    <xdr:clientData/>
  </xdr:twoCellAnchor>
  <xdr:twoCellAnchor editAs="oneCell">
    <xdr:from>
      <xdr:col>9</xdr:col>
      <xdr:colOff>0</xdr:colOff>
      <xdr:row>0</xdr:row>
      <xdr:rowOff>171451</xdr:rowOff>
    </xdr:from>
    <xdr:to>
      <xdr:col>11</xdr:col>
      <xdr:colOff>981075</xdr:colOff>
      <xdr:row>5</xdr:row>
      <xdr:rowOff>161485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5" y="171451"/>
          <a:ext cx="2714625" cy="104730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BE973-5B26-42E9-925F-76A776395022}" name="RawData" displayName="RawData" ref="A1:F1919" totalsRowShown="0" headerRowDxfId="3">
  <autoFilter ref="A1:F1919" xr:uid="{F7E52F2C-F2D3-4F44-815D-AF8D50250408}"/>
  <tableColumns count="6">
    <tableColumn id="1" xr3:uid="{3637A97F-F38A-408C-B62E-E63A09DD3FAF}" name="Year"/>
    <tableColumn id="2" xr3:uid="{4F614143-2229-4833-B8DE-74D86C609319}" name="Industry"/>
    <tableColumn id="3" xr3:uid="{A4437870-D779-4BF2-B5D6-AEEA81A266FD}" name="State"/>
    <tableColumn id="4" xr3:uid="{BF898112-4328-4650-B308-9241B2952C02}" name="Establishments" dataDxfId="2"/>
    <tableColumn id="5" xr3:uid="{342AFF68-E062-4DAA-8A70-7F8B7AE40AA2}" name="Employees" dataDxfId="1"/>
    <tableColumn id="6" xr3:uid="{C4520318-5270-43A6-A827-A4D51BBC8293}" name="Avg Annual W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sheetPr published="0"/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6.5703125" customWidth="1"/>
    <col min="5" max="5" width="12.85546875" customWidth="1"/>
    <col min="6" max="6" width="18.7109375" customWidth="1"/>
    <col min="7" max="18" width="9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2020</v>
      </c>
      <c r="B2" t="s">
        <v>6</v>
      </c>
      <c r="C2" t="s">
        <v>7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6</v>
      </c>
      <c r="C3" t="s">
        <v>8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6</v>
      </c>
      <c r="C4" t="s">
        <v>9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6</v>
      </c>
      <c r="C5" t="s">
        <v>10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6</v>
      </c>
      <c r="C6" t="s">
        <v>11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6</v>
      </c>
      <c r="C7" t="s">
        <v>12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6</v>
      </c>
      <c r="C8" t="s">
        <v>13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6</v>
      </c>
      <c r="C9" t="s">
        <v>14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6</v>
      </c>
      <c r="C10" t="s">
        <v>15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6</v>
      </c>
      <c r="C11" t="s">
        <v>16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6</v>
      </c>
      <c r="C12" t="s">
        <v>17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6</v>
      </c>
      <c r="C13" t="s">
        <v>18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6</v>
      </c>
      <c r="C14" t="s">
        <v>19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6</v>
      </c>
      <c r="C15" t="s">
        <v>20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6</v>
      </c>
      <c r="C16" t="s">
        <v>21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6</v>
      </c>
      <c r="C17" t="s">
        <v>22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6</v>
      </c>
      <c r="C18" t="s">
        <v>23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6</v>
      </c>
      <c r="C19" t="s">
        <v>24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6</v>
      </c>
      <c r="C20" t="s">
        <v>25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6</v>
      </c>
      <c r="C21" t="s">
        <v>26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6</v>
      </c>
      <c r="C22" t="s">
        <v>27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6</v>
      </c>
      <c r="C23" t="s">
        <v>28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6</v>
      </c>
      <c r="C24" t="s">
        <v>29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6</v>
      </c>
      <c r="C25" t="s">
        <v>30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6</v>
      </c>
      <c r="C26" t="s">
        <v>31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6</v>
      </c>
      <c r="C27" t="s">
        <v>32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6</v>
      </c>
      <c r="C28" t="s">
        <v>33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6</v>
      </c>
      <c r="C29" t="s">
        <v>34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6</v>
      </c>
      <c r="C30" t="s">
        <v>35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6</v>
      </c>
      <c r="C31" t="s">
        <v>36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6</v>
      </c>
      <c r="C32" t="s">
        <v>37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6</v>
      </c>
      <c r="C33" t="s">
        <v>38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6</v>
      </c>
      <c r="C34" t="s">
        <v>39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6</v>
      </c>
      <c r="C35" t="s">
        <v>40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6</v>
      </c>
      <c r="C36" t="s">
        <v>41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6</v>
      </c>
      <c r="C37" t="s">
        <v>42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6</v>
      </c>
      <c r="C38" t="s">
        <v>43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6</v>
      </c>
      <c r="C39" t="s">
        <v>44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6</v>
      </c>
      <c r="C40" t="s">
        <v>45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6</v>
      </c>
      <c r="C41" t="s">
        <v>46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6</v>
      </c>
      <c r="C42" t="s">
        <v>47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6</v>
      </c>
      <c r="C43" t="s">
        <v>48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6</v>
      </c>
      <c r="C44" t="s">
        <v>49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6</v>
      </c>
      <c r="C45" t="s">
        <v>50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6</v>
      </c>
      <c r="C46" t="s">
        <v>51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6</v>
      </c>
      <c r="C47" t="s">
        <v>52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6</v>
      </c>
      <c r="C48" t="s">
        <v>53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6</v>
      </c>
      <c r="C49" t="s">
        <v>54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55</v>
      </c>
      <c r="C50" t="s">
        <v>7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55</v>
      </c>
      <c r="C51" t="s">
        <v>8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55</v>
      </c>
      <c r="C52" t="s">
        <v>9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55</v>
      </c>
      <c r="C53" t="s">
        <v>10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55</v>
      </c>
      <c r="C54" t="s">
        <v>11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55</v>
      </c>
      <c r="C55" t="s">
        <v>12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55</v>
      </c>
      <c r="C56" t="s">
        <v>13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55</v>
      </c>
      <c r="C57" t="s">
        <v>14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55</v>
      </c>
      <c r="C58" t="s">
        <v>15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55</v>
      </c>
      <c r="C59" t="s">
        <v>16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55</v>
      </c>
      <c r="C60" t="s">
        <v>17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55</v>
      </c>
      <c r="C61" t="s">
        <v>18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55</v>
      </c>
      <c r="C62" t="s">
        <v>19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55</v>
      </c>
      <c r="C63" t="s">
        <v>20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55</v>
      </c>
      <c r="C64" t="s">
        <v>21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55</v>
      </c>
      <c r="C65" t="s">
        <v>22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55</v>
      </c>
      <c r="C66" t="s">
        <v>23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55</v>
      </c>
      <c r="C67" t="s">
        <v>24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55</v>
      </c>
      <c r="C68" t="s">
        <v>25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55</v>
      </c>
      <c r="C69" t="s">
        <v>26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55</v>
      </c>
      <c r="C70" t="s">
        <v>27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55</v>
      </c>
      <c r="C71" t="s">
        <v>28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55</v>
      </c>
      <c r="C72" t="s">
        <v>29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55</v>
      </c>
      <c r="C73" t="s">
        <v>30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55</v>
      </c>
      <c r="C74" t="s">
        <v>31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55</v>
      </c>
      <c r="C75" t="s">
        <v>32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55</v>
      </c>
      <c r="C76" t="s">
        <v>33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55</v>
      </c>
      <c r="C77" t="s">
        <v>34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55</v>
      </c>
      <c r="C78" t="s">
        <v>35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55</v>
      </c>
      <c r="C79" t="s">
        <v>36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55</v>
      </c>
      <c r="C80" t="s">
        <v>37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55</v>
      </c>
      <c r="C81" t="s">
        <v>38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55</v>
      </c>
      <c r="C82" t="s">
        <v>39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55</v>
      </c>
      <c r="C83" t="s">
        <v>40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55</v>
      </c>
      <c r="C84" t="s">
        <v>41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55</v>
      </c>
      <c r="C85" t="s">
        <v>42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55</v>
      </c>
      <c r="C86" t="s">
        <v>43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55</v>
      </c>
      <c r="C87" t="s">
        <v>44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55</v>
      </c>
      <c r="C88" t="s">
        <v>45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55</v>
      </c>
      <c r="C89" t="s">
        <v>46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55</v>
      </c>
      <c r="C90" t="s">
        <v>47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55</v>
      </c>
      <c r="C91" t="s">
        <v>48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55</v>
      </c>
      <c r="C92" t="s">
        <v>49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55</v>
      </c>
      <c r="C93" t="s">
        <v>50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55</v>
      </c>
      <c r="C94" t="s">
        <v>51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55</v>
      </c>
      <c r="C95" t="s">
        <v>52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55</v>
      </c>
      <c r="C96" t="s">
        <v>53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55</v>
      </c>
      <c r="C97" t="s">
        <v>54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56</v>
      </c>
      <c r="C98" t="s">
        <v>7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56</v>
      </c>
      <c r="C99" t="s">
        <v>8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56</v>
      </c>
      <c r="C100" t="s">
        <v>9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56</v>
      </c>
      <c r="C101" t="s">
        <v>10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56</v>
      </c>
      <c r="C102" t="s">
        <v>11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56</v>
      </c>
      <c r="C103" t="s">
        <v>12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56</v>
      </c>
      <c r="C104" t="s">
        <v>13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56</v>
      </c>
      <c r="C105" t="s">
        <v>14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56</v>
      </c>
      <c r="C106" t="s">
        <v>15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56</v>
      </c>
      <c r="C107" t="s">
        <v>16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56</v>
      </c>
      <c r="C108" t="s">
        <v>17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56</v>
      </c>
      <c r="C109" t="s">
        <v>18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56</v>
      </c>
      <c r="C110" t="s">
        <v>19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56</v>
      </c>
      <c r="C111" t="s">
        <v>20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56</v>
      </c>
      <c r="C112" t="s">
        <v>21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56</v>
      </c>
      <c r="C113" t="s">
        <v>22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56</v>
      </c>
      <c r="C114" t="s">
        <v>23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56</v>
      </c>
      <c r="C115" t="s">
        <v>24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56</v>
      </c>
      <c r="C116" t="s">
        <v>25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56</v>
      </c>
      <c r="C117" t="s">
        <v>26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56</v>
      </c>
      <c r="C118" t="s">
        <v>27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56</v>
      </c>
      <c r="C119" t="s">
        <v>28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56</v>
      </c>
      <c r="C120" t="s">
        <v>29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56</v>
      </c>
      <c r="C121" t="s">
        <v>30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56</v>
      </c>
      <c r="C122" t="s">
        <v>31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56</v>
      </c>
      <c r="C123" t="s">
        <v>32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56</v>
      </c>
      <c r="C124" t="s">
        <v>33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56</v>
      </c>
      <c r="C125" t="s">
        <v>34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56</v>
      </c>
      <c r="C126" t="s">
        <v>35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56</v>
      </c>
      <c r="C127" t="s">
        <v>36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56</v>
      </c>
      <c r="C128" t="s">
        <v>37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56</v>
      </c>
      <c r="C129" t="s">
        <v>38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56</v>
      </c>
      <c r="C130" t="s">
        <v>39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56</v>
      </c>
      <c r="C131" t="s">
        <v>40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56</v>
      </c>
      <c r="C132" t="s">
        <v>41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56</v>
      </c>
      <c r="C133" t="s">
        <v>42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56</v>
      </c>
      <c r="C134" t="s">
        <v>43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56</v>
      </c>
      <c r="C135" t="s">
        <v>44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56</v>
      </c>
      <c r="C136" t="s">
        <v>45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56</v>
      </c>
      <c r="C137" t="s">
        <v>46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56</v>
      </c>
      <c r="C138" t="s">
        <v>47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56</v>
      </c>
      <c r="C139" t="s">
        <v>48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56</v>
      </c>
      <c r="C140" t="s">
        <v>49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56</v>
      </c>
      <c r="C141" t="s">
        <v>50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56</v>
      </c>
      <c r="C142" t="s">
        <v>51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56</v>
      </c>
      <c r="C143" t="s">
        <v>52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56</v>
      </c>
      <c r="C144" t="s">
        <v>53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56</v>
      </c>
      <c r="C145" t="s">
        <v>54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57</v>
      </c>
      <c r="C146" t="s">
        <v>7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57</v>
      </c>
      <c r="C147" t="s">
        <v>8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57</v>
      </c>
      <c r="C148" t="s">
        <v>9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57</v>
      </c>
      <c r="C149" t="s">
        <v>10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57</v>
      </c>
      <c r="C150" t="s">
        <v>11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57</v>
      </c>
      <c r="C151" t="s">
        <v>12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57</v>
      </c>
      <c r="C152" t="s">
        <v>13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57</v>
      </c>
      <c r="C153" t="s">
        <v>14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57</v>
      </c>
      <c r="C154" t="s">
        <v>15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57</v>
      </c>
      <c r="C155" t="s">
        <v>16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57</v>
      </c>
      <c r="C156" t="s">
        <v>17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57</v>
      </c>
      <c r="C157" t="s">
        <v>18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57</v>
      </c>
      <c r="C158" t="s">
        <v>19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57</v>
      </c>
      <c r="C159" t="s">
        <v>20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57</v>
      </c>
      <c r="C160" t="s">
        <v>21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57</v>
      </c>
      <c r="C161" t="s">
        <v>22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57</v>
      </c>
      <c r="C162" t="s">
        <v>23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57</v>
      </c>
      <c r="C163" t="s">
        <v>24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57</v>
      </c>
      <c r="C164" t="s">
        <v>25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57</v>
      </c>
      <c r="C165" t="s">
        <v>26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57</v>
      </c>
      <c r="C166" t="s">
        <v>27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57</v>
      </c>
      <c r="C167" t="s">
        <v>28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57</v>
      </c>
      <c r="C168" t="s">
        <v>29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57</v>
      </c>
      <c r="C169" t="s">
        <v>30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57</v>
      </c>
      <c r="C170" t="s">
        <v>31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57</v>
      </c>
      <c r="C171" t="s">
        <v>32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57</v>
      </c>
      <c r="C172" t="s">
        <v>33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57</v>
      </c>
      <c r="C173" t="s">
        <v>34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57</v>
      </c>
      <c r="C174" t="s">
        <v>35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57</v>
      </c>
      <c r="C175" t="s">
        <v>36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57</v>
      </c>
      <c r="C176" t="s">
        <v>37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57</v>
      </c>
      <c r="C177" t="s">
        <v>38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57</v>
      </c>
      <c r="C178" t="s">
        <v>39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57</v>
      </c>
      <c r="C179" t="s">
        <v>40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57</v>
      </c>
      <c r="C180" t="s">
        <v>41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57</v>
      </c>
      <c r="C181" t="s">
        <v>42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57</v>
      </c>
      <c r="C182" t="s">
        <v>43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57</v>
      </c>
      <c r="C183" t="s">
        <v>44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57</v>
      </c>
      <c r="C184" t="s">
        <v>45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57</v>
      </c>
      <c r="C185" t="s">
        <v>46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57</v>
      </c>
      <c r="C186" t="s">
        <v>47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57</v>
      </c>
      <c r="C187" t="s">
        <v>48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57</v>
      </c>
      <c r="C188" t="s">
        <v>49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57</v>
      </c>
      <c r="C189" t="s">
        <v>50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57</v>
      </c>
      <c r="C190" t="s">
        <v>51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57</v>
      </c>
      <c r="C191" t="s">
        <v>52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57</v>
      </c>
      <c r="C192" t="s">
        <v>53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57</v>
      </c>
      <c r="C193" t="s">
        <v>54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58</v>
      </c>
      <c r="C194" t="s">
        <v>7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58</v>
      </c>
      <c r="C195" t="s">
        <v>8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58</v>
      </c>
      <c r="C196" t="s">
        <v>9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58</v>
      </c>
      <c r="C197" t="s">
        <v>10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58</v>
      </c>
      <c r="C198" t="s">
        <v>11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58</v>
      </c>
      <c r="C199" t="s">
        <v>12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58</v>
      </c>
      <c r="C200" t="s">
        <v>13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58</v>
      </c>
      <c r="C201" t="s">
        <v>14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58</v>
      </c>
      <c r="C202" t="s">
        <v>15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58</v>
      </c>
      <c r="C203" t="s">
        <v>16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58</v>
      </c>
      <c r="C204" t="s">
        <v>17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58</v>
      </c>
      <c r="C205" t="s">
        <v>18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58</v>
      </c>
      <c r="C206" t="s">
        <v>19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58</v>
      </c>
      <c r="C207" t="s">
        <v>20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58</v>
      </c>
      <c r="C208" t="s">
        <v>21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58</v>
      </c>
      <c r="C209" t="s">
        <v>22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58</v>
      </c>
      <c r="C210" t="s">
        <v>23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58</v>
      </c>
      <c r="C211" t="s">
        <v>24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58</v>
      </c>
      <c r="C212" t="s">
        <v>25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58</v>
      </c>
      <c r="C213" t="s">
        <v>26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58</v>
      </c>
      <c r="C214" t="s">
        <v>27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58</v>
      </c>
      <c r="C215" t="s">
        <v>28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58</v>
      </c>
      <c r="C216" t="s">
        <v>29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58</v>
      </c>
      <c r="C217" t="s">
        <v>30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58</v>
      </c>
      <c r="C218" t="s">
        <v>31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58</v>
      </c>
      <c r="C219" t="s">
        <v>32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58</v>
      </c>
      <c r="C220" t="s">
        <v>33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58</v>
      </c>
      <c r="C221" t="s">
        <v>34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58</v>
      </c>
      <c r="C222" t="s">
        <v>35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58</v>
      </c>
      <c r="C223" t="s">
        <v>36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58</v>
      </c>
      <c r="C224" t="s">
        <v>37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58</v>
      </c>
      <c r="C225" t="s">
        <v>38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58</v>
      </c>
      <c r="C226" t="s">
        <v>39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58</v>
      </c>
      <c r="C227" t="s">
        <v>40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58</v>
      </c>
      <c r="C228" t="s">
        <v>41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58</v>
      </c>
      <c r="C229" t="s">
        <v>42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58</v>
      </c>
      <c r="C230" t="s">
        <v>43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58</v>
      </c>
      <c r="C231" t="s">
        <v>44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58</v>
      </c>
      <c r="C232" t="s">
        <v>45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58</v>
      </c>
      <c r="C233" t="s">
        <v>46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58</v>
      </c>
      <c r="C234" t="s">
        <v>47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58</v>
      </c>
      <c r="C235" t="s">
        <v>48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58</v>
      </c>
      <c r="C236" t="s">
        <v>49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58</v>
      </c>
      <c r="C237" t="s">
        <v>50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58</v>
      </c>
      <c r="C238" t="s">
        <v>51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58</v>
      </c>
      <c r="C239" t="s">
        <v>52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58</v>
      </c>
      <c r="C240" t="s">
        <v>53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58</v>
      </c>
      <c r="C241" t="s">
        <v>54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59</v>
      </c>
      <c r="C242" t="s">
        <v>7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59</v>
      </c>
      <c r="C243" t="s">
        <v>8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59</v>
      </c>
      <c r="C244" t="s">
        <v>9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59</v>
      </c>
      <c r="C245" t="s">
        <v>10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59</v>
      </c>
      <c r="C246" t="s">
        <v>11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59</v>
      </c>
      <c r="C247" t="s">
        <v>12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59</v>
      </c>
      <c r="C248" t="s">
        <v>13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59</v>
      </c>
      <c r="C249" t="s">
        <v>14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59</v>
      </c>
      <c r="C250" t="s">
        <v>15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59</v>
      </c>
      <c r="C251" t="s">
        <v>16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59</v>
      </c>
      <c r="C252" t="s">
        <v>17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59</v>
      </c>
      <c r="C253" t="s">
        <v>18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59</v>
      </c>
      <c r="C254" t="s">
        <v>19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59</v>
      </c>
      <c r="C255" t="s">
        <v>20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59</v>
      </c>
      <c r="C256" t="s">
        <v>21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59</v>
      </c>
      <c r="C257" t="s">
        <v>22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59</v>
      </c>
      <c r="C258" t="s">
        <v>23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59</v>
      </c>
      <c r="C259" t="s">
        <v>24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59</v>
      </c>
      <c r="C260" t="s">
        <v>25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59</v>
      </c>
      <c r="C261" t="s">
        <v>26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59</v>
      </c>
      <c r="C262" t="s">
        <v>27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59</v>
      </c>
      <c r="C263" t="s">
        <v>28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59</v>
      </c>
      <c r="C264" t="s">
        <v>29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59</v>
      </c>
      <c r="C265" t="s">
        <v>30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59</v>
      </c>
      <c r="C266" t="s">
        <v>31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59</v>
      </c>
      <c r="C267" t="s">
        <v>32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59</v>
      </c>
      <c r="C268" t="s">
        <v>33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59</v>
      </c>
      <c r="C269" t="s">
        <v>34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59</v>
      </c>
      <c r="C270" t="s">
        <v>35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59</v>
      </c>
      <c r="C271" t="s">
        <v>36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59</v>
      </c>
      <c r="C272" t="s">
        <v>37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59</v>
      </c>
      <c r="C273" t="s">
        <v>38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59</v>
      </c>
      <c r="C274" t="s">
        <v>39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59</v>
      </c>
      <c r="C275" t="s">
        <v>40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59</v>
      </c>
      <c r="C276" t="s">
        <v>41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59</v>
      </c>
      <c r="C277" t="s">
        <v>42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59</v>
      </c>
      <c r="C278" t="s">
        <v>43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59</v>
      </c>
      <c r="C279" t="s">
        <v>44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59</v>
      </c>
      <c r="C280" t="s">
        <v>45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59</v>
      </c>
      <c r="C281" t="s">
        <v>46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59</v>
      </c>
      <c r="C282" t="s">
        <v>47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59</v>
      </c>
      <c r="C283" t="s">
        <v>48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59</v>
      </c>
      <c r="C284" t="s">
        <v>49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59</v>
      </c>
      <c r="C285" t="s">
        <v>50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59</v>
      </c>
      <c r="C286" t="s">
        <v>51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59</v>
      </c>
      <c r="C287" t="s">
        <v>52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59</v>
      </c>
      <c r="C288" t="s">
        <v>53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59</v>
      </c>
      <c r="C289" t="s">
        <v>54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60</v>
      </c>
      <c r="C290" t="s">
        <v>7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60</v>
      </c>
      <c r="C291" t="s">
        <v>8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60</v>
      </c>
      <c r="C292" t="s">
        <v>9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60</v>
      </c>
      <c r="C293" t="s">
        <v>10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60</v>
      </c>
      <c r="C294" t="s">
        <v>11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60</v>
      </c>
      <c r="C295" t="s">
        <v>12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60</v>
      </c>
      <c r="C296" t="s">
        <v>13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60</v>
      </c>
      <c r="C297" t="s">
        <v>14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60</v>
      </c>
      <c r="C298" t="s">
        <v>15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60</v>
      </c>
      <c r="C299" t="s">
        <v>16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60</v>
      </c>
      <c r="C300" t="s">
        <v>17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60</v>
      </c>
      <c r="C301" t="s">
        <v>18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60</v>
      </c>
      <c r="C302" t="s">
        <v>19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60</v>
      </c>
      <c r="C303" t="s">
        <v>20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60</v>
      </c>
      <c r="C304" t="s">
        <v>21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60</v>
      </c>
      <c r="C305" t="s">
        <v>22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60</v>
      </c>
      <c r="C306" t="s">
        <v>23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60</v>
      </c>
      <c r="C307" t="s">
        <v>24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60</v>
      </c>
      <c r="C308" t="s">
        <v>25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60</v>
      </c>
      <c r="C309" t="s">
        <v>26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60</v>
      </c>
      <c r="C310" t="s">
        <v>27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60</v>
      </c>
      <c r="C311" t="s">
        <v>28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60</v>
      </c>
      <c r="C312" t="s">
        <v>29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60</v>
      </c>
      <c r="C313" t="s">
        <v>30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60</v>
      </c>
      <c r="C314" t="s">
        <v>31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60</v>
      </c>
      <c r="C315" t="s">
        <v>32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60</v>
      </c>
      <c r="C316" t="s">
        <v>33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60</v>
      </c>
      <c r="C317" t="s">
        <v>34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60</v>
      </c>
      <c r="C318" t="s">
        <v>35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60</v>
      </c>
      <c r="C319" t="s">
        <v>36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60</v>
      </c>
      <c r="C320" t="s">
        <v>37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60</v>
      </c>
      <c r="C321" t="s">
        <v>38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60</v>
      </c>
      <c r="C322" t="s">
        <v>39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60</v>
      </c>
      <c r="C323" t="s">
        <v>40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60</v>
      </c>
      <c r="C324" t="s">
        <v>41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60</v>
      </c>
      <c r="C325" t="s">
        <v>42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60</v>
      </c>
      <c r="C326" t="s">
        <v>43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60</v>
      </c>
      <c r="C327" t="s">
        <v>44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60</v>
      </c>
      <c r="C328" t="s">
        <v>45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60</v>
      </c>
      <c r="C329" t="s">
        <v>46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60</v>
      </c>
      <c r="C330" t="s">
        <v>47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60</v>
      </c>
      <c r="C331" t="s">
        <v>48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60</v>
      </c>
      <c r="C332" t="s">
        <v>49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60</v>
      </c>
      <c r="C333" t="s">
        <v>50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60</v>
      </c>
      <c r="C334" t="s">
        <v>51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60</v>
      </c>
      <c r="C335" t="s">
        <v>52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60</v>
      </c>
      <c r="C336" t="s">
        <v>53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60</v>
      </c>
      <c r="C337" t="s">
        <v>54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61</v>
      </c>
      <c r="C338" t="s">
        <v>7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61</v>
      </c>
      <c r="C339" t="s">
        <v>8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61</v>
      </c>
      <c r="C340" t="s">
        <v>9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61</v>
      </c>
      <c r="C341" t="s">
        <v>10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61</v>
      </c>
      <c r="C342" t="s">
        <v>11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61</v>
      </c>
      <c r="C343" t="s">
        <v>12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61</v>
      </c>
      <c r="C344" t="s">
        <v>13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61</v>
      </c>
      <c r="C345" t="s">
        <v>14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61</v>
      </c>
      <c r="C346" t="s">
        <v>15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61</v>
      </c>
      <c r="C347" t="s">
        <v>16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61</v>
      </c>
      <c r="C348" t="s">
        <v>17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61</v>
      </c>
      <c r="C349" t="s">
        <v>18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61</v>
      </c>
      <c r="C350" t="s">
        <v>19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61</v>
      </c>
      <c r="C351" t="s">
        <v>20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61</v>
      </c>
      <c r="C352" t="s">
        <v>21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61</v>
      </c>
      <c r="C353" t="s">
        <v>22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61</v>
      </c>
      <c r="C354" t="s">
        <v>23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61</v>
      </c>
      <c r="C355" t="s">
        <v>24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61</v>
      </c>
      <c r="C356" t="s">
        <v>25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61</v>
      </c>
      <c r="C357" t="s">
        <v>26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61</v>
      </c>
      <c r="C358" t="s">
        <v>27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61</v>
      </c>
      <c r="C359" t="s">
        <v>28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61</v>
      </c>
      <c r="C360" t="s">
        <v>29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61</v>
      </c>
      <c r="C361" t="s">
        <v>30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61</v>
      </c>
      <c r="C362" t="s">
        <v>31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61</v>
      </c>
      <c r="C363" t="s">
        <v>32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61</v>
      </c>
      <c r="C364" t="s">
        <v>33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61</v>
      </c>
      <c r="C365" t="s">
        <v>34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61</v>
      </c>
      <c r="C366" t="s">
        <v>35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61</v>
      </c>
      <c r="C367" t="s">
        <v>36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61</v>
      </c>
      <c r="C368" t="s">
        <v>37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61</v>
      </c>
      <c r="C369" t="s">
        <v>38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61</v>
      </c>
      <c r="C370" t="s">
        <v>39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61</v>
      </c>
      <c r="C371" t="s">
        <v>40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61</v>
      </c>
      <c r="C372" t="s">
        <v>41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61</v>
      </c>
      <c r="C373" t="s">
        <v>42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61</v>
      </c>
      <c r="C374" t="s">
        <v>43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61</v>
      </c>
      <c r="C375" t="s">
        <v>44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61</v>
      </c>
      <c r="C376" t="s">
        <v>45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61</v>
      </c>
      <c r="C377" t="s">
        <v>46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61</v>
      </c>
      <c r="C378" t="s">
        <v>47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61</v>
      </c>
      <c r="C379" t="s">
        <v>48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61</v>
      </c>
      <c r="C380" t="s">
        <v>49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61</v>
      </c>
      <c r="C381" t="s">
        <v>50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61</v>
      </c>
      <c r="C382" t="s">
        <v>51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61</v>
      </c>
      <c r="C383" t="s">
        <v>52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61</v>
      </c>
      <c r="C384" t="s">
        <v>53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61</v>
      </c>
      <c r="C385" t="s">
        <v>54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62</v>
      </c>
      <c r="C386" t="s">
        <v>7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62</v>
      </c>
      <c r="C387" t="s">
        <v>8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62</v>
      </c>
      <c r="C388" t="s">
        <v>9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62</v>
      </c>
      <c r="C389" t="s">
        <v>10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62</v>
      </c>
      <c r="C390" t="s">
        <v>11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62</v>
      </c>
      <c r="C391" t="s">
        <v>12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62</v>
      </c>
      <c r="C392" t="s">
        <v>13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62</v>
      </c>
      <c r="C393" t="s">
        <v>14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62</v>
      </c>
      <c r="C394" t="s">
        <v>15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62</v>
      </c>
      <c r="C395" t="s">
        <v>16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62</v>
      </c>
      <c r="C396" t="s">
        <v>17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62</v>
      </c>
      <c r="C397" t="s">
        <v>18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62</v>
      </c>
      <c r="C398" t="s">
        <v>19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62</v>
      </c>
      <c r="C399" t="s">
        <v>20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62</v>
      </c>
      <c r="C400" t="s">
        <v>21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62</v>
      </c>
      <c r="C401" t="s">
        <v>22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62</v>
      </c>
      <c r="C402" t="s">
        <v>23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62</v>
      </c>
      <c r="C403" t="s">
        <v>24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62</v>
      </c>
      <c r="C404" t="s">
        <v>25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62</v>
      </c>
      <c r="C405" t="s">
        <v>26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62</v>
      </c>
      <c r="C406" t="s">
        <v>27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62</v>
      </c>
      <c r="C407" t="s">
        <v>28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62</v>
      </c>
      <c r="C408" t="s">
        <v>29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62</v>
      </c>
      <c r="C409" t="s">
        <v>30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62</v>
      </c>
      <c r="C410" t="s">
        <v>31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62</v>
      </c>
      <c r="C411" t="s">
        <v>32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62</v>
      </c>
      <c r="C412" t="s">
        <v>33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62</v>
      </c>
      <c r="C413" t="s">
        <v>34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62</v>
      </c>
      <c r="C414" t="s">
        <v>35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62</v>
      </c>
      <c r="C415" t="s">
        <v>36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62</v>
      </c>
      <c r="C416" t="s">
        <v>37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62</v>
      </c>
      <c r="C417" t="s">
        <v>38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62</v>
      </c>
      <c r="C418" t="s">
        <v>39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62</v>
      </c>
      <c r="C419" t="s">
        <v>40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62</v>
      </c>
      <c r="C420" t="s">
        <v>41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62</v>
      </c>
      <c r="C421" t="s">
        <v>42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62</v>
      </c>
      <c r="C422" t="s">
        <v>43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62</v>
      </c>
      <c r="C423" t="s">
        <v>44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62</v>
      </c>
      <c r="C424" t="s">
        <v>45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62</v>
      </c>
      <c r="C425" t="s">
        <v>46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62</v>
      </c>
      <c r="C426" t="s">
        <v>47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62</v>
      </c>
      <c r="C427" t="s">
        <v>48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62</v>
      </c>
      <c r="C428" t="s">
        <v>49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62</v>
      </c>
      <c r="C429" t="s">
        <v>50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62</v>
      </c>
      <c r="C430" t="s">
        <v>51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62</v>
      </c>
      <c r="C431" t="s">
        <v>52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62</v>
      </c>
      <c r="C432" t="s">
        <v>53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62</v>
      </c>
      <c r="C433" t="s">
        <v>54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63</v>
      </c>
      <c r="C434" t="s">
        <v>7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63</v>
      </c>
      <c r="C435" t="s">
        <v>8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63</v>
      </c>
      <c r="C436" t="s">
        <v>9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63</v>
      </c>
      <c r="C437" t="s">
        <v>10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63</v>
      </c>
      <c r="C438" t="s">
        <v>11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63</v>
      </c>
      <c r="C439" t="s">
        <v>12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63</v>
      </c>
      <c r="C440" t="s">
        <v>13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63</v>
      </c>
      <c r="C441" t="s">
        <v>14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63</v>
      </c>
      <c r="C442" t="s">
        <v>15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63</v>
      </c>
      <c r="C443" t="s">
        <v>16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63</v>
      </c>
      <c r="C444" t="s">
        <v>17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63</v>
      </c>
      <c r="C445" t="s">
        <v>18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63</v>
      </c>
      <c r="C446" t="s">
        <v>19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63</v>
      </c>
      <c r="C447" t="s">
        <v>20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63</v>
      </c>
      <c r="C448" t="s">
        <v>21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63</v>
      </c>
      <c r="C449" t="s">
        <v>22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63</v>
      </c>
      <c r="C450" t="s">
        <v>23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63</v>
      </c>
      <c r="C451" t="s">
        <v>24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63</v>
      </c>
      <c r="C452" t="s">
        <v>25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63</v>
      </c>
      <c r="C453" t="s">
        <v>26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63</v>
      </c>
      <c r="C454" t="s">
        <v>27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63</v>
      </c>
      <c r="C455" t="s">
        <v>28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63</v>
      </c>
      <c r="C456" t="s">
        <v>29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63</v>
      </c>
      <c r="C457" t="s">
        <v>30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63</v>
      </c>
      <c r="C458" t="s">
        <v>31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63</v>
      </c>
      <c r="C459" t="s">
        <v>32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63</v>
      </c>
      <c r="C460" t="s">
        <v>33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63</v>
      </c>
      <c r="C461" t="s">
        <v>34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63</v>
      </c>
      <c r="C462" t="s">
        <v>35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63</v>
      </c>
      <c r="C463" t="s">
        <v>36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63</v>
      </c>
      <c r="C464" t="s">
        <v>37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63</v>
      </c>
      <c r="C465" t="s">
        <v>38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63</v>
      </c>
      <c r="C466" t="s">
        <v>39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63</v>
      </c>
      <c r="C467" t="s">
        <v>40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63</v>
      </c>
      <c r="C468" t="s">
        <v>41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63</v>
      </c>
      <c r="C469" t="s">
        <v>42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63</v>
      </c>
      <c r="C470" t="s">
        <v>43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63</v>
      </c>
      <c r="C471" t="s">
        <v>44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63</v>
      </c>
      <c r="C472" t="s">
        <v>45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63</v>
      </c>
      <c r="C473" t="s">
        <v>46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63</v>
      </c>
      <c r="C474" t="s">
        <v>47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63</v>
      </c>
      <c r="C475" t="s">
        <v>48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63</v>
      </c>
      <c r="C476" t="s">
        <v>49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63</v>
      </c>
      <c r="C477" t="s">
        <v>50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63</v>
      </c>
      <c r="C478" t="s">
        <v>51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63</v>
      </c>
      <c r="C479" t="s">
        <v>52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63</v>
      </c>
      <c r="C480" t="s">
        <v>53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63</v>
      </c>
      <c r="C481" t="s">
        <v>54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6</v>
      </c>
      <c r="C482" t="s">
        <v>7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6</v>
      </c>
      <c r="C483" t="s">
        <v>8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6</v>
      </c>
      <c r="C484" t="s">
        <v>9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6</v>
      </c>
      <c r="C485" t="s">
        <v>10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6</v>
      </c>
      <c r="C486" t="s">
        <v>11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6</v>
      </c>
      <c r="C487" t="s">
        <v>12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6</v>
      </c>
      <c r="C488" t="s">
        <v>13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6</v>
      </c>
      <c r="C489" t="s">
        <v>14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6</v>
      </c>
      <c r="C490" t="s">
        <v>15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6</v>
      </c>
      <c r="C491" t="s">
        <v>16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6</v>
      </c>
      <c r="C492" t="s">
        <v>17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6</v>
      </c>
      <c r="C493" t="s">
        <v>18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6</v>
      </c>
      <c r="C494" t="s">
        <v>19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6</v>
      </c>
      <c r="C495" t="s">
        <v>20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6</v>
      </c>
      <c r="C496" t="s">
        <v>21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6</v>
      </c>
      <c r="C497" t="s">
        <v>22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6</v>
      </c>
      <c r="C498" t="s">
        <v>23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6</v>
      </c>
      <c r="C499" t="s">
        <v>24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6</v>
      </c>
      <c r="C500" t="s">
        <v>25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6</v>
      </c>
      <c r="C501" t="s">
        <v>26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6</v>
      </c>
      <c r="C502" t="s">
        <v>27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6</v>
      </c>
      <c r="C503" t="s">
        <v>28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6</v>
      </c>
      <c r="C504" t="s">
        <v>29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6</v>
      </c>
      <c r="C505" t="s">
        <v>30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6</v>
      </c>
      <c r="C506" t="s">
        <v>31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6</v>
      </c>
      <c r="C507" t="s">
        <v>32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6</v>
      </c>
      <c r="C508" t="s">
        <v>33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6</v>
      </c>
      <c r="C509" t="s">
        <v>34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6</v>
      </c>
      <c r="C510" t="s">
        <v>35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6</v>
      </c>
      <c r="C511" t="s">
        <v>36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6</v>
      </c>
      <c r="C512" t="s">
        <v>37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6</v>
      </c>
      <c r="C513" t="s">
        <v>38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6</v>
      </c>
      <c r="C514" t="s">
        <v>39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6</v>
      </c>
      <c r="C515" t="s">
        <v>40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6</v>
      </c>
      <c r="C516" t="s">
        <v>41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6</v>
      </c>
      <c r="C517" t="s">
        <v>42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6</v>
      </c>
      <c r="C518" t="s">
        <v>43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6</v>
      </c>
      <c r="C519" t="s">
        <v>44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6</v>
      </c>
      <c r="C520" t="s">
        <v>45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6</v>
      </c>
      <c r="C521" t="s">
        <v>46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6</v>
      </c>
      <c r="C522" t="s">
        <v>47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6</v>
      </c>
      <c r="C523" t="s">
        <v>48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6</v>
      </c>
      <c r="C524" t="s">
        <v>49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6</v>
      </c>
      <c r="C525" t="s">
        <v>50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6</v>
      </c>
      <c r="C526" t="s">
        <v>51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6</v>
      </c>
      <c r="C527" t="s">
        <v>52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6</v>
      </c>
      <c r="C528" t="s">
        <v>53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6</v>
      </c>
      <c r="C529" t="s">
        <v>54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55</v>
      </c>
      <c r="C530" t="s">
        <v>7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55</v>
      </c>
      <c r="C531" t="s">
        <v>8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55</v>
      </c>
      <c r="C532" t="s">
        <v>9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55</v>
      </c>
      <c r="C533" t="s">
        <v>10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55</v>
      </c>
      <c r="C534" t="s">
        <v>11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55</v>
      </c>
      <c r="C535" t="s">
        <v>12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55</v>
      </c>
      <c r="C536" t="s">
        <v>13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55</v>
      </c>
      <c r="C537" t="s">
        <v>14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55</v>
      </c>
      <c r="C538" t="s">
        <v>15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55</v>
      </c>
      <c r="C539" t="s">
        <v>16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55</v>
      </c>
      <c r="C540" t="s">
        <v>17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55</v>
      </c>
      <c r="C541" t="s">
        <v>18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55</v>
      </c>
      <c r="C542" t="s">
        <v>19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55</v>
      </c>
      <c r="C543" t="s">
        <v>20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55</v>
      </c>
      <c r="C544" t="s">
        <v>21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55</v>
      </c>
      <c r="C545" t="s">
        <v>22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55</v>
      </c>
      <c r="C546" t="s">
        <v>23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55</v>
      </c>
      <c r="C547" t="s">
        <v>24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55</v>
      </c>
      <c r="C548" t="s">
        <v>25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55</v>
      </c>
      <c r="C549" t="s">
        <v>26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55</v>
      </c>
      <c r="C550" t="s">
        <v>27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55</v>
      </c>
      <c r="C551" t="s">
        <v>28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55</v>
      </c>
      <c r="C552" t="s">
        <v>29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55</v>
      </c>
      <c r="C553" t="s">
        <v>30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55</v>
      </c>
      <c r="C554" t="s">
        <v>31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55</v>
      </c>
      <c r="C555" t="s">
        <v>32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55</v>
      </c>
      <c r="C556" t="s">
        <v>33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55</v>
      </c>
      <c r="C557" t="s">
        <v>34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55</v>
      </c>
      <c r="C558" t="s">
        <v>35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55</v>
      </c>
      <c r="C559" t="s">
        <v>36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55</v>
      </c>
      <c r="C560" t="s">
        <v>37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55</v>
      </c>
      <c r="C561" t="s">
        <v>38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55</v>
      </c>
      <c r="C562" t="s">
        <v>39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55</v>
      </c>
      <c r="C563" t="s">
        <v>40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55</v>
      </c>
      <c r="C564" t="s">
        <v>41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55</v>
      </c>
      <c r="C565" t="s">
        <v>42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55</v>
      </c>
      <c r="C566" t="s">
        <v>43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55</v>
      </c>
      <c r="C567" t="s">
        <v>44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55</v>
      </c>
      <c r="C568" t="s">
        <v>45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55</v>
      </c>
      <c r="C569" t="s">
        <v>46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55</v>
      </c>
      <c r="C570" t="s">
        <v>47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55</v>
      </c>
      <c r="C571" t="s">
        <v>48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55</v>
      </c>
      <c r="C572" t="s">
        <v>49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55</v>
      </c>
      <c r="C573" t="s">
        <v>50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55</v>
      </c>
      <c r="C574" t="s">
        <v>51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55</v>
      </c>
      <c r="C575" t="s">
        <v>52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55</v>
      </c>
      <c r="C576" t="s">
        <v>53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55</v>
      </c>
      <c r="C577" t="s">
        <v>54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56</v>
      </c>
      <c r="C578" t="s">
        <v>7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56</v>
      </c>
      <c r="C579" t="s">
        <v>8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56</v>
      </c>
      <c r="C580" t="s">
        <v>9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56</v>
      </c>
      <c r="C581" t="s">
        <v>10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56</v>
      </c>
      <c r="C582" t="s">
        <v>11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56</v>
      </c>
      <c r="C583" t="s">
        <v>12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56</v>
      </c>
      <c r="C584" t="s">
        <v>13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56</v>
      </c>
      <c r="C585" t="s">
        <v>14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56</v>
      </c>
      <c r="C586" t="s">
        <v>15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56</v>
      </c>
      <c r="C587" t="s">
        <v>16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56</v>
      </c>
      <c r="C588" t="s">
        <v>17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56</v>
      </c>
      <c r="C589" t="s">
        <v>18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56</v>
      </c>
      <c r="C590" t="s">
        <v>19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56</v>
      </c>
      <c r="C591" t="s">
        <v>20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56</v>
      </c>
      <c r="C592" t="s">
        <v>21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56</v>
      </c>
      <c r="C593" t="s">
        <v>22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56</v>
      </c>
      <c r="C594" t="s">
        <v>23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56</v>
      </c>
      <c r="C595" t="s">
        <v>24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56</v>
      </c>
      <c r="C596" t="s">
        <v>25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56</v>
      </c>
      <c r="C597" t="s">
        <v>26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56</v>
      </c>
      <c r="C598" t="s">
        <v>27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56</v>
      </c>
      <c r="C599" t="s">
        <v>28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56</v>
      </c>
      <c r="C600" t="s">
        <v>29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56</v>
      </c>
      <c r="C601" t="s">
        <v>30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56</v>
      </c>
      <c r="C602" t="s">
        <v>31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56</v>
      </c>
      <c r="C603" t="s">
        <v>32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56</v>
      </c>
      <c r="C604" t="s">
        <v>33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56</v>
      </c>
      <c r="C605" t="s">
        <v>34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56</v>
      </c>
      <c r="C606" t="s">
        <v>35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56</v>
      </c>
      <c r="C607" t="s">
        <v>36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56</v>
      </c>
      <c r="C608" t="s">
        <v>37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56</v>
      </c>
      <c r="C609" t="s">
        <v>38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56</v>
      </c>
      <c r="C610" t="s">
        <v>39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56</v>
      </c>
      <c r="C611" t="s">
        <v>40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56</v>
      </c>
      <c r="C612" t="s">
        <v>41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56</v>
      </c>
      <c r="C613" t="s">
        <v>42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56</v>
      </c>
      <c r="C614" t="s">
        <v>43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56</v>
      </c>
      <c r="C615" t="s">
        <v>44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56</v>
      </c>
      <c r="C616" t="s">
        <v>45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56</v>
      </c>
      <c r="C617" t="s">
        <v>46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56</v>
      </c>
      <c r="C618" t="s">
        <v>47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56</v>
      </c>
      <c r="C619" t="s">
        <v>48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56</v>
      </c>
      <c r="C620" t="s">
        <v>49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56</v>
      </c>
      <c r="C621" t="s">
        <v>50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56</v>
      </c>
      <c r="C622" t="s">
        <v>51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56</v>
      </c>
      <c r="C623" t="s">
        <v>52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56</v>
      </c>
      <c r="C624" t="s">
        <v>53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56</v>
      </c>
      <c r="C625" t="s">
        <v>54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57</v>
      </c>
      <c r="C626" t="s">
        <v>7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57</v>
      </c>
      <c r="C627" t="s">
        <v>8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57</v>
      </c>
      <c r="C628" t="s">
        <v>9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57</v>
      </c>
      <c r="C629" t="s">
        <v>10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57</v>
      </c>
      <c r="C630" t="s">
        <v>11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57</v>
      </c>
      <c r="C631" t="s">
        <v>12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57</v>
      </c>
      <c r="C632" t="s">
        <v>13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57</v>
      </c>
      <c r="C633" t="s">
        <v>14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57</v>
      </c>
      <c r="C634" t="s">
        <v>15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57</v>
      </c>
      <c r="C635" t="s">
        <v>16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57</v>
      </c>
      <c r="C636" t="s">
        <v>17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57</v>
      </c>
      <c r="C637" t="s">
        <v>18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57</v>
      </c>
      <c r="C638" t="s">
        <v>19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57</v>
      </c>
      <c r="C639" t="s">
        <v>20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57</v>
      </c>
      <c r="C640" t="s">
        <v>21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57</v>
      </c>
      <c r="C641" t="s">
        <v>22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57</v>
      </c>
      <c r="C642" t="s">
        <v>23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57</v>
      </c>
      <c r="C643" t="s">
        <v>24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57</v>
      </c>
      <c r="C644" t="s">
        <v>25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57</v>
      </c>
      <c r="C645" t="s">
        <v>26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57</v>
      </c>
      <c r="C646" t="s">
        <v>27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57</v>
      </c>
      <c r="C647" t="s">
        <v>28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57</v>
      </c>
      <c r="C648" t="s">
        <v>29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57</v>
      </c>
      <c r="C649" t="s">
        <v>30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57</v>
      </c>
      <c r="C650" t="s">
        <v>31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57</v>
      </c>
      <c r="C651" t="s">
        <v>32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57</v>
      </c>
      <c r="C652" t="s">
        <v>33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57</v>
      </c>
      <c r="C653" t="s">
        <v>34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57</v>
      </c>
      <c r="C654" t="s">
        <v>35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57</v>
      </c>
      <c r="C655" t="s">
        <v>36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57</v>
      </c>
      <c r="C656" t="s">
        <v>37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57</v>
      </c>
      <c r="C657" t="s">
        <v>38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57</v>
      </c>
      <c r="C658" t="s">
        <v>39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57</v>
      </c>
      <c r="C659" t="s">
        <v>40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57</v>
      </c>
      <c r="C660" t="s">
        <v>41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57</v>
      </c>
      <c r="C661" t="s">
        <v>42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57</v>
      </c>
      <c r="C662" t="s">
        <v>43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57</v>
      </c>
      <c r="C663" t="s">
        <v>44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57</v>
      </c>
      <c r="C664" t="s">
        <v>45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57</v>
      </c>
      <c r="C665" t="s">
        <v>46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57</v>
      </c>
      <c r="C666" t="s">
        <v>47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57</v>
      </c>
      <c r="C667" t="s">
        <v>48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57</v>
      </c>
      <c r="C668" t="s">
        <v>49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57</v>
      </c>
      <c r="C669" t="s">
        <v>50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57</v>
      </c>
      <c r="C670" t="s">
        <v>51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57</v>
      </c>
      <c r="C671" t="s">
        <v>52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57</v>
      </c>
      <c r="C672" t="s">
        <v>53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57</v>
      </c>
      <c r="C673" t="s">
        <v>54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58</v>
      </c>
      <c r="C674" t="s">
        <v>7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58</v>
      </c>
      <c r="C675" t="s">
        <v>8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58</v>
      </c>
      <c r="C676" t="s">
        <v>9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58</v>
      </c>
      <c r="C677" t="s">
        <v>10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58</v>
      </c>
      <c r="C678" t="s">
        <v>11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58</v>
      </c>
      <c r="C679" t="s">
        <v>12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58</v>
      </c>
      <c r="C680" t="s">
        <v>13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58</v>
      </c>
      <c r="C681" t="s">
        <v>14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58</v>
      </c>
      <c r="C682" t="s">
        <v>15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58</v>
      </c>
      <c r="C683" t="s">
        <v>16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58</v>
      </c>
      <c r="C684" t="s">
        <v>17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58</v>
      </c>
      <c r="C685" t="s">
        <v>18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58</v>
      </c>
      <c r="C686" t="s">
        <v>19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58</v>
      </c>
      <c r="C687" t="s">
        <v>20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58</v>
      </c>
      <c r="C688" t="s">
        <v>21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58</v>
      </c>
      <c r="C689" t="s">
        <v>22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58</v>
      </c>
      <c r="C690" t="s">
        <v>23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58</v>
      </c>
      <c r="C691" t="s">
        <v>24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58</v>
      </c>
      <c r="C692" t="s">
        <v>25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58</v>
      </c>
      <c r="C693" t="s">
        <v>26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58</v>
      </c>
      <c r="C694" t="s">
        <v>27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58</v>
      </c>
      <c r="C695" t="s">
        <v>28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58</v>
      </c>
      <c r="C696" t="s">
        <v>29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58</v>
      </c>
      <c r="C697" t="s">
        <v>30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58</v>
      </c>
      <c r="C698" t="s">
        <v>31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58</v>
      </c>
      <c r="C699" t="s">
        <v>32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58</v>
      </c>
      <c r="C700" t="s">
        <v>33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58</v>
      </c>
      <c r="C701" t="s">
        <v>34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58</v>
      </c>
      <c r="C702" t="s">
        <v>35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58</v>
      </c>
      <c r="C703" t="s">
        <v>36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58</v>
      </c>
      <c r="C704" t="s">
        <v>37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58</v>
      </c>
      <c r="C705" t="s">
        <v>38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58</v>
      </c>
      <c r="C706" t="s">
        <v>39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58</v>
      </c>
      <c r="C707" t="s">
        <v>40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58</v>
      </c>
      <c r="C708" t="s">
        <v>41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58</v>
      </c>
      <c r="C709" t="s">
        <v>42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58</v>
      </c>
      <c r="C710" t="s">
        <v>43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58</v>
      </c>
      <c r="C711" t="s">
        <v>44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58</v>
      </c>
      <c r="C712" t="s">
        <v>45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58</v>
      </c>
      <c r="C713" t="s">
        <v>46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58</v>
      </c>
      <c r="C714" t="s">
        <v>47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58</v>
      </c>
      <c r="C715" t="s">
        <v>48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58</v>
      </c>
      <c r="C716" t="s">
        <v>49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58</v>
      </c>
      <c r="C717" t="s">
        <v>50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58</v>
      </c>
      <c r="C718" t="s">
        <v>51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58</v>
      </c>
      <c r="C719" t="s">
        <v>52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58</v>
      </c>
      <c r="C720" t="s">
        <v>53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58</v>
      </c>
      <c r="C721" t="s">
        <v>54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59</v>
      </c>
      <c r="C722" t="s">
        <v>7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59</v>
      </c>
      <c r="C723" t="s">
        <v>8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59</v>
      </c>
      <c r="C724" t="s">
        <v>9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59</v>
      </c>
      <c r="C725" t="s">
        <v>10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59</v>
      </c>
      <c r="C726" t="s">
        <v>11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59</v>
      </c>
      <c r="C727" t="s">
        <v>12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59</v>
      </c>
      <c r="C728" t="s">
        <v>13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59</v>
      </c>
      <c r="C729" t="s">
        <v>14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59</v>
      </c>
      <c r="C730" t="s">
        <v>15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59</v>
      </c>
      <c r="C731" t="s">
        <v>16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59</v>
      </c>
      <c r="C732" t="s">
        <v>17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59</v>
      </c>
      <c r="C733" t="s">
        <v>18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59</v>
      </c>
      <c r="C734" t="s">
        <v>19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59</v>
      </c>
      <c r="C735" t="s">
        <v>20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59</v>
      </c>
      <c r="C736" t="s">
        <v>21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59</v>
      </c>
      <c r="C737" t="s">
        <v>22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59</v>
      </c>
      <c r="C738" t="s">
        <v>23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59</v>
      </c>
      <c r="C739" t="s">
        <v>24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59</v>
      </c>
      <c r="C740" t="s">
        <v>25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59</v>
      </c>
      <c r="C741" t="s">
        <v>26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59</v>
      </c>
      <c r="C742" t="s">
        <v>27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59</v>
      </c>
      <c r="C743" t="s">
        <v>28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59</v>
      </c>
      <c r="C744" t="s">
        <v>29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59</v>
      </c>
      <c r="C745" t="s">
        <v>30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59</v>
      </c>
      <c r="C746" t="s">
        <v>31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59</v>
      </c>
      <c r="C747" t="s">
        <v>32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59</v>
      </c>
      <c r="C748" t="s">
        <v>33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59</v>
      </c>
      <c r="C749" t="s">
        <v>34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59</v>
      </c>
      <c r="C750" t="s">
        <v>35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59</v>
      </c>
      <c r="C751" t="s">
        <v>36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59</v>
      </c>
      <c r="C752" t="s">
        <v>37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59</v>
      </c>
      <c r="C753" t="s">
        <v>38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59</v>
      </c>
      <c r="C754" t="s">
        <v>39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59</v>
      </c>
      <c r="C755" t="s">
        <v>40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59</v>
      </c>
      <c r="C756" t="s">
        <v>41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59</v>
      </c>
      <c r="C757" t="s">
        <v>42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59</v>
      </c>
      <c r="C758" t="s">
        <v>43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59</v>
      </c>
      <c r="C759" t="s">
        <v>44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59</v>
      </c>
      <c r="C760" t="s">
        <v>45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59</v>
      </c>
      <c r="C761" t="s">
        <v>46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59</v>
      </c>
      <c r="C762" t="s">
        <v>47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59</v>
      </c>
      <c r="C763" t="s">
        <v>48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59</v>
      </c>
      <c r="C764" t="s">
        <v>49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59</v>
      </c>
      <c r="C765" t="s">
        <v>50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59</v>
      </c>
      <c r="C766" t="s">
        <v>51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59</v>
      </c>
      <c r="C767" t="s">
        <v>52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59</v>
      </c>
      <c r="C768" t="s">
        <v>53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59</v>
      </c>
      <c r="C769" t="s">
        <v>54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60</v>
      </c>
      <c r="C770" t="s">
        <v>7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60</v>
      </c>
      <c r="C771" t="s">
        <v>8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60</v>
      </c>
      <c r="C772" t="s">
        <v>9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60</v>
      </c>
      <c r="C773" t="s">
        <v>10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60</v>
      </c>
      <c r="C774" t="s">
        <v>11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60</v>
      </c>
      <c r="C775" t="s">
        <v>12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60</v>
      </c>
      <c r="C776" t="s">
        <v>13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60</v>
      </c>
      <c r="C777" t="s">
        <v>14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60</v>
      </c>
      <c r="C778" t="s">
        <v>15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60</v>
      </c>
      <c r="C779" t="s">
        <v>16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60</v>
      </c>
      <c r="C780" t="s">
        <v>17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60</v>
      </c>
      <c r="C781" t="s">
        <v>18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60</v>
      </c>
      <c r="C782" t="s">
        <v>19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60</v>
      </c>
      <c r="C783" t="s">
        <v>20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60</v>
      </c>
      <c r="C784" t="s">
        <v>21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60</v>
      </c>
      <c r="C785" t="s">
        <v>22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60</v>
      </c>
      <c r="C786" t="s">
        <v>23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60</v>
      </c>
      <c r="C787" t="s">
        <v>24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60</v>
      </c>
      <c r="C788" t="s">
        <v>25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60</v>
      </c>
      <c r="C789" t="s">
        <v>26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60</v>
      </c>
      <c r="C790" t="s">
        <v>27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60</v>
      </c>
      <c r="C791" t="s">
        <v>28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60</v>
      </c>
      <c r="C792" t="s">
        <v>29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60</v>
      </c>
      <c r="C793" t="s">
        <v>30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60</v>
      </c>
      <c r="C794" t="s">
        <v>31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60</v>
      </c>
      <c r="C795" t="s">
        <v>32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60</v>
      </c>
      <c r="C796" t="s">
        <v>33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60</v>
      </c>
      <c r="C797" t="s">
        <v>34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60</v>
      </c>
      <c r="C798" t="s">
        <v>35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60</v>
      </c>
      <c r="C799" t="s">
        <v>36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60</v>
      </c>
      <c r="C800" t="s">
        <v>37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60</v>
      </c>
      <c r="C801" t="s">
        <v>38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60</v>
      </c>
      <c r="C802" t="s">
        <v>39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60</v>
      </c>
      <c r="C803" t="s">
        <v>40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60</v>
      </c>
      <c r="C804" t="s">
        <v>41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60</v>
      </c>
      <c r="C805" t="s">
        <v>42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60</v>
      </c>
      <c r="C806" t="s">
        <v>43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60</v>
      </c>
      <c r="C807" t="s">
        <v>44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60</v>
      </c>
      <c r="C808" t="s">
        <v>45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60</v>
      </c>
      <c r="C809" t="s">
        <v>46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60</v>
      </c>
      <c r="C810" t="s">
        <v>47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60</v>
      </c>
      <c r="C811" t="s">
        <v>48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60</v>
      </c>
      <c r="C812" t="s">
        <v>49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60</v>
      </c>
      <c r="C813" t="s">
        <v>50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60</v>
      </c>
      <c r="C814" t="s">
        <v>51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60</v>
      </c>
      <c r="C815" t="s">
        <v>52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60</v>
      </c>
      <c r="C816" t="s">
        <v>53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60</v>
      </c>
      <c r="C817" t="s">
        <v>54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61</v>
      </c>
      <c r="C818" t="s">
        <v>7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61</v>
      </c>
      <c r="C819" t="s">
        <v>8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61</v>
      </c>
      <c r="C820" t="s">
        <v>9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61</v>
      </c>
      <c r="C821" t="s">
        <v>10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61</v>
      </c>
      <c r="C822" t="s">
        <v>11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61</v>
      </c>
      <c r="C823" t="s">
        <v>12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61</v>
      </c>
      <c r="C824" t="s">
        <v>13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61</v>
      </c>
      <c r="C825" t="s">
        <v>14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61</v>
      </c>
      <c r="C826" t="s">
        <v>15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61</v>
      </c>
      <c r="C827" t="s">
        <v>16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61</v>
      </c>
      <c r="C828" t="s">
        <v>17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61</v>
      </c>
      <c r="C829" t="s">
        <v>18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61</v>
      </c>
      <c r="C830" t="s">
        <v>19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61</v>
      </c>
      <c r="C831" t="s">
        <v>20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61</v>
      </c>
      <c r="C832" t="s">
        <v>21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61</v>
      </c>
      <c r="C833" t="s">
        <v>22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61</v>
      </c>
      <c r="C834" t="s">
        <v>23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61</v>
      </c>
      <c r="C835" t="s">
        <v>24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61</v>
      </c>
      <c r="C836" t="s">
        <v>25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61</v>
      </c>
      <c r="C837" t="s">
        <v>26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61</v>
      </c>
      <c r="C838" t="s">
        <v>27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61</v>
      </c>
      <c r="C839" t="s">
        <v>28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61</v>
      </c>
      <c r="C840" t="s">
        <v>29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61</v>
      </c>
      <c r="C841" t="s">
        <v>30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61</v>
      </c>
      <c r="C842" t="s">
        <v>31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61</v>
      </c>
      <c r="C843" t="s">
        <v>32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61</v>
      </c>
      <c r="C844" t="s">
        <v>33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61</v>
      </c>
      <c r="C845" t="s">
        <v>34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61</v>
      </c>
      <c r="C846" t="s">
        <v>35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61</v>
      </c>
      <c r="C847" t="s">
        <v>36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61</v>
      </c>
      <c r="C848" t="s">
        <v>37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61</v>
      </c>
      <c r="C849" t="s">
        <v>38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61</v>
      </c>
      <c r="C850" t="s">
        <v>39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61</v>
      </c>
      <c r="C851" t="s">
        <v>40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61</v>
      </c>
      <c r="C852" t="s">
        <v>41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61</v>
      </c>
      <c r="C853" t="s">
        <v>42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61</v>
      </c>
      <c r="C854" t="s">
        <v>43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61</v>
      </c>
      <c r="C855" t="s">
        <v>44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61</v>
      </c>
      <c r="C856" t="s">
        <v>45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61</v>
      </c>
      <c r="C857" t="s">
        <v>46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61</v>
      </c>
      <c r="C858" t="s">
        <v>47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61</v>
      </c>
      <c r="C859" t="s">
        <v>48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61</v>
      </c>
      <c r="C860" t="s">
        <v>49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61</v>
      </c>
      <c r="C861" t="s">
        <v>50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61</v>
      </c>
      <c r="C862" t="s">
        <v>51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61</v>
      </c>
      <c r="C863" t="s">
        <v>52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61</v>
      </c>
      <c r="C864" t="s">
        <v>53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61</v>
      </c>
      <c r="C865" t="s">
        <v>54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62</v>
      </c>
      <c r="C866" t="s">
        <v>7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62</v>
      </c>
      <c r="C867" t="s">
        <v>8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62</v>
      </c>
      <c r="C868" t="s">
        <v>9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62</v>
      </c>
      <c r="C869" t="s">
        <v>10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62</v>
      </c>
      <c r="C870" t="s">
        <v>11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62</v>
      </c>
      <c r="C871" t="s">
        <v>12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62</v>
      </c>
      <c r="C872" t="s">
        <v>13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62</v>
      </c>
      <c r="C873" t="s">
        <v>14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62</v>
      </c>
      <c r="C874" t="s">
        <v>15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62</v>
      </c>
      <c r="C875" t="s">
        <v>16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62</v>
      </c>
      <c r="C876" t="s">
        <v>17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62</v>
      </c>
      <c r="C877" t="s">
        <v>18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62</v>
      </c>
      <c r="C878" t="s">
        <v>19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62</v>
      </c>
      <c r="C879" t="s">
        <v>20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62</v>
      </c>
      <c r="C880" t="s">
        <v>21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62</v>
      </c>
      <c r="C881" t="s">
        <v>22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62</v>
      </c>
      <c r="C882" t="s">
        <v>23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62</v>
      </c>
      <c r="C883" t="s">
        <v>24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62</v>
      </c>
      <c r="C884" t="s">
        <v>25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62</v>
      </c>
      <c r="C885" t="s">
        <v>26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62</v>
      </c>
      <c r="C886" t="s">
        <v>27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62</v>
      </c>
      <c r="C887" t="s">
        <v>28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62</v>
      </c>
      <c r="C888" t="s">
        <v>29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62</v>
      </c>
      <c r="C889" t="s">
        <v>30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62</v>
      </c>
      <c r="C890" t="s">
        <v>31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62</v>
      </c>
      <c r="C891" t="s">
        <v>32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62</v>
      </c>
      <c r="C892" t="s">
        <v>33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62</v>
      </c>
      <c r="C893" t="s">
        <v>34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62</v>
      </c>
      <c r="C894" t="s">
        <v>35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62</v>
      </c>
      <c r="C895" t="s">
        <v>36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62</v>
      </c>
      <c r="C896" t="s">
        <v>37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62</v>
      </c>
      <c r="C897" t="s">
        <v>38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62</v>
      </c>
      <c r="C898" t="s">
        <v>39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62</v>
      </c>
      <c r="C899" t="s">
        <v>40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62</v>
      </c>
      <c r="C900" t="s">
        <v>41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62</v>
      </c>
      <c r="C901" t="s">
        <v>42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62</v>
      </c>
      <c r="C902" t="s">
        <v>43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62</v>
      </c>
      <c r="C903" t="s">
        <v>44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62</v>
      </c>
      <c r="C904" t="s">
        <v>45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62</v>
      </c>
      <c r="C905" t="s">
        <v>46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62</v>
      </c>
      <c r="C906" t="s">
        <v>47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62</v>
      </c>
      <c r="C907" t="s">
        <v>48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62</v>
      </c>
      <c r="C908" t="s">
        <v>49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62</v>
      </c>
      <c r="C909" t="s">
        <v>50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62</v>
      </c>
      <c r="C910" t="s">
        <v>51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62</v>
      </c>
      <c r="C911" t="s">
        <v>52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62</v>
      </c>
      <c r="C912" t="s">
        <v>53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62</v>
      </c>
      <c r="C913" t="s">
        <v>54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63</v>
      </c>
      <c r="C914" t="s">
        <v>7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63</v>
      </c>
      <c r="C915" t="s">
        <v>8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63</v>
      </c>
      <c r="C916" t="s">
        <v>9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63</v>
      </c>
      <c r="C917" t="s">
        <v>10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63</v>
      </c>
      <c r="C918" t="s">
        <v>11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63</v>
      </c>
      <c r="C919" t="s">
        <v>12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63</v>
      </c>
      <c r="C920" t="s">
        <v>13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63</v>
      </c>
      <c r="C921" t="s">
        <v>14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63</v>
      </c>
      <c r="C922" t="s">
        <v>15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63</v>
      </c>
      <c r="C923" t="s">
        <v>16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63</v>
      </c>
      <c r="C924" t="s">
        <v>17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63</v>
      </c>
      <c r="C925" t="s">
        <v>18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63</v>
      </c>
      <c r="C926" t="s">
        <v>19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63</v>
      </c>
      <c r="C927" t="s">
        <v>20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63</v>
      </c>
      <c r="C928" t="s">
        <v>21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63</v>
      </c>
      <c r="C929" t="s">
        <v>22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63</v>
      </c>
      <c r="C930" t="s">
        <v>23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63</v>
      </c>
      <c r="C931" t="s">
        <v>24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63</v>
      </c>
      <c r="C932" t="s">
        <v>25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63</v>
      </c>
      <c r="C933" t="s">
        <v>26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63</v>
      </c>
      <c r="C934" t="s">
        <v>27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63</v>
      </c>
      <c r="C935" t="s">
        <v>28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63</v>
      </c>
      <c r="C936" t="s">
        <v>29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63</v>
      </c>
      <c r="C937" t="s">
        <v>30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63</v>
      </c>
      <c r="C938" t="s">
        <v>31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63</v>
      </c>
      <c r="C939" t="s">
        <v>32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63</v>
      </c>
      <c r="C940" t="s">
        <v>33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63</v>
      </c>
      <c r="C941" t="s">
        <v>34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63</v>
      </c>
      <c r="C942" t="s">
        <v>35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63</v>
      </c>
      <c r="C943" t="s">
        <v>36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63</v>
      </c>
      <c r="C944" t="s">
        <v>37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63</v>
      </c>
      <c r="C945" t="s">
        <v>38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63</v>
      </c>
      <c r="C946" t="s">
        <v>39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63</v>
      </c>
      <c r="C947" t="s">
        <v>40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63</v>
      </c>
      <c r="C948" t="s">
        <v>41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63</v>
      </c>
      <c r="C949" t="s">
        <v>42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63</v>
      </c>
      <c r="C950" t="s">
        <v>43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63</v>
      </c>
      <c r="C951" t="s">
        <v>44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63</v>
      </c>
      <c r="C952" t="s">
        <v>45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63</v>
      </c>
      <c r="C953" t="s">
        <v>46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63</v>
      </c>
      <c r="C954" t="s">
        <v>47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63</v>
      </c>
      <c r="C955" t="s">
        <v>48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63</v>
      </c>
      <c r="C956" t="s">
        <v>49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63</v>
      </c>
      <c r="C957" t="s">
        <v>50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63</v>
      </c>
      <c r="C958" t="s">
        <v>51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63</v>
      </c>
      <c r="C959" t="s">
        <v>52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63</v>
      </c>
      <c r="C960" t="s">
        <v>53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63</v>
      </c>
      <c r="C961" t="s">
        <v>54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6</v>
      </c>
      <c r="C962" t="s">
        <v>7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6</v>
      </c>
      <c r="C963" t="s">
        <v>8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6</v>
      </c>
      <c r="C964" t="s">
        <v>9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6</v>
      </c>
      <c r="C965" t="s">
        <v>10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6</v>
      </c>
      <c r="C966" t="s">
        <v>11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6</v>
      </c>
      <c r="C967" t="s">
        <v>12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6</v>
      </c>
      <c r="C968" t="s">
        <v>13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6</v>
      </c>
      <c r="C969" t="s">
        <v>14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6</v>
      </c>
      <c r="C970" t="s">
        <v>15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6</v>
      </c>
      <c r="C971" t="s">
        <v>16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6</v>
      </c>
      <c r="C972" t="s">
        <v>17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6</v>
      </c>
      <c r="C973" t="s">
        <v>18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6</v>
      </c>
      <c r="C974" t="s">
        <v>19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6</v>
      </c>
      <c r="C975" t="s">
        <v>20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6</v>
      </c>
      <c r="C976" t="s">
        <v>21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6</v>
      </c>
      <c r="C977" t="s">
        <v>22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6</v>
      </c>
      <c r="C978" t="s">
        <v>23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6</v>
      </c>
      <c r="C979" t="s">
        <v>24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6</v>
      </c>
      <c r="C980" t="s">
        <v>25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6</v>
      </c>
      <c r="C981" t="s">
        <v>26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6</v>
      </c>
      <c r="C982" t="s">
        <v>27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6</v>
      </c>
      <c r="C983" t="s">
        <v>28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6</v>
      </c>
      <c r="C984" t="s">
        <v>29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6</v>
      </c>
      <c r="C985" t="s">
        <v>30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6</v>
      </c>
      <c r="C986" t="s">
        <v>31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6</v>
      </c>
      <c r="C987" t="s">
        <v>32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6</v>
      </c>
      <c r="C988" t="s">
        <v>33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6</v>
      </c>
      <c r="C989" t="s">
        <v>34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6</v>
      </c>
      <c r="C990" t="s">
        <v>35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6</v>
      </c>
      <c r="C991" t="s">
        <v>36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6</v>
      </c>
      <c r="C992" t="s">
        <v>37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6</v>
      </c>
      <c r="C993" t="s">
        <v>38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6</v>
      </c>
      <c r="C994" t="s">
        <v>39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6</v>
      </c>
      <c r="C995" t="s">
        <v>40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6</v>
      </c>
      <c r="C996" t="s">
        <v>41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6</v>
      </c>
      <c r="C997" t="s">
        <v>42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6</v>
      </c>
      <c r="C998" t="s">
        <v>43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6</v>
      </c>
      <c r="C999" t="s">
        <v>44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6</v>
      </c>
      <c r="C1000" t="s">
        <v>45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6</v>
      </c>
      <c r="C1001" t="s">
        <v>46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6</v>
      </c>
      <c r="C1002" t="s">
        <v>47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6</v>
      </c>
      <c r="C1003" t="s">
        <v>48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6</v>
      </c>
      <c r="C1004" t="s">
        <v>49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6</v>
      </c>
      <c r="C1005" t="s">
        <v>50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6</v>
      </c>
      <c r="C1006" t="s">
        <v>51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6</v>
      </c>
      <c r="C1007" t="s">
        <v>52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6</v>
      </c>
      <c r="C1008" t="s">
        <v>53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6</v>
      </c>
      <c r="C1009" t="s">
        <v>54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55</v>
      </c>
      <c r="C1010" t="s">
        <v>7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55</v>
      </c>
      <c r="C1011" t="s">
        <v>8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55</v>
      </c>
      <c r="C1012" t="s">
        <v>9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55</v>
      </c>
      <c r="C1013" t="s">
        <v>10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55</v>
      </c>
      <c r="C1014" t="s">
        <v>11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55</v>
      </c>
      <c r="C1015" t="s">
        <v>12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55</v>
      </c>
      <c r="C1016" t="s">
        <v>13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55</v>
      </c>
      <c r="C1017" t="s">
        <v>14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55</v>
      </c>
      <c r="C1018" t="s">
        <v>15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55</v>
      </c>
      <c r="C1019" t="s">
        <v>16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55</v>
      </c>
      <c r="C1020" t="s">
        <v>17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55</v>
      </c>
      <c r="C1021" t="s">
        <v>18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55</v>
      </c>
      <c r="C1022" t="s">
        <v>19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55</v>
      </c>
      <c r="C1023" t="s">
        <v>20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55</v>
      </c>
      <c r="C1024" t="s">
        <v>21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55</v>
      </c>
      <c r="C1025" t="s">
        <v>22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55</v>
      </c>
      <c r="C1026" t="s">
        <v>23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55</v>
      </c>
      <c r="C1027" t="s">
        <v>24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55</v>
      </c>
      <c r="C1028" t="s">
        <v>25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55</v>
      </c>
      <c r="C1029" t="s">
        <v>26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55</v>
      </c>
      <c r="C1030" t="s">
        <v>27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55</v>
      </c>
      <c r="C1031" t="s">
        <v>28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55</v>
      </c>
      <c r="C1032" t="s">
        <v>29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55</v>
      </c>
      <c r="C1033" t="s">
        <v>30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55</v>
      </c>
      <c r="C1034" t="s">
        <v>31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55</v>
      </c>
      <c r="C1035" t="s">
        <v>32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55</v>
      </c>
      <c r="C1036" t="s">
        <v>33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55</v>
      </c>
      <c r="C1037" t="s">
        <v>34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55</v>
      </c>
      <c r="C1038" t="s">
        <v>35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55</v>
      </c>
      <c r="C1039" t="s">
        <v>36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55</v>
      </c>
      <c r="C1040" t="s">
        <v>37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55</v>
      </c>
      <c r="C1041" t="s">
        <v>38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55</v>
      </c>
      <c r="C1042" t="s">
        <v>39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55</v>
      </c>
      <c r="C1043" t="s">
        <v>40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55</v>
      </c>
      <c r="C1044" t="s">
        <v>41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55</v>
      </c>
      <c r="C1045" t="s">
        <v>42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55</v>
      </c>
      <c r="C1046" t="s">
        <v>43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55</v>
      </c>
      <c r="C1047" t="s">
        <v>44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55</v>
      </c>
      <c r="C1048" t="s">
        <v>45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55</v>
      </c>
      <c r="C1049" t="s">
        <v>46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55</v>
      </c>
      <c r="C1050" t="s">
        <v>47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55</v>
      </c>
      <c r="C1051" t="s">
        <v>48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55</v>
      </c>
      <c r="C1052" t="s">
        <v>49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55</v>
      </c>
      <c r="C1053" t="s">
        <v>50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55</v>
      </c>
      <c r="C1054" t="s">
        <v>51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55</v>
      </c>
      <c r="C1055" t="s">
        <v>52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55</v>
      </c>
      <c r="C1056" t="s">
        <v>53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55</v>
      </c>
      <c r="C1057" t="s">
        <v>54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56</v>
      </c>
      <c r="C1058" t="s">
        <v>7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56</v>
      </c>
      <c r="C1059" t="s">
        <v>8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56</v>
      </c>
      <c r="C1060" t="s">
        <v>9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56</v>
      </c>
      <c r="C1061" t="s">
        <v>10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56</v>
      </c>
      <c r="C1062" t="s">
        <v>11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56</v>
      </c>
      <c r="C1063" t="s">
        <v>12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56</v>
      </c>
      <c r="C1064" t="s">
        <v>13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56</v>
      </c>
      <c r="C1065" t="s">
        <v>14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56</v>
      </c>
      <c r="C1066" t="s">
        <v>15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56</v>
      </c>
      <c r="C1067" t="s">
        <v>16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56</v>
      </c>
      <c r="C1068" t="s">
        <v>17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56</v>
      </c>
      <c r="C1069" t="s">
        <v>18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56</v>
      </c>
      <c r="C1070" t="s">
        <v>19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56</v>
      </c>
      <c r="C1071" t="s">
        <v>20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56</v>
      </c>
      <c r="C1072" t="s">
        <v>21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56</v>
      </c>
      <c r="C1073" t="s">
        <v>22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56</v>
      </c>
      <c r="C1074" t="s">
        <v>23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56</v>
      </c>
      <c r="C1075" t="s">
        <v>24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56</v>
      </c>
      <c r="C1076" t="s">
        <v>25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56</v>
      </c>
      <c r="C1077" t="s">
        <v>26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56</v>
      </c>
      <c r="C1078" t="s">
        <v>27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56</v>
      </c>
      <c r="C1079" t="s">
        <v>28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56</v>
      </c>
      <c r="C1080" t="s">
        <v>29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56</v>
      </c>
      <c r="C1081" t="s">
        <v>30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56</v>
      </c>
      <c r="C1082" t="s">
        <v>31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56</v>
      </c>
      <c r="C1083" t="s">
        <v>32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56</v>
      </c>
      <c r="C1084" t="s">
        <v>33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56</v>
      </c>
      <c r="C1085" t="s">
        <v>34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56</v>
      </c>
      <c r="C1086" t="s">
        <v>35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56</v>
      </c>
      <c r="C1087" t="s">
        <v>36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56</v>
      </c>
      <c r="C1088" t="s">
        <v>37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56</v>
      </c>
      <c r="C1089" t="s">
        <v>38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56</v>
      </c>
      <c r="C1090" t="s">
        <v>39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56</v>
      </c>
      <c r="C1091" t="s">
        <v>40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56</v>
      </c>
      <c r="C1092" t="s">
        <v>41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56</v>
      </c>
      <c r="C1093" t="s">
        <v>42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56</v>
      </c>
      <c r="C1094" t="s">
        <v>43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56</v>
      </c>
      <c r="C1095" t="s">
        <v>44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56</v>
      </c>
      <c r="C1096" t="s">
        <v>45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56</v>
      </c>
      <c r="C1097" t="s">
        <v>46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56</v>
      </c>
      <c r="C1098" t="s">
        <v>47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56</v>
      </c>
      <c r="C1099" t="s">
        <v>48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56</v>
      </c>
      <c r="C1100" t="s">
        <v>49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56</v>
      </c>
      <c r="C1101" t="s">
        <v>50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56</v>
      </c>
      <c r="C1102" t="s">
        <v>51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56</v>
      </c>
      <c r="C1103" t="s">
        <v>52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56</v>
      </c>
      <c r="C1104" t="s">
        <v>53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56</v>
      </c>
      <c r="C1105" t="s">
        <v>54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57</v>
      </c>
      <c r="C1106" t="s">
        <v>7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57</v>
      </c>
      <c r="C1107" t="s">
        <v>8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57</v>
      </c>
      <c r="C1108" t="s">
        <v>9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57</v>
      </c>
      <c r="C1109" t="s">
        <v>10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57</v>
      </c>
      <c r="C1110" t="s">
        <v>11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57</v>
      </c>
      <c r="C1111" t="s">
        <v>12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57</v>
      </c>
      <c r="C1112" t="s">
        <v>13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57</v>
      </c>
      <c r="C1113" t="s">
        <v>14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57</v>
      </c>
      <c r="C1114" t="s">
        <v>15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57</v>
      </c>
      <c r="C1115" t="s">
        <v>16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57</v>
      </c>
      <c r="C1116" t="s">
        <v>17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57</v>
      </c>
      <c r="C1117" t="s">
        <v>18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57</v>
      </c>
      <c r="C1118" t="s">
        <v>19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57</v>
      </c>
      <c r="C1119" t="s">
        <v>20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57</v>
      </c>
      <c r="C1120" t="s">
        <v>21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57</v>
      </c>
      <c r="C1121" t="s">
        <v>22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57</v>
      </c>
      <c r="C1122" t="s">
        <v>23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57</v>
      </c>
      <c r="C1123" t="s">
        <v>24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57</v>
      </c>
      <c r="C1124" t="s">
        <v>25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57</v>
      </c>
      <c r="C1125" t="s">
        <v>26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57</v>
      </c>
      <c r="C1126" t="s">
        <v>27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57</v>
      </c>
      <c r="C1127" t="s">
        <v>28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57</v>
      </c>
      <c r="C1128" t="s">
        <v>29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57</v>
      </c>
      <c r="C1129" t="s">
        <v>30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57</v>
      </c>
      <c r="C1130" t="s">
        <v>31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57</v>
      </c>
      <c r="C1131" t="s">
        <v>32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57</v>
      </c>
      <c r="C1132" t="s">
        <v>33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57</v>
      </c>
      <c r="C1133" t="s">
        <v>34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57</v>
      </c>
      <c r="C1134" t="s">
        <v>35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57</v>
      </c>
      <c r="C1135" t="s">
        <v>36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57</v>
      </c>
      <c r="C1136" t="s">
        <v>37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57</v>
      </c>
      <c r="C1137" t="s">
        <v>38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57</v>
      </c>
      <c r="C1138" t="s">
        <v>39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57</v>
      </c>
      <c r="C1139" t="s">
        <v>40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57</v>
      </c>
      <c r="C1140" t="s">
        <v>41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57</v>
      </c>
      <c r="C1141" t="s">
        <v>42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57</v>
      </c>
      <c r="C1142" t="s">
        <v>43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57</v>
      </c>
      <c r="C1143" t="s">
        <v>44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57</v>
      </c>
      <c r="C1144" t="s">
        <v>45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57</v>
      </c>
      <c r="C1145" t="s">
        <v>46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57</v>
      </c>
      <c r="C1146" t="s">
        <v>47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57</v>
      </c>
      <c r="C1147" t="s">
        <v>48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57</v>
      </c>
      <c r="C1148" t="s">
        <v>49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57</v>
      </c>
      <c r="C1149" t="s">
        <v>50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57</v>
      </c>
      <c r="C1150" t="s">
        <v>51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57</v>
      </c>
      <c r="C1151" t="s">
        <v>52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57</v>
      </c>
      <c r="C1152" t="s">
        <v>53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57</v>
      </c>
      <c r="C1153" t="s">
        <v>54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58</v>
      </c>
      <c r="C1154" t="s">
        <v>7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58</v>
      </c>
      <c r="C1155" t="s">
        <v>8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58</v>
      </c>
      <c r="C1156" t="s">
        <v>9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58</v>
      </c>
      <c r="C1157" t="s">
        <v>10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58</v>
      </c>
      <c r="C1158" t="s">
        <v>11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58</v>
      </c>
      <c r="C1159" t="s">
        <v>12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58</v>
      </c>
      <c r="C1160" t="s">
        <v>13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58</v>
      </c>
      <c r="C1161" t="s">
        <v>14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58</v>
      </c>
      <c r="C1162" t="s">
        <v>15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58</v>
      </c>
      <c r="C1163" t="s">
        <v>16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58</v>
      </c>
      <c r="C1164" t="s">
        <v>17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58</v>
      </c>
      <c r="C1165" t="s">
        <v>18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58</v>
      </c>
      <c r="C1166" t="s">
        <v>19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58</v>
      </c>
      <c r="C1167" t="s">
        <v>20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58</v>
      </c>
      <c r="C1168" t="s">
        <v>21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58</v>
      </c>
      <c r="C1169" t="s">
        <v>22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58</v>
      </c>
      <c r="C1170" t="s">
        <v>23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58</v>
      </c>
      <c r="C1171" t="s">
        <v>24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58</v>
      </c>
      <c r="C1172" t="s">
        <v>25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58</v>
      </c>
      <c r="C1173" t="s">
        <v>26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58</v>
      </c>
      <c r="C1174" t="s">
        <v>27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58</v>
      </c>
      <c r="C1175" t="s">
        <v>28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58</v>
      </c>
      <c r="C1176" t="s">
        <v>29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58</v>
      </c>
      <c r="C1177" t="s">
        <v>30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58</v>
      </c>
      <c r="C1178" t="s">
        <v>31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58</v>
      </c>
      <c r="C1179" t="s">
        <v>32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58</v>
      </c>
      <c r="C1180" t="s">
        <v>33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58</v>
      </c>
      <c r="C1181" t="s">
        <v>34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58</v>
      </c>
      <c r="C1182" t="s">
        <v>35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58</v>
      </c>
      <c r="C1183" t="s">
        <v>36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58</v>
      </c>
      <c r="C1184" t="s">
        <v>37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58</v>
      </c>
      <c r="C1185" t="s">
        <v>38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58</v>
      </c>
      <c r="C1186" t="s">
        <v>39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58</v>
      </c>
      <c r="C1187" t="s">
        <v>40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58</v>
      </c>
      <c r="C1188" t="s">
        <v>41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58</v>
      </c>
      <c r="C1189" t="s">
        <v>42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58</v>
      </c>
      <c r="C1190" t="s">
        <v>43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58</v>
      </c>
      <c r="C1191" t="s">
        <v>44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58</v>
      </c>
      <c r="C1192" t="s">
        <v>45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58</v>
      </c>
      <c r="C1193" t="s">
        <v>46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58</v>
      </c>
      <c r="C1194" t="s">
        <v>47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58</v>
      </c>
      <c r="C1195" t="s">
        <v>48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58</v>
      </c>
      <c r="C1196" t="s">
        <v>49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58</v>
      </c>
      <c r="C1197" t="s">
        <v>50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58</v>
      </c>
      <c r="C1198" t="s">
        <v>51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58</v>
      </c>
      <c r="C1199" t="s">
        <v>52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58</v>
      </c>
      <c r="C1200" t="s">
        <v>53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58</v>
      </c>
      <c r="C1201" t="s">
        <v>54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59</v>
      </c>
      <c r="C1202" t="s">
        <v>7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59</v>
      </c>
      <c r="C1203" t="s">
        <v>8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59</v>
      </c>
      <c r="C1204" t="s">
        <v>9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59</v>
      </c>
      <c r="C1205" t="s">
        <v>10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59</v>
      </c>
      <c r="C1206" t="s">
        <v>11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59</v>
      </c>
      <c r="C1207" t="s">
        <v>12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59</v>
      </c>
      <c r="C1208" t="s">
        <v>13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59</v>
      </c>
      <c r="C1209" t="s">
        <v>14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59</v>
      </c>
      <c r="C1210" t="s">
        <v>15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59</v>
      </c>
      <c r="C1211" t="s">
        <v>16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59</v>
      </c>
      <c r="C1212" t="s">
        <v>17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59</v>
      </c>
      <c r="C1213" t="s">
        <v>18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59</v>
      </c>
      <c r="C1214" t="s">
        <v>19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59</v>
      </c>
      <c r="C1215" t="s">
        <v>20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59</v>
      </c>
      <c r="C1216" t="s">
        <v>21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59</v>
      </c>
      <c r="C1217" t="s">
        <v>22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59</v>
      </c>
      <c r="C1218" t="s">
        <v>23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59</v>
      </c>
      <c r="C1219" t="s">
        <v>24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59</v>
      </c>
      <c r="C1220" t="s">
        <v>25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59</v>
      </c>
      <c r="C1221" t="s">
        <v>26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59</v>
      </c>
      <c r="C1222" t="s">
        <v>27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59</v>
      </c>
      <c r="C1223" t="s">
        <v>28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59</v>
      </c>
      <c r="C1224" t="s">
        <v>29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59</v>
      </c>
      <c r="C1225" t="s">
        <v>30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59</v>
      </c>
      <c r="C1226" t="s">
        <v>31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59</v>
      </c>
      <c r="C1227" t="s">
        <v>32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59</v>
      </c>
      <c r="C1228" t="s">
        <v>33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59</v>
      </c>
      <c r="C1229" t="s">
        <v>34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59</v>
      </c>
      <c r="C1230" t="s">
        <v>35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59</v>
      </c>
      <c r="C1231" t="s">
        <v>36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59</v>
      </c>
      <c r="C1232" t="s">
        <v>37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59</v>
      </c>
      <c r="C1233" t="s">
        <v>38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59</v>
      </c>
      <c r="C1234" t="s">
        <v>39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59</v>
      </c>
      <c r="C1235" t="s">
        <v>40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59</v>
      </c>
      <c r="C1236" t="s">
        <v>41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59</v>
      </c>
      <c r="C1237" t="s">
        <v>42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59</v>
      </c>
      <c r="C1238" t="s">
        <v>43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59</v>
      </c>
      <c r="C1239" t="s">
        <v>44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59</v>
      </c>
      <c r="C1240" t="s">
        <v>45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59</v>
      </c>
      <c r="C1241" t="s">
        <v>46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59</v>
      </c>
      <c r="C1242" t="s">
        <v>47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59</v>
      </c>
      <c r="C1243" t="s">
        <v>48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59</v>
      </c>
      <c r="C1244" t="s">
        <v>49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59</v>
      </c>
      <c r="C1245" t="s">
        <v>50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59</v>
      </c>
      <c r="C1246" t="s">
        <v>51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59</v>
      </c>
      <c r="C1247" t="s">
        <v>52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59</v>
      </c>
      <c r="C1248" t="s">
        <v>53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59</v>
      </c>
      <c r="C1249" t="s">
        <v>54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60</v>
      </c>
      <c r="C1250" t="s">
        <v>7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60</v>
      </c>
      <c r="C1251" t="s">
        <v>8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60</v>
      </c>
      <c r="C1252" t="s">
        <v>9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60</v>
      </c>
      <c r="C1253" t="s">
        <v>10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60</v>
      </c>
      <c r="C1254" t="s">
        <v>11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60</v>
      </c>
      <c r="C1255" t="s">
        <v>12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60</v>
      </c>
      <c r="C1256" t="s">
        <v>13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60</v>
      </c>
      <c r="C1257" t="s">
        <v>14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60</v>
      </c>
      <c r="C1258" t="s">
        <v>15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60</v>
      </c>
      <c r="C1259" t="s">
        <v>16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60</v>
      </c>
      <c r="C1260" t="s">
        <v>17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60</v>
      </c>
      <c r="C1261" t="s">
        <v>18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60</v>
      </c>
      <c r="C1262" t="s">
        <v>19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60</v>
      </c>
      <c r="C1263" t="s">
        <v>20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60</v>
      </c>
      <c r="C1264" t="s">
        <v>21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60</v>
      </c>
      <c r="C1265" t="s">
        <v>22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60</v>
      </c>
      <c r="C1266" t="s">
        <v>23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60</v>
      </c>
      <c r="C1267" t="s">
        <v>24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60</v>
      </c>
      <c r="C1268" t="s">
        <v>25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60</v>
      </c>
      <c r="C1269" t="s">
        <v>26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60</v>
      </c>
      <c r="C1270" t="s">
        <v>27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60</v>
      </c>
      <c r="C1271" t="s">
        <v>28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60</v>
      </c>
      <c r="C1272" t="s">
        <v>29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60</v>
      </c>
      <c r="C1273" t="s">
        <v>30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60</v>
      </c>
      <c r="C1274" t="s">
        <v>31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60</v>
      </c>
      <c r="C1275" t="s">
        <v>32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60</v>
      </c>
      <c r="C1276" t="s">
        <v>33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60</v>
      </c>
      <c r="C1277" t="s">
        <v>34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60</v>
      </c>
      <c r="C1278" t="s">
        <v>35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60</v>
      </c>
      <c r="C1279" t="s">
        <v>36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60</v>
      </c>
      <c r="C1280" t="s">
        <v>37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60</v>
      </c>
      <c r="C1281" t="s">
        <v>38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60</v>
      </c>
      <c r="C1282" t="s">
        <v>39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60</v>
      </c>
      <c r="C1283" t="s">
        <v>40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60</v>
      </c>
      <c r="C1284" t="s">
        <v>41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60</v>
      </c>
      <c r="C1285" t="s">
        <v>42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60</v>
      </c>
      <c r="C1286" t="s">
        <v>43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60</v>
      </c>
      <c r="C1287" t="s">
        <v>44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60</v>
      </c>
      <c r="C1288" t="s">
        <v>45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60</v>
      </c>
      <c r="C1289" t="s">
        <v>46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60</v>
      </c>
      <c r="C1290" t="s">
        <v>47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60</v>
      </c>
      <c r="C1291" t="s">
        <v>48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60</v>
      </c>
      <c r="C1292" t="s">
        <v>49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60</v>
      </c>
      <c r="C1293" t="s">
        <v>50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60</v>
      </c>
      <c r="C1294" t="s">
        <v>51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60</v>
      </c>
      <c r="C1295" t="s">
        <v>52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60</v>
      </c>
      <c r="C1296" t="s">
        <v>53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60</v>
      </c>
      <c r="C1297" t="s">
        <v>54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61</v>
      </c>
      <c r="C1298" t="s">
        <v>7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61</v>
      </c>
      <c r="C1299" t="s">
        <v>8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61</v>
      </c>
      <c r="C1300" t="s">
        <v>9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61</v>
      </c>
      <c r="C1301" t="s">
        <v>10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61</v>
      </c>
      <c r="C1302" t="s">
        <v>11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61</v>
      </c>
      <c r="C1303" t="s">
        <v>12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61</v>
      </c>
      <c r="C1304" t="s">
        <v>13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61</v>
      </c>
      <c r="C1305" t="s">
        <v>14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61</v>
      </c>
      <c r="C1306" t="s">
        <v>15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61</v>
      </c>
      <c r="C1307" t="s">
        <v>16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61</v>
      </c>
      <c r="C1308" t="s">
        <v>17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61</v>
      </c>
      <c r="C1309" t="s">
        <v>18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61</v>
      </c>
      <c r="C1310" t="s">
        <v>19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61</v>
      </c>
      <c r="C1311" t="s">
        <v>20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61</v>
      </c>
      <c r="C1312" t="s">
        <v>21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61</v>
      </c>
      <c r="C1313" t="s">
        <v>22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61</v>
      </c>
      <c r="C1314" t="s">
        <v>23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61</v>
      </c>
      <c r="C1315" t="s">
        <v>24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61</v>
      </c>
      <c r="C1316" t="s">
        <v>25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61</v>
      </c>
      <c r="C1317" t="s">
        <v>26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61</v>
      </c>
      <c r="C1318" t="s">
        <v>27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61</v>
      </c>
      <c r="C1319" t="s">
        <v>28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61</v>
      </c>
      <c r="C1320" t="s">
        <v>29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61</v>
      </c>
      <c r="C1321" t="s">
        <v>30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61</v>
      </c>
      <c r="C1322" t="s">
        <v>31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61</v>
      </c>
      <c r="C1323" t="s">
        <v>32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61</v>
      </c>
      <c r="C1324" t="s">
        <v>33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61</v>
      </c>
      <c r="C1325" t="s">
        <v>34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61</v>
      </c>
      <c r="C1326" t="s">
        <v>35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61</v>
      </c>
      <c r="C1327" t="s">
        <v>36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61</v>
      </c>
      <c r="C1328" t="s">
        <v>37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61</v>
      </c>
      <c r="C1329" t="s">
        <v>38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61</v>
      </c>
      <c r="C1330" t="s">
        <v>39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61</v>
      </c>
      <c r="C1331" t="s">
        <v>40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61</v>
      </c>
      <c r="C1332" t="s">
        <v>41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61</v>
      </c>
      <c r="C1333" t="s">
        <v>42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61</v>
      </c>
      <c r="C1334" t="s">
        <v>43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61</v>
      </c>
      <c r="C1335" t="s">
        <v>44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61</v>
      </c>
      <c r="C1336" t="s">
        <v>45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61</v>
      </c>
      <c r="C1337" t="s">
        <v>46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61</v>
      </c>
      <c r="C1338" t="s">
        <v>47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61</v>
      </c>
      <c r="C1339" t="s">
        <v>48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61</v>
      </c>
      <c r="C1340" t="s">
        <v>49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61</v>
      </c>
      <c r="C1341" t="s">
        <v>50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61</v>
      </c>
      <c r="C1342" t="s">
        <v>51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61</v>
      </c>
      <c r="C1343" t="s">
        <v>52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61</v>
      </c>
      <c r="C1344" t="s">
        <v>53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61</v>
      </c>
      <c r="C1345" t="s">
        <v>54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62</v>
      </c>
      <c r="C1346" t="s">
        <v>7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62</v>
      </c>
      <c r="C1347" t="s">
        <v>8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62</v>
      </c>
      <c r="C1348" t="s">
        <v>9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62</v>
      </c>
      <c r="C1349" t="s">
        <v>10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62</v>
      </c>
      <c r="C1350" t="s">
        <v>11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62</v>
      </c>
      <c r="C1351" t="s">
        <v>12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62</v>
      </c>
      <c r="C1352" t="s">
        <v>13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62</v>
      </c>
      <c r="C1353" t="s">
        <v>14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62</v>
      </c>
      <c r="C1354" t="s">
        <v>15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62</v>
      </c>
      <c r="C1355" t="s">
        <v>16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62</v>
      </c>
      <c r="C1356" t="s">
        <v>17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62</v>
      </c>
      <c r="C1357" t="s">
        <v>18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62</v>
      </c>
      <c r="C1358" t="s">
        <v>19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62</v>
      </c>
      <c r="C1359" t="s">
        <v>20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62</v>
      </c>
      <c r="C1360" t="s">
        <v>21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62</v>
      </c>
      <c r="C1361" t="s">
        <v>22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62</v>
      </c>
      <c r="C1362" t="s">
        <v>23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62</v>
      </c>
      <c r="C1363" t="s">
        <v>24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62</v>
      </c>
      <c r="C1364" t="s">
        <v>25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62</v>
      </c>
      <c r="C1365" t="s">
        <v>26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62</v>
      </c>
      <c r="C1366" t="s">
        <v>27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62</v>
      </c>
      <c r="C1367" t="s">
        <v>28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62</v>
      </c>
      <c r="C1368" t="s">
        <v>29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62</v>
      </c>
      <c r="C1369" t="s">
        <v>30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62</v>
      </c>
      <c r="C1370" t="s">
        <v>31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62</v>
      </c>
      <c r="C1371" t="s">
        <v>32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62</v>
      </c>
      <c r="C1372" t="s">
        <v>33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62</v>
      </c>
      <c r="C1373" t="s">
        <v>34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62</v>
      </c>
      <c r="C1374" t="s">
        <v>35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62</v>
      </c>
      <c r="C1375" t="s">
        <v>36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62</v>
      </c>
      <c r="C1376" t="s">
        <v>37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62</v>
      </c>
      <c r="C1377" t="s">
        <v>38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62</v>
      </c>
      <c r="C1378" t="s">
        <v>39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62</v>
      </c>
      <c r="C1379" t="s">
        <v>40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62</v>
      </c>
      <c r="C1380" t="s">
        <v>41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62</v>
      </c>
      <c r="C1381" t="s">
        <v>42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62</v>
      </c>
      <c r="C1382" t="s">
        <v>43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62</v>
      </c>
      <c r="C1383" t="s">
        <v>44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62</v>
      </c>
      <c r="C1384" t="s">
        <v>45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62</v>
      </c>
      <c r="C1385" t="s">
        <v>46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62</v>
      </c>
      <c r="C1386" t="s">
        <v>47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62</v>
      </c>
      <c r="C1387" t="s">
        <v>48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62</v>
      </c>
      <c r="C1388" t="s">
        <v>49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62</v>
      </c>
      <c r="C1389" t="s">
        <v>50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62</v>
      </c>
      <c r="C1390" t="s">
        <v>51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62</v>
      </c>
      <c r="C1391" t="s">
        <v>52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62</v>
      </c>
      <c r="C1392" t="s">
        <v>53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62</v>
      </c>
      <c r="C1393" t="s">
        <v>54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63</v>
      </c>
      <c r="C1394" t="s">
        <v>7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63</v>
      </c>
      <c r="C1395" t="s">
        <v>8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63</v>
      </c>
      <c r="C1396" t="s">
        <v>9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63</v>
      </c>
      <c r="C1397" t="s">
        <v>10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63</v>
      </c>
      <c r="C1398" t="s">
        <v>11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63</v>
      </c>
      <c r="C1399" t="s">
        <v>12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63</v>
      </c>
      <c r="C1400" t="s">
        <v>13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63</v>
      </c>
      <c r="C1401" t="s">
        <v>14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63</v>
      </c>
      <c r="C1402" t="s">
        <v>15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63</v>
      </c>
      <c r="C1403" t="s">
        <v>16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63</v>
      </c>
      <c r="C1404" t="s">
        <v>17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63</v>
      </c>
      <c r="C1405" t="s">
        <v>18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63</v>
      </c>
      <c r="C1406" t="s">
        <v>19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63</v>
      </c>
      <c r="C1407" t="s">
        <v>20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63</v>
      </c>
      <c r="C1408" t="s">
        <v>21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63</v>
      </c>
      <c r="C1409" t="s">
        <v>22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63</v>
      </c>
      <c r="C1410" t="s">
        <v>23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63</v>
      </c>
      <c r="C1411" t="s">
        <v>24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63</v>
      </c>
      <c r="C1412" t="s">
        <v>25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63</v>
      </c>
      <c r="C1413" t="s">
        <v>26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63</v>
      </c>
      <c r="C1414" t="s">
        <v>27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63</v>
      </c>
      <c r="C1415" t="s">
        <v>28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63</v>
      </c>
      <c r="C1416" t="s">
        <v>29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63</v>
      </c>
      <c r="C1417" t="s">
        <v>30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63</v>
      </c>
      <c r="C1418" t="s">
        <v>31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63</v>
      </c>
      <c r="C1419" t="s">
        <v>32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63</v>
      </c>
      <c r="C1420" t="s">
        <v>33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63</v>
      </c>
      <c r="C1421" t="s">
        <v>34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63</v>
      </c>
      <c r="C1422" t="s">
        <v>35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63</v>
      </c>
      <c r="C1423" t="s">
        <v>36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63</v>
      </c>
      <c r="C1424" t="s">
        <v>37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63</v>
      </c>
      <c r="C1425" t="s">
        <v>38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63</v>
      </c>
      <c r="C1426" t="s">
        <v>39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63</v>
      </c>
      <c r="C1427" t="s">
        <v>40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63</v>
      </c>
      <c r="C1428" t="s">
        <v>41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63</v>
      </c>
      <c r="C1429" t="s">
        <v>42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63</v>
      </c>
      <c r="C1430" t="s">
        <v>43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63</v>
      </c>
      <c r="C1431" t="s">
        <v>44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63</v>
      </c>
      <c r="C1432" t="s">
        <v>45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63</v>
      </c>
      <c r="C1433" t="s">
        <v>46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63</v>
      </c>
      <c r="C1434" t="s">
        <v>47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63</v>
      </c>
      <c r="C1435" t="s">
        <v>48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63</v>
      </c>
      <c r="C1436" t="s">
        <v>49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63</v>
      </c>
      <c r="C1437" t="s">
        <v>50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63</v>
      </c>
      <c r="C1438" t="s">
        <v>51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63</v>
      </c>
      <c r="C1439" t="s">
        <v>52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63</v>
      </c>
      <c r="C1440" t="s">
        <v>53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63</v>
      </c>
      <c r="C1441" t="s">
        <v>54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6</v>
      </c>
      <c r="C1442" t="s">
        <v>7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6</v>
      </c>
      <c r="C1443" t="s">
        <v>8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6</v>
      </c>
      <c r="C1444" t="s">
        <v>9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6</v>
      </c>
      <c r="C1445" t="s">
        <v>10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6</v>
      </c>
      <c r="C1446" t="s">
        <v>11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6</v>
      </c>
      <c r="C1447" t="s">
        <v>12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6</v>
      </c>
      <c r="C1448" t="s">
        <v>13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6</v>
      </c>
      <c r="C1449" t="s">
        <v>14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6</v>
      </c>
      <c r="C1450" t="s">
        <v>15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6</v>
      </c>
      <c r="C1451" t="s">
        <v>16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6</v>
      </c>
      <c r="C1452" t="s">
        <v>17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6</v>
      </c>
      <c r="C1453" t="s">
        <v>18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6</v>
      </c>
      <c r="C1454" t="s">
        <v>19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6</v>
      </c>
      <c r="C1455" t="s">
        <v>20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6</v>
      </c>
      <c r="C1456" t="s">
        <v>21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6</v>
      </c>
      <c r="C1457" t="s">
        <v>22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6</v>
      </c>
      <c r="C1458" t="s">
        <v>23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6</v>
      </c>
      <c r="C1459" t="s">
        <v>24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6</v>
      </c>
      <c r="C1460" t="s">
        <v>25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6</v>
      </c>
      <c r="C1461" t="s">
        <v>26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6</v>
      </c>
      <c r="C1462" t="s">
        <v>27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6</v>
      </c>
      <c r="C1463" t="s">
        <v>28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6</v>
      </c>
      <c r="C1464" t="s">
        <v>29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6</v>
      </c>
      <c r="C1465" t="s">
        <v>30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6</v>
      </c>
      <c r="C1466" t="s">
        <v>31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6</v>
      </c>
      <c r="C1467" t="s">
        <v>32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6</v>
      </c>
      <c r="C1468" t="s">
        <v>33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6</v>
      </c>
      <c r="C1469" t="s">
        <v>34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6</v>
      </c>
      <c r="C1470" t="s">
        <v>35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6</v>
      </c>
      <c r="C1471" t="s">
        <v>36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6</v>
      </c>
      <c r="C1472" t="s">
        <v>37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6</v>
      </c>
      <c r="C1473" t="s">
        <v>38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6</v>
      </c>
      <c r="C1474" t="s">
        <v>39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6</v>
      </c>
      <c r="C1475" t="s">
        <v>40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6</v>
      </c>
      <c r="C1476" t="s">
        <v>41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6</v>
      </c>
      <c r="C1477" t="s">
        <v>42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6</v>
      </c>
      <c r="C1478" t="s">
        <v>44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6</v>
      </c>
      <c r="C1479" t="s">
        <v>45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6</v>
      </c>
      <c r="C1480" t="s">
        <v>46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6</v>
      </c>
      <c r="C1481" t="s">
        <v>47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6</v>
      </c>
      <c r="C1482" t="s">
        <v>48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6</v>
      </c>
      <c r="C1483" t="s">
        <v>49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6</v>
      </c>
      <c r="C1484" t="s">
        <v>50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6</v>
      </c>
      <c r="C1485" t="s">
        <v>51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6</v>
      </c>
      <c r="C1486" t="s">
        <v>52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6</v>
      </c>
      <c r="C1487" t="s">
        <v>53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6</v>
      </c>
      <c r="C1488" t="s">
        <v>54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55</v>
      </c>
      <c r="C1489" t="s">
        <v>7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55</v>
      </c>
      <c r="C1490" t="s">
        <v>8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55</v>
      </c>
      <c r="C1491" t="s">
        <v>9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55</v>
      </c>
      <c r="C1492" t="s">
        <v>10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55</v>
      </c>
      <c r="C1493" t="s">
        <v>11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55</v>
      </c>
      <c r="C1494" t="s">
        <v>12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55</v>
      </c>
      <c r="C1495" t="s">
        <v>13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55</v>
      </c>
      <c r="C1496" t="s">
        <v>14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55</v>
      </c>
      <c r="C1497" t="s">
        <v>15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55</v>
      </c>
      <c r="C1498" t="s">
        <v>16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55</v>
      </c>
      <c r="C1499" t="s">
        <v>17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55</v>
      </c>
      <c r="C1500" t="s">
        <v>18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55</v>
      </c>
      <c r="C1501" t="s">
        <v>19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55</v>
      </c>
      <c r="C1502" t="s">
        <v>20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55</v>
      </c>
      <c r="C1503" t="s">
        <v>21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55</v>
      </c>
      <c r="C1504" t="s">
        <v>22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55</v>
      </c>
      <c r="C1505" t="s">
        <v>23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55</v>
      </c>
      <c r="C1506" t="s">
        <v>24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55</v>
      </c>
      <c r="C1507" t="s">
        <v>25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55</v>
      </c>
      <c r="C1508" t="s">
        <v>26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55</v>
      </c>
      <c r="C1509" t="s">
        <v>27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55</v>
      </c>
      <c r="C1510" t="s">
        <v>28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55</v>
      </c>
      <c r="C1511" t="s">
        <v>29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55</v>
      </c>
      <c r="C1512" t="s">
        <v>30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55</v>
      </c>
      <c r="C1513" t="s">
        <v>31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55</v>
      </c>
      <c r="C1514" t="s">
        <v>32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55</v>
      </c>
      <c r="C1515" t="s">
        <v>33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55</v>
      </c>
      <c r="C1516" t="s">
        <v>34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55</v>
      </c>
      <c r="C1517" t="s">
        <v>35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55</v>
      </c>
      <c r="C1518" t="s">
        <v>36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55</v>
      </c>
      <c r="C1519" t="s">
        <v>37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55</v>
      </c>
      <c r="C1520" t="s">
        <v>38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55</v>
      </c>
      <c r="C1521" t="s">
        <v>39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55</v>
      </c>
      <c r="C1522" t="s">
        <v>40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55</v>
      </c>
      <c r="C1523" t="s">
        <v>41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55</v>
      </c>
      <c r="C1524" t="s">
        <v>42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55</v>
      </c>
      <c r="C1525" t="s">
        <v>44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55</v>
      </c>
      <c r="C1526" t="s">
        <v>45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55</v>
      </c>
      <c r="C1527" t="s">
        <v>46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55</v>
      </c>
      <c r="C1528" t="s">
        <v>47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55</v>
      </c>
      <c r="C1529" t="s">
        <v>48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55</v>
      </c>
      <c r="C1530" t="s">
        <v>49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55</v>
      </c>
      <c r="C1531" t="s">
        <v>50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55</v>
      </c>
      <c r="C1532" t="s">
        <v>51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55</v>
      </c>
      <c r="C1533" t="s">
        <v>52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55</v>
      </c>
      <c r="C1534" t="s">
        <v>53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55</v>
      </c>
      <c r="C1535" t="s">
        <v>54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56</v>
      </c>
      <c r="C1536" t="s">
        <v>7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56</v>
      </c>
      <c r="C1537" t="s">
        <v>8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56</v>
      </c>
      <c r="C1538" t="s">
        <v>9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56</v>
      </c>
      <c r="C1539" t="s">
        <v>10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56</v>
      </c>
      <c r="C1540" t="s">
        <v>11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56</v>
      </c>
      <c r="C1541" t="s">
        <v>12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56</v>
      </c>
      <c r="C1542" t="s">
        <v>13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56</v>
      </c>
      <c r="C1543" t="s">
        <v>14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56</v>
      </c>
      <c r="C1544" t="s">
        <v>15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56</v>
      </c>
      <c r="C1545" t="s">
        <v>16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56</v>
      </c>
      <c r="C1546" t="s">
        <v>17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56</v>
      </c>
      <c r="C1547" t="s">
        <v>18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56</v>
      </c>
      <c r="C1548" t="s">
        <v>19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56</v>
      </c>
      <c r="C1549" t="s">
        <v>20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56</v>
      </c>
      <c r="C1550" t="s">
        <v>21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56</v>
      </c>
      <c r="C1551" t="s">
        <v>22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56</v>
      </c>
      <c r="C1552" t="s">
        <v>23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56</v>
      </c>
      <c r="C1553" t="s">
        <v>24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56</v>
      </c>
      <c r="C1554" t="s">
        <v>25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56</v>
      </c>
      <c r="C1555" t="s">
        <v>26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56</v>
      </c>
      <c r="C1556" t="s">
        <v>27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56</v>
      </c>
      <c r="C1557" t="s">
        <v>28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56</v>
      </c>
      <c r="C1558" t="s">
        <v>29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56</v>
      </c>
      <c r="C1559" t="s">
        <v>30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56</v>
      </c>
      <c r="C1560" t="s">
        <v>31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56</v>
      </c>
      <c r="C1561" t="s">
        <v>32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56</v>
      </c>
      <c r="C1562" t="s">
        <v>33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56</v>
      </c>
      <c r="C1563" t="s">
        <v>34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56</v>
      </c>
      <c r="C1564" t="s">
        <v>35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56</v>
      </c>
      <c r="C1565" t="s">
        <v>36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56</v>
      </c>
      <c r="C1566" t="s">
        <v>37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56</v>
      </c>
      <c r="C1567" t="s">
        <v>38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56</v>
      </c>
      <c r="C1568" t="s">
        <v>39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56</v>
      </c>
      <c r="C1569" t="s">
        <v>40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56</v>
      </c>
      <c r="C1570" t="s">
        <v>41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56</v>
      </c>
      <c r="C1571" t="s">
        <v>42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56</v>
      </c>
      <c r="C1572" t="s">
        <v>43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56</v>
      </c>
      <c r="C1573" t="s">
        <v>44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56</v>
      </c>
      <c r="C1574" t="s">
        <v>45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56</v>
      </c>
      <c r="C1575" t="s">
        <v>46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56</v>
      </c>
      <c r="C1576" t="s">
        <v>47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56</v>
      </c>
      <c r="C1577" t="s">
        <v>48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56</v>
      </c>
      <c r="C1578" t="s">
        <v>49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56</v>
      </c>
      <c r="C1579" t="s">
        <v>50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56</v>
      </c>
      <c r="C1580" t="s">
        <v>51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56</v>
      </c>
      <c r="C1581" t="s">
        <v>52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56</v>
      </c>
      <c r="C1582" t="s">
        <v>53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56</v>
      </c>
      <c r="C1583" t="s">
        <v>54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57</v>
      </c>
      <c r="C1584" t="s">
        <v>7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57</v>
      </c>
      <c r="C1585" t="s">
        <v>8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57</v>
      </c>
      <c r="C1586" t="s">
        <v>9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57</v>
      </c>
      <c r="C1587" t="s">
        <v>10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57</v>
      </c>
      <c r="C1588" t="s">
        <v>11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57</v>
      </c>
      <c r="C1589" t="s">
        <v>12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57</v>
      </c>
      <c r="C1590" t="s">
        <v>13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57</v>
      </c>
      <c r="C1591" t="s">
        <v>14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57</v>
      </c>
      <c r="C1592" t="s">
        <v>15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57</v>
      </c>
      <c r="C1593" t="s">
        <v>16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57</v>
      </c>
      <c r="C1594" t="s">
        <v>17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57</v>
      </c>
      <c r="C1595" t="s">
        <v>18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57</v>
      </c>
      <c r="C1596" t="s">
        <v>19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57</v>
      </c>
      <c r="C1597" t="s">
        <v>20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57</v>
      </c>
      <c r="C1598" t="s">
        <v>21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57</v>
      </c>
      <c r="C1599" t="s">
        <v>22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57</v>
      </c>
      <c r="C1600" t="s">
        <v>23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57</v>
      </c>
      <c r="C1601" t="s">
        <v>24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57</v>
      </c>
      <c r="C1602" t="s">
        <v>25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57</v>
      </c>
      <c r="C1603" t="s">
        <v>26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57</v>
      </c>
      <c r="C1604" t="s">
        <v>27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57</v>
      </c>
      <c r="C1605" t="s">
        <v>28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57</v>
      </c>
      <c r="C1606" t="s">
        <v>29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57</v>
      </c>
      <c r="C1607" t="s">
        <v>30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57</v>
      </c>
      <c r="C1608" t="s">
        <v>31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57</v>
      </c>
      <c r="C1609" t="s">
        <v>32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57</v>
      </c>
      <c r="C1610" t="s">
        <v>33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57</v>
      </c>
      <c r="C1611" t="s">
        <v>34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57</v>
      </c>
      <c r="C1612" t="s">
        <v>35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57</v>
      </c>
      <c r="C1613" t="s">
        <v>36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57</v>
      </c>
      <c r="C1614" t="s">
        <v>37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57</v>
      </c>
      <c r="C1615" t="s">
        <v>38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57</v>
      </c>
      <c r="C1616" t="s">
        <v>39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57</v>
      </c>
      <c r="C1617" t="s">
        <v>40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57</v>
      </c>
      <c r="C1618" t="s">
        <v>41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57</v>
      </c>
      <c r="C1619" t="s">
        <v>42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57</v>
      </c>
      <c r="C1620" t="s">
        <v>43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57</v>
      </c>
      <c r="C1621" t="s">
        <v>44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57</v>
      </c>
      <c r="C1622" t="s">
        <v>45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57</v>
      </c>
      <c r="C1623" t="s">
        <v>46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57</v>
      </c>
      <c r="C1624" t="s">
        <v>47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57</v>
      </c>
      <c r="C1625" t="s">
        <v>48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57</v>
      </c>
      <c r="C1626" t="s">
        <v>49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57</v>
      </c>
      <c r="C1627" t="s">
        <v>50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57</v>
      </c>
      <c r="C1628" t="s">
        <v>51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57</v>
      </c>
      <c r="C1629" t="s">
        <v>52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57</v>
      </c>
      <c r="C1630" t="s">
        <v>53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57</v>
      </c>
      <c r="C1631" t="s">
        <v>54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58</v>
      </c>
      <c r="C1632" t="s">
        <v>7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58</v>
      </c>
      <c r="C1633" t="s">
        <v>8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58</v>
      </c>
      <c r="C1634" t="s">
        <v>9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58</v>
      </c>
      <c r="C1635" t="s">
        <v>10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58</v>
      </c>
      <c r="C1636" t="s">
        <v>11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58</v>
      </c>
      <c r="C1637" t="s">
        <v>12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58</v>
      </c>
      <c r="C1638" t="s">
        <v>13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58</v>
      </c>
      <c r="C1639" t="s">
        <v>14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58</v>
      </c>
      <c r="C1640" t="s">
        <v>15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58</v>
      </c>
      <c r="C1641" t="s">
        <v>16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58</v>
      </c>
      <c r="C1642" t="s">
        <v>17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58</v>
      </c>
      <c r="C1643" t="s">
        <v>18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58</v>
      </c>
      <c r="C1644" t="s">
        <v>19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58</v>
      </c>
      <c r="C1645" t="s">
        <v>20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58</v>
      </c>
      <c r="C1646" t="s">
        <v>21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58</v>
      </c>
      <c r="C1647" t="s">
        <v>22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58</v>
      </c>
      <c r="C1648" t="s">
        <v>23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58</v>
      </c>
      <c r="C1649" t="s">
        <v>24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58</v>
      </c>
      <c r="C1650" t="s">
        <v>25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58</v>
      </c>
      <c r="C1651" t="s">
        <v>26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58</v>
      </c>
      <c r="C1652" t="s">
        <v>27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58</v>
      </c>
      <c r="C1653" t="s">
        <v>28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58</v>
      </c>
      <c r="C1654" t="s">
        <v>29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58</v>
      </c>
      <c r="C1655" t="s">
        <v>30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58</v>
      </c>
      <c r="C1656" t="s">
        <v>31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58</v>
      </c>
      <c r="C1657" t="s">
        <v>32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58</v>
      </c>
      <c r="C1658" t="s">
        <v>33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58</v>
      </c>
      <c r="C1659" t="s">
        <v>34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58</v>
      </c>
      <c r="C1660" t="s">
        <v>35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58</v>
      </c>
      <c r="C1661" t="s">
        <v>36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58</v>
      </c>
      <c r="C1662" t="s">
        <v>37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58</v>
      </c>
      <c r="C1663" t="s">
        <v>38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58</v>
      </c>
      <c r="C1664" t="s">
        <v>39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58</v>
      </c>
      <c r="C1665" t="s">
        <v>40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58</v>
      </c>
      <c r="C1666" t="s">
        <v>41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58</v>
      </c>
      <c r="C1667" t="s">
        <v>42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58</v>
      </c>
      <c r="C1668" t="s">
        <v>43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58</v>
      </c>
      <c r="C1669" t="s">
        <v>44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58</v>
      </c>
      <c r="C1670" t="s">
        <v>45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58</v>
      </c>
      <c r="C1671" t="s">
        <v>46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58</v>
      </c>
      <c r="C1672" t="s">
        <v>47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58</v>
      </c>
      <c r="C1673" t="s">
        <v>48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58</v>
      </c>
      <c r="C1674" t="s">
        <v>49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58</v>
      </c>
      <c r="C1675" t="s">
        <v>50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58</v>
      </c>
      <c r="C1676" t="s">
        <v>51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58</v>
      </c>
      <c r="C1677" t="s">
        <v>52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58</v>
      </c>
      <c r="C1678" t="s">
        <v>53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58</v>
      </c>
      <c r="C1679" t="s">
        <v>54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59</v>
      </c>
      <c r="C1680" t="s">
        <v>7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59</v>
      </c>
      <c r="C1681" t="s">
        <v>8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59</v>
      </c>
      <c r="C1682" t="s">
        <v>9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59</v>
      </c>
      <c r="C1683" t="s">
        <v>10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59</v>
      </c>
      <c r="C1684" t="s">
        <v>11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59</v>
      </c>
      <c r="C1685" t="s">
        <v>12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59</v>
      </c>
      <c r="C1686" t="s">
        <v>13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59</v>
      </c>
      <c r="C1687" t="s">
        <v>14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59</v>
      </c>
      <c r="C1688" t="s">
        <v>15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59</v>
      </c>
      <c r="C1689" t="s">
        <v>16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59</v>
      </c>
      <c r="C1690" t="s">
        <v>17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59</v>
      </c>
      <c r="C1691" t="s">
        <v>18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59</v>
      </c>
      <c r="C1692" t="s">
        <v>19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59</v>
      </c>
      <c r="C1693" t="s">
        <v>20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59</v>
      </c>
      <c r="C1694" t="s">
        <v>21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59</v>
      </c>
      <c r="C1695" t="s">
        <v>22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59</v>
      </c>
      <c r="C1696" t="s">
        <v>23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59</v>
      </c>
      <c r="C1697" t="s">
        <v>24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59</v>
      </c>
      <c r="C1698" t="s">
        <v>25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59</v>
      </c>
      <c r="C1699" t="s">
        <v>26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59</v>
      </c>
      <c r="C1700" t="s">
        <v>27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59</v>
      </c>
      <c r="C1701" t="s">
        <v>28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59</v>
      </c>
      <c r="C1702" t="s">
        <v>29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59</v>
      </c>
      <c r="C1703" t="s">
        <v>30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59</v>
      </c>
      <c r="C1704" t="s">
        <v>31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59</v>
      </c>
      <c r="C1705" t="s">
        <v>32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59</v>
      </c>
      <c r="C1706" t="s">
        <v>33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59</v>
      </c>
      <c r="C1707" t="s">
        <v>34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59</v>
      </c>
      <c r="C1708" t="s">
        <v>35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59</v>
      </c>
      <c r="C1709" t="s">
        <v>36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59</v>
      </c>
      <c r="C1710" t="s">
        <v>37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59</v>
      </c>
      <c r="C1711" t="s">
        <v>38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59</v>
      </c>
      <c r="C1712" t="s">
        <v>39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59</v>
      </c>
      <c r="C1713" t="s">
        <v>40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59</v>
      </c>
      <c r="C1714" t="s">
        <v>41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59</v>
      </c>
      <c r="C1715" t="s">
        <v>42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59</v>
      </c>
      <c r="C1716" t="s">
        <v>43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59</v>
      </c>
      <c r="C1717" t="s">
        <v>44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59</v>
      </c>
      <c r="C1718" t="s">
        <v>45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59</v>
      </c>
      <c r="C1719" t="s">
        <v>46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59</v>
      </c>
      <c r="C1720" t="s">
        <v>47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59</v>
      </c>
      <c r="C1721" t="s">
        <v>48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59</v>
      </c>
      <c r="C1722" t="s">
        <v>49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59</v>
      </c>
      <c r="C1723" t="s">
        <v>50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59</v>
      </c>
      <c r="C1724" t="s">
        <v>51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59</v>
      </c>
      <c r="C1725" t="s">
        <v>52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59</v>
      </c>
      <c r="C1726" t="s">
        <v>53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59</v>
      </c>
      <c r="C1727" t="s">
        <v>54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60</v>
      </c>
      <c r="C1728" t="s">
        <v>7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60</v>
      </c>
      <c r="C1729" t="s">
        <v>8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60</v>
      </c>
      <c r="C1730" t="s">
        <v>9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60</v>
      </c>
      <c r="C1731" t="s">
        <v>10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60</v>
      </c>
      <c r="C1732" t="s">
        <v>11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60</v>
      </c>
      <c r="C1733" t="s">
        <v>12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60</v>
      </c>
      <c r="C1734" t="s">
        <v>13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60</v>
      </c>
      <c r="C1735" t="s">
        <v>14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60</v>
      </c>
      <c r="C1736" t="s">
        <v>15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60</v>
      </c>
      <c r="C1737" t="s">
        <v>16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60</v>
      </c>
      <c r="C1738" t="s">
        <v>17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60</v>
      </c>
      <c r="C1739" t="s">
        <v>18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60</v>
      </c>
      <c r="C1740" t="s">
        <v>19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60</v>
      </c>
      <c r="C1741" t="s">
        <v>20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60</v>
      </c>
      <c r="C1742" t="s">
        <v>21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60</v>
      </c>
      <c r="C1743" t="s">
        <v>22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60</v>
      </c>
      <c r="C1744" t="s">
        <v>23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60</v>
      </c>
      <c r="C1745" t="s">
        <v>24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60</v>
      </c>
      <c r="C1746" t="s">
        <v>25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60</v>
      </c>
      <c r="C1747" t="s">
        <v>26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60</v>
      </c>
      <c r="C1748" t="s">
        <v>27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60</v>
      </c>
      <c r="C1749" t="s">
        <v>28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60</v>
      </c>
      <c r="C1750" t="s">
        <v>29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60</v>
      </c>
      <c r="C1751" t="s">
        <v>30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60</v>
      </c>
      <c r="C1752" t="s">
        <v>31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60</v>
      </c>
      <c r="C1753" t="s">
        <v>32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60</v>
      </c>
      <c r="C1754" t="s">
        <v>33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60</v>
      </c>
      <c r="C1755" t="s">
        <v>34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60</v>
      </c>
      <c r="C1756" t="s">
        <v>35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60</v>
      </c>
      <c r="C1757" t="s">
        <v>36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60</v>
      </c>
      <c r="C1758" t="s">
        <v>37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60</v>
      </c>
      <c r="C1759" t="s">
        <v>38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60</v>
      </c>
      <c r="C1760" t="s">
        <v>39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60</v>
      </c>
      <c r="C1761" t="s">
        <v>40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60</v>
      </c>
      <c r="C1762" t="s">
        <v>41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60</v>
      </c>
      <c r="C1763" t="s">
        <v>42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60</v>
      </c>
      <c r="C1764" t="s">
        <v>43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60</v>
      </c>
      <c r="C1765" t="s">
        <v>44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60</v>
      </c>
      <c r="C1766" t="s">
        <v>45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60</v>
      </c>
      <c r="C1767" t="s">
        <v>46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60</v>
      </c>
      <c r="C1768" t="s">
        <v>47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60</v>
      </c>
      <c r="C1769" t="s">
        <v>48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60</v>
      </c>
      <c r="C1770" t="s">
        <v>49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60</v>
      </c>
      <c r="C1771" t="s">
        <v>50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60</v>
      </c>
      <c r="C1772" t="s">
        <v>51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60</v>
      </c>
      <c r="C1773" t="s">
        <v>52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60</v>
      </c>
      <c r="C1774" t="s">
        <v>53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60</v>
      </c>
      <c r="C1775" t="s">
        <v>54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61</v>
      </c>
      <c r="C1776" t="s">
        <v>7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61</v>
      </c>
      <c r="C1777" t="s">
        <v>8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61</v>
      </c>
      <c r="C1778" t="s">
        <v>9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61</v>
      </c>
      <c r="C1779" t="s">
        <v>10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61</v>
      </c>
      <c r="C1780" t="s">
        <v>11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61</v>
      </c>
      <c r="C1781" t="s">
        <v>12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61</v>
      </c>
      <c r="C1782" t="s">
        <v>13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61</v>
      </c>
      <c r="C1783" t="s">
        <v>14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61</v>
      </c>
      <c r="C1784" t="s">
        <v>15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61</v>
      </c>
      <c r="C1785" t="s">
        <v>16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61</v>
      </c>
      <c r="C1786" t="s">
        <v>17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61</v>
      </c>
      <c r="C1787" t="s">
        <v>18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61</v>
      </c>
      <c r="C1788" t="s">
        <v>19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61</v>
      </c>
      <c r="C1789" t="s">
        <v>20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61</v>
      </c>
      <c r="C1790" t="s">
        <v>21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61</v>
      </c>
      <c r="C1791" t="s">
        <v>22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61</v>
      </c>
      <c r="C1792" t="s">
        <v>23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61</v>
      </c>
      <c r="C1793" t="s">
        <v>24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61</v>
      </c>
      <c r="C1794" t="s">
        <v>25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61</v>
      </c>
      <c r="C1795" t="s">
        <v>26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61</v>
      </c>
      <c r="C1796" t="s">
        <v>27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61</v>
      </c>
      <c r="C1797" t="s">
        <v>28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61</v>
      </c>
      <c r="C1798" t="s">
        <v>29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61</v>
      </c>
      <c r="C1799" t="s">
        <v>30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61</v>
      </c>
      <c r="C1800" t="s">
        <v>31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61</v>
      </c>
      <c r="C1801" t="s">
        <v>32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61</v>
      </c>
      <c r="C1802" t="s">
        <v>33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61</v>
      </c>
      <c r="C1803" t="s">
        <v>34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61</v>
      </c>
      <c r="C1804" t="s">
        <v>35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61</v>
      </c>
      <c r="C1805" t="s">
        <v>36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61</v>
      </c>
      <c r="C1806" t="s">
        <v>37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61</v>
      </c>
      <c r="C1807" t="s">
        <v>38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61</v>
      </c>
      <c r="C1808" t="s">
        <v>39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61</v>
      </c>
      <c r="C1809" t="s">
        <v>40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61</v>
      </c>
      <c r="C1810" t="s">
        <v>41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61</v>
      </c>
      <c r="C1811" t="s">
        <v>42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61</v>
      </c>
      <c r="C1812" t="s">
        <v>43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61</v>
      </c>
      <c r="C1813" t="s">
        <v>44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61</v>
      </c>
      <c r="C1814" t="s">
        <v>45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61</v>
      </c>
      <c r="C1815" t="s">
        <v>46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61</v>
      </c>
      <c r="C1816" t="s">
        <v>47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61</v>
      </c>
      <c r="C1817" t="s">
        <v>48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61</v>
      </c>
      <c r="C1818" t="s">
        <v>49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61</v>
      </c>
      <c r="C1819" t="s">
        <v>50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61</v>
      </c>
      <c r="C1820" t="s">
        <v>51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61</v>
      </c>
      <c r="C1821" t="s">
        <v>52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61</v>
      </c>
      <c r="C1822" t="s">
        <v>53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61</v>
      </c>
      <c r="C1823" t="s">
        <v>54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62</v>
      </c>
      <c r="C1824" t="s">
        <v>7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62</v>
      </c>
      <c r="C1825" t="s">
        <v>8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62</v>
      </c>
      <c r="C1826" t="s">
        <v>9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62</v>
      </c>
      <c r="C1827" t="s">
        <v>10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62</v>
      </c>
      <c r="C1828" t="s">
        <v>11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62</v>
      </c>
      <c r="C1829" t="s">
        <v>12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62</v>
      </c>
      <c r="C1830" t="s">
        <v>13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62</v>
      </c>
      <c r="C1831" t="s">
        <v>14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62</v>
      </c>
      <c r="C1832" t="s">
        <v>15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62</v>
      </c>
      <c r="C1833" t="s">
        <v>16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62</v>
      </c>
      <c r="C1834" t="s">
        <v>17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62</v>
      </c>
      <c r="C1835" t="s">
        <v>18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62</v>
      </c>
      <c r="C1836" t="s">
        <v>19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62</v>
      </c>
      <c r="C1837" t="s">
        <v>20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62</v>
      </c>
      <c r="C1838" t="s">
        <v>21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62</v>
      </c>
      <c r="C1839" t="s">
        <v>22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62</v>
      </c>
      <c r="C1840" t="s">
        <v>23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62</v>
      </c>
      <c r="C1841" t="s">
        <v>24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62</v>
      </c>
      <c r="C1842" t="s">
        <v>25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62</v>
      </c>
      <c r="C1843" t="s">
        <v>26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62</v>
      </c>
      <c r="C1844" t="s">
        <v>27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62</v>
      </c>
      <c r="C1845" t="s">
        <v>28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62</v>
      </c>
      <c r="C1846" t="s">
        <v>29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62</v>
      </c>
      <c r="C1847" t="s">
        <v>30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62</v>
      </c>
      <c r="C1848" t="s">
        <v>31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62</v>
      </c>
      <c r="C1849" t="s">
        <v>32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62</v>
      </c>
      <c r="C1850" t="s">
        <v>33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62</v>
      </c>
      <c r="C1851" t="s">
        <v>34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62</v>
      </c>
      <c r="C1852" t="s">
        <v>35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62</v>
      </c>
      <c r="C1853" t="s">
        <v>36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62</v>
      </c>
      <c r="C1854" t="s">
        <v>37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62</v>
      </c>
      <c r="C1855" t="s">
        <v>38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62</v>
      </c>
      <c r="C1856" t="s">
        <v>39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62</v>
      </c>
      <c r="C1857" t="s">
        <v>40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62</v>
      </c>
      <c r="C1858" t="s">
        <v>41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62</v>
      </c>
      <c r="C1859" t="s">
        <v>42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62</v>
      </c>
      <c r="C1860" t="s">
        <v>43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62</v>
      </c>
      <c r="C1861" t="s">
        <v>44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62</v>
      </c>
      <c r="C1862" t="s">
        <v>45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62</v>
      </c>
      <c r="C1863" t="s">
        <v>46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62</v>
      </c>
      <c r="C1864" t="s">
        <v>47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62</v>
      </c>
      <c r="C1865" t="s">
        <v>48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62</v>
      </c>
      <c r="C1866" t="s">
        <v>49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62</v>
      </c>
      <c r="C1867" t="s">
        <v>50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62</v>
      </c>
      <c r="C1868" t="s">
        <v>51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62</v>
      </c>
      <c r="C1869" t="s">
        <v>52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62</v>
      </c>
      <c r="C1870" t="s">
        <v>53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62</v>
      </c>
      <c r="C1871" t="s">
        <v>54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63</v>
      </c>
      <c r="C1872" t="s">
        <v>7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63</v>
      </c>
      <c r="C1873" t="s">
        <v>8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63</v>
      </c>
      <c r="C1874" t="s">
        <v>9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63</v>
      </c>
      <c r="C1875" t="s">
        <v>10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63</v>
      </c>
      <c r="C1876" t="s">
        <v>11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63</v>
      </c>
      <c r="C1877" t="s">
        <v>12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63</v>
      </c>
      <c r="C1878" t="s">
        <v>13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63</v>
      </c>
      <c r="C1879" t="s">
        <v>14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63</v>
      </c>
      <c r="C1880" t="s">
        <v>15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63</v>
      </c>
      <c r="C1881" t="s">
        <v>16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63</v>
      </c>
      <c r="C1882" t="s">
        <v>17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63</v>
      </c>
      <c r="C1883" t="s">
        <v>18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63</v>
      </c>
      <c r="C1884" t="s">
        <v>19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63</v>
      </c>
      <c r="C1885" t="s">
        <v>20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63</v>
      </c>
      <c r="C1886" t="s">
        <v>21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63</v>
      </c>
      <c r="C1887" t="s">
        <v>22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63</v>
      </c>
      <c r="C1888" t="s">
        <v>23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63</v>
      </c>
      <c r="C1889" t="s">
        <v>24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63</v>
      </c>
      <c r="C1890" t="s">
        <v>25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63</v>
      </c>
      <c r="C1891" t="s">
        <v>26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63</v>
      </c>
      <c r="C1892" t="s">
        <v>27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63</v>
      </c>
      <c r="C1893" t="s">
        <v>28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63</v>
      </c>
      <c r="C1894" t="s">
        <v>29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63</v>
      </c>
      <c r="C1895" t="s">
        <v>30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63</v>
      </c>
      <c r="C1896" t="s">
        <v>31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63</v>
      </c>
      <c r="C1897" t="s">
        <v>32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63</v>
      </c>
      <c r="C1898" t="s">
        <v>33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63</v>
      </c>
      <c r="C1899" t="s">
        <v>34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63</v>
      </c>
      <c r="C1900" t="s">
        <v>35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63</v>
      </c>
      <c r="C1901" t="s">
        <v>36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63</v>
      </c>
      <c r="C1902" t="s">
        <v>37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63</v>
      </c>
      <c r="C1903" t="s">
        <v>38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63</v>
      </c>
      <c r="C1904" t="s">
        <v>39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63</v>
      </c>
      <c r="C1905" t="s">
        <v>40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63</v>
      </c>
      <c r="C1906" t="s">
        <v>41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63</v>
      </c>
      <c r="C1907" t="s">
        <v>42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63</v>
      </c>
      <c r="C1908" t="s">
        <v>43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63</v>
      </c>
      <c r="C1909" t="s">
        <v>44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63</v>
      </c>
      <c r="C1910" t="s">
        <v>45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63</v>
      </c>
      <c r="C1911" t="s">
        <v>46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63</v>
      </c>
      <c r="C1912" t="s">
        <v>47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63</v>
      </c>
      <c r="C1913" t="s">
        <v>48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63</v>
      </c>
      <c r="C1914" t="s">
        <v>49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63</v>
      </c>
      <c r="C1915" t="s">
        <v>50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63</v>
      </c>
      <c r="C1916" t="s">
        <v>51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63</v>
      </c>
      <c r="C1917" t="s">
        <v>52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63</v>
      </c>
      <c r="C1918" t="s">
        <v>53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63</v>
      </c>
      <c r="C1919" t="s">
        <v>54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" right="0" top="0" bottom="0" header="0" footer="0"/>
      <pageSetup orientation="portrait" r:id="rId1"/>
    </customSheetView>
    <customSheetView guid="{948164EF-B902-4A6C-8E3C-A935061C5153}" state="hidden">
      <selection activeCell="F150" sqref="F150"/>
      <pageMargins left="0" right="0" top="0" bottom="0" header="0" footer="0"/>
      <pageSetup orientation="portrait" r:id="rId2"/>
    </customSheetView>
  </customSheetView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BCB-4E18-4008-A8A2-5A093C88B4B2}">
  <sheetPr published="0"/>
  <dimension ref="A1:Q50"/>
  <sheetViews>
    <sheetView zoomScaleNormal="100" workbookViewId="0">
      <selection activeCell="D16" sqref="D16"/>
    </sheetView>
  </sheetViews>
  <sheetFormatPr defaultRowHeight="15" x14ac:dyDescent="0.25"/>
  <cols>
    <col min="1" max="1" width="21.7109375" bestFit="1" customWidth="1"/>
    <col min="2" max="2" width="25" bestFit="1" customWidth="1"/>
    <col min="4" max="4" width="21.7109375" bestFit="1" customWidth="1"/>
    <col min="5" max="5" width="16.7109375" bestFit="1" customWidth="1"/>
    <col min="7" max="7" width="21.7109375" bestFit="1" customWidth="1"/>
    <col min="8" max="8" width="14" customWidth="1"/>
    <col min="11" max="11" width="13.28515625" customWidth="1"/>
    <col min="12" max="12" width="10.7109375" bestFit="1" customWidth="1"/>
    <col min="14" max="14" width="15.28515625" bestFit="1" customWidth="1"/>
    <col min="15" max="15" width="10.7109375" bestFit="1" customWidth="1"/>
    <col min="16" max="16" width="16.7109375" bestFit="1" customWidth="1"/>
    <col min="17" max="17" width="9.140625" customWidth="1"/>
    <col min="19" max="19" width="10.7109375" bestFit="1" customWidth="1"/>
    <col min="20" max="20" width="16.7109375" bestFit="1" customWidth="1"/>
  </cols>
  <sheetData>
    <row r="1" spans="1:17" x14ac:dyDescent="0.25">
      <c r="A1" s="23" t="s">
        <v>64</v>
      </c>
      <c r="B1" s="23"/>
      <c r="D1" s="23" t="s">
        <v>65</v>
      </c>
      <c r="E1" s="23"/>
      <c r="G1" s="23" t="s">
        <v>66</v>
      </c>
      <c r="H1" s="23"/>
      <c r="J1" s="23" t="s">
        <v>67</v>
      </c>
      <c r="K1" s="23"/>
      <c r="L1" s="23"/>
      <c r="N1" s="23" t="s">
        <v>78</v>
      </c>
      <c r="O1" s="23"/>
      <c r="P1" s="23"/>
      <c r="Q1" s="15"/>
    </row>
    <row r="2" spans="1:17" x14ac:dyDescent="0.25">
      <c r="A2" s="21" t="s">
        <v>1</v>
      </c>
      <c r="B2" s="21" t="s">
        <v>68</v>
      </c>
      <c r="D2" s="21" t="s">
        <v>1</v>
      </c>
      <c r="E2" s="21" t="s">
        <v>5</v>
      </c>
      <c r="G2" s="21" t="s">
        <v>1</v>
      </c>
      <c r="H2" s="21" t="s">
        <v>4</v>
      </c>
      <c r="J2" s="21" t="s">
        <v>0</v>
      </c>
      <c r="K2" s="21" t="s">
        <v>69</v>
      </c>
      <c r="L2" s="21" t="s">
        <v>4</v>
      </c>
      <c r="N2" s="21" t="s">
        <v>2</v>
      </c>
      <c r="O2" s="21" t="s">
        <v>4</v>
      </c>
      <c r="P2" s="21" t="s">
        <v>5</v>
      </c>
      <c r="Q2" s="16"/>
    </row>
    <row r="3" spans="1:17" x14ac:dyDescent="0.25">
      <c r="A3" t="str" cm="1">
        <f t="array" ref="A3:A12">_xlfn._xlws.SORT(_xlfn.UNIQUE(RawData[Industry]))</f>
        <v>Business Services</v>
      </c>
      <c r="B3" t="str">
        <f>Dashboard!E5</f>
        <v>Construction</v>
      </c>
      <c r="D3" t="str" cm="1">
        <f t="array" ref="D3:E12">_xlfn.CHOOSECOLS(_xlfn._xlws.SORT(_xlfn.ANCHORARRAY('HSTACK (combined)'!A2),3),1,3)</f>
        <v>Leisure &amp; Hospitality</v>
      </c>
      <c r="E3" s="6">
        <v>20737.416666666668</v>
      </c>
      <c r="G3" t="str" cm="1">
        <f t="array" ref="G3:H12">_xlfn.CHOOSECOLS(_xlfn._xlws.SORT(_xlfn.ANCHORARRAY('HSTACK (combined)'!A2),3),1,2)</f>
        <v>Leisure &amp; Hospitality</v>
      </c>
      <c r="H3" s="1">
        <v>15665534</v>
      </c>
      <c r="J3" cm="1">
        <f t="array" ref="J3:J6">_xlfn._xlws.SORT(_xlfn.UNIQUE(RawData[Year]))</f>
        <v>2017</v>
      </c>
      <c r="K3" s="1" cm="1">
        <f t="array" ref="K3:K6">AVERAGEIFS(RawData[Avg Annual Wage],RawData[Year],_xlfn.ANCHORARRAY(J3),RawData[Industry],B3)</f>
        <v>57353.829787234041</v>
      </c>
      <c r="L3" s="1" cm="1">
        <f t="array" ref="L3:L6">SUMIFS(RawData[Employees],RawData[Year],_xlfn.ANCHORARRAY(J3),RawData[Industry],B3)</f>
        <v>6834462</v>
      </c>
      <c r="N3" s="1" t="str" cm="1">
        <f t="array" ref="N3:N50">_xlfn.UNIQUE(RawData[State])</f>
        <v>Alabama</v>
      </c>
      <c r="O3" s="1" cm="1">
        <f t="array" ref="O3:O50">SUMIFS(RawData[Employees],RawData[[Year]:[Year]],'Structured Data'!$B$15,RawData[[Industry]:[Industry]],'Structured Data'!$B$3,RawData[[State]:[State]],_xlfn.ANCHORARRAY('Structured Data'!$N$3))</f>
        <v>85262</v>
      </c>
      <c r="P3" s="6" cm="1">
        <f t="array" ref="P3:P50">IFERROR(AVERAGEIFS(RawData[Avg Annual Wage],RawData[[Year]:[Year]],'Structured Data'!$B$15,RawData[[Industry]:[Industry]],'Structured Data'!$B$3,RawData[[State]:[State]],_xlfn.ANCHORARRAY('Structured Data'!$N$3)),0)</f>
        <v>52230</v>
      </c>
      <c r="Q3" s="18"/>
    </row>
    <row r="4" spans="1:17" x14ac:dyDescent="0.25">
      <c r="A4" t="str">
        <v>Construction</v>
      </c>
      <c r="D4" t="str">
        <v>Other Services</v>
      </c>
      <c r="E4" s="6">
        <v>34629.270833333336</v>
      </c>
      <c r="G4" t="str">
        <v>Other Services</v>
      </c>
      <c r="H4" s="1">
        <v>4326750</v>
      </c>
      <c r="J4">
        <v>2018</v>
      </c>
      <c r="K4" s="1">
        <v>59438.8125</v>
      </c>
      <c r="L4" s="1">
        <v>7158459</v>
      </c>
      <c r="N4" s="10" t="str">
        <v>Arizona</v>
      </c>
      <c r="O4" s="17">
        <v>144747</v>
      </c>
      <c r="P4" s="6">
        <v>53440</v>
      </c>
      <c r="Q4" s="18"/>
    </row>
    <row r="5" spans="1:17" x14ac:dyDescent="0.25">
      <c r="A5" t="str">
        <v>Education &amp; Health</v>
      </c>
      <c r="D5" t="str">
        <v>Trade &amp; Transportation</v>
      </c>
      <c r="E5" s="6">
        <v>43391.395833333336</v>
      </c>
      <c r="G5" t="str">
        <v>Trade &amp; Transportation</v>
      </c>
      <c r="H5" s="1">
        <v>27033069</v>
      </c>
      <c r="J5">
        <v>2019</v>
      </c>
      <c r="K5" s="1">
        <v>61382.208333333336</v>
      </c>
      <c r="L5" s="1">
        <v>7383280</v>
      </c>
      <c r="N5" s="10" t="str">
        <v>Arkansas</v>
      </c>
      <c r="O5" s="17">
        <v>51130</v>
      </c>
      <c r="P5" s="6">
        <v>47283</v>
      </c>
      <c r="Q5" s="18"/>
    </row>
    <row r="6" spans="1:17" x14ac:dyDescent="0.25">
      <c r="A6" t="str">
        <v>Finance</v>
      </c>
      <c r="D6" t="str">
        <v>Education &amp; Health</v>
      </c>
      <c r="E6" s="6">
        <v>47654.729166666664</v>
      </c>
      <c r="G6" t="str">
        <v>Education &amp; Health</v>
      </c>
      <c r="H6" s="1">
        <v>21899196</v>
      </c>
      <c r="J6">
        <v>2020</v>
      </c>
      <c r="K6" s="1">
        <v>63896.895833333336</v>
      </c>
      <c r="L6" s="1">
        <v>7136444</v>
      </c>
      <c r="N6" s="10" t="str">
        <v>California</v>
      </c>
      <c r="O6" s="17">
        <v>805942</v>
      </c>
      <c r="P6" s="6">
        <v>67561</v>
      </c>
      <c r="Q6" s="18"/>
    </row>
    <row r="7" spans="1:17" x14ac:dyDescent="0.25">
      <c r="A7" t="str">
        <v>Information</v>
      </c>
      <c r="D7" t="str">
        <v>Natural Resources</v>
      </c>
      <c r="E7" s="6">
        <v>51626.702127659577</v>
      </c>
      <c r="G7" t="str">
        <v>Natural Resources</v>
      </c>
      <c r="H7" s="1">
        <v>1864222</v>
      </c>
      <c r="N7" s="10" t="str">
        <v>Colorado</v>
      </c>
      <c r="O7" s="17">
        <v>163473</v>
      </c>
      <c r="P7" s="6">
        <v>59444</v>
      </c>
      <c r="Q7" s="18"/>
    </row>
    <row r="8" spans="1:17" x14ac:dyDescent="0.25">
      <c r="A8" t="str">
        <v>Leisure &amp; Hospitality</v>
      </c>
      <c r="D8" t="str">
        <v>Construction</v>
      </c>
      <c r="E8" s="6">
        <v>57353.829787234041</v>
      </c>
      <c r="G8" t="str">
        <v>Construction</v>
      </c>
      <c r="H8" s="1">
        <v>6834462</v>
      </c>
      <c r="N8" s="10" t="str">
        <v>Connecticut</v>
      </c>
      <c r="O8" s="17">
        <v>58327</v>
      </c>
      <c r="P8" s="6">
        <v>68641</v>
      </c>
      <c r="Q8" s="18"/>
    </row>
    <row r="9" spans="1:17" x14ac:dyDescent="0.25">
      <c r="A9" t="str">
        <v>Manufacturing</v>
      </c>
      <c r="D9" t="str">
        <v>Manufacturing</v>
      </c>
      <c r="E9" s="6">
        <v>62625.291666666664</v>
      </c>
      <c r="G9" t="str">
        <v>Manufacturing</v>
      </c>
      <c r="H9" s="1">
        <v>12378010</v>
      </c>
      <c r="N9" s="10" t="str">
        <v>Delaware</v>
      </c>
      <c r="O9" s="17">
        <v>21591</v>
      </c>
      <c r="P9" s="6">
        <v>59040</v>
      </c>
      <c r="Q9" s="18"/>
    </row>
    <row r="10" spans="1:17" x14ac:dyDescent="0.25">
      <c r="A10" t="str">
        <v>Natural Resources</v>
      </c>
      <c r="D10" t="str">
        <v>Business Services</v>
      </c>
      <c r="E10" s="6">
        <v>64714.4375</v>
      </c>
      <c r="G10" t="str">
        <v>Business Services</v>
      </c>
      <c r="H10" s="1">
        <v>20063464</v>
      </c>
      <c r="N10" s="10" t="str">
        <v>Florida</v>
      </c>
      <c r="O10" s="17">
        <v>503704</v>
      </c>
      <c r="P10" s="6">
        <v>49256</v>
      </c>
      <c r="Q10" s="18"/>
    </row>
    <row r="11" spans="1:17" x14ac:dyDescent="0.25">
      <c r="A11" t="str">
        <v>Other Services</v>
      </c>
      <c r="D11" t="str">
        <v>Information</v>
      </c>
      <c r="E11" s="6">
        <v>75580.708333333328</v>
      </c>
      <c r="G11" t="str">
        <v>Information</v>
      </c>
      <c r="H11" s="1">
        <v>2760656</v>
      </c>
      <c r="N11" s="10" t="str">
        <v>Georgia</v>
      </c>
      <c r="O11" s="17">
        <v>182259</v>
      </c>
      <c r="P11" s="6">
        <v>58213</v>
      </c>
      <c r="Q11" s="18"/>
    </row>
    <row r="12" spans="1:17" x14ac:dyDescent="0.25">
      <c r="A12" t="str">
        <v>Trade &amp; Transportation</v>
      </c>
      <c r="D12" t="str">
        <v>Finance</v>
      </c>
      <c r="E12" s="6">
        <v>77330.083333333328</v>
      </c>
      <c r="G12" t="str">
        <v>Finance</v>
      </c>
      <c r="H12" s="1">
        <v>8021586</v>
      </c>
      <c r="N12" s="10" t="str">
        <v>Idaho</v>
      </c>
      <c r="O12" s="17">
        <v>42668</v>
      </c>
      <c r="P12" s="6">
        <v>42865</v>
      </c>
      <c r="Q12" s="18"/>
    </row>
    <row r="13" spans="1:17" x14ac:dyDescent="0.25">
      <c r="N13" s="10" t="str">
        <v>Illinois</v>
      </c>
      <c r="O13" s="17">
        <v>220019</v>
      </c>
      <c r="P13" s="6">
        <v>70893</v>
      </c>
      <c r="Q13" s="18"/>
    </row>
    <row r="14" spans="1:17" x14ac:dyDescent="0.25">
      <c r="A14" s="23" t="s">
        <v>70</v>
      </c>
      <c r="B14" s="23"/>
      <c r="D14" s="21" t="s">
        <v>76</v>
      </c>
      <c r="G14" s="23" t="s">
        <v>71</v>
      </c>
      <c r="H14" s="23"/>
      <c r="N14" s="10" t="str">
        <v>Indiana</v>
      </c>
      <c r="O14" s="17">
        <v>138040</v>
      </c>
      <c r="P14" s="6">
        <v>57099</v>
      </c>
      <c r="Q14" s="18"/>
    </row>
    <row r="15" spans="1:17" x14ac:dyDescent="0.25">
      <c r="A15" s="4" t="s">
        <v>0</v>
      </c>
      <c r="B15" s="5">
        <f>Dashboard!C5</f>
        <v>2017</v>
      </c>
      <c r="D15" t="str" cm="1">
        <f t="array" ref="D15:D24">_xlfn.CHOOSECOLS(_xlfn._xlws.SORT(_xlfn.ANCHORARRAY(D3),2,-1),1)</f>
        <v>Finance</v>
      </c>
      <c r="G15" s="21" t="s">
        <v>1</v>
      </c>
      <c r="H15" s="21" t="s">
        <v>4</v>
      </c>
      <c r="N15" s="10" t="str">
        <v>Iowa</v>
      </c>
      <c r="O15" s="17">
        <v>76086</v>
      </c>
      <c r="P15" s="6">
        <v>55415</v>
      </c>
      <c r="Q15" s="18"/>
    </row>
    <row r="16" spans="1:17" x14ac:dyDescent="0.25">
      <c r="D16" t="str">
        <v>Information</v>
      </c>
      <c r="G16" t="str">
        <f>B3</f>
        <v>Construction</v>
      </c>
      <c r="H16" s="1">
        <f>_xlfn.XLOOKUP(B3,G3:G12,H3:H12)</f>
        <v>6834462</v>
      </c>
      <c r="N16" s="10" t="str">
        <v>Kansas</v>
      </c>
      <c r="O16" s="17">
        <v>60238</v>
      </c>
      <c r="P16" s="6">
        <v>52807</v>
      </c>
      <c r="Q16" s="18"/>
    </row>
    <row r="17" spans="1:17" x14ac:dyDescent="0.25">
      <c r="A17" s="19"/>
      <c r="B17" s="19"/>
      <c r="D17" t="str">
        <v>Business Services</v>
      </c>
      <c r="G17" t="s">
        <v>72</v>
      </c>
      <c r="H17" s="1">
        <f>SUM(H3:H12)-H16</f>
        <v>114012487</v>
      </c>
      <c r="N17" s="10" t="str">
        <v>Kentucky</v>
      </c>
      <c r="O17" s="17">
        <v>77332</v>
      </c>
      <c r="P17" s="6">
        <v>53194</v>
      </c>
      <c r="Q17" s="18"/>
    </row>
    <row r="18" spans="1:17" x14ac:dyDescent="0.25">
      <c r="A18" s="4"/>
      <c r="D18" t="str">
        <v>Manufacturing</v>
      </c>
      <c r="N18" s="10" t="str">
        <v>Louisiana</v>
      </c>
      <c r="O18" s="17">
        <v>147021</v>
      </c>
      <c r="P18" s="6">
        <v>61781</v>
      </c>
      <c r="Q18" s="18"/>
    </row>
    <row r="19" spans="1:17" x14ac:dyDescent="0.25">
      <c r="D19" t="str">
        <v>Construction</v>
      </c>
      <c r="G19" s="4" t="s">
        <v>73</v>
      </c>
      <c r="H19" s="8">
        <f>H16/H17</f>
        <v>5.9944854987682185E-2</v>
      </c>
      <c r="N19" s="10" t="str">
        <v>Maine</v>
      </c>
      <c r="O19" s="17">
        <v>28253</v>
      </c>
      <c r="P19" s="6">
        <v>47930</v>
      </c>
      <c r="Q19" s="18"/>
    </row>
    <row r="20" spans="1:17" x14ac:dyDescent="0.25">
      <c r="D20" t="str">
        <v>Natural Resources</v>
      </c>
      <c r="N20" s="10" t="str">
        <v>Maryland</v>
      </c>
      <c r="O20" s="17">
        <v>162140</v>
      </c>
      <c r="P20" s="6">
        <v>65027</v>
      </c>
      <c r="Q20" s="18"/>
    </row>
    <row r="21" spans="1:17" x14ac:dyDescent="0.25">
      <c r="D21" t="str">
        <v>Education &amp; Health</v>
      </c>
      <c r="N21" s="10" t="str">
        <v>Massachusetts</v>
      </c>
      <c r="O21" s="17">
        <v>152131</v>
      </c>
      <c r="P21" s="6">
        <v>75405</v>
      </c>
      <c r="Q21" s="18"/>
    </row>
    <row r="22" spans="1:17" x14ac:dyDescent="0.25">
      <c r="D22" t="str">
        <v>Trade &amp; Transportation</v>
      </c>
      <c r="N22" s="10" t="str">
        <v>Michigan</v>
      </c>
      <c r="O22" s="17">
        <v>161903</v>
      </c>
      <c r="P22" s="6">
        <v>61511</v>
      </c>
      <c r="Q22" s="18"/>
    </row>
    <row r="23" spans="1:17" x14ac:dyDescent="0.25">
      <c r="D23" t="str">
        <v>Other Services</v>
      </c>
      <c r="N23" s="10" t="str">
        <v>Minnesota</v>
      </c>
      <c r="O23" s="17">
        <v>119642</v>
      </c>
      <c r="P23" s="6">
        <v>65464</v>
      </c>
      <c r="Q23" s="18"/>
    </row>
    <row r="24" spans="1:17" x14ac:dyDescent="0.25">
      <c r="D24" t="str">
        <v>Leisure &amp; Hospitality</v>
      </c>
      <c r="N24" s="10" t="str">
        <v>Mississippi</v>
      </c>
      <c r="O24" s="17">
        <v>43467</v>
      </c>
      <c r="P24" s="6">
        <v>48782</v>
      </c>
      <c r="Q24" s="18"/>
    </row>
    <row r="25" spans="1:17" x14ac:dyDescent="0.25">
      <c r="N25" s="10" t="str">
        <v>Missouri</v>
      </c>
      <c r="O25" s="17">
        <v>123034</v>
      </c>
      <c r="P25" s="6">
        <v>57823</v>
      </c>
      <c r="Q25" s="18"/>
    </row>
    <row r="26" spans="1:17" x14ac:dyDescent="0.25">
      <c r="N26" s="10" t="str">
        <v>Montana</v>
      </c>
      <c r="O26" s="17">
        <v>27712</v>
      </c>
      <c r="P26" s="6">
        <v>50369</v>
      </c>
      <c r="Q26" s="18"/>
    </row>
    <row r="27" spans="1:17" x14ac:dyDescent="0.25">
      <c r="N27" s="10" t="str">
        <v>Nebraska</v>
      </c>
      <c r="O27" s="17">
        <v>51174</v>
      </c>
      <c r="P27" s="6">
        <v>49634</v>
      </c>
      <c r="Q27" s="18"/>
    </row>
    <row r="28" spans="1:17" x14ac:dyDescent="0.25">
      <c r="N28" s="10" t="str">
        <v>Nevada</v>
      </c>
      <c r="O28" s="17">
        <v>82998</v>
      </c>
      <c r="P28" s="6">
        <v>58071</v>
      </c>
      <c r="Q28" s="18"/>
    </row>
    <row r="29" spans="1:17" x14ac:dyDescent="0.25">
      <c r="N29" s="10" t="str">
        <v>New Hampshire</v>
      </c>
      <c r="O29" s="17">
        <v>26466</v>
      </c>
      <c r="P29" s="6">
        <v>61497</v>
      </c>
      <c r="Q29" s="18"/>
    </row>
    <row r="30" spans="1:17" x14ac:dyDescent="0.25">
      <c r="N30" s="10" t="str">
        <v>New Jersey</v>
      </c>
      <c r="O30" s="17">
        <v>154907</v>
      </c>
      <c r="P30" s="6">
        <v>71145</v>
      </c>
      <c r="Q30" s="18"/>
    </row>
    <row r="31" spans="1:17" x14ac:dyDescent="0.25">
      <c r="N31" s="10" t="str">
        <v>New Mexico</v>
      </c>
      <c r="O31" s="17">
        <v>45511</v>
      </c>
      <c r="P31" s="6">
        <v>46369</v>
      </c>
      <c r="Q31" s="18"/>
    </row>
    <row r="32" spans="1:17" x14ac:dyDescent="0.25">
      <c r="N32" s="10" t="str">
        <v>New York</v>
      </c>
      <c r="O32" s="17">
        <v>386615</v>
      </c>
      <c r="P32" s="6">
        <v>71408</v>
      </c>
      <c r="Q32" s="18"/>
    </row>
    <row r="33" spans="14:17" x14ac:dyDescent="0.25">
      <c r="N33" s="10" t="str">
        <v>North Carolina</v>
      </c>
      <c r="O33" s="17">
        <v>208662</v>
      </c>
      <c r="P33" s="6">
        <v>52372</v>
      </c>
      <c r="Q33" s="18"/>
    </row>
    <row r="34" spans="14:17" x14ac:dyDescent="0.25">
      <c r="N34" s="10" t="str">
        <v>North Dakota</v>
      </c>
      <c r="O34" s="17">
        <v>26732</v>
      </c>
      <c r="P34" s="6">
        <v>63029</v>
      </c>
      <c r="Q34" s="18"/>
    </row>
    <row r="35" spans="14:17" x14ac:dyDescent="0.25">
      <c r="N35" s="10" t="str">
        <v>Ohio</v>
      </c>
      <c r="O35" s="17">
        <v>217025</v>
      </c>
      <c r="P35" s="6">
        <v>60831</v>
      </c>
      <c r="Q35" s="18"/>
    </row>
    <row r="36" spans="14:17" x14ac:dyDescent="0.25">
      <c r="N36" s="10" t="str">
        <v>Oklahoma</v>
      </c>
      <c r="O36" s="17">
        <v>77247</v>
      </c>
      <c r="P36" s="6">
        <v>50585</v>
      </c>
      <c r="Q36" s="18"/>
    </row>
    <row r="37" spans="14:17" x14ac:dyDescent="0.25">
      <c r="N37" s="10" t="str">
        <v>Oregon</v>
      </c>
      <c r="O37" s="17">
        <v>96991</v>
      </c>
      <c r="P37" s="6">
        <v>57987</v>
      </c>
      <c r="Q37" s="18"/>
    </row>
    <row r="38" spans="14:17" x14ac:dyDescent="0.25">
      <c r="N38" s="10" t="str">
        <v>Pennsylvania</v>
      </c>
      <c r="O38" s="17">
        <v>248932</v>
      </c>
      <c r="P38" s="6">
        <v>64769</v>
      </c>
      <c r="Q38" s="18"/>
    </row>
    <row r="39" spans="14:17" x14ac:dyDescent="0.25">
      <c r="N39" s="10" t="str">
        <v>Rhode Island</v>
      </c>
      <c r="O39" s="17">
        <v>0</v>
      </c>
      <c r="P39" s="6">
        <v>0</v>
      </c>
      <c r="Q39" s="18"/>
    </row>
    <row r="40" spans="14:17" x14ac:dyDescent="0.25">
      <c r="N40" s="10" t="str">
        <v>South Carolina</v>
      </c>
      <c r="O40" s="17">
        <v>100817</v>
      </c>
      <c r="P40" s="6">
        <v>53542</v>
      </c>
      <c r="Q40" s="18"/>
    </row>
    <row r="41" spans="14:17" x14ac:dyDescent="0.25">
      <c r="N41" s="10" t="str">
        <v>South Dakota</v>
      </c>
      <c r="O41" s="17">
        <v>22351</v>
      </c>
      <c r="P41" s="6">
        <v>47385</v>
      </c>
      <c r="Q41" s="18"/>
    </row>
    <row r="42" spans="14:17" x14ac:dyDescent="0.25">
      <c r="N42" s="10" t="str">
        <v>Tennessee</v>
      </c>
      <c r="O42" s="17">
        <v>119968</v>
      </c>
      <c r="P42" s="6">
        <v>56642</v>
      </c>
      <c r="Q42" s="18"/>
    </row>
    <row r="43" spans="14:17" x14ac:dyDescent="0.25">
      <c r="N43" s="10" t="str">
        <v>Texas</v>
      </c>
      <c r="O43" s="17">
        <v>711119</v>
      </c>
      <c r="P43" s="6">
        <v>63219</v>
      </c>
      <c r="Q43" s="18"/>
    </row>
    <row r="44" spans="14:17" x14ac:dyDescent="0.25">
      <c r="N44" s="10" t="str">
        <v>Utah</v>
      </c>
      <c r="O44" s="17">
        <v>97495</v>
      </c>
      <c r="P44" s="6">
        <v>49132</v>
      </c>
      <c r="Q44" s="18"/>
    </row>
    <row r="45" spans="14:17" x14ac:dyDescent="0.25">
      <c r="N45" s="10" t="str">
        <v>Vermont</v>
      </c>
      <c r="O45" s="17">
        <v>15187</v>
      </c>
      <c r="P45" s="6">
        <v>50125</v>
      </c>
      <c r="Q45" s="18"/>
    </row>
    <row r="46" spans="14:17" x14ac:dyDescent="0.25">
      <c r="N46" s="10" t="str">
        <v>Virginia</v>
      </c>
      <c r="O46" s="17">
        <v>192576</v>
      </c>
      <c r="P46" s="6">
        <v>56166</v>
      </c>
      <c r="Q46" s="18"/>
    </row>
    <row r="47" spans="14:17" x14ac:dyDescent="0.25">
      <c r="N47" s="10" t="str">
        <v>Washington</v>
      </c>
      <c r="O47" s="17">
        <v>187247</v>
      </c>
      <c r="P47" s="6">
        <v>61249</v>
      </c>
      <c r="Q47" s="18"/>
    </row>
    <row r="48" spans="14:17" x14ac:dyDescent="0.25">
      <c r="N48" s="10" t="str">
        <v>West Virginia</v>
      </c>
      <c r="O48" s="17">
        <v>31522</v>
      </c>
      <c r="P48" s="6">
        <v>57987</v>
      </c>
      <c r="Q48" s="18"/>
    </row>
    <row r="49" spans="14:17" x14ac:dyDescent="0.25">
      <c r="N49" s="10" t="str">
        <v>Wisconsin</v>
      </c>
      <c r="O49" s="17">
        <v>117226</v>
      </c>
      <c r="P49" s="6">
        <v>60136</v>
      </c>
      <c r="Q49" s="18"/>
    </row>
    <row r="50" spans="14:17" x14ac:dyDescent="0.25">
      <c r="N50" s="10" t="str">
        <v>Wyoming</v>
      </c>
      <c r="O50" s="17">
        <v>19573</v>
      </c>
      <c r="P50" s="6">
        <v>50877</v>
      </c>
      <c r="Q50" s="18"/>
    </row>
  </sheetData>
  <mergeCells count="7">
    <mergeCell ref="N1:P1"/>
    <mergeCell ref="A1:B1"/>
    <mergeCell ref="A14:B14"/>
    <mergeCell ref="G1:H1"/>
    <mergeCell ref="D1:E1"/>
    <mergeCell ref="G14:H14"/>
    <mergeCell ref="J1:L1"/>
  </mergeCells>
  <dataValidations disablePrompts="1" count="2">
    <dataValidation type="list" allowBlank="1" showInputMessage="1" showErrorMessage="1" sqref="B3" xr:uid="{6243FC1C-740A-4477-BC6A-D5F39F658924}">
      <formula1>_xlfn.ANCHORARRAY($A$3)</formula1>
    </dataValidation>
    <dataValidation type="list" allowBlank="1" showInputMessage="1" showErrorMessage="1" sqref="B18" xr:uid="{A17DEE6E-5FE6-4FC1-AD98-C3091B3D0F6E}">
      <formula1>$Q$2:$Q$2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63D28BC-8F66-4870-AD39-3C9B663E0853}">
          <x14:formula1>
            <xm:f>_xlfn.ANCHORARRAY('The Years'!$A$2)</xm:f>
          </x14:formula1>
          <xm:sqref>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BE99-AA91-4918-9E6D-BB9A7F84492D}">
  <dimension ref="A1:H49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1.140625" bestFit="1" customWidth="1"/>
    <col min="3" max="3" width="16.7109375" bestFit="1" customWidth="1"/>
    <col min="4" max="4" width="9.140625" customWidth="1"/>
    <col min="5" max="5" width="15.28515625" bestFit="1" customWidth="1"/>
    <col min="6" max="6" width="10.7109375" bestFit="1" customWidth="1"/>
    <col min="7" max="8" width="16.7109375" bestFit="1" customWidth="1"/>
  </cols>
  <sheetData>
    <row r="1" spans="1:8" x14ac:dyDescent="0.25">
      <c r="A1" s="7" t="s">
        <v>1</v>
      </c>
      <c r="B1" s="7" t="s">
        <v>4</v>
      </c>
      <c r="C1" s="7" t="s">
        <v>5</v>
      </c>
      <c r="D1" s="11"/>
    </row>
    <row r="2" spans="1:8" x14ac:dyDescent="0.25">
      <c r="A2" t="str" cm="1">
        <f t="array" ref="A2:A11">_xlfn.ANCHORARRAY('Structured Data'!A3)</f>
        <v>Business Services</v>
      </c>
      <c r="B2" s="1" cm="1">
        <f t="array" ref="B2:B11">SUMIFS(RawData[Employees],RawData[Year],'Structured Data'!B15,RawData[Industry],_xlfn.ANCHORARRAY('Structured Data'!A3))</f>
        <v>20063464</v>
      </c>
      <c r="C2" s="2" cm="1">
        <f t="array" ref="C2:C11">AVERAGEIFS(RawData[Avg Annual Wage],RawData[Year],'Structured Data'!B15,RawData[Industry],_xlfn.ANCHORARRAY('Structured Data'!A3))</f>
        <v>64714.4375</v>
      </c>
    </row>
    <row r="3" spans="1:8" x14ac:dyDescent="0.25">
      <c r="A3" t="str">
        <v>Construction</v>
      </c>
      <c r="B3" s="1">
        <v>6834462</v>
      </c>
      <c r="C3" s="2">
        <v>57353.829787234041</v>
      </c>
      <c r="E3" s="1"/>
      <c r="F3" s="1"/>
      <c r="G3" s="1"/>
      <c r="H3" s="2"/>
    </row>
    <row r="4" spans="1:8" x14ac:dyDescent="0.25">
      <c r="A4" t="str">
        <v>Education &amp; Health</v>
      </c>
      <c r="B4" s="1">
        <v>21899196</v>
      </c>
      <c r="C4" s="2">
        <v>47654.729166666664</v>
      </c>
      <c r="E4" s="1"/>
      <c r="F4" s="1"/>
      <c r="G4" s="1"/>
      <c r="H4" s="2"/>
    </row>
    <row r="5" spans="1:8" x14ac:dyDescent="0.25">
      <c r="A5" t="str">
        <v>Finance</v>
      </c>
      <c r="B5" s="1">
        <v>8021586</v>
      </c>
      <c r="C5" s="2">
        <v>77330.083333333328</v>
      </c>
      <c r="E5" s="1"/>
      <c r="F5" s="1"/>
      <c r="G5" s="1"/>
      <c r="H5" s="2"/>
    </row>
    <row r="6" spans="1:8" x14ac:dyDescent="0.25">
      <c r="A6" t="str">
        <v>Information</v>
      </c>
      <c r="B6" s="1">
        <v>2760656</v>
      </c>
      <c r="C6" s="2">
        <v>75580.708333333328</v>
      </c>
      <c r="E6" s="1"/>
      <c r="F6" s="1"/>
      <c r="G6" s="1"/>
      <c r="H6" s="2"/>
    </row>
    <row r="7" spans="1:8" x14ac:dyDescent="0.25">
      <c r="A7" t="str">
        <v>Leisure &amp; Hospitality</v>
      </c>
      <c r="B7" s="1">
        <v>15665534</v>
      </c>
      <c r="C7" s="2">
        <v>20737.416666666668</v>
      </c>
      <c r="E7" s="1"/>
      <c r="F7" s="1"/>
      <c r="G7" s="1"/>
      <c r="H7" s="2"/>
    </row>
    <row r="8" spans="1:8" x14ac:dyDescent="0.25">
      <c r="A8" t="str">
        <v>Manufacturing</v>
      </c>
      <c r="B8" s="1">
        <v>12378010</v>
      </c>
      <c r="C8" s="2">
        <v>62625.291666666664</v>
      </c>
      <c r="E8" s="1"/>
      <c r="F8" s="1"/>
      <c r="G8" s="1"/>
      <c r="H8" s="2"/>
    </row>
    <row r="9" spans="1:8" x14ac:dyDescent="0.25">
      <c r="A9" t="str">
        <v>Natural Resources</v>
      </c>
      <c r="B9" s="1">
        <v>1864222</v>
      </c>
      <c r="C9" s="2">
        <v>51626.702127659577</v>
      </c>
      <c r="E9" s="1"/>
      <c r="F9" s="1"/>
      <c r="G9" s="1"/>
      <c r="H9" s="2"/>
    </row>
    <row r="10" spans="1:8" x14ac:dyDescent="0.25">
      <c r="A10" t="str">
        <v>Other Services</v>
      </c>
      <c r="B10" s="1">
        <v>4326750</v>
      </c>
      <c r="C10" s="2">
        <v>34629.270833333336</v>
      </c>
      <c r="E10" s="1"/>
      <c r="F10" s="1"/>
      <c r="G10" s="1"/>
      <c r="H10" s="2"/>
    </row>
    <row r="11" spans="1:8" x14ac:dyDescent="0.25">
      <c r="A11" t="str">
        <v>Trade &amp; Transportation</v>
      </c>
      <c r="B11" s="1">
        <v>27033069</v>
      </c>
      <c r="C11" s="2">
        <v>43391.395833333336</v>
      </c>
      <c r="E11" s="1"/>
      <c r="F11" s="1"/>
      <c r="G11" s="1"/>
      <c r="H11" s="2"/>
    </row>
    <row r="12" spans="1:8" x14ac:dyDescent="0.25">
      <c r="F12" s="1"/>
      <c r="G12" s="1"/>
      <c r="H12" s="2"/>
    </row>
    <row r="13" spans="1:8" x14ac:dyDescent="0.25">
      <c r="F13" s="1"/>
      <c r="G13" s="1"/>
      <c r="H13" s="2"/>
    </row>
    <row r="14" spans="1:8" x14ac:dyDescent="0.25">
      <c r="F14" s="1"/>
      <c r="G14" s="1"/>
      <c r="H14" s="2"/>
    </row>
    <row r="15" spans="1:8" x14ac:dyDescent="0.25">
      <c r="F15" s="1"/>
      <c r="G15" s="1"/>
      <c r="H15" s="2"/>
    </row>
    <row r="16" spans="1:8" x14ac:dyDescent="0.25">
      <c r="F16" s="1"/>
      <c r="G16" s="1"/>
      <c r="H16" s="2"/>
    </row>
    <row r="17" spans="6:8" x14ac:dyDescent="0.25">
      <c r="F17" s="1"/>
      <c r="G17" s="1"/>
      <c r="H17" s="2"/>
    </row>
    <row r="18" spans="6:8" x14ac:dyDescent="0.25">
      <c r="F18" s="1"/>
      <c r="G18" s="1"/>
      <c r="H18" s="2"/>
    </row>
    <row r="19" spans="6:8" x14ac:dyDescent="0.25">
      <c r="F19" s="1"/>
      <c r="G19" s="1"/>
      <c r="H19" s="2"/>
    </row>
    <row r="20" spans="6:8" x14ac:dyDescent="0.25">
      <c r="F20" s="1"/>
      <c r="G20" s="1"/>
      <c r="H20" s="2"/>
    </row>
    <row r="21" spans="6:8" x14ac:dyDescent="0.25">
      <c r="F21" s="1"/>
      <c r="G21" s="1"/>
      <c r="H21" s="2"/>
    </row>
    <row r="22" spans="6:8" x14ac:dyDescent="0.25">
      <c r="F22" s="1"/>
      <c r="G22" s="1"/>
      <c r="H22" s="2"/>
    </row>
    <row r="23" spans="6:8" x14ac:dyDescent="0.25">
      <c r="F23" s="1"/>
      <c r="G23" s="1"/>
      <c r="H23" s="2"/>
    </row>
    <row r="24" spans="6:8" x14ac:dyDescent="0.25">
      <c r="F24" s="1"/>
      <c r="G24" s="1"/>
      <c r="H24" s="2"/>
    </row>
    <row r="25" spans="6:8" x14ac:dyDescent="0.25">
      <c r="F25" s="1"/>
      <c r="G25" s="1"/>
      <c r="H25" s="2"/>
    </row>
    <row r="26" spans="6:8" x14ac:dyDescent="0.25">
      <c r="F26" s="1"/>
      <c r="G26" s="1"/>
      <c r="H26" s="2"/>
    </row>
    <row r="27" spans="6:8" x14ac:dyDescent="0.25">
      <c r="F27" s="1"/>
      <c r="G27" s="1"/>
      <c r="H27" s="2"/>
    </row>
    <row r="28" spans="6:8" x14ac:dyDescent="0.25">
      <c r="F28" s="1"/>
      <c r="G28" s="1"/>
      <c r="H28" s="2"/>
    </row>
    <row r="29" spans="6:8" x14ac:dyDescent="0.25">
      <c r="F29" s="1"/>
      <c r="G29" s="1"/>
      <c r="H29" s="2"/>
    </row>
    <row r="30" spans="6:8" x14ac:dyDescent="0.25">
      <c r="F30" s="1"/>
      <c r="G30" s="1"/>
      <c r="H30" s="2"/>
    </row>
    <row r="31" spans="6:8" x14ac:dyDescent="0.25">
      <c r="F31" s="1"/>
      <c r="G31" s="1"/>
      <c r="H31" s="2"/>
    </row>
    <row r="32" spans="6:8" x14ac:dyDescent="0.25">
      <c r="F32" s="1"/>
      <c r="G32" s="1"/>
      <c r="H32" s="2"/>
    </row>
    <row r="33" spans="6:8" x14ac:dyDescent="0.25">
      <c r="F33" s="1"/>
      <c r="G33" s="1"/>
      <c r="H33" s="2"/>
    </row>
    <row r="34" spans="6:8" x14ac:dyDescent="0.25">
      <c r="F34" s="1"/>
      <c r="G34" s="1"/>
      <c r="H34" s="2"/>
    </row>
    <row r="35" spans="6:8" x14ac:dyDescent="0.25">
      <c r="F35" s="1"/>
      <c r="G35" s="1"/>
      <c r="H35" s="2"/>
    </row>
    <row r="36" spans="6:8" x14ac:dyDescent="0.25">
      <c r="F36" s="1"/>
      <c r="G36" s="1"/>
      <c r="H36" s="2"/>
    </row>
    <row r="37" spans="6:8" x14ac:dyDescent="0.25">
      <c r="F37" s="1"/>
      <c r="G37" s="1"/>
      <c r="H37" s="2"/>
    </row>
    <row r="38" spans="6:8" x14ac:dyDescent="0.25">
      <c r="F38" s="1"/>
      <c r="G38" s="1"/>
      <c r="H38" s="2"/>
    </row>
    <row r="39" spans="6:8" x14ac:dyDescent="0.25">
      <c r="F39" s="1"/>
      <c r="G39" s="1"/>
      <c r="H39" s="2"/>
    </row>
    <row r="40" spans="6:8" x14ac:dyDescent="0.25">
      <c r="F40" s="1"/>
      <c r="G40" s="1"/>
      <c r="H40" s="2"/>
    </row>
    <row r="41" spans="6:8" x14ac:dyDescent="0.25">
      <c r="F41" s="1"/>
      <c r="G41" s="1"/>
      <c r="H41" s="2"/>
    </row>
    <row r="42" spans="6:8" x14ac:dyDescent="0.25">
      <c r="F42" s="1"/>
      <c r="G42" s="1"/>
      <c r="H42" s="2"/>
    </row>
    <row r="43" spans="6:8" x14ac:dyDescent="0.25">
      <c r="F43" s="1"/>
      <c r="G43" s="1"/>
      <c r="H43" s="2"/>
    </row>
    <row r="44" spans="6:8" x14ac:dyDescent="0.25">
      <c r="F44" s="1"/>
      <c r="G44" s="1"/>
      <c r="H44" s="2"/>
    </row>
    <row r="45" spans="6:8" x14ac:dyDescent="0.25">
      <c r="F45" s="1"/>
      <c r="G45" s="1"/>
      <c r="H45" s="2"/>
    </row>
    <row r="46" spans="6:8" x14ac:dyDescent="0.25">
      <c r="F46" s="1"/>
      <c r="G46" s="1"/>
      <c r="H46" s="2"/>
    </row>
    <row r="47" spans="6:8" x14ac:dyDescent="0.25">
      <c r="F47" s="1"/>
      <c r="G47" s="1"/>
      <c r="H47" s="2"/>
    </row>
    <row r="48" spans="6:8" x14ac:dyDescent="0.25">
      <c r="F48" s="1"/>
      <c r="G48" s="1"/>
      <c r="H48" s="2"/>
    </row>
    <row r="49" spans="6:8" x14ac:dyDescent="0.25">
      <c r="F49" s="1"/>
      <c r="G49" s="1"/>
      <c r="H49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247E-0BAC-4595-859C-C3C1998CB981}">
  <dimension ref="A1:E11"/>
  <sheetViews>
    <sheetView workbookViewId="0"/>
  </sheetViews>
  <sheetFormatPr defaultRowHeight="15" x14ac:dyDescent="0.25"/>
  <cols>
    <col min="1" max="1" width="21.7109375" bestFit="1" customWidth="1"/>
    <col min="2" max="2" width="11.140625" bestFit="1" customWidth="1"/>
    <col min="3" max="3" width="16.7109375" bestFit="1" customWidth="1"/>
    <col min="4" max="4" width="21.7109375" bestFit="1" customWidth="1"/>
    <col min="5" max="5" width="11.140625" customWidth="1"/>
  </cols>
  <sheetData>
    <row r="1" spans="1:5" x14ac:dyDescent="0.25">
      <c r="A1" s="7" t="s">
        <v>1</v>
      </c>
      <c r="B1" s="7" t="s">
        <v>4</v>
      </c>
      <c r="C1" s="7" t="s">
        <v>5</v>
      </c>
      <c r="E1" s="10"/>
    </row>
    <row r="2" spans="1:5" x14ac:dyDescent="0.25">
      <c r="A2" t="str" cm="1">
        <f t="array" ref="A2:C11">_xlfn.HSTACK(_xlfn.ANCHORARRAY('HSTACK (separate)'!A2),_xlfn.ANCHORARRAY('HSTACK (separate)'!B2),_xlfn.ANCHORARRAY('HSTACK (separate)'!C2))</f>
        <v>Business Services</v>
      </c>
      <c r="B2" s="1">
        <v>20063464</v>
      </c>
      <c r="C2" s="2">
        <v>64714.4375</v>
      </c>
      <c r="E2" s="1"/>
    </row>
    <row r="3" spans="1:5" x14ac:dyDescent="0.25">
      <c r="A3" t="str">
        <v>Construction</v>
      </c>
      <c r="B3" s="1">
        <v>6834462</v>
      </c>
      <c r="C3" s="2">
        <v>57353.829787234041</v>
      </c>
      <c r="E3" s="1"/>
    </row>
    <row r="4" spans="1:5" x14ac:dyDescent="0.25">
      <c r="A4" t="str">
        <v>Education &amp; Health</v>
      </c>
      <c r="B4" s="1">
        <v>21899196</v>
      </c>
      <c r="C4" s="2">
        <v>47654.729166666664</v>
      </c>
      <c r="E4" s="1"/>
    </row>
    <row r="5" spans="1:5" x14ac:dyDescent="0.25">
      <c r="A5" t="str">
        <v>Finance</v>
      </c>
      <c r="B5" s="1">
        <v>8021586</v>
      </c>
      <c r="C5" s="2">
        <v>77330.083333333328</v>
      </c>
      <c r="E5" s="1"/>
    </row>
    <row r="6" spans="1:5" x14ac:dyDescent="0.25">
      <c r="A6" t="str">
        <v>Information</v>
      </c>
      <c r="B6" s="1">
        <v>2760656</v>
      </c>
      <c r="C6" s="2">
        <v>75580.708333333328</v>
      </c>
      <c r="E6" s="1"/>
    </row>
    <row r="7" spans="1:5" x14ac:dyDescent="0.25">
      <c r="A7" t="str">
        <v>Leisure &amp; Hospitality</v>
      </c>
      <c r="B7" s="1">
        <v>15665534</v>
      </c>
      <c r="C7" s="2">
        <v>20737.416666666668</v>
      </c>
      <c r="E7" s="1"/>
    </row>
    <row r="8" spans="1:5" x14ac:dyDescent="0.25">
      <c r="A8" t="str">
        <v>Manufacturing</v>
      </c>
      <c r="B8" s="1">
        <v>12378010</v>
      </c>
      <c r="C8" s="2">
        <v>62625.291666666664</v>
      </c>
      <c r="E8" s="1"/>
    </row>
    <row r="9" spans="1:5" x14ac:dyDescent="0.25">
      <c r="A9" t="str">
        <v>Natural Resources</v>
      </c>
      <c r="B9" s="1">
        <v>1864222</v>
      </c>
      <c r="C9" s="2">
        <v>51626.702127659577</v>
      </c>
      <c r="E9" s="1"/>
    </row>
    <row r="10" spans="1:5" x14ac:dyDescent="0.25">
      <c r="A10" t="str">
        <v>Other Services</v>
      </c>
      <c r="B10" s="1">
        <v>4326750</v>
      </c>
      <c r="C10" s="2">
        <v>34629.270833333336</v>
      </c>
      <c r="E10" s="1"/>
    </row>
    <row r="11" spans="1:5" x14ac:dyDescent="0.25">
      <c r="A11" t="str">
        <v>Trade &amp; Transportation</v>
      </c>
      <c r="B11" s="1">
        <v>27033069</v>
      </c>
      <c r="C11" s="2">
        <v>43391.395833333336</v>
      </c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BD63-64AC-461F-BABB-E4BA91B70DDB}">
  <dimension ref="A1:C49"/>
  <sheetViews>
    <sheetView workbookViewId="0"/>
  </sheetViews>
  <sheetFormatPr defaultRowHeight="15" x14ac:dyDescent="0.25"/>
  <cols>
    <col min="1" max="1" width="15.28515625" bestFit="1" customWidth="1"/>
    <col min="2" max="2" width="10.7109375" bestFit="1" customWidth="1"/>
    <col min="3" max="3" width="11.5703125" customWidth="1"/>
  </cols>
  <sheetData>
    <row r="1" spans="1:3" ht="30" x14ac:dyDescent="0.25">
      <c r="A1" s="13" t="s">
        <v>2</v>
      </c>
      <c r="B1" s="12" t="s">
        <v>77</v>
      </c>
      <c r="C1" s="12" t="s">
        <v>75</v>
      </c>
    </row>
    <row r="2" spans="1:3" x14ac:dyDescent="0.25">
      <c r="A2" t="s">
        <v>7</v>
      </c>
      <c r="B2" vm="1">
        <v>4887871</v>
      </c>
      <c r="C2" cm="1" vm="1">
        <f t="array" ref="C2:C49">_xlfn.VSTACK(B2:B49)</f>
        <v>4887871</v>
      </c>
    </row>
    <row r="3" spans="1:3" x14ac:dyDescent="0.25">
      <c r="A3" t="s">
        <v>8</v>
      </c>
      <c r="B3" vm="2">
        <v>7171646</v>
      </c>
      <c r="C3" vm="2">
        <v>7171646</v>
      </c>
    </row>
    <row r="4" spans="1:3" x14ac:dyDescent="0.25">
      <c r="A4" t="s">
        <v>9</v>
      </c>
      <c r="B4" vm="3">
        <v>3013825</v>
      </c>
      <c r="C4" vm="3">
        <v>3013825</v>
      </c>
    </row>
    <row r="5" spans="1:3" x14ac:dyDescent="0.25">
      <c r="A5" t="s">
        <v>10</v>
      </c>
      <c r="B5" vm="4">
        <v>39557045</v>
      </c>
      <c r="C5" vm="4">
        <v>39557045</v>
      </c>
    </row>
    <row r="6" spans="1:3" x14ac:dyDescent="0.25">
      <c r="A6" t="s">
        <v>11</v>
      </c>
      <c r="B6" vm="5">
        <v>5695564</v>
      </c>
      <c r="C6" vm="5">
        <v>5695564</v>
      </c>
    </row>
    <row r="7" spans="1:3" x14ac:dyDescent="0.25">
      <c r="A7" t="s">
        <v>12</v>
      </c>
      <c r="B7" vm="6">
        <v>3572665</v>
      </c>
      <c r="C7" vm="6">
        <v>3572665</v>
      </c>
    </row>
    <row r="8" spans="1:3" x14ac:dyDescent="0.25">
      <c r="A8" t="s">
        <v>13</v>
      </c>
      <c r="B8" vm="7">
        <v>967171</v>
      </c>
      <c r="C8" vm="7">
        <v>967171</v>
      </c>
    </row>
    <row r="9" spans="1:3" x14ac:dyDescent="0.25">
      <c r="A9" t="s">
        <v>14</v>
      </c>
      <c r="B9" vm="8">
        <v>21670000</v>
      </c>
      <c r="C9" vm="8">
        <v>21670000</v>
      </c>
    </row>
    <row r="10" spans="1:3" x14ac:dyDescent="0.25">
      <c r="A10" t="s">
        <v>15</v>
      </c>
      <c r="B10" vm="9">
        <v>10519475</v>
      </c>
      <c r="C10" vm="9">
        <v>10519475</v>
      </c>
    </row>
    <row r="11" spans="1:3" x14ac:dyDescent="0.25">
      <c r="A11" t="s">
        <v>16</v>
      </c>
      <c r="B11" vm="10">
        <v>1754208</v>
      </c>
      <c r="C11" vm="10">
        <v>1754208</v>
      </c>
    </row>
    <row r="12" spans="1:3" x14ac:dyDescent="0.25">
      <c r="A12" t="s">
        <v>17</v>
      </c>
      <c r="B12" vm="11">
        <v>12741080</v>
      </c>
      <c r="C12" vm="11">
        <v>12741080</v>
      </c>
    </row>
    <row r="13" spans="1:3" x14ac:dyDescent="0.25">
      <c r="A13" t="s">
        <v>18</v>
      </c>
      <c r="B13" vm="12">
        <v>6691878</v>
      </c>
      <c r="C13" vm="12">
        <v>6691878</v>
      </c>
    </row>
    <row r="14" spans="1:3" x14ac:dyDescent="0.25">
      <c r="A14" t="s">
        <v>19</v>
      </c>
      <c r="B14" vm="13">
        <v>3156145</v>
      </c>
      <c r="C14" vm="13">
        <v>3156145</v>
      </c>
    </row>
    <row r="15" spans="1:3" x14ac:dyDescent="0.25">
      <c r="A15" t="s">
        <v>20</v>
      </c>
      <c r="B15" vm="14">
        <v>2911505</v>
      </c>
      <c r="C15" vm="14">
        <v>2911505</v>
      </c>
    </row>
    <row r="16" spans="1:3" x14ac:dyDescent="0.25">
      <c r="A16" t="s">
        <v>21</v>
      </c>
      <c r="B16" vm="15">
        <v>4468402</v>
      </c>
      <c r="C16" vm="15">
        <v>4468402</v>
      </c>
    </row>
    <row r="17" spans="1:3" x14ac:dyDescent="0.25">
      <c r="A17" t="s">
        <v>22</v>
      </c>
      <c r="B17" vm="16">
        <v>4659978</v>
      </c>
      <c r="C17" vm="16">
        <v>4659978</v>
      </c>
    </row>
    <row r="18" spans="1:3" x14ac:dyDescent="0.25">
      <c r="A18" t="s">
        <v>23</v>
      </c>
      <c r="B18" vm="17">
        <v>1338404</v>
      </c>
      <c r="C18" vm="17">
        <v>1338404</v>
      </c>
    </row>
    <row r="19" spans="1:3" x14ac:dyDescent="0.25">
      <c r="A19" t="s">
        <v>24</v>
      </c>
      <c r="B19" vm="18">
        <v>6042718</v>
      </c>
      <c r="C19" vm="18">
        <v>6042718</v>
      </c>
    </row>
    <row r="20" spans="1:3" x14ac:dyDescent="0.25">
      <c r="A20" t="s">
        <v>25</v>
      </c>
      <c r="B20" vm="19">
        <v>6902149</v>
      </c>
      <c r="C20" vm="19">
        <v>6902149</v>
      </c>
    </row>
    <row r="21" spans="1:3" x14ac:dyDescent="0.25">
      <c r="A21" t="s">
        <v>26</v>
      </c>
      <c r="B21" vm="20">
        <v>9995915</v>
      </c>
      <c r="C21" vm="20">
        <v>9995915</v>
      </c>
    </row>
    <row r="22" spans="1:3" x14ac:dyDescent="0.25">
      <c r="A22" t="s">
        <v>27</v>
      </c>
      <c r="B22" vm="21">
        <v>5611179</v>
      </c>
      <c r="C22" vm="21">
        <v>5611179</v>
      </c>
    </row>
    <row r="23" spans="1:3" x14ac:dyDescent="0.25">
      <c r="A23" t="s">
        <v>28</v>
      </c>
      <c r="B23" vm="22">
        <v>2963914</v>
      </c>
      <c r="C23" vm="22">
        <v>2963914</v>
      </c>
    </row>
    <row r="24" spans="1:3" x14ac:dyDescent="0.25">
      <c r="A24" t="s">
        <v>29</v>
      </c>
      <c r="B24" vm="23">
        <v>6126452</v>
      </c>
      <c r="C24" vm="23">
        <v>6126452</v>
      </c>
    </row>
    <row r="25" spans="1:3" x14ac:dyDescent="0.25">
      <c r="A25" t="s">
        <v>30</v>
      </c>
      <c r="B25" vm="24">
        <v>1062305</v>
      </c>
      <c r="C25" vm="24">
        <v>1062305</v>
      </c>
    </row>
    <row r="26" spans="1:3" x14ac:dyDescent="0.25">
      <c r="A26" t="s">
        <v>31</v>
      </c>
      <c r="B26" vm="25">
        <v>1929268</v>
      </c>
      <c r="C26" vm="25">
        <v>1929268</v>
      </c>
    </row>
    <row r="27" spans="1:3" x14ac:dyDescent="0.25">
      <c r="A27" t="s">
        <v>32</v>
      </c>
      <c r="B27" vm="26">
        <v>3034392</v>
      </c>
      <c r="C27" vm="26">
        <v>3034392</v>
      </c>
    </row>
    <row r="28" spans="1:3" x14ac:dyDescent="0.25">
      <c r="A28" t="s">
        <v>33</v>
      </c>
      <c r="B28" vm="27">
        <v>1356458</v>
      </c>
      <c r="C28" vm="27">
        <v>1356458</v>
      </c>
    </row>
    <row r="29" spans="1:3" x14ac:dyDescent="0.25">
      <c r="A29" t="s">
        <v>34</v>
      </c>
      <c r="B29" vm="28">
        <v>8908520</v>
      </c>
      <c r="C29" vm="28">
        <v>8908520</v>
      </c>
    </row>
    <row r="30" spans="1:3" x14ac:dyDescent="0.25">
      <c r="A30" t="s">
        <v>35</v>
      </c>
      <c r="B30" vm="29">
        <v>2095428</v>
      </c>
      <c r="C30" vm="29">
        <v>2095428</v>
      </c>
    </row>
    <row r="31" spans="1:3" x14ac:dyDescent="0.25">
      <c r="A31" t="s">
        <v>36</v>
      </c>
      <c r="B31" vm="30">
        <v>19542209</v>
      </c>
      <c r="C31" vm="30">
        <v>19542209</v>
      </c>
    </row>
    <row r="32" spans="1:3" x14ac:dyDescent="0.25">
      <c r="A32" t="s">
        <v>37</v>
      </c>
      <c r="B32" vm="31">
        <v>10383620</v>
      </c>
      <c r="C32" vm="31">
        <v>10383620</v>
      </c>
    </row>
    <row r="33" spans="1:3" x14ac:dyDescent="0.25">
      <c r="A33" t="s">
        <v>38</v>
      </c>
      <c r="B33" vm="32">
        <v>760077</v>
      </c>
      <c r="C33" vm="32">
        <v>760077</v>
      </c>
    </row>
    <row r="34" spans="1:3" x14ac:dyDescent="0.25">
      <c r="A34" t="s">
        <v>39</v>
      </c>
      <c r="B34" vm="33">
        <v>11689442</v>
      </c>
      <c r="C34" vm="33">
        <v>11689442</v>
      </c>
    </row>
    <row r="35" spans="1:3" x14ac:dyDescent="0.25">
      <c r="A35" t="s">
        <v>40</v>
      </c>
      <c r="B35" vm="34">
        <v>3943079</v>
      </c>
      <c r="C35" vm="34">
        <v>3943079</v>
      </c>
    </row>
    <row r="36" spans="1:3" x14ac:dyDescent="0.25">
      <c r="A36" t="s">
        <v>41</v>
      </c>
      <c r="B36" vm="35">
        <v>4190713</v>
      </c>
      <c r="C36" vm="35">
        <v>4190713</v>
      </c>
    </row>
    <row r="37" spans="1:3" x14ac:dyDescent="0.25">
      <c r="A37" t="s">
        <v>42</v>
      </c>
      <c r="B37" vm="36">
        <v>12807060</v>
      </c>
      <c r="C37" vm="36">
        <v>12807060</v>
      </c>
    </row>
    <row r="38" spans="1:3" x14ac:dyDescent="0.25">
      <c r="A38" t="s">
        <v>43</v>
      </c>
      <c r="B38" vm="37">
        <v>1057315</v>
      </c>
      <c r="C38" vm="37">
        <v>1057315</v>
      </c>
    </row>
    <row r="39" spans="1:3" x14ac:dyDescent="0.25">
      <c r="A39" t="s">
        <v>44</v>
      </c>
      <c r="B39" vm="38">
        <v>5084127</v>
      </c>
      <c r="C39" vm="38">
        <v>5084127</v>
      </c>
    </row>
    <row r="40" spans="1:3" x14ac:dyDescent="0.25">
      <c r="A40" t="s">
        <v>45</v>
      </c>
      <c r="B40" vm="39">
        <v>882235</v>
      </c>
      <c r="C40" vm="39">
        <v>882235</v>
      </c>
    </row>
    <row r="41" spans="1:3" x14ac:dyDescent="0.25">
      <c r="A41" t="s">
        <v>46</v>
      </c>
      <c r="B41" vm="40">
        <v>6770010</v>
      </c>
      <c r="C41" vm="40">
        <v>6770010</v>
      </c>
    </row>
    <row r="42" spans="1:3" x14ac:dyDescent="0.25">
      <c r="A42" t="s">
        <v>47</v>
      </c>
      <c r="B42" vm="41">
        <v>28701845</v>
      </c>
      <c r="C42" vm="41">
        <v>28701845</v>
      </c>
    </row>
    <row r="43" spans="1:3" x14ac:dyDescent="0.25">
      <c r="A43" t="s">
        <v>48</v>
      </c>
      <c r="B43" vm="42">
        <v>3161105</v>
      </c>
      <c r="C43" vm="42">
        <v>3161105</v>
      </c>
    </row>
    <row r="44" spans="1:3" x14ac:dyDescent="0.25">
      <c r="A44" t="s">
        <v>49</v>
      </c>
      <c r="B44" vm="43">
        <v>626299</v>
      </c>
      <c r="C44" vm="43">
        <v>626299</v>
      </c>
    </row>
    <row r="45" spans="1:3" x14ac:dyDescent="0.25">
      <c r="A45" t="s">
        <v>50</v>
      </c>
      <c r="B45" vm="44">
        <v>8517685</v>
      </c>
      <c r="C45" vm="44">
        <v>8517685</v>
      </c>
    </row>
    <row r="46" spans="1:3" x14ac:dyDescent="0.25">
      <c r="A46" t="s">
        <v>51</v>
      </c>
      <c r="B46" vm="45">
        <v>7614893</v>
      </c>
      <c r="C46" vm="45">
        <v>7614893</v>
      </c>
    </row>
    <row r="47" spans="1:3" x14ac:dyDescent="0.25">
      <c r="A47" t="s">
        <v>52</v>
      </c>
      <c r="B47" vm="46">
        <v>1805832</v>
      </c>
      <c r="C47" vm="46">
        <v>1805832</v>
      </c>
    </row>
    <row r="48" spans="1:3" x14ac:dyDescent="0.25">
      <c r="A48" t="s">
        <v>53</v>
      </c>
      <c r="B48" vm="47">
        <v>5813568</v>
      </c>
      <c r="C48" vm="47">
        <v>5813568</v>
      </c>
    </row>
    <row r="49" spans="1:3" x14ac:dyDescent="0.25">
      <c r="A49" t="s">
        <v>54</v>
      </c>
      <c r="B49" vm="48">
        <v>577737</v>
      </c>
      <c r="C49" vm="48">
        <v>577737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377F-97C4-4B31-B1F3-45EC8EBA0832}">
  <sheetPr published="0"/>
  <dimension ref="A1:L57"/>
  <sheetViews>
    <sheetView showGridLines="0" tabSelected="1" workbookViewId="0">
      <selection activeCell="C5" sqref="C5"/>
    </sheetView>
  </sheetViews>
  <sheetFormatPr defaultRowHeight="15" x14ac:dyDescent="0.25"/>
  <cols>
    <col min="2" max="2" width="35" customWidth="1"/>
    <col min="3" max="3" width="13" customWidth="1"/>
    <col min="4" max="4" width="31" customWidth="1"/>
    <col min="5" max="5" width="33.85546875" customWidth="1"/>
    <col min="7" max="7" width="9.140625" customWidth="1"/>
    <col min="8" max="8" width="17.85546875" customWidth="1"/>
    <col min="9" max="9" width="9.140625" customWidth="1"/>
    <col min="10" max="10" width="15.28515625" bestFit="1" customWidth="1"/>
    <col min="11" max="11" width="10.7109375" bestFit="1" customWidth="1"/>
    <col min="12" max="12" width="16.7109375" bestFit="1" customWidth="1"/>
  </cols>
  <sheetData>
    <row r="1" spans="1:12" x14ac:dyDescent="0.25">
      <c r="A1" s="10"/>
    </row>
    <row r="2" spans="1:12" x14ac:dyDescent="0.25">
      <c r="A2" s="10"/>
    </row>
    <row r="3" spans="1:12" x14ac:dyDescent="0.25">
      <c r="A3" s="10"/>
    </row>
    <row r="5" spans="1:12" ht="23.25" x14ac:dyDescent="0.35">
      <c r="B5" s="22" t="s">
        <v>79</v>
      </c>
      <c r="C5" s="9">
        <v>2017</v>
      </c>
      <c r="D5" s="22" t="s">
        <v>80</v>
      </c>
      <c r="E5" s="9" t="s">
        <v>55</v>
      </c>
    </row>
    <row r="8" spans="1:12" ht="15" customHeight="1" x14ac:dyDescent="0.35">
      <c r="I8" s="14"/>
      <c r="J8" s="20" t="s">
        <v>78</v>
      </c>
      <c r="K8" s="20"/>
      <c r="L8" s="20"/>
    </row>
    <row r="9" spans="1:12" x14ac:dyDescent="0.25">
      <c r="J9" s="21" t="s">
        <v>2</v>
      </c>
      <c r="K9" s="21" t="s">
        <v>4</v>
      </c>
      <c r="L9" s="21" t="s">
        <v>5</v>
      </c>
    </row>
    <row r="10" spans="1:12" x14ac:dyDescent="0.25">
      <c r="J10" t="str" cm="1">
        <f t="array" ref="J10:L57">_xlfn.HSTACK(_xlfn.ANCHORARRAY('Structured Data'!N3),_xlfn.ANCHORARRAY('Structured Data'!O3),_xlfn.ANCHORARRAY('Structured Data'!P3))</f>
        <v>Alabama</v>
      </c>
      <c r="K10" s="1">
        <v>85262</v>
      </c>
      <c r="L10" s="6">
        <v>52230</v>
      </c>
    </row>
    <row r="11" spans="1:12" x14ac:dyDescent="0.25">
      <c r="J11" t="str">
        <v>Arizona</v>
      </c>
      <c r="K11" s="1">
        <v>144747</v>
      </c>
      <c r="L11" s="6">
        <v>53440</v>
      </c>
    </row>
    <row r="12" spans="1:12" x14ac:dyDescent="0.25">
      <c r="J12" t="str">
        <v>Arkansas</v>
      </c>
      <c r="K12" s="1">
        <v>51130</v>
      </c>
      <c r="L12" s="6">
        <v>47283</v>
      </c>
    </row>
    <row r="13" spans="1:12" x14ac:dyDescent="0.25">
      <c r="J13" t="str">
        <v>California</v>
      </c>
      <c r="K13" s="1">
        <v>805942</v>
      </c>
      <c r="L13" s="6">
        <v>67561</v>
      </c>
    </row>
    <row r="14" spans="1:12" x14ac:dyDescent="0.25">
      <c r="J14" t="str">
        <v>Colorado</v>
      </c>
      <c r="K14" s="1">
        <v>163473</v>
      </c>
      <c r="L14" s="6">
        <v>59444</v>
      </c>
    </row>
    <row r="15" spans="1:12" x14ac:dyDescent="0.25">
      <c r="J15" t="str">
        <v>Connecticut</v>
      </c>
      <c r="K15" s="1">
        <v>58327</v>
      </c>
      <c r="L15" s="6">
        <v>68641</v>
      </c>
    </row>
    <row r="16" spans="1:12" x14ac:dyDescent="0.25">
      <c r="J16" t="str">
        <v>Delaware</v>
      </c>
      <c r="K16" s="1">
        <v>21591</v>
      </c>
      <c r="L16" s="6">
        <v>59040</v>
      </c>
    </row>
    <row r="17" spans="10:12" x14ac:dyDescent="0.25">
      <c r="J17" t="str">
        <v>Florida</v>
      </c>
      <c r="K17" s="1">
        <v>503704</v>
      </c>
      <c r="L17" s="6">
        <v>49256</v>
      </c>
    </row>
    <row r="18" spans="10:12" x14ac:dyDescent="0.25">
      <c r="J18" t="str">
        <v>Georgia</v>
      </c>
      <c r="K18" s="1">
        <v>182259</v>
      </c>
      <c r="L18" s="6">
        <v>58213</v>
      </c>
    </row>
    <row r="19" spans="10:12" x14ac:dyDescent="0.25">
      <c r="J19" t="str">
        <v>Idaho</v>
      </c>
      <c r="K19" s="1">
        <v>42668</v>
      </c>
      <c r="L19" s="6">
        <v>42865</v>
      </c>
    </row>
    <row r="20" spans="10:12" x14ac:dyDescent="0.25">
      <c r="J20" t="str">
        <v>Illinois</v>
      </c>
      <c r="K20" s="1">
        <v>220019</v>
      </c>
      <c r="L20" s="6">
        <v>70893</v>
      </c>
    </row>
    <row r="21" spans="10:12" x14ac:dyDescent="0.25">
      <c r="J21" t="str">
        <v>Indiana</v>
      </c>
      <c r="K21" s="1">
        <v>138040</v>
      </c>
      <c r="L21" s="6">
        <v>57099</v>
      </c>
    </row>
    <row r="22" spans="10:12" x14ac:dyDescent="0.25">
      <c r="J22" t="str">
        <v>Iowa</v>
      </c>
      <c r="K22" s="1">
        <v>76086</v>
      </c>
      <c r="L22" s="6">
        <v>55415</v>
      </c>
    </row>
    <row r="23" spans="10:12" x14ac:dyDescent="0.25">
      <c r="J23" t="str">
        <v>Kansas</v>
      </c>
      <c r="K23" s="1">
        <v>60238</v>
      </c>
      <c r="L23" s="6">
        <v>52807</v>
      </c>
    </row>
    <row r="24" spans="10:12" x14ac:dyDescent="0.25">
      <c r="J24" t="str">
        <v>Kentucky</v>
      </c>
      <c r="K24" s="1">
        <v>77332</v>
      </c>
      <c r="L24" s="6">
        <v>53194</v>
      </c>
    </row>
    <row r="25" spans="10:12" x14ac:dyDescent="0.25">
      <c r="J25" t="str">
        <v>Louisiana</v>
      </c>
      <c r="K25" s="1">
        <v>147021</v>
      </c>
      <c r="L25" s="6">
        <v>61781</v>
      </c>
    </row>
    <row r="26" spans="10:12" x14ac:dyDescent="0.25">
      <c r="J26" t="str">
        <v>Maine</v>
      </c>
      <c r="K26" s="1">
        <v>28253</v>
      </c>
      <c r="L26" s="6">
        <v>47930</v>
      </c>
    </row>
    <row r="27" spans="10:12" x14ac:dyDescent="0.25">
      <c r="J27" t="str">
        <v>Maryland</v>
      </c>
      <c r="K27" s="1">
        <v>162140</v>
      </c>
      <c r="L27" s="6">
        <v>65027</v>
      </c>
    </row>
    <row r="28" spans="10:12" x14ac:dyDescent="0.25">
      <c r="J28" t="str">
        <v>Massachusetts</v>
      </c>
      <c r="K28" s="1">
        <v>152131</v>
      </c>
      <c r="L28" s="6">
        <v>75405</v>
      </c>
    </row>
    <row r="29" spans="10:12" x14ac:dyDescent="0.25">
      <c r="J29" t="str">
        <v>Michigan</v>
      </c>
      <c r="K29" s="1">
        <v>161903</v>
      </c>
      <c r="L29" s="6">
        <v>61511</v>
      </c>
    </row>
    <row r="30" spans="10:12" x14ac:dyDescent="0.25">
      <c r="J30" t="str">
        <v>Minnesota</v>
      </c>
      <c r="K30" s="1">
        <v>119642</v>
      </c>
      <c r="L30" s="6">
        <v>65464</v>
      </c>
    </row>
    <row r="31" spans="10:12" x14ac:dyDescent="0.25">
      <c r="J31" t="str">
        <v>Mississippi</v>
      </c>
      <c r="K31" s="1">
        <v>43467</v>
      </c>
      <c r="L31" s="6">
        <v>48782</v>
      </c>
    </row>
    <row r="32" spans="10:12" x14ac:dyDescent="0.25">
      <c r="J32" t="str">
        <v>Missouri</v>
      </c>
      <c r="K32" s="1">
        <v>123034</v>
      </c>
      <c r="L32" s="6">
        <v>57823</v>
      </c>
    </row>
    <row r="33" spans="10:12" x14ac:dyDescent="0.25">
      <c r="J33" t="str">
        <v>Montana</v>
      </c>
      <c r="K33" s="1">
        <v>27712</v>
      </c>
      <c r="L33" s="6">
        <v>50369</v>
      </c>
    </row>
    <row r="34" spans="10:12" x14ac:dyDescent="0.25">
      <c r="J34" t="str">
        <v>Nebraska</v>
      </c>
      <c r="K34" s="1">
        <v>51174</v>
      </c>
      <c r="L34" s="6">
        <v>49634</v>
      </c>
    </row>
    <row r="35" spans="10:12" x14ac:dyDescent="0.25">
      <c r="J35" t="str">
        <v>Nevada</v>
      </c>
      <c r="K35" s="1">
        <v>82998</v>
      </c>
      <c r="L35" s="6">
        <v>58071</v>
      </c>
    </row>
    <row r="36" spans="10:12" x14ac:dyDescent="0.25">
      <c r="J36" t="str">
        <v>New Hampshire</v>
      </c>
      <c r="K36" s="1">
        <v>26466</v>
      </c>
      <c r="L36" s="6">
        <v>61497</v>
      </c>
    </row>
    <row r="37" spans="10:12" x14ac:dyDescent="0.25">
      <c r="J37" t="str">
        <v>New Jersey</v>
      </c>
      <c r="K37" s="1">
        <v>154907</v>
      </c>
      <c r="L37" s="6">
        <v>71145</v>
      </c>
    </row>
    <row r="38" spans="10:12" x14ac:dyDescent="0.25">
      <c r="J38" t="str">
        <v>New Mexico</v>
      </c>
      <c r="K38" s="1">
        <v>45511</v>
      </c>
      <c r="L38" s="6">
        <v>46369</v>
      </c>
    </row>
    <row r="39" spans="10:12" x14ac:dyDescent="0.25">
      <c r="J39" t="str">
        <v>New York</v>
      </c>
      <c r="K39" s="1">
        <v>386615</v>
      </c>
      <c r="L39" s="6">
        <v>71408</v>
      </c>
    </row>
    <row r="40" spans="10:12" x14ac:dyDescent="0.25">
      <c r="J40" t="str">
        <v>North Carolina</v>
      </c>
      <c r="K40" s="1">
        <v>208662</v>
      </c>
      <c r="L40" s="6">
        <v>52372</v>
      </c>
    </row>
    <row r="41" spans="10:12" x14ac:dyDescent="0.25">
      <c r="J41" t="str">
        <v>North Dakota</v>
      </c>
      <c r="K41" s="1">
        <v>26732</v>
      </c>
      <c r="L41" s="6">
        <v>63029</v>
      </c>
    </row>
    <row r="42" spans="10:12" x14ac:dyDescent="0.25">
      <c r="J42" t="str">
        <v>Ohio</v>
      </c>
      <c r="K42" s="1">
        <v>217025</v>
      </c>
      <c r="L42" s="6">
        <v>60831</v>
      </c>
    </row>
    <row r="43" spans="10:12" x14ac:dyDescent="0.25">
      <c r="J43" t="str">
        <v>Oklahoma</v>
      </c>
      <c r="K43" s="1">
        <v>77247</v>
      </c>
      <c r="L43" s="6">
        <v>50585</v>
      </c>
    </row>
    <row r="44" spans="10:12" x14ac:dyDescent="0.25">
      <c r="J44" t="str">
        <v>Oregon</v>
      </c>
      <c r="K44" s="1">
        <v>96991</v>
      </c>
      <c r="L44" s="6">
        <v>57987</v>
      </c>
    </row>
    <row r="45" spans="10:12" x14ac:dyDescent="0.25">
      <c r="J45" t="str">
        <v>Pennsylvania</v>
      </c>
      <c r="K45" s="1">
        <v>248932</v>
      </c>
      <c r="L45" s="6">
        <v>64769</v>
      </c>
    </row>
    <row r="46" spans="10:12" x14ac:dyDescent="0.25">
      <c r="J46" t="str">
        <v>Rhode Island</v>
      </c>
      <c r="K46" s="1">
        <v>0</v>
      </c>
      <c r="L46" s="6">
        <v>0</v>
      </c>
    </row>
    <row r="47" spans="10:12" x14ac:dyDescent="0.25">
      <c r="J47" t="str">
        <v>South Carolina</v>
      </c>
      <c r="K47" s="1">
        <v>100817</v>
      </c>
      <c r="L47" s="6">
        <v>53542</v>
      </c>
    </row>
    <row r="48" spans="10:12" x14ac:dyDescent="0.25">
      <c r="J48" t="str">
        <v>South Dakota</v>
      </c>
      <c r="K48" s="1">
        <v>22351</v>
      </c>
      <c r="L48" s="6">
        <v>47385</v>
      </c>
    </row>
    <row r="49" spans="10:12" x14ac:dyDescent="0.25">
      <c r="J49" t="str">
        <v>Tennessee</v>
      </c>
      <c r="K49" s="1">
        <v>119968</v>
      </c>
      <c r="L49" s="6">
        <v>56642</v>
      </c>
    </row>
    <row r="50" spans="10:12" x14ac:dyDescent="0.25">
      <c r="J50" t="str">
        <v>Texas</v>
      </c>
      <c r="K50" s="1">
        <v>711119</v>
      </c>
      <c r="L50" s="6">
        <v>63219</v>
      </c>
    </row>
    <row r="51" spans="10:12" x14ac:dyDescent="0.25">
      <c r="J51" t="str">
        <v>Utah</v>
      </c>
      <c r="K51" s="1">
        <v>97495</v>
      </c>
      <c r="L51" s="6">
        <v>49132</v>
      </c>
    </row>
    <row r="52" spans="10:12" x14ac:dyDescent="0.25">
      <c r="J52" t="str">
        <v>Vermont</v>
      </c>
      <c r="K52" s="1">
        <v>15187</v>
      </c>
      <c r="L52" s="6">
        <v>50125</v>
      </c>
    </row>
    <row r="53" spans="10:12" x14ac:dyDescent="0.25">
      <c r="J53" t="str">
        <v>Virginia</v>
      </c>
      <c r="K53" s="1">
        <v>192576</v>
      </c>
      <c r="L53" s="6">
        <v>56166</v>
      </c>
    </row>
    <row r="54" spans="10:12" x14ac:dyDescent="0.25">
      <c r="J54" t="str">
        <v>Washington</v>
      </c>
      <c r="K54" s="1">
        <v>187247</v>
      </c>
      <c r="L54" s="6">
        <v>61249</v>
      </c>
    </row>
    <row r="55" spans="10:12" x14ac:dyDescent="0.25">
      <c r="J55" t="str">
        <v>West Virginia</v>
      </c>
      <c r="K55" s="1">
        <v>31522</v>
      </c>
      <c r="L55" s="6">
        <v>57987</v>
      </c>
    </row>
    <row r="56" spans="10:12" x14ac:dyDescent="0.25">
      <c r="J56" t="str">
        <v>Wisconsin</v>
      </c>
      <c r="K56" s="1">
        <v>117226</v>
      </c>
      <c r="L56" s="6">
        <v>60136</v>
      </c>
    </row>
    <row r="57" spans="10:12" x14ac:dyDescent="0.25">
      <c r="J57" t="str">
        <v>Wyoming</v>
      </c>
      <c r="K57" s="1">
        <v>19573</v>
      </c>
      <c r="L57" s="6">
        <v>50877</v>
      </c>
    </row>
  </sheetData>
  <conditionalFormatting sqref="L10:L57">
    <cfRule type="colorScale" priority="2">
      <colorScale>
        <cfvo type="min"/>
        <cfvo type="max"/>
        <color theme="0"/>
        <color theme="8"/>
      </colorScale>
    </cfRule>
  </conditionalFormatting>
  <conditionalFormatting sqref="K10:K57">
    <cfRule type="colorScale" priority="1">
      <colorScale>
        <cfvo type="min"/>
        <cfvo type="max"/>
        <color rgb="FFFCFCFF"/>
        <color theme="7"/>
      </colorScale>
    </cfRule>
  </conditionalFormatting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F9B09D-AE63-4F70-9CC5-00FD444124C6}">
          <x14:formula1>
            <xm:f>_xlfn.ANCHORARRAY('Structured Data'!$J$3)</xm:f>
          </x14:formula1>
          <xm:sqref>C5</xm:sqref>
        </x14:dataValidation>
        <x14:dataValidation type="list" allowBlank="1" showInputMessage="1" showErrorMessage="1" xr:uid="{BBC4AA69-0DA1-41C4-85D9-CD03BEC2FB5C}">
          <x14:formula1>
            <xm:f>_xlfn.ANCHORARRAY('Structured Data'!$D$15)</xm:f>
          </x14:formula1>
          <xm:sqref>E5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AD50-7C5F-4595-AACA-ED871DBE0FD6}">
  <dimension ref="A1"/>
  <sheetViews>
    <sheetView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1" x14ac:dyDescent="0.25">
      <c r="A1" t="str">
        <f>"Employees for "&amp;'Structured Data'!B3</f>
        <v>Employees for Construction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D291-34AF-47C0-A99F-6F5BA1E4E7E1}">
  <dimension ref="A1:A5"/>
  <sheetViews>
    <sheetView workbookViewId="0"/>
  </sheetViews>
  <sheetFormatPr defaultRowHeight="15" x14ac:dyDescent="0.25"/>
  <sheetData>
    <row r="1" spans="1:1" x14ac:dyDescent="0.25">
      <c r="A1" t="s">
        <v>74</v>
      </c>
    </row>
    <row r="2" spans="1:1" x14ac:dyDescent="0.25">
      <c r="A2" cm="1">
        <f t="array" ref="A2:A5">_xlfn._xlws.SORT(_xlfn.UNIQUE('Raw Data'!A2:A1919))</f>
        <v>2017</v>
      </c>
    </row>
    <row r="3" spans="1:1" x14ac:dyDescent="0.25">
      <c r="A3">
        <v>2018</v>
      </c>
    </row>
    <row r="4" spans="1:1" x14ac:dyDescent="0.25">
      <c r="A4">
        <v>2019</v>
      </c>
    </row>
    <row r="5" spans="1:1" x14ac:dyDescent="0.25">
      <c r="A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Structured Data</vt:lpstr>
      <vt:lpstr>HSTACK (separate)</vt:lpstr>
      <vt:lpstr>HSTACK (combined)</vt:lpstr>
      <vt:lpstr>Populations</vt:lpstr>
      <vt:lpstr>Dashboard</vt:lpstr>
      <vt:lpstr>Chart Title</vt:lpstr>
      <vt:lpstr>The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>Christopher Barnett</cp:lastModifiedBy>
  <cp:revision/>
  <dcterms:created xsi:type="dcterms:W3CDTF">2021-09-21T20:47:02Z</dcterms:created>
  <dcterms:modified xsi:type="dcterms:W3CDTF">2023-04-16T15:01:15Z</dcterms:modified>
  <cp:category/>
  <cp:contentStatus/>
</cp:coreProperties>
</file>