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publishItems="1"/>
  <mc:AlternateContent xmlns:mc="http://schemas.openxmlformats.org/markup-compatibility/2006">
    <mc:Choice Requires="x15">
      <x15ac:absPath xmlns:x15ac="http://schemas.microsoft.com/office/spreadsheetml/2010/11/ac" url="https://d.docs.live.net/190cc22740fbed76/1.) PLANS/1.) Studies/1.) Maven Analytics/1.) Data Analyst Courses/1.) Excel/6.) Advanced Excel Dashboard Design/3.) Maven Careers/"/>
    </mc:Choice>
  </mc:AlternateContent>
  <xr:revisionPtr revIDLastSave="65" documentId="13_ncr:1_{E165F3AE-9971-4882-A890-F7071D5A9A2F}" xr6:coauthVersionLast="47" xr6:coauthVersionMax="47" xr10:uidLastSave="{DA756E0C-4CDB-44E7-86D7-7B61A5F6AF43}"/>
  <bookViews>
    <workbookView xWindow="-120" yWindow="-120" windowWidth="29040" windowHeight="15720" activeTab="2" xr2:uid="{DB438AB8-0F60-4224-9C67-97043B861F24}"/>
  </bookViews>
  <sheets>
    <sheet name="Raw Data" sheetId="1" r:id="rId1"/>
    <sheet name="Structured Data" sheetId="2" r:id="rId2"/>
    <sheet name="Dashboard" sheetId="8" r:id="rId3"/>
    <sheet name="Chart Title" sheetId="6" state="hidden" r:id="rId4"/>
    <sheet name="HSTACK" sheetId="5" state="hidden" r:id="rId5"/>
    <sheet name="The Years" sheetId="3" state="hidden" r:id="rId6"/>
  </sheets>
  <definedNames>
    <definedName name="_xlnm._FilterDatabase" localSheetId="0" hidden="1">'Raw Data'!$A$1:$F$1919</definedName>
    <definedName name="_xlnm._FilterDatabase" localSheetId="1" hidden="1">'Structured Data'!$G$1:$H$12</definedName>
    <definedName name="_xlchart.v5.0" hidden="1">'Structured Data'!$N$2</definedName>
    <definedName name="_xlchart.v5.1" hidden="1">'Structured Data'!$N$3:$N$50</definedName>
    <definedName name="_xlchart.v5.2" hidden="1">'Structured Data'!$S$2</definedName>
    <definedName name="_xlchart.v5.3" hidden="1">'Structured Data'!$S$3:$S$50</definedName>
    <definedName name="Z_948164EF_B902_4A6C_8E3C_A935061C5153_.wvu.FilterData" localSheetId="0" hidden="1">'Raw Data'!$A$1:$F$1919</definedName>
    <definedName name="Z_A1F01C08_243B_48FC_94A8_F102AEB1706D_.wvu.FilterData" localSheetId="0" hidden="1">'Raw Data'!$A$1:$F$1919</definedName>
  </definedNames>
  <calcPr calcId="191028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/>
  <c r="I8" i="8" a="1"/>
  <c r="I8" i="8" s="1"/>
  <c r="B18" i="2" s="1"/>
  <c r="S2" i="2" s="1"/>
  <c r="A3" i="2" a="1"/>
  <c r="A3" i="2" s="1"/>
  <c r="N3" i="2" a="1"/>
  <c r="N3" i="2" s="1"/>
  <c r="J3" i="2" a="1"/>
  <c r="J3" i="2" s="1"/>
  <c r="A2" i="3" a="1"/>
  <c r="A2" i="3" s="1"/>
  <c r="A2" i="5" l="1" a="1"/>
  <c r="A2" i="5" s="1"/>
  <c r="G3" i="2" s="1" a="1"/>
  <c r="G3" i="2" s="1"/>
  <c r="D3" i="2" l="1" a="1"/>
  <c r="D3" i="2" l="1"/>
  <c r="B3" i="2" l="1"/>
  <c r="R3" i="2" s="1" a="1"/>
  <c r="R3" i="2" s="1"/>
  <c r="D15" i="2" a="1"/>
  <c r="D15" i="2" s="1"/>
  <c r="O3" i="2" l="1" a="1"/>
  <c r="O3" i="2" s="1"/>
  <c r="Q3" i="2" s="1"/>
  <c r="S3" i="2" s="1"/>
  <c r="A1" i="6"/>
  <c r="L3" i="2" a="1"/>
  <c r="L3" i="2" s="1"/>
  <c r="G16" i="2"/>
  <c r="K3" i="2" a="1"/>
  <c r="K3" i="2" s="1"/>
  <c r="H16" i="2"/>
  <c r="H17" i="2" s="1"/>
  <c r="H19" i="2" s="1"/>
  <c r="Q36" i="2" l="1"/>
  <c r="S36" i="2" s="1"/>
  <c r="Q8" i="2"/>
  <c r="S8" i="2" s="1"/>
  <c r="Q49" i="2"/>
  <c r="S49" i="2" s="1"/>
  <c r="Q33" i="2"/>
  <c r="S33" i="2" s="1"/>
  <c r="Q26" i="2"/>
  <c r="S26" i="2" s="1"/>
  <c r="Q47" i="2"/>
  <c r="S47" i="2" s="1"/>
  <c r="Q12" i="2"/>
  <c r="S12" i="2" s="1"/>
  <c r="Q37" i="2"/>
  <c r="S37" i="2" s="1"/>
  <c r="Q35" i="2"/>
  <c r="S35" i="2" s="1"/>
  <c r="Q9" i="2"/>
  <c r="S9" i="2" s="1"/>
  <c r="Q50" i="2"/>
  <c r="S50" i="2" s="1"/>
  <c r="Q25" i="2"/>
  <c r="S25" i="2" s="1"/>
  <c r="Q39" i="2"/>
  <c r="S39" i="2" s="1"/>
  <c r="Q20" i="2"/>
  <c r="S20" i="2" s="1"/>
  <c r="Q5" i="2"/>
  <c r="S5" i="2" s="1"/>
  <c r="Q23" i="2"/>
  <c r="S23" i="2" s="1"/>
  <c r="Q22" i="2"/>
  <c r="S22" i="2" s="1"/>
  <c r="Q45" i="2"/>
  <c r="S45" i="2" s="1"/>
  <c r="Q4" i="2"/>
  <c r="S4" i="2" s="1"/>
  <c r="Q41" i="2"/>
  <c r="S41" i="2" s="1"/>
  <c r="Q40" i="2"/>
  <c r="S40" i="2" s="1"/>
  <c r="Q38" i="2"/>
  <c r="S38" i="2" s="1"/>
  <c r="Q19" i="2"/>
  <c r="S19" i="2" s="1"/>
  <c r="Q24" i="2"/>
  <c r="S24" i="2" s="1"/>
  <c r="Q18" i="2"/>
  <c r="S18" i="2" s="1"/>
  <c r="Q10" i="2"/>
  <c r="S10" i="2" s="1"/>
  <c r="Q21" i="2"/>
  <c r="S21" i="2" s="1"/>
  <c r="Q32" i="2"/>
  <c r="S32" i="2" s="1"/>
  <c r="Q14" i="2"/>
  <c r="S14" i="2" s="1"/>
  <c r="Q31" i="2"/>
  <c r="S31" i="2" s="1"/>
  <c r="Q16" i="2"/>
  <c r="S16" i="2" s="1"/>
  <c r="Q28" i="2"/>
  <c r="S28" i="2" s="1"/>
  <c r="Q6" i="2"/>
  <c r="S6" i="2" s="1"/>
  <c r="Q30" i="2"/>
  <c r="S30" i="2" s="1"/>
  <c r="Q48" i="2"/>
  <c r="S48" i="2" s="1"/>
  <c r="Q15" i="2"/>
  <c r="S15" i="2" s="1"/>
  <c r="Q17" i="2"/>
  <c r="S17" i="2" s="1"/>
  <c r="Q46" i="2"/>
  <c r="S46" i="2" s="1"/>
  <c r="Q7" i="2"/>
  <c r="S7" i="2" s="1"/>
  <c r="Q42" i="2"/>
  <c r="S42" i="2" s="1"/>
  <c r="Q27" i="2"/>
  <c r="S27" i="2" s="1"/>
  <c r="Q44" i="2"/>
  <c r="S44" i="2" s="1"/>
  <c r="Q29" i="2"/>
  <c r="S29" i="2" s="1"/>
  <c r="Q13" i="2"/>
  <c r="S13" i="2" s="1"/>
  <c r="Q43" i="2"/>
  <c r="S43" i="2" s="1"/>
  <c r="Q34" i="2"/>
  <c r="S34" i="2" s="1"/>
  <c r="Q11" i="2"/>
  <c r="S1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<sst xmlns="http://schemas.openxmlformats.org/spreadsheetml/2006/main" count="3878" uniqueCount="84">
  <si>
    <t>Year</t>
  </si>
  <si>
    <t>Industry</t>
  </si>
  <si>
    <t>State</t>
  </si>
  <si>
    <t>Establishments</t>
  </si>
  <si>
    <t>Employees</t>
  </si>
  <si>
    <t>Avg Annual Wage</t>
  </si>
  <si>
    <t>Natural Resources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</si>
  <si>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</si>
  <si>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</si>
  <si>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</si>
  <si>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</si>
  <si>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</si>
  <si>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</si>
  <si>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</si>
  <si>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</si>
  <si>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</si>
  <si>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</si>
  <si>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</si>
  <si>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</si>
  <si>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</si>
  <si>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</si>
  <si>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</si>
  <si>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</si>
  <si>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</si>
  <si>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</si>
  <si>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</si>
  <si>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</si>
  <si>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</si>
  <si>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</si>
  <si>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</si>
  <si>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</si>
  <si>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</si>
  <si>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</si>
  <si>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</si>
  <si>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</si>
  <si>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</si>
  <si>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</si>
  <si>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</si>
  <si>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</si>
  <si>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</si>
  <si>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</si>
  <si>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</si>
  <si>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</si>
  <si>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</si>
  <si>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</si>
  <si>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</si>
  <si>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</si>
  <si>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</si>
  <si>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</si>
  <si>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</si>
  <si>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</si>
  <si>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</si>
  <si>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</si>
  <si>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</si>
  <si>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</si>
  <si>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Construction</t>
  </si>
  <si>
    <t>Manufacturing</t>
  </si>
  <si>
    <t>Trade &amp; Transportation</t>
  </si>
  <si>
    <t>Information</t>
  </si>
  <si>
    <t>Finance</t>
  </si>
  <si>
    <t>Business Services</t>
  </si>
  <si>
    <t>Education &amp; Health</t>
  </si>
  <si>
    <t>Leisure &amp; Hospitality</t>
  </si>
  <si>
    <t>Other Services</t>
  </si>
  <si>
    <t>INDUSTRY FILTER</t>
  </si>
  <si>
    <t>AVG. WAGE BY INDUSTRY</t>
  </si>
  <si>
    <t>EMPLOYEES BY INDUSTRY</t>
  </si>
  <si>
    <t>WAGE &amp; EMPLOYEE TRENDS</t>
  </si>
  <si>
    <t>COMPARISONS BY STATE</t>
  </si>
  <si>
    <t>Selection</t>
  </si>
  <si>
    <t>Avg Wage</t>
  </si>
  <si>
    <t>Population</t>
  </si>
  <si>
    <t>Employees per 1000 Capita</t>
  </si>
  <si>
    <t>Average Wages</t>
  </si>
  <si>
    <t>DATE FILTER</t>
  </si>
  <si>
    <t>EMPLOYEES BY INDUSTRY (SELECTED)</t>
  </si>
  <si>
    <t>MAP FILTER</t>
  </si>
  <si>
    <t>Others</t>
  </si>
  <si>
    <t>Metric:</t>
  </si>
  <si>
    <t>Percentage:</t>
  </si>
  <si>
    <t>Years</t>
  </si>
  <si>
    <t>Industry (Validation)</t>
  </si>
  <si>
    <t>Year:</t>
  </si>
  <si>
    <t>Industry: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</si>
</sst>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164" formatCode="&quot;$&quot;#,##0"/>
    <numFmt numFmtId="165" formatCode="#,##0;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8"/>
      <color rgb="FF000000"/>
      <name val="Segoe UI"/>
      <family val="2"/>
    </font>
    <font>
      <sz val="11"/>
      <name val="Calibri"/>
      <family val="2"/>
      <scheme val="minor"/>
    </font>
    <font>
      <b/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0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3" borderId="0" xfId="0" applyFont="1" applyFill="1"/>
    <xf numFmtId="0" fontId="2" fillId="4" borderId="0" xfId="0" applyFont="1" applyFill="1" applyAlignment="1">
      <alignment horizontal="centerContinuous"/>
    </xf>
    <xf numFmtId="5" fontId="0" fillId="0" borderId="0" xfId="0" applyNumberFormat="1"/>
    <xf numFmtId="0" fontId="1" fillId="3" borderId="0" xfId="0" applyFont="1" applyFill="1" applyAlignment="1">
      <alignment horizontal="left"/>
    </xf>
    <xf numFmtId="1" fontId="0" fillId="0" borderId="0" xfId="0" applyNumberFormat="1"/>
    <xf numFmtId="165" fontId="0" fillId="0" borderId="0" xfId="0" applyNumberFormat="1"/>
    <xf numFmtId="9" fontId="0" fillId="0" borderId="0" xfId="1" applyFont="1"/>
    <xf numFmtId="0" fontId="3" fillId="5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453"/>
      <color rgb="FF269999"/>
      <color rgb="FFB2DBD5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'Structured Data'!$E$2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dLbls>
            <c:dLbl>
              <c:idx val="0"/>
              <c:layout>
                <c:manualLayout>
                  <c:x val="-8.9420054029943838E-2"/>
                  <c:y val="-2.0338983050847456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979-4B45-B5DF-2B2EF5E92136}"/>
                </c:ext>
              </c:extLst>
            </c:dLbl>
            <c:dLbl>
              <c:idx val="1"/>
              <c:layout>
                <c:manualLayout>
                  <c:x val="-9.9939451343024704E-2"/>
                  <c:y val="-1.1299435028248588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979-4B45-B5DF-2B2EF5E92136}"/>
                </c:ext>
              </c:extLst>
            </c:dLbl>
            <c:dLbl>
              <c:idx val="2"/>
              <c:layout>
                <c:manualLayout>
                  <c:x val="-9.7309602014754581E-2"/>
                  <c:y val="-1.8079096045197741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979-4B45-B5DF-2B2EF5E92136}"/>
                </c:ext>
              </c:extLst>
            </c:dLbl>
            <c:dLbl>
              <c:idx val="3"/>
              <c:layout>
                <c:manualLayout>
                  <c:x val="-0.10256930067129492"/>
                  <c:y val="-1.8079096045197824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79-4B45-B5DF-2B2EF5E92136}"/>
                </c:ext>
              </c:extLst>
            </c:dLbl>
            <c:dLbl>
              <c:idx val="4"/>
              <c:layout>
                <c:manualLayout>
                  <c:x val="-9.4679752686484375E-2"/>
                  <c:y val="-1.3559322033898305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979-4B45-B5DF-2B2EF5E92136}"/>
                </c:ext>
              </c:extLst>
            </c:dLbl>
            <c:dLbl>
              <c:idx val="5"/>
              <c:layout>
                <c:manualLayout>
                  <c:x val="-9.9939451343024802E-2"/>
                  <c:y val="-1.8079096045197741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979-4B45-B5DF-2B2EF5E92136}"/>
                </c:ext>
              </c:extLst>
            </c:dLbl>
            <c:dLbl>
              <c:idx val="6"/>
              <c:layout>
                <c:manualLayout>
                  <c:x val="-0.10271735911772904"/>
                  <c:y val="-1.5819209039548063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979-4B45-B5DF-2B2EF5E92136}"/>
                </c:ext>
              </c:extLst>
            </c:dLbl>
            <c:dLbl>
              <c:idx val="7"/>
              <c:layout>
                <c:manualLayout>
                  <c:x val="-9.4679752686484375E-2"/>
                  <c:y val="-1.3559322033898305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979-4B45-B5DF-2B2EF5E92136}"/>
                </c:ext>
              </c:extLst>
            </c:dLbl>
            <c:dLbl>
              <c:idx val="8"/>
              <c:layout>
                <c:manualLayout>
                  <c:x val="-0.10256930067129502"/>
                  <c:y val="-1.3559322033898305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979-4B45-B5DF-2B2EF5E92136}"/>
                </c:ext>
              </c:extLst>
            </c:dLbl>
            <c:dLbl>
              <c:idx val="9"/>
              <c:layout>
                <c:manualLayout>
                  <c:x val="-8.6779850964160646E-2"/>
                  <c:y val="-2.4858757062146904E-2"/>
                </c:manualLayout>
              </c:layout>
              <c:numFmt formatCode="&quot;$&quot;#,##0,&quot; K&quot;" sourceLinked="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10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979-4B45-B5DF-2B2EF5E921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'Structured Data'!$D$3:$D$12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Information</c:v>
                </c:pt>
                <c:pt idx="9">
                  <c:v>Finance</c:v>
                </c:pt>
              </c:strCache>
            </c:strRef>
          </c:cat>
          <c:val>
            <c:numRef>
              <c:f>'Structured Data'!$E$3:$E$12</c:f>
              <c:numCache>
                <c:formatCode>"$"#,##0_);\("$"#,##0\)</c:formatCode>
                <c:ptCount val="10"/>
                <c:pt idx="0">
                  <c:v>20737.416666666668</c:v>
                </c:pt>
                <c:pt idx="1">
                  <c:v>34629.270833333336</c:v>
                </c:pt>
                <c:pt idx="2">
                  <c:v>43391.395833333336</c:v>
                </c:pt>
                <c:pt idx="3">
                  <c:v>47654.729166666664</c:v>
                </c:pt>
                <c:pt idx="4">
                  <c:v>51626.702127659577</c:v>
                </c:pt>
                <c:pt idx="5">
                  <c:v>57353.829787234041</c:v>
                </c:pt>
                <c:pt idx="6">
                  <c:v>62625.291666666664</c:v>
                </c:pt>
                <c:pt idx="7">
                  <c:v>64714.4375</c:v>
                </c:pt>
                <c:pt idx="8">
                  <c:v>75580.708333333328</c:v>
                </c:pt>
                <c:pt idx="9">
                  <c:v>77330.083333333328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EF-4C70-92F2-C630A3B4701D}"/>
            </c:ext>
          </c:extLst>
        </c:ser>
        <c:ser>
          <c:idx val="0"/>
          <c:order val="1"/>
          <c:tx>
            <c:strRef>
              <c:f>'Structured Data'!$E$2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'Structured Data'!$D$3:$D$12</c:f>
              <c:strCache>
                <c:ptCount val="10"/>
                <c:pt idx="0">
                  <c:v>Leisure &amp; Hospitality</c:v>
                </c:pt>
                <c:pt idx="1">
                  <c:v>Other Services</c:v>
                </c:pt>
                <c:pt idx="2">
                  <c:v>Trade &amp; Transportation</c:v>
                </c:pt>
                <c:pt idx="3">
                  <c:v>Education &amp; Health</c:v>
                </c:pt>
                <c:pt idx="4">
                  <c:v>Natural Resources</c:v>
                </c:pt>
                <c:pt idx="5">
                  <c:v>Construction</c:v>
                </c:pt>
                <c:pt idx="6">
                  <c:v>Manufacturing</c:v>
                </c:pt>
                <c:pt idx="7">
                  <c:v>Business Services</c:v>
                </c:pt>
                <c:pt idx="8">
                  <c:v>Information</c:v>
                </c:pt>
                <c:pt idx="9">
                  <c:v>Finance</c:v>
                </c:pt>
              </c:strCache>
            </c:strRef>
          </c:cat>
          <c:val>
            <c:numRef>
              <c:f>'Structured Data'!$E$3:$E$12</c:f>
              <c:numCache>
                <c:formatCode>"$"#,##0_);\("$"#,##0\)</c:formatCode>
                <c:ptCount val="10"/>
                <c:pt idx="0">
                  <c:v>20737.416666666668</c:v>
                </c:pt>
                <c:pt idx="1">
                  <c:v>34629.270833333336</c:v>
                </c:pt>
                <c:pt idx="2">
                  <c:v>43391.395833333336</c:v>
                </c:pt>
                <c:pt idx="3">
                  <c:v>47654.729166666664</c:v>
                </c:pt>
                <c:pt idx="4">
                  <c:v>51626.702127659577</c:v>
                </c:pt>
                <c:pt idx="5">
                  <c:v>57353.829787234041</c:v>
                </c:pt>
                <c:pt idx="6">
                  <c:v>62625.291666666664</c:v>
                </c:pt>
                <c:pt idx="7">
                  <c:v>64714.4375</c:v>
                </c:pt>
                <c:pt idx="8">
                  <c:v>75580.708333333328</c:v>
                </c:pt>
                <c:pt idx="9">
                  <c:v>77330.083333333328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EF-4C70-92F2-C630A3B47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388274479"/>
        <c:axId val="882738095"/>
      </c:barChart>
      <c:catAx>
        <c:axId val="388274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738095"/>
        <c:crosses val="autoZero"/>
        <c:auto val="1"/>
        <c:lblAlgn val="ctr"/>
        <c:lblOffset val="100"/>
        <c:noMultiLvlLbl val="0"/>
      </c:catAx>
      <c:valAx>
        <c:axId val="882738095"/>
        <c:scaling>
          <c:orientation val="minMax"/>
        </c:scaling>
        <c:delete val="1"/>
        <c:axPos val="b"/>
        <c:numFmt formatCode="&quot;$&quot;#,##0,&quot;K&quot;" sourceLinked="0"/>
        <c:majorTickMark val="out"/>
        <c:minorTickMark val="none"/>
        <c:tickLblPos val="nextTo"/>
        <c:crossAx val="388274479"/>
        <c:crosses val="autoZero"/>
        <c:crossBetween val="between"/>
      </c:valAx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'Structured Data'!$L$2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&quot;$&quot;#,##0.00,,&quot; 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'Structured Data'!$J$3:$J$6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'Structured Data'!$L$3:$L$6</c:f>
              <c:numCache>
                <c:formatCode>#,##0</c:formatCode>
                <c:ptCount val="4"/>
                <c:pt idx="0">
                  <c:v>6834462</c:v>
                </c:pt>
                <c:pt idx="1">
                  <c:v>7158459</c:v>
                </c:pt>
                <c:pt idx="2">
                  <c:v>7383280</c:v>
                </c:pt>
                <c:pt idx="3">
                  <c:v>7136444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B3-4731-8501-BD25361C3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8420463"/>
        <c:axId val="370946175"/>
      </c:barChart>
      <c:catAx>
        <c:axId val="42842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46175"/>
        <c:crosses val="autoZero"/>
        <c:auto val="1"/>
        <c:lblAlgn val="ctr"/>
        <c:lblOffset val="100"/>
        <c:noMultiLvlLbl val="0"/>
      </c:catAx>
      <c:valAx>
        <c:axId val="370946175"/>
        <c:scaling>
          <c:orientation val="minMax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Total Employees</a:t>
                </a:r>
              </a:p>
            </c:rich>
          </c:tx>
          <c:layout>
            <c:manualLayout>
              <c:xMode val="edge"/>
              <c:yMode val="edge"/>
              <c:x val="4.0751348985969264E-2"/>
              <c:y val="0.284751641539688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crossAx val="42842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'Structured Data'!$K$2</c:f>
              <c:strCache>
                <c:ptCount val="1"/>
                <c:pt idx="0">
                  <c:v>Avg Wage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5">
                  <a:lumMod val="40000"/>
                  <a:lumOff val="6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  <a:alpha val="99000"/>
                  </a:schemeClr>
                </a:solidFill>
              </a:ln>
              <a:effectLst/>
            </c:spPr>
          </c:marker>
          <c:dLbls>
            <c:numFmt formatCode="&quot;$&quot;#,##0,\ 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'Structured Data'!$J$3:$J$6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'Structured Data'!$K$3:$K$6</c:f>
              <c:numCache>
                <c:formatCode>#,##0</c:formatCode>
                <c:ptCount val="4"/>
                <c:pt idx="0">
                  <c:v>57353.829787234041</c:v>
                </c:pt>
                <c:pt idx="1">
                  <c:v>59438.8125</c:v>
                </c:pt>
                <c:pt idx="2">
                  <c:v>61382.208333333336</c:v>
                </c:pt>
                <c:pt idx="3">
                  <c:v>63896.895833333336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B3-4731-8501-BD25361C3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8420463"/>
        <c:axId val="370946175"/>
      </c:lineChart>
      <c:catAx>
        <c:axId val="42842046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0946175"/>
        <c:crosses val="autoZero"/>
        <c:auto val="1"/>
        <c:lblAlgn val="ctr"/>
        <c:lblOffset val="100"/>
        <c:noMultiLvlLbl val="0"/>
      </c:catAx>
      <c:valAx>
        <c:axId val="370946175"/>
        <c:scaling>
          <c:orientation val="minMax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Average</a:t>
                </a:r>
                <a:r>
                  <a:rPr lang="en-US" sz="1100" baseline="0"/>
                  <a:t> Wage</a:t>
                </a:r>
                <a:endParaRPr lang="en-US" sz="1100"/>
              </a:p>
            </c:rich>
          </c:tx>
          <c:layout>
            <c:manualLayout>
              <c:xMode val="edge"/>
              <c:yMode val="edge"/>
              <c:x val="4.329830829759234E-2"/>
              <c:y val="0.185164960182025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crossAx val="42842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'Structured Data'!$H$14:$H$15</c:f>
              <c:strCache>
                <c:ptCount val="2"/>
                <c:pt idx="0">
                  <c:v>EMPLOYEES BY INDUSTRY (SELECTED)</c:v>
                </c:pt>
                <c:pt idx="1">
                  <c:v>Employees</c:v>
                </c:pt>
              </c:strCache>
            </c:strRef>
          </c:tx>
          <c:dPt>
            <c:idx val="0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F3E-418C-BF76-D49E79FF56FC}"/>
              </c:ext>
            </c:extLst>
          </c:dPt>
          <c:dPt>
            <c:idx val="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F3E-418C-BF76-D49E79FF56FC}"/>
              </c:ext>
            </c:extLst>
          </c:dPt>
          <c:dLbls>
            <c:delete val="1"/>
          </c:dLbls>
          <c:cat>
            <c:strRef>
              <c:f>'Structured Data'!$G$16:$G$17</c:f>
              <c:strCache>
                <c:ptCount val="2"/>
                <c:pt idx="0">
                  <c:v>Construction</c:v>
                </c:pt>
                <c:pt idx="1">
                  <c:v>Others</c:v>
                </c:pt>
              </c:strCache>
            </c:strRef>
          </c:cat>
          <c:val>
            <c:numRef>
              <c:f>'Structured Data'!$H$16:$H$17</c:f>
              <c:numCache>
                <c:formatCode>#,##0</c:formatCode>
                <c:ptCount val="2"/>
                <c:pt idx="0">
                  <c:v>6834462</c:v>
                </c:pt>
                <c:pt idx="1">
                  <c:v>114012487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3E-418C-BF76-D49E79FF56F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5BF704BB-EDD4-443E-AF6A-04977BBC5D31}">
          <cx:tx>
            <cx:txData>
              <cx:f>_xlchart.v5.2</cx:f>
              <cx:v>Employees per 1000 Capita</cx:v>
            </cx:txData>
          </cx:tx>
          <cx:spPr>
            <a:solidFill>
              <a:schemeClr val="bg1"/>
            </a:solidFill>
          </cx:spPr>
          <cx:dataId val="0"/>
          <cx:layoutPr>
            <cx:regionLabelLayout val="none"/>
            <cx:geography cultureLanguage="en-US" cultureRegion="US" attribution="Powered by Bing">
              <cx:geoCache provider="{E9337A44-BEBE-4D9F-B70C-5C5E7DAFC167}">
                <cx:binary>1H1Zc9s4Fu5fSeX50k0sBIGp6alqkNosWY5jZ31hOY7DnSAJcP3190heYnOUjqfa91aJnVKLBA99
iA9nB6B/3/T/uslur+s3fZ4V+l83/Z9vI2PKf/3xh76JbvNrfZLHN7XS6oc5uVH5H+rHj/jm9o/v
9XUXF+Ef2Eb0j5vouja3/dv//BueFt6qjbq5NrEqLprbenh/q5vM6L9pO9j05vp7Hhd+rE0d3xj0
51tPFcXtjYlvGvP2zW1hYjNcDeXtn2+f3fj2zR/Tx/3Xn36TAXem+Q60FJ04roMcQhx7f6C3bzJV
hPfNlotPXMIxR9h5+KPb6xwIX8jNnpfr79/rW63hjfb/nxA/Yx/art6+uVFNYXY9F0In/vn2QxGb
2+9vLs21udVv38RaeXc3eGr3Dh8u9y/9x/O+/8+/JxegGyZXnsAz7bPfNf0XOp9utXnzMa7DuIiv
H7rqn+ND+Amj2HEBALE/3Of4cPuEIeISYaM7/MjD376D6cVsHQZqQj6B6tPHo4RqpbpXRIjiE9ul
zHEpfUTgqQQJcrITLYbs+3b2HKHfcXMYmDuqCR6rv44Sj7+y62/X+StCQkBpMRAbZouDkHB2wqlN
CLbvhUo8h+QFDB1G5ZFwAsxfm6ME5izWevevLOOHDnoFjQbgYJu73LlTaAI6/6m8cHHCHIZtivEd
eBN5eSFThwF6RjwB6QzMyBEannmm6vj7K0oP5ieOcByEyRQZfEK5Syjm5FGs7vyQO1vzAk4Oo/JI
OEFkfrxio5r6NWWGnxDmOtym91YeP5cZAci4LmHE4XdCdUBmfsfRYWh2AnNHOcHm7PwopeWvOh5V
8YrSQugJFgSDh0wPOmgIoROwRY4ApbaXGvSgSu+E5gUMHUbmkXACzF9fjxKY7W33ZnmdlzqK69uH
Lvrn1oaSE8YdhsRDfAP+8VNr4+7iH5dh8eAqgGQ91WkvZuswSBPyCVTb5VFC5V1n8Q9Vv26c455g
hzIm0L3LBmLyFCeEwC1ALnaFfS9nz3F6GU+HQXpKO0HI++soEfqrTq8Lfa0f+uifyxGoOTAt3Cbo
3m3jz/HZWSAikOOAkdofk3TBSzg6jM5Pygk2f70/Smze3RaFHrL2+lXlh9qAD4jPfe/b9kR+XPeE
E86F69p3Zgrwe6rnXsrVYYyeU09wenecMnQexeqhj/65/AA+FKSDUOE++s5P9RuHqMgGI8Uxug+L
Hv72nZvwO24O43JHNcHj/Ditzs6UflF1+tAvr4AJPhFEYIL4JKnmOicQgNqUO/dgQPtTYXkJK4cB
+Uk5AWX75SiVmacg+rz+/oqCAglPsDOOA/H/naBMFBmynROHuhyCneegvISVw6D8pJyA4h1njOPf
Ztfd9Wt60USc2JCyYZg8JG2eW38QGMo4oyBKd9prYv1fwtFhbH5STrDxZ0cpMItbBSWC64eh+8+V
GOQ6GYUCDXd/USAgJ5RS4lL73jWYiM0LGDqMzCPhBJjFcZr71ffr6BXVGKUnhAvbxfTehEz8ZYQo
pDkFcUHPPQyGO0v/W0YOw3FPNgFj5R+llKyyLC5U/IrxC/hfCLCgYFge/d9n/pc4QZTvEmg/NdxT
k/8Sjn4BzOO7TLE5zuzmqvgeX79qBk2cQNQvILK/93ynaWd2Atk1bjNxX6KmE4H5PUO/QOaBcArM
9iiF5uy6HrLr4vtD77yCbQFfzMEuGP2JuWcQrEBBmoj7XMzEpryEk8OQ/KScYHJ2nIps/dppGA4l
GAqmHuL4/THxjgUUCrgNwvLgqE0il9/zcxiXB7oJKuvLo5SU8/o2VMXryQkkmQXh4AAT9hi8PzUu
CNsnkBhDiABcT63K7xk5DMcD3QSO8+PMiK2hS5qbdHjom1dQXO7JTm9hTu+zyeBjPQWEO2BSQIQo
vQdsYlJewtFhZH5STrBZH2eAv1FNrF/Z3tsngkMdkztgNp6iIhDkMBGHWtq9JzBB5UW8HIblCekE
l81xhitn13HxmmUy54RA9YU6T+zGU2iYOMGIIQozne403ASa37JzGJZ7sgkkZ8cZ2p9da319EzX6
1pjXjFzwCdS9iOMwSKo8xQRKl8wGlximbj6GNE+Ny4v5+RU2z15nitFxis0VFF9gJurtK4oOcWAy
GeReIAH2CMNTmGCyGaEEipu/qDC/iKXDED0hncBzdaQhTHwTxeH1a7pmULd0qStgAu1hdByY32xD
8LkLQXfHf82c+T1Hh8E5e3yXCTZnq6N0mreqNtEb/zpV5vr1PDXqQnqSEZsjctf/k1AT/ARILe8m
2NzjA+1PldxLuTqM0XPqCU7b4ww5z+KdintdkHYqTCAo8N/nkCGMeariBD1BAiYFAkrP0XkRL4eh
eUI6weXsSHWbKsyr5s1AdHa2HwnI7e+PiTuNbJgyQ2EeJyNTb+33rPwClAfCKSRXx6nSbr/V1zp9
TXUG08mwCwsy3LvJfvYk8BTiBEKfXanm8DSZ7Qs4OgzNT8oJNtvj9Ka3t+31a85qhhImcRgFNXY/
eXmiwxBiUJBxyG7m80Nm7Zmh+S0/v8Ll7j2mqHw8Son5dA3zM4vQvGr2DFwASI25BMLL/TGRmbvs
GSOwBAo03FNMXsbNYVye0k6w+fTXUWKzm1tyelvr2+Ghl/55Im1XNoO1ZcIhhyeeu1DFhJUcsAjy
3nubWJqX8XQYoae0E4S2p0eL0NltH9+8YqEZJmZSDNKD6L3F+S8vgJ0gmwOIHDTeU+nZ9e/vufk1
Ng+0U2zOjhKb8zSDCQCvugoNJipxAtHNfdlyOiVTQJIagLFtF6LP/fEcn5dwdBidn5QTbM7XR4nN
XZjmXdcKpgW8orcGqRsw+MR1IAOwP6bzAGFSAHcocqGg9mCZnknQPiR+CV+HcZq+1wStrXeUaL2P
YFX2m5V+3Vo0LFRnmGPxsMJJTCbU7BZyIA6zBGCpzf6Y+Aov5eowUs+pJzi9P86EzqVqIKHzktH7
v20pQKAaasPUAIzufYaJRYIl61zAdDRYGXWH1CTl9nK+DmM1pZ+gdXmcUnX3Vq+efgPvgUBdB9ZA
3WEx0YC79BsmsOQGsYln91J+/g6jh7eZIuQfpd77YK6jBwv+zz3vXbyKiQuG516fTZHZrSt0oViK
2UR+fsfHYUTuqCZIfDjOvM7Vbf+qa58QpKAJp6Cx7tyASeoAkjoENhOAOTn3U3DBND11E37LzmFE
7skmkFx9Pkrh+BTrG1Xo+HVLOwyKBg6BbR7ujudZadhIAKaAQD5HHF6u/iKWDkPzhHQCz6fj9AU+
3tY55HYfxu0/V18w/9l2HQz/Taw/bCjEGGaCQUi6P6Cq/VRYXsDJYUweCSeIfDxOHfb/YCshiDdh
0qa9c772xxQZ2GpIwBoPcNwe1dwzZF6wudEvoHmknGJznJm2T4OCrbnCh4H7CtICK9Gg9IzZL1bX
QskAJhAiSiGV8KDqnkLzAoYOI/NIOAHm05ejsDI3f7tP2F0P3aHz7M7/cY80cMUcmFDLGGyztT8m
rhjYf5hyS2AzocMBzWT7sl+zdRijCfmzN/n/tDfar/dNe9xbzr8217P9pnRPtk77+9b968JueRPS
e3NwUKru+m71/c+3sGwTAQ6Pm93tHvLMkDxNH/8X2e21Nn++tdxdqIqZK2CFFMyigkzQ2zcdbOS2
a4LckAPX+U4f8l1Dscv27HfMg4jJBdfbERg2XaH07Ru9C6X/fLtbuwhP27nssH8RshF73BHwncoG
mHP82CH352+KJn+n4sLoP98i7MKjyrsbd6/owOxVB6woTF3hHBohCwXtN9fvQffs7v8/uKqLnDRO
vdR979XRYJ2NRhcyFH3kJXXdeTqMqSxqYmZVHl1ZNQt8K87zU50bv0mD6ioU5n0TVrafmCTdFLor
vbgzRqZ1pmXPtfCSTCVz3ZdI8oZ9pXkfrIPY3taqd+ZoGMlp4LAVsnW6qgQrF+Rz0uX1Wmg1SJXT
AD6a2Eemzee0EblP8JBIEZPhsroOUPKt5iq50BSnM6rdbZGP3QYW+X7EqlJeZ4lqnek28LUWpZcl
ljWPOosumqx8xwtjtrzNrng5ng1Oqxd1H+pVmGFp2fZHWLhgzaJUxF7UDz/iovbb0GuqJpS47EOP
WfTUUF3Jqgn0Iuzz8zYWwVVT0BurS75WRKiFsnn7rkpSv6yMWpms5dJCcmyG9NRNCyJtHCfeGThO
UmGSnCW1FfvarrXPtRpl2qt8PqjQWtW0uEpG5M4rmuYzh9QyoNXoizDJF3XYfRiaOl8W3YIHXbHA
HTy5ZFknQ7Ax/hAPraeUfdpa4eewHHOpa3FVM4xl5F6pKhlk3sWbPNLBaVVJq4jiBSvred5Q16ti
JLxSjWaWtMGVg1wtra4qZ0XjeAnCcFbbZhYNyGuFgMvQiX7d0tjLwqL1K42/0rhIpE0KrxmSpeko
fKlMIrUxjccz7amkk8bt87lbwsOzIF1nhH0xoikWhHiqM+q9smPot7wlnq5bM2vDVNLcHiTbUXTM
tWZJYDHJE1RKkcC1vFfaN45+Z8ywtDF0Ry1K4eneir2Whv5Yf7StHkCJVoMBPglR3O8FXY7N+LGI
ykw6YzbjiUvkOLj1pXFi2cXBGRpdtuGp2XQdUnM64M4fnCCUBLXCS9PuFKf9zOrdYjG00L1t/gG7
/XtR12yeDCWRcXo6cJFJ0iIzGzsQjRIGXYzIptVxPCPBMh0r7jfOqYrGj7iHoVbTbAFjuJ/jDAde
IG0z8lOTJ2YWjtWKRJ2X9IIvQpGP87HyhgJlkroo9rHS3Heb2mMdsc6HOP1cjOcKdt9aZ1Xce67J
tsQZe8/Rrux6pGUqqkRWXQxjvu2+Mfa5TFB72VifHDQmO1DHU9pYACqzFkmd8E1voJPSMfrc6MQ6
Jd04ynoI2YoSlcxyrBZRgtXHyk3nbqjZoo+7YtkrgIBVhbNSqL4MYShseGCXnm34HAVJfYED28tr
1C5Ybi5U3eBFgINW9lQn0s3NeJZlKZcRs/26tspFUFtSkN5DcZouVKDIQlTM60oYPPmMtm3vWRiN
yzovN1ZQy6iNuJeRXnhDXscz0zC/VGJJxsxnHH9FxrmoCSiSuM4uh24MN8CK64XvhtxqvJIX+pKT
ULpDLTzkttksaAY1hz0xMt/WzS1TgfATbsNgceA2gztnnlpMLAK39Ma+u8rCLJJx37YyyCLtiViA
WtREKtQWi5KWF73bKdkXnfDaPPsWtxHz8iH5rsI08WhYXaU6yGTgZMYbbYA3qTtbAgqN7+rUkXXR
W3OHeK2FmiX9EXIVz4MOcOZiXA49Oh3dGkknFtlmMJp4pRulc+62l1mGQpmRcpy1NSV+pvhHi3Uw
RDkaL9Ji1nXWbWqnH8Jx4D6y2hXJWyMjre1Z4S7CSt1yVSzLoHDW2LZmPIq/WX1eSBZlS5OWeMU0
UhKr9FutrVnchfOujYlvu1YLAxq1nlOCANU4PVemij0aBSCnfa58p+HzNO7XWe3mM7a7qQ95Dj1U
LMMxJ5JXmVikDvJ5wQbf6RI6S5atlsVXTLD2wqghsh8qKrMwv+JNMc47MmwEgaFQqJm1KgJhQMdR
Lmu3as5SJLY8r0LZdUHiU1UG86ZwY6niLvEypbXfxeFtYpXLptkp1fh7GLVnYVm1nmXZrW8hNdN8
MLPCyge/Y3EjdU8XpqXWLA0bUFtWEXiFCrepTUbJCseZs5j/iF0Lb5jC7WIs2Bdd2mxTIY3nWR6W
sieBve3jakFormd1TlI5sAxtgniMvIa02TzHpnqHh9jTRWYtw7q8SF1anrutFW+KLFxEOie2xNr4
YnQv+sZuVx00bnhYneaoTi9qXboyAatiKata0NAKLlozbAVJqrXjxum8iPn33iKnoYWDs8FE/aJq
8I8RJ84myOElCpwlEseVPqt0UZ+OKagmA+JZYFrAgIvJrOLNWqv+ix2KYZ6Ozm4YLPPI2F6fBDJv
i9SjO7vV8GIuEr2lQ29mVgD3DRXoOvfUsiKQe8W2EWsSSXrblkH0Dax96yW7x/V5e9nX161d57JN
x1DytrflaFfpvKl75Lkqfi9Gk56GzVkzhPUCXDN44Tj6oKs6mucmb7zQtjpvL4xjE8m2NNivu2DW
q6j3HR7OypSOS9r2qUz60WM9+pLhUCxYJrZu0A9zUX/E2nK9TthaDmHuqRpUjQ2PhVGcyjHut01h
j0vEghsOm73KYuCxRzoeyKLTuUTUXQroT5m7ib0kbfzeWNxnpLl0e3dBWYY908XGo8K5HjG/AjPU
+oUhnRx4F/tN0/czTotemrRt/bSyGr8qOjzjGv0AwwxzZIZt0gzWvGbNNk/QctAkk7ExWKK8/kKI
gYEB2jYNyo1G6TCnvG69cUDf8iD9pKjAmwDcwp0pI1FhTnHcS6sEB8npKtfvwZq7KMt818aLgrDg
FEVUyc4UfjCIUvLYmsfJFx3b1axIejQ3TXQlqN6SIY7mnRjgxaBzvTQYlByVNfhZST+VVpvIzlKO
jGFPj1XPz+vR1GcKOfMhwqd2FHkalBz4JtZOdRazSOBmlpUrhH1Ga8uPBnsNtjD2Eha6siyZ2lgD
A0CbrvdsVpEZ5aJbgVGsZaZidV5rHMhsHMT7gZsbPtJLVgbtO+Qk81on/H1eXCozWJLhWK9TFHfr
roykaJyNAtucg218X4wEuig1YlnbGVmEZh7biZB57MbvSlo1p2E6gkYNPU7r0scs6K5qyGZt0op8
T4JivEzVZui1fdn0p4kO26v9R1cmH4Z+SLadq9sr2hfMA4PbLoOwymbMxuM8HAN7UdaJ8uKo9B0G
TzK0LC4sCwy9othXzEGgA2PoiKogq6A0jhyUDUbbCa7AJKotDQJ7HrZRNYuc3r2yQ+yuUupmHk/S
3CtG465IgJ0zU41fWO+IGSoGa6abDr0HX1mKPHeubGdwroI0ndsF0hd3l0SUwCC3i/UwlNKJDL1K
QxAOXal2qaLC9nVX4cVgWcOMZA2eN5HpPyALxBdlQTJ3cniFqKc3zhClftQBuNhY8BY3uhSOj3tc
nBV2GciwZPFW5Pi0dmTSuuMm1afx2KUgrmnsdXbqN6HjxW2VysJecVeNMwtwk5uKR/w9QmMnKWs/
ZFnmSkXqwSMlmveYXgxueu42XeBZo3VadnXiFSEKl9phgzd25grm/Xmi0voj62PXq9MVK0Q765pA
gMNfBn5QxB+zcKiXFHepzK0qWoKJi+ddlyEZK/Sps2tJo65aZBgigKBRn1kaZDOLgCmJWrw0eFGP
Q+SFdS+TploosS7yatGD1VohUXzopNUvUhZCF0RLp2GLnEEPIXAXlkWNmy0EHBdF2Mxz5ILRE63t
N2DspMkk7FPUzpKycedRzOk8oX0mTete5X2Rzbu4dr3RqGrh5OG8jsVwWmH0LQNF4efUIJkTrWTG
6LoBuTEF72VYjOW88CzKoUeQ4w3jmHyOmwQcRNX0O8VazcLYtmTPuDf0jfGTbkil3bffk6+ajfkF
+CKubGEw87TeOOQKNrrQa9d1Et/sPJTWKjc1dq+KXFTn1VgsnMj5Bs65mdFR2AB1c5qK7ptOS3IB
6mZdVyzyUtwRj3FTSIHCegPRVI+YDX4PJsvWwsbLGcSVbvojjzrt9QxEgFXppZ3gBXaGFQffRHLh
QHBM+K3DQDZsiCZz3WNfV+WSW3xu5d1FH9v5sscgun0h44gMkn4OHXpGwlgvWsaUb3S9QuEw+jV4
cb5TJJdOhD7zEhDJ05TN2tyVhIdUBm14Vow9uIttdhmodmPVwVfOIFiJe33ZFkHt68F8D8Hujp3L
PZMXpde6+DOvIEBNSxbOxr4cpI6idBm37tehbCGK7XGzMm04zhwavmOWaXyR5Z3HTcq8mEEUYWfc
3mBwJODtQi0rnDSbeGz9sLPclebzLAzJ+wp8EzCDWA4dB182jH+UoZpjPbaLKg5KWWXKL6Pvrts5
C5Mp5WUc98uE0XbpAsc+YmC6gzTqZG4KW3p9BmEajSC8Va4760SXe6IJPqQhd702rVf96LgQQXVi
XfcJNEUleJTWcNWOfBHYJPNhazq0DNrc70pRrkVYbhjKzXmn6BeOiWRxhLdUKXeZqvB8yDJrpbU5
C+ym9RgbXJ9SXHpGuPl5N7LzqoegTyB1De7BTeriVCKIHwRbur0al+5Yrm1XX4Vp3HngwtV+R61S
ZmljvBAm1MuRWh+dwrEWHQiX7CtQFzGOwOLnOZi5moHXUqFZkiJQkjrDvhXq1CvKOF2gNG9mDEW5
l7jGPRsxPtNjnG6c+htzG7OmUXNGKn4aJw24DZhF2wI33Qy8w2olYtAPTTXyVdM1vQ+ppc5zA3Cp
eWUtFQYvLzVnzKrOIrBHKxiRAYxQdBZAGst3EVs1KOCyQF0rB6sEGW3EB1izUfngYN0WSflttPp0
BQqYeRgk1o9a8MI6E2OvSdpM5sK+cqobXtNEBmNTLPOq8tno5OAkAHN2USyUZvWibRqPQSBDRwuE
abS/4AKJ014oJZ2O4HkagSkPG/AaaUDJuqD6XYgb5FV19kXFi3JgyrNqpeYs9DF/PzSaLantqllW
80aWUS8jO0plowIi21EbaSj42WNYn/btrKzoIAe9zlJQ5eCFIRvShGEkce3HbWf8ikKAl2mxGEUU
gp9ShFJpdJZWGbrY6qFfQOD6ESzXj3aAVxCpuKgIy2RiNzLRINxB2ECKqoM8Vc+LpVaCzEyX255l
08u8DkLPpeCSj3aEPNx/yiLbXjSmXyAEGbTaFOAwjLcUFxZIYvw1AAe8sAqxAHfkujVKew4Bw36R
qOCr06ZG8iLMJckgmHA0B60x0psW4vAmaeoZYaX27OgbRTmSmPeW31jgonHVZzOi4/lowDWE0G+m
8jCft8254zaXplZrlvXJEoEr5CdUm1mOnHdjb0DaUxp6UZV8jDXEMg24BrIp0uDUSfNUKvfr6Nr1
l/S8oLbjBaqO/Iw1Zj5aN5GBtJQOvyICDxDg5y8KS/moK8OZIOM7t2i535JYji1Er1DDgOAgTMY5
rwoISyCdNasHMSt6h84hotQeGsFpItr2ut6yZmGWfBsjCJmxDamYQSXrghnh5U2Q7/JrkEYrg6vB
Gak3xPmnfRSXVA33LbINwJgtxnBofMf4GYV+3ocSXAfwVPAYo+qDqe1+3itXzLqwP43Giw5D2sZS
jeXpjIPui2Wux0yGSVV44E3UC2qYLHd+f5mMMIqqYA3hmTMPDIhvBV7hLodmjzWROaRqcrcol8rO
YhmC6Z/pqkOS5axdaUO/JVYL4X1nn9IIYuQCq1zyfOVmlxZyPtdDpDzbhZC4qDLIhWE/3KUqh7aO
vN4Ow+WYs0thUstPuxbLMKvQMqTV1cDdcN0k+btgqMBsR1UG4zsv/bgMzjMInM5aNRSLMAhvuqyJ
TgOdXdJmyNY4SS4M6zZNG+FNrcPGMxB4zyBLMsqih6SLSKPhfU7iT03VwltCqJHpcq3jnq8VayJv
UFU3b1BzGgRl5kU5iiQt+8t45LMOxohORLEJh0LWHDkwyRTS8vc1g2eJ7xtVDnUcRve/hvN4+p8r
lcO/Pc3Pi7sf0/l5Busp6/2v8PztXbAr2W4bLT29acfN47N+/hLMrmrwyOqkDnH3uz2/KFL8beOz
Csazes1DyXBfwdhVDn5dv5iUfZ6UMHZ09wUMxk5gQ1EC61chvLsrU9zVL2DJ+AkVsPAVto3HAgsm
HgsYMFOSwA6KsIHi/c/63FcvEFQvYJ0y1LCgEgGryrD7v1QvYPXGs+IFLIeGBRu2gF+nwS4s4IQt
6p4XLzKU1GCsUue2IurMKWzyoa/AlpYRCB5qGf7Q0Qr7+ViLxb7V5ha6a8V1Qe5aIZ9433qIdv+o
/c2HaJG4jkMV+WFbVuv9B8+yqpQ/zwVkn9bu7mNyLQnH8uFGS29YYXoQz7He/PzISvH0NKa5tVbp
UlSCfArLLN/AXjGhZ+1Oq6GwIUsXuQvMKvoJu+Z7WpjuPOxHiaJoptw6gaxLN3x1ysorDBKf2rCf
OyIxBnLK7kj9LBgDiM1AXe2/sVIE6yIIGQTFu5b9eRogctpCPJ4OdjijbjBIU5Mk9Hk3onWfIbea
wx5oaL0/h0TNuaUC+1uZxslySGixScZIbbLdRxT0rpfZJWjl5w370/0Hi2u1ScvU0uC7wddyKcIu
3ezbsr4HzR/1ySwMh3bek5FvE6gOzMMy4Nto923s+x7y/g54oQj8DqI/Cruy3oErmi5SK4JkQdmq
bbv7CKwUPtxqkE5ZQDnCdGFTQo2B5VAjgAQPgToRCs24DUuLXoJl1DPcBhAM9bVzGYVlBzlA/aHK
88C3I9tp36dpok+hguYyR79v7My8h/dol0Ucx3fX9g07WYFCVhKu9qdsxOH7vyPaPyhz2iUB52fV
9URVkFxrhnXH06cf+2sllB6eNOyvtbT8cI85J9shaZcUddl5TeLoMggsZ6EpQ15NWXTZ6wHJttO9
DwbYLKrUkDVCuDkt3a5dclTFW6dP2Kzgo3qPe048x0qjT2nmFlBOEO26LMChUbjPvKTTycf9t+zx
m+6s+O7az28w1QovkyxiM5TVMSTYC2chogBMx/68K1pnEeYiXLYILHY7RlCs0l0EubG0WI51Wy3D
3ubvS93WsrXy5HvUdzNTRflXEwzIj6gVnzkGB5uQpNQPzBDMVUMh2VYGIZIww8uRMOjVvMyw2kZg
Xre2W6stFIDUtoIoRvYCIqJ9Q82HCIHcQIsVQQqFV+WN2/RnVZB9xUneRV4pKut0d1oUbRt5yoWk
AWnUVxBPeKHH07qg9YUeV4iM+Xp0DKkkTSlaJ0WWhr6BlfIzKKxAXmB38a490egbK/No6eZOPFOR
xbymtRK+cKwby+T9WeoGZJuDAwIFrGz82GYdRPhVHPJC8hCifeRASBg66fBOjE5/91FQHyjip1fC
nktV1eMioHBrn/VeT/GwyNwwvoBKC5Z4qPMbSOYv+6TpPzm63rpFtUh32mL/AVovWDs7PbI/zffK
5Oc5AHgejEUsoSiRbEyL8rOopq4P5mb8HAb2hmnMvkfxeElHJ/6UQ5JuZjtBAlm2Oj+LYbu//0vZ
lTXHbTPbX8QqbiDIV86+aaSRJct6QUW2QwAkuC8gf/09xDgaWUkl331B0AspxSIBdPc5zatrn09H
6avi64et8J9q4w7ASh9K42gJYEcuMqmBP3c9x0Yz7z4fSuPUUaLjAQ9/poHIdiJKZRa7kSj3FnKI
+zZ1IZvpZ/mz6wf5b9PP1zbjlC6sVvsr35vsp65KLhUZ9VkJIZ+KYcFUo3C4HtkKCRjvzgyIpH2s
YQrV96y96lF+415srOF8hUbmYGX8bpe9X3HTE3dKUFX5335GldcnpJfzxzGs07jpi+FBuHV9ZAGX
yD225R9J2u8T7SXPKrLEzg+ZWid1WP7RH1qRpH80qmjW+MhhuA2ytHm2LLVTMo2HqX3UyZTfW0FL
LgrhbjLS7mUkhG8ndBhaIX/VveR9pWJVN/ysSJNs64Q6C6d2VBzhZPzas2ZcKNvWxz4Px0eVVvd0
1jeh5itbTQz5XpJ/nTp7YfQd6sbrsUWqh6mUoxB4HkZNX9iYW9u+q/2VUSe9v2tlKZ6SKGwPrT+l
SzYk4tVz5fI/nr4QlNTfnz4AP7Di+R7yvviyWzTbPzx9k/TCJrAD8UM6qYfMJbYuaafTq29PKHCO
Ls4MJfMu3RRiKy/GVzuLgoWVtM1xakbvwhPr64gXdu0MhVyOqKsfa89Oj6qsf82MzgrVfZpPyfaT
3vjqLtCoY8zX3swyqO5rr8a/+D/czujsRm5K3j1Q4hcr3XXD0W4VOaZ1iLJwMSUvbSDPdH65CSP3
VeDbX42ry/1frj0qSzfXgmb0R2F597JUztcA1YGVUzp8WfMWQVNs+dZU5vdhN+zwSq5RA5RJPM/s
zE+RDO34r9nv1s9+lhZrnRa44ne/AsWTvVt3/iLMIxulg+njEJXOTnpBvfukv/milmIfjRiQ4thq
xbYiHccOofvfb2d0pMjP7pDprbnU3NjoP1+GdMvFQlJzqYt0zaZs/ILNUy6c0KlfgrEVKOyEw1tS
tqcpTXiC8L2NhbA6RKyijFsS1RdHqHphkfzJkVqekZ9yn96lKUq8JyGqJ7dX8uzM0mwzkoud6ub5
P103zT/h/S63n5fgJxjp3Xb7ebPtJr3/ZiTPUJMoUV2VjuCnsEz8hSZusVTUT05GZ2a3AfVQGJLM
XwSO/uX3T85cM7b99zeZAjL28UVG7OR56PsbzSQYwPfopxdZc2G5vPasH0Laj+1Uhw8hlfLUpAw5
wPmNxpHge5d74QOOPuJUvetD6Jt3fT8h01hU7mj8NRXRB3+j9xL6PWN/iDq6RG02dTFebpSJ3x+z
62zW2VNTraQI/DjiDRJX5hkzZjOYp83MjCN2Rz9GBxDc0SivNw8dli+qidtLFI39xypLyzjvo/xQ
zYdiVXj2htueWBrRzsPsoXXkVSpmD48hfyxQATkI8jq1qC+xkQCb0jbnwQWGrBWp+l4RlBtZoF8V
jsmrm0dAfjCyb/ow2FEPBfHWCXDIusml9x+nAQLGy+e/4hzsui4BCDP0Pv8VSwA9KNag8IeVZA6x
YuJU7soEhoWzQb3K+mKENN0OpLS+lCIoHgVydooeWCOTUxDUOBW+iyWz8QvLAUi42RoJWj9Eybi0
sd+QqXKPHrKEWyAB3COZZ96sMzOju1mBUbA2Nz8zG8RwcfJJHAcaIQbxXb1uq7o5oyr+azCGoos0
gsK/dMZlwia7MIaSZBqQkvk6fHXk122Mt3GM0jGK//1NCf7+plAEh8BDRj6+UoKY/vctLyG9sGzN
vR8kb5MFEFHOsXsfAtSNu9jIbevjdIjkodeKZn9TAVZkxZnovdUkiH9nidS/SxvkZj3enPyx8+/c
eTB6If1sFY2Ov/hkMFYNkFZbuzNCKLLaXTEJmt3ZRS+XwlUvlRbOjhSkOTe6a87ePJv1hR+M26tv
Kv307Hfpofd792lyi+ieUnGoh9J78tIxvJ9tlR1+sDWz5PvDl6LIxlXhWtUOWEp5MDNk23/NsvfZ
zXqbJQOVh9Rt6s2//20c7+8vAD6oGYBqjtaZM/fyE1CUU84yOdr1j7TNp8Zf0TJaG7xoFlb3paX7
nZGuKuow1PryblyiVhYtsqs8o0uNXaZi3A+03o15aJ08xUm/GaPiw22MwfgK0AmWLXCAMUNheyGL
yfpG3PxSlDVAS0iQjC3FfxPvHiXg6nVgZbLIUFB6tPmkV3lhsVNVotjhirzahQH3Tik2zZUzyPrR
U7lcjA1PXuc78pTa8x19lqSX0ONI5VpAOrRDpb6D77Cp9DC+iF6x1WTRYe9kAbs3HlkdDHeZlDJu
zeM6P57a7+wjNc/sUM0Vby/J1t275eZYuF229JI+X+SDh2K5RlK20vzRryL+6A6duxRR2KyN7t2j
1VW6dDS7VHP8SCaer13GgB2dRaMTGVXrKsLZj5qIM3mXc0RqD8bR6KxIyuXkyObBGG73UiZwBYIn
dhqr3fsVX1VtmN91iUY8PM+oq4q7ElWug1Mlq09642GM85XG9XYRma+s5yvfb2s8jN64AVpyva1R
fbr899s2UfEfe3b4t4eduAG+zUPC+TuxIBh92rPbAOWxMc0ZWgrnS6DEgyLupgoRuo0wPXBCdTBi
RRjwdLWclsWEmBBoI5g/OcqQU7q4uhsnPTsZz5u7uaURzS3Dkpwz11OAywCGJXyvdOOWZd1deTCa
CSi2u9SoaSnZOhlsDcRKU7nxzY6sbRdTmqWbyRFIxhvzr7s4yCLFda3IqgCqCVWzFhmTDjVxWVQK
1XVMzdBYGTuoZGUEe/Dr4wfnm9s4W7gdRgcrW+Fbv7idUV2nrBPYgKjH1igmFKcmz8d1iTN7TJF7
OxmdGQgyCzo203Cgx9Ie613AATa76m6OPGp/3cHoopJE6Obynge/x/oJoPxvwHj/U/BPAbC30VNz
jv+xQqHj+ae9KJokicrWekubdNUid+EB6hxWSwcABgDgsbPc9pKwj/Rd+GoUIi/havaUUaFymk7T
L3+jM1dOYtJ3/XesJPNdb/f6/f7XHyok/ZPiIUi1ah7UPPT0wm2/ur+eGeaDA0Lwmwb4yPS+lEe/
cxcaf5eHtM3IY2T1ybLxCx+VnYg85lMgD0HlVqgHw6odTVDlcRc+wzpgVMi44oJhirOmAaR8Tpdb
UYpCGQmLrRETVXVLN3OKrT1bOfvLajLvN6vJvBurPTt/utZJ7fypUIPaTaX+k42uukfxNr8OVtL/
mMrU2RmVMXZh1u+kW/+pnCa/zwB6AnAbYM8qBvuwW0svWfbzyVH2qKeP7kjO1Wh3B9qQckUalrw2
1FrUjHsv08SWCbCrG6Y7vsTmwh/7yuOPDjDcUdJaZ6PSQgPIbJd8ORCJPa5DzTRqu3zNLQHcqlNE
58qPwjOdZyVJkhjZlGx3M+g08k+VNS2M201vbtIBff7BgFzhFHu2hcOGYP506OsK2Y0UpzlZFve2
FXxvR6pfxr7I19QhI3D65fgCpNA56MLhknL+HwshRQ3nt2MvumahhbntA9mPso03U/Q/ZiEAdwpr
u5r0m66R6Qd8QaNkH/ianHBOeyiIYiWg5P6fXs+jwyTt/hFp22abUuBJjGiGvvwCKFp1MQJgot0S
3xpmayNyJyenRJIHI3Us7x97wf5Ms6o7uMD53CG36l/zXCOAZgWwyAeTw7rmqrIw4mveZykgDn/5
eSaLBfDIqgI0zMr25hCmIpyU0zKzl+bcVfwuRiMq9i0t1yh7kZOXFY8muW+GMlX3SV+Xd0Zi+BOs
Mo8Gq2s1QNbBzb9wRuCvcUDd+1IDpzTPVKDDL9VYH4c5T2P0/pj6+6hl4Zc2LD/rvcHGcUiKejE4
dsL+6yRH5qrYdcmba4IA/zsBnRui4lOOvucjv/n73zSsgAQeAVV4a4DcWeaM1btWdXdSj+kIBCXX
pwS41ZOZFWne7IK6uUM815C9cZ5FBYD0COT9JbMzeooKobZlFPF9aw3qROUUrGiu9CN2liiuhVB/
UKUPaVc2OGChbE771P1BR/B4cpvcucgJnpDEz5HhCkfUlXAiqSY7DOMgG/P7nKaAZU2bTjFQVno3
FT/dXLTLfARGZpq3ntsQcNEcgT9HFuzd0OdlbDsasA7Q61YRjnftpegDgL/rrXK199WTvFiOpU92
JLO8r20QHpkblZcuG4eLbNkBS2D6XNIzpVN6xK+SHs3MDOFUjw2Qhi1AppmzNbo66lEhchN7cw2b
UXj6kpUN29wCbROb30QTWJu4+93XqIxHYJUrRvp215TJeLgNU1+OB5WpLTBF7tbzAESPb9arTDkK
VgGbdkQO/nkKhmUH0ODJmyWjarHrHOxWn4yENeaXvgfrZj1Ke1jcdMYFNZxXpxubzYAcb/0mPRsE
gVYHOy8PEH6VY/JNebkHaK0YD8Wo8q9OLa/6grEC8CEpV8jM8W9e0SAXhS8rn32VBw+O3z4Fs54g
QbJOI80AE6E5ikgjByqTVdoZD70egsfcK8RTC7DZnLDyG8cIJn/k85DPFiNks1vSf3BLxLqSEUc/
y387LXg2uHqfXimsjRTEPJDobNA451fuQ7JWe0NeRgD9vimO92X+UtrRDFY4yXU1Zm180/m8HfsY
6LpfPnmW2Ue8eeT9KuP7STT+xAY+AqSAfk2r9pFb07iXfYTE6DyMxAZ+GieRmyoQjR2PlZtvK7fw
r27cC9J1APbIwui8IXWWpIqqtR2FelHqRu0cXUVfQPOxV4FXoqI7i+Xk19u0DTnCDohyzFEPLMo2
NmKH71yee9s/GSnlU/ElAbdv9jQDEC1bJiW9TyLxXdoqPyjgsbadr1lsSmDjHIB80tmzLv3d76az
CCrX11rbp+s6LxwPZABib7KSbx3ASc9N31srx+XYUsaEnYIJZI2MpPY3e0p2ttMFP353TcEGOfiz
K6mApBdag1tXc4rKS8/vwnmobKRzbZsvuMj4XUAqBULCbDDyEOo7BHv+zqrdzI6NLuoJv6uttF14
fARO/XZdZbl0k4XAAVScZ2dvaoGliuxnGeCY5iskx4xYl4O/oSnPV0Zs3AycsXBgm6tzBmy+m/X1
wYiJVb1QwrtzkNTOM08B/PLIz451KCYSjzyOpBKnMnBACUT6zqhQmzsgvhVnWkT0mKT+xR8L1DlN
QOaoyY5LB7mkW6R2C8uM1a2QUPoUr1nMLnbaEeE+mhhWnxY0wD0YNzuubQVwV4iSO9B43jwk+HY7
CoaYTUVaYLWLljeVmRk342FEM9gtbQ6MOc0GVXcRy6QLNy6j3qoohHgJCrBIxTROp3RI2HM0njnt
xYvNCDtMLM8XRnQj5S/RcFftjFi0+aHPHXYBlv8ba4I/Ugf40CRgeh+hw99Ty7NDnfXjq9GLWe/6
9j/qKZaovbAA0DPlUB1EYJfNoqmJmmqoMdzKpjddN7XbcrJ3VmN7wKnyYo3Nz0bRG+JtiN5FZgNq
SSpfbIw1Qe5jvHrXgPCeJgG8f+WdZCQB7dR+vvImLzxphOFxMgzVNyQOJhAHAnbokZl8KjuGl11U
3/wUhFnpZu26mezyW+X6J4Gd/TH0eXS9fJrdPl2uOmtp9Dgq+Ssi5FFUofUB/uAVpYylot7ewB9w
EnDOzeTg7wDQxJgDpE4mnBLDLpmB909CMwrA3XxM4Cg2LrWw6lUvUcAyOhI4qGDQp6grfnPLyUs6
IPKJeWlFD/54mZDcKxYAzAMZ53oChLmOP9pRxWZjNWMfWB/gs63/tkM4ZM4YfDx0ofECvp4dBbYD
mj9BVPn7DkGVlVd93pevJfN7kPqa4GD34BTHnnAwXucBI+TQ09JeuDzwF8SYrg7GdB1qUm7kILIY
xc9q06s8uyaiy1kM8WyuTMjFCnCpC6vJViYgC3og+I1V9qp4iPCqGvyCwTOYWdd0TzXtxO6mv0Eh
hr+Mxt9gIm5ukT08yam5FG4eT3kqnlKpV7RX04vrZHinhLKQ4qrHl2iYdBwhx3sHeP7VzZpof1La
chfmwIPThb1mxBHX+pjR3U5CnyoaN+dPx6lP4u3O2KfEtYpxu6mr+2PryfAc6fbO1CWVGB4cKx2+
+jWpVr7M2mNkpdHRSka+siypXhqvvsNXjcY/OpMgRj/j5MKwl8YOuA1nn+DsO7j2Hrv2+OI1RG2b
sUa9YBaNmwso07EE7TMugMNEWlur+9uznIzqqS+1vb8+zADy6q2nEOMaFzO084PPg+KpG2Zq9yyZ
4eZr7nl9aSxSXO8ni5klOHGwgqcsvSAT7Sx1AxIPODTyYgZXiddJ+ePBSGxwwnuWvhjBXMMpc0Hu
ixqAZXDNP91H56n9H0csdPX52wuETkvIygBkhA+h/S1qSXXaKMaL8rXlrtojL8dPmR8lJ92MClSH
KFqShuQNYLxQ/pPZGNqSfGsavzyYQLONzl2Q9BcjpDVYNy4L+caIlu6ck8305Rrkpqn9sypocuzr
kGxHh4gF05oMSxl1ydKrymI51GOwrWT3VSD0WRWCA8AzTdGZ+INDkT/0voa5L/dGF8zpAjlaqMWx
amOkafS7GWsHbNPQl1gBi6JB5wUW+Q8hn1bml1IuMg92GvCViZZZ0fEHFLIXQZEMj8YDfHEUcPKs
2BmxokG4B7EKj9gcWTte5scVOAubzJ/yY+nrZYvT0l1QjuPdVLXIMzrcHgD8t9oFB2E2WBpTY9mv
URn62zFKpkWSJHwLlDAIIVqD9gU22nJCcueSpGO/1PMMLPx+WbDQPVnm2E5BUsIeKVBKz/g94S7K
JvMAckVzNnoEffdGmoS9Qh07OoRBSu8nq/9mlo6mSKZ1X1pq49QDEMytDHY8Zw9tppuTgay1bp7u
eFQzFCuxpJvBUuwhTWlzMtLNw0DezFXv9zAeItFj7OGNj2/rolnsXKfhp5b9+KQ2Iu1dfkKqygi3
JdOsj8bGuh+3xdLMKv/UN2Ed3M2bVQlq3dFDrW6PuBFgGEmGk+2g90MSZhr5Pi7wj0rkc8f9HmSZ
qvijUu19lPnsz6B96/MxAArCKVcFEIQ/mtZ5zYMo/5aACrbIUfDYl8BuL13Lo6fRlfRkaCWCNMUu
d9KHELSwaclnqokx5OFjwHEG7G1rDsB1Ap5b7yabW2pOgxRWROA9J/whTLj//X2SJfKqkX9NZlPr
0LPF+/QQgFd0snjTTfFQI7XYEatGKAJl5ADBuaxaBtrYQMWDkITsS1uLmHetnS0anyRLy06jtTkc
YPWpH+R4zqxwUwHEdrytfxT/Gmuc99TiuvT1zaXlobWiDmCWg0izL/B/cZjfvXUiAFXYQbEHbVKa
PbVL0JRr1JCoakCbg0fRoZFCW9fpSXUdvQuYXy7Siro7Kyyw6YIMdigRuR7qeTDibagrezN4Gd/d
VF2QDhsP8PXp2ambboOE9wrJN36HLiD+vUYl+z60ZICQaqKbnvoWWp+Esl/zKgBNejb7s6PQXCLy
SFDIrOQmFFmEhhIeuAtZPe0dlefHLG0dQO1rPDz4cveiIYx+rSj5DgpV/rNMvZhGgPHFYD5srarW
b6kFLIXbNWw5IikO5nRRPxYWOK1oDfmQNWH1WMhOrOwOlE5j9ERLz8yK1sZoVImTW3GLhOTOiJad
DQeSgEOlhrRF+4Mhe8qkl52mqsyXJQEed101tloJhXIIz1BcsfH5OBzT5qlRmiGdzdeZ7ZIiLnMU
X24+RsRyG2xCX1v7lHGXollELfZcyBdd6OjMKhWd+3lWucJa2Gk5gtENcUgLvWV1Ao6kmihoxwLL
SqjHF9dF5UzTr2XvskOiwaLJkeKplC+n5ykH5akjrryYIbGeOlaxewtJ50tLcn1wxvr1ZvdqH/SG
EhRBo3Pt5g/wbyQOChQAs002ClRKkvKPlqhgifZdxVEMNr0De2JY4ElR3//Bo0xscHhL/8VDeHZJ
kP/05jyIkSRJPkizDScNlJxnz8KxVjdpto1BkP5USOIesqKT9x0wc9f3rcqQ9NfIhF6P6wZ4nDf9
gfkA7LFS3Y2tA34beH91PfVfmNX0F9vJ8Ynrwnr2c6KPlQdW6zB7yXKgG1nxElwjWDPJmyVvSqCL
S0AIzK3dIsvuHTSEMW+3GfqhLzY1k79+A5l4atOiDUbcpKF3BO3w0ik6ZfjLiGzVByj1OqAhXsyA
eumdLguyallzJga4UjeokHHRInk/42GuymwkxaZ3UUplicQWFliIzdw0vy+9PgcU1hrOku+M5qa+
uXKHqHtjyJSjZ1ebWtGmL8GN2IrCdlfIkTcx0KXZT9CttFOwn1SFAhWCtn0iWQTIvtNNRzRGcg4U
ZNhugUOitbyCeTKxj8CQfLITWu/7JPyg9zV6BRVT8QbelnfB5gPCpvcr01KEDH1FhvJi8i6S0Ren
Z+hcM6diXCRBF31XFXsj9kkbLVGIyzZGFF7QbqSg7tLcLRjrcU9di8YkZM26d9DUxXUj1IpZTY62
j8pKDcpgPLAWFDNtPfROmjz5Hjaw0lXe2hZFdRrnChei6U2DzkY/aOYpMDiz7pFNibXp+DhugULq
L9kE3p5xkSmyLUCBvGYDWs1MPQd4zVX9f+TA/X84TFKbUrRU8/E0eeii9Vu+zgOuM3GiMnsVaMsQ
9FV373hWc0lbN92XTYqeTqh3XIwOPYYcLPpZtzGiMUwe/XyVttBNoYha65EEfZxPi1BHYMX5aHL0
1wTYChCbwZpbIRsFSAD1WnCa5wE9NKp1Qew/JstqDnlCNbit1G1AMcVgXIzo5y2uM9PbxR+uMffR
Y43We/8avRpwR2GqpNeSgUuxD4H9Axz0/Km0z/9eTW03fFDe8M3tc7VWiYMOHPN5wpkHMyt5hm1d
2O2lFhTU0tkg5kPFUBEYUAdoNtTyZGyUXSrCk0Jz4mPag2bPigTBaOCcP816ND266vT77P/vN7j1
uiXJtDF1SgJAcMx9JNZMWGzExJfpwRQmjZj6Wn4QjfXmfLu2LdDP65PzTUyaGj8os9jC1g49hkVR
nMMxBSkW6A4zIF/vLVTkeRskYPljNkX5GR0CF75rV291ihYTwCi3D+BpuNsyRRDJQz9FXIDeElL3
wY+Uob3MWP8I0s6KFUib+9LBkgzaJ5pt6Cx/SUYs+RbXzsaIOfo5WAXNH3IXxTig8+7w6QL1IsCJ
3HKrA9XAiBKMvmBg42mQ/fjs5T+lmvKXIcvzg+eH85ONW4NpIJZFaDd7Yx19axHxvAZg1NYIJ/Ab
mJvZSiRr8xtcRT/6UoR9/tBFeXVpenKnEk5WhEix6wCsW9aaEpQ0SnYv5IyRTSvxhpfjmwgL79Gz
pbcLhMPXDZH1a0jfrJbyt08Xss75+u/PvxvM1f6Pzz9SVIFLgQXBd2hcPzTgqA/5/cnDqmlFgZp7
O6jpGX30/HXDZTCuk2zZ9R07WIHHDryvHniS+BsjGT0qaxRtZmarkcGmQeYdMLDtMPhqNwYSMR7a
pKgFBcU5pmxqdl5P9KWqgvIexMlFUmfjxajyQvfr3srbpRGNwXejx6DuABicLwLZvj82fHoykhk0
c0qQu5BV6QH5XUkXvCU6NXRTdGxaaQmoJA6ZfIE+btmRAIzwVQugEkI1PgFJl+wqSeWC9z1pZzjU
tHB9ivYD85t9feXNqyzaYuP79SHpbDdGmwi1kdHUnH0Uva4DOue4sZ+R7IOBzy7mCjpfYZzzMnhz
PBaAP1OCH9ejQ9jBjtLq0L7P0MoNFiOj0BuGizCk33UZAfA9O1ravmvt4P5THsCIN50Y4wkotqPR
FNiOPqQMWjepUGVjfszDnO/BALGeE8lefaz9ZyN17Tnzi/BJuUw92JSfUXaynt2O64Nto/ldTTrr
GSQlNNJDqrUZgE69gICTX7BWo1Uh/iA8tcmjJTFUHC2/ohJEb6NTZbQpWjVumCz7g8Ws7mAVY3+I
Mjcs45tsZjefcPY2IsK+O44ks9s7ensN4jiSF3vOyicDozDACTNDJ4Eq1kUEpPlYIthLkEq++ZEC
DLDGkhOOB45/dgQhi6DGCcqbRTPYbUJA9y4fZkTvfqwJ+sq0fcpOdc/Qouk3N1m1Y3xlx9kT8w9p
U/OzGXJdp3fheG8EZAORdkZm+bno3GmXT4PyY2OhYi4++Q7StvOlER6mQ9jKE1YcedHoYpcVQ3Zv
pDJIFeoXYl6N5MUMKkOJawK/CseLv3R+iYYMXRkuVNrzU16PPxrWe09pUIZGKoX0nqQ1fZBQc7tK
jXLdpzRlH2w9SFHo5mGrZVIG055wae/NrB30dJ0ZHXiY6Pw4gPMtuqzaUxKWe69wGMpttMvRHdDM
HR88RSWzPKaoee/Cahx3WnXZ0Q0Z+HjWyO66QaF5DUqdl0KVYunnvH3KSUVjhu4033QvfkrEk99J
7uBx1i0YAELGfi8QdDR1HdM0USDMZ91RVVb4FvDmTxa04UseFRGo2Y56KsASW7IQZKR/X1D/xtwN
PSCq5u8KuBSLKcyf4FVpwHg+VA194i1Da7IZQDSUXbXIBpntTfpaowHForTtbG+2XmNVovlltZ3s
l/V2rbG6RO86t0ArvX+43tzOXMBdIIxJXbvjIa/QJyxveQ4y/m/0gaAD5B7BMNjz1yRWKKPh6KPr
0wLx8vBU1qxeJFEwPPkI2tERbmlZ7tn3Rfl1CsW017SYK7IQkSm0V2HijVgkIaIPFaD0VVuh16pT
fCWkWFRjlW060karpOXBFtwftNvp3eCpm8jFBIJjO/E4BOD5UQ6EbJvErtBXStInq/cuAlSpbUK4
v/V0tbebIv9GLEDz0ebVOfle7h7QFYusoiLon1UTPJss97uratB+ybjSnjlX1zDSX4uhtNAZwaUn
PwQteelk4E7Joju0EceZDl3UwpOLEuzJa4fwzVXTJcBL+WZ71U/KdfDNK1WHhlBs+grWGiiRAfoq
aQoShkKLrsdM5uOyQm+2B9tq+1VYcf+c51a/BjCY37G6tDe689tjMPh061o62kchVXvPKvSODoN9
CKuq2I4ByICRQFuQTpf0rpRoBReE43TvAhaMEuDQXXJZZEspwvZLU6MpYO7mwzMWLvSaU9p5Qe+9
DKiJwXql0/SC/5P6Ow4AJzpV9CcZ5pazBd8nKNpsqwH/O72fZ+exGKuHvKzetPScb07io3tV4lT7
tAER0kHjVaNXuqWbGti2tU6o/Y0nZMuzkH8ZurPGy72bInRELUGVBlOqQbOJpk+/ozdYzKu0+zlW
YRJ3QVc+CZYla5dY3qGt8uQUJkStMrtKvqZD8DxEU/fTSuW66+buGIV0tyNimkXhpd1FoQHK2kO7
vwMFmhULYlKiFx4vHxslsVxyT72Ralo7Zd0e0kJkC5qW4QGFf3odjBigGoczCOFz4096cKgz1LGZ
2kpiapyu02i+3Gun/JCKD7cxzqFo0YrGLrKda0XNUg92fcds4e67IHfXCVCLXwB4zLHh+PlPj38b
Jj59z7ExL3Sd2w8umjxtLemHW99K3Hv0AsSrV9HqrUnqhbkmD8M/O9cunkrlo+UfHr0D8cDMtpyc
AsKLDn4Fq21sixK9i+e+E+b0MQ/efEox+rqbHpN31U2PquSjkQbmghSR/R9p57XcNrKt4SdCFXK4
ZU6SqGRZvkE5IufQAJ7+fGhqTG3NntkzdS6MQkdQNAF0r/WHqLnM8Zd1chJ5haFPP6O+GM4iQRbK
eEbw1PVVc9tm7llX4vBJVtlWe2hIJt+pc5Xr1RkEykjdysbYcjPgZCQDZNHTR+Jx9tZ01LhB07Zf
Q6+7NdKpvbNbpX1sw+gYpAlhLK1Pd8hvGet+jmpBnY4Xve41d5WBoqDeBe+6IWf5Y8q8FyNxxl1J
mC7zBChevXLr02CBXZMHWcySkf8/y0JZ2LaNs68VwTmODlBziVfKKkVYX/BDa9/qJpsbHRhAtZat
rDLKi74Hghpod58vC/H3cF3iDP+5QHchjLigPEmtcnNiovIBgFMZCEEWca4/k+EkGbPhWVseBMpQ
NnG3+2p+kU+et4W2+Vaa266luU32bOfX+vAfPf88TvZs5jl/X+H3uChR6q2o8wnNLp90it8J0ive
SW16MJOuPd7KGnkYAUttFdSxFx8aGjtlFyADxa6bqSuvzg9hYsFkmFNu3ODFrVX7O1mSB7OJrC0P
inqpWSFad33rdsvec8dtmGvLCdwSHMDOu3PGyD9ERnyPKLN3J6vkmRKRrumCSeE18EcD0a16k2cB
kpFeszazST8H86p1zKpyZScIhU4w9B9DLVaPrB9QJc30bzVx3qdIc39OrR4+o+MrNmPuawfNT6xb
JNJDEMNIbJeFQDhwQPjAaK0Hp8zKxwTN3iSzixc7F/HJ6ogNyuIAXpGnltVu6iEvX8ZJj5aKdrCL
srtV0jxbEZNC13AqbG5zYRW3Qb2etAbIaKMoe5YSCEZnkGC3iNB9tfQCrcwEEWki0+5zV+oPBsnW
71lPCmUooIQADbJ3qUEm/b/0IH6Jepuv6VuIPNpmKluSGnqW3bAHLtdZqWafeJf9gCji/9T1167t
mnMKs9jc+U4dsHUqLaI3qXUWaaEdYiIla0gX1me1RJV8sLLvmpK+9eDTq4eZdLZ2bNJXTWk2aOYk
LMFnyC8h9W6JKK511EtALmBOI8UVxwtEzg+74BSNwwkZILRsG7IordLAB21iC+UOof8KNPOWMDNy
vHB7Fz1Q2BcXPcgli9LkaewjbeXzx5zTyGs3OdDxGyvMxt3QAmUZESU++oNV7Aq3cG8IN6abuEYS
gP8xRBkMEsoIn9rNhjX4hE4ZKneFXhj7QFXGz8nAO6AcPGLmfn0zwD9YyHrTb6aVEQ50mx9cQ4U+
9e9ualJZi3Z+giljzmyt9dYtSaB4J94vXu3Ji8lXiIhC/Rogd7BObTc8tXFV36Za4i8DCHrfNJRH
AtX+HqlqgZ5h4oGM8vRD09YRH1avXpIiu83sxP6epenPXBH1k1Mhdf4/lr7WB2YBjyoPnStdI5ym
4vxofnhUteg1OmlXjM+gdbyH2vzkGh0PXuQyDlbvwRhIk+o1i+JyMUvz3fWiMu4HXUNag/pkStb9
KFYhPAyUKVFjkxsRWYwa631RttpFe6yi8t6b3PTko1W6CeuhfEjrpF4ORDtejWy6jyQu13P3peVU
vxq7/GqMqfuiQPFcZkLL9iR/frVtox4VtSF505Xjl9DJHxoUgx7ruT4EjL8KTGP80p+q2C/uhEro
Xe7oi2RSN2IqUA6b36wyLkCCa7iJ9NLa26ljtlurUPNFZRnx1kl7VpYQx8lVujlScTKY7ghtBVq6
PznIsbFAUgdxkmU/KMQpGKyOrMQQf2yQXWxUEFltzx1brx7WmTs8t6Z9lkhCiT2E5Z6e5ioF0sB9
WDrpLOQqVpAv1RvXQavSUefNkKoixuxFw482grmqB9Yvx60eYt9VPiMoYC2TuNbOE2R1nv8asbjf
wyMfzJgczjd3GW5bgfmrjvqHyRiDu870xc6JhvyugVawKAI7/1zXUYs4t51tlbrJP4eO/dr5pjhH
1RQ9etBmZfXo5e4O8QQkfuZB+cjuz9Rr/2SGavsSFTvT8LPPXlHaR7LE9VIWB2V8hH9zF8+CQHnt
3zqxhY+DaNOj0Ix+JeuDPLgDVFc9Ge24yr1JW6hpuTHbliU4K/kT4PH3h2ud6rRibRYInMku1wZZ
BCkq1nCWnFUumnE16Fl671U58mokenlRRv02irPqFFRjsUf7MTsg5EbgkRt0Z8Rdh0ZIpm3UoHeB
L0/Zeszi4SFNPX9ZIs/+nLSFvxg0rfushg0qq/FofNX9OQdcFj/rstmMie+Hi8nauhZY1IUx+osu
CaJgoRYkYXyn/d4F0aPRT3n8CzF0lqtz/mxoyAv4XXKvzqXCjQ4+z7d72UZG59JmzKT4320yJ/fn
cV6CLl4vcv3CHvDMyAZU6oU7icCEG2scijKEnDVzpNvAUTamSEugrvwiu0dPDfYs44NfMBX3oV9E
r8RCUIxDlvE29VLjoCJts8li3Xl0a7LYEdIsP2N7yd3v/KiRGFxMSAs+IOtebFsWA4chQC4pqFhv
Vno6vhZVcEQevr1p1MTYOkTyFgQ+g19ATrPcNH4pZftakFx+cbqkXKHpPd0ZTjnuJkMvkQXuTPTu
0/CIUkq0ScNGOxq1Ft2oLfrEgL6SF0Okn9AB6H6Cctl0iRl+HRN0O0p7DM8QI3jSVHmIgnlv3KNN
H7It1q1vjvjCkhm6QZob4iaSNAV7KMVxzk+Kma8gG0AEvZ2Z2ogEtoWDhjpa9hlVx9e69IbPvTuO
Gyc3iTXOQKxWM1dqp3hPYyqqE7ymaKm2ZvS5K2Lgavw8drLoTfVN1wTiofbb9l4UyaM+9/IKI91l
7YgozVwkeEfkUwm/55bobskn8FWUkJGuIKkpGh0yzRGx/N9gq7FDNB7JqTtZ5aA1v6vTcEuuwECg
coBwETje1iwbngxqqqwareueEnuwF2rdiy9tUN7H/DqCRYnAfJIU4QKVzuNo9MG3dtIg9geR+axO
t5eFgZJ850H9yW9N46VssUXosjxcy6Ln9R0a9txpl1b+LJEH9u3fv/zsP737bFwMYdGD4Nc89U8M
b01MUKTtSnkSXq6BbcLhY6ym/k4VWXJoRO1voEsWT37BssTUM+dHCS4waLmJr31HeI37MbllWUD3
qMyf8PFIF2Vh2NfuGbbYl6lTCK6HS995amtmkzR+qy8vRO0cndIFYs/Hlojvz7rVDkNXJF/apjeX
URvnZzOp9V3BvmMXFFp8DmCNYv1SBF8wZjgGLMrloF44CVFQcBoTuAl9fhKUVhY9OQG6+HN2HtOZ
6ClBLVIyE2Tb79KYTB/b5nGgXJz/ISsDZO7jRgnGiYGGgWob/AOBTvu7TAbhG98ETug8GaR2VwlO
NOVLavkLIGbJFqBYc3RVATdTntYd6ch2PlxacnPEpkGW04ZMJHYQyyCzQJLa043EuUg4jDz7gIn5
UBTCGlGPaG1zB0UKbaAOU4yBfNqjo+ksOt2+O2pK5ZzQJO7XDdIaz0iVBIt5F/QTMw/EGKwfclCm
RAxy4m6jGuz55aAmCbgtQ9d4dtKSpX56p+tIEXdCrF294S6pgmJpj4BhYPd9dVp7+uxpbbOEy2I9
qGMCLTaJ7Js2NpUd/EN1j/lFeIOoOaYvk1AOXmh+ChFBX6eAbE6E6Lwj+NAY+edJoEmN+DHol/Gn
D7y5NfmBgMcD79HHzyLxrHXk1W+DCIRHl0FsW6vfg0aJFKiR6qpTPboMiucrzdumy5V8XRFPqm+T
IgEAtO1NL1vnADujT1MbfNUsVzsJI4kPUxl7LHaJMjY+a1lMnoKdOccgK0NFbbcavUsMEnmpxbzf
fC5Ta4VIugrMVbM/l/2vZsa5t0jUbmriKTvXip25ujLi4hyYyefMyXzk0eDqNo3+goyhfyur5EEW
vSzdEHiPTx/qzUZHODgT9TofH5LOGI/hLIBIBgQy8Xx2Pci6JOjLXZKfeEK5Pfs29TFPZsBx6lsn
bY4gOzZ4Wt3N7ZPe2/qzbB071TrV3iOi6c1ezxLjJZm8DUk6+1EdnPC+DsVjOpPACrPxdlqW2Ctl
0o210qEHVJR1vhPE31fyrtXcMd95o9tdirI1s8u9r41bq2x/WfPWbACovyGMY1NFUYm1G0RdnQe/
+GGMjnJqvNG5kQvcUNtEjlrdXNa8umu3E9F5vV8RnGY5k6DuJtQY9bQmBF3NUo1dZrBCriA8lXGY
PVpT/L5+Ytc35Fb2OPe3usx7NfVTOoLwz1o4tkkXrk35iaKs3LP0d1fC6NUd+sz8B2ThtMja1r1p
k7B4VtpgLfeZY96V+4z48FIkevc4DmG5LV0DOf45UegnWLBkiYlvAV/ZSx6fS1UbP4E+e7qs28F6
GavJUNQNa2PnkPmdcuP2LdvLuK0+W21yDuZYZx+XBzvLrVeRDDFAcS+6q/zI33tKgztS4JkPaY4n
lwtW5Uerb8yk+ZXDdXjNiweCwQUkwj9OFOVjzfumHPRCvHjfJ69a51WF3CdTDmBf5hyRQ7h1/jnl
DSkjPdKCjWztoUlWxfgNmeV8ZK/u89+5hErQ3qaRk5w6q4jQXmuc1y6r103aat+zolOREE+m+5RF
EkBAG+n0SHjPWds/yR51FrFhjdLntkyrLd4n0V5Lu+qhm4NvsoeD8ERp9eNNyTNt1c56I/V8ECpk
GjXMsL7RwpF9vR1T6djGMu2c+DkboltDT6uzfPkUlBhQnuXPeG67llojeFf6Pc73+SH+/dvfU50/
v/9nuA2ZH41E3Z+1kAxLaZRAHcanyTvUiia6fZSBSfI8s1/1RWwfJTFCngWdzwbIhOO0ihtfAUvW
z248yP5AToGHT2ziWJkDcuWh+pQ4ibe2eVRtR7ONN7afExWeocUSZBzPGjdtgT5RBWEtQtToaPNk
/eSY3qfcTfQ7WVKDYWHk8VMSEbXR7Nw/8NyuV0HuWK8wrn84AOXuS69RbpOpHxYZDLPb0VMqYhDD
fdj2DeS/7oeFUu1rTWQN7EI/vsRGFy1xkzonYyBuixgWeuS6xW3tOf4u1kSzr9mdZuwh12NX4WCj
q9Mpjbov2qT3j2OV68sYqf6N7ZFVKHnX/fDsZmHw3e0SLVZ2FbLSY40OXGZmJd9HYKyE5tVfNe72
HL33F3M0/S104HxrV2V3H9rlTQqU9zXNjJXMK6ktukSjKMKzE1f3Qgnj/TBE9hEzJ+ty4PUJQrGo
kFubeUIzr6r/JXTet2Roosr7HBY+QpuGWh9dZ2zvSInxKu0ijDysodrUiW/i2dIFS+FX7sYVIAoW
sLZRbeoS5wH7rzsDGNxXDcDMoiiLfIFdFkYe07jBPu8ltPL+m+tGBd5kdbOOpy7e2rWqLXkCiBfP
tqPZNaD/HkCHr4NKhIvOeOpz0/tl9co9m+JdS3Z+NTowFsYEA51WaxciC91tYrbesRiaYWe7ysGf
inytjbDYsQtcqKCrX6a8GzYYVdmbwu/YgeftnV6C32sAHX7rEnF2Sbb+JOVEzMbxloEfuhvkgtpD
CixGsv3o8ActMB+nHtpCehqCML6Xh6pStaOSAOGbqxJFqZdR5lrr0iq0G+GM8A9E+Xlwy3Nl5+UT
qNwnrfbSO0SU1OdC0T4Vgebc6nHZ4F5YnyECAOnP4pgt3M9Y7fKTGgUPHrzufeBkuDhi72KeFALQ
3noK7ewVgyprW3ZqvZFFXHHu3JLtoa334razW4w8lDx/NZU4WtVqFx51r7sBpumCf0ZFTDJoQo+z
Cs2mpAyDbTaKt3rZmBDEJFwzd5Fl1Ma+KE6Rr3p/fCYzkt9VafzM6qS5HYeYO2kS2kGIpv+kujyp
gYZjbxj1P3jvivvM7Y2bYXB2VmqGmMjZSAJzdi8b1dEX9/3gOIdySr6RY6SHQCEBRwR0yS7lCEVc
lP91HNSGHCMAIsufWMZ0a6D3vNbmom3Y+DV5WrfP0WfeRF45LkXbYEfQ2UZ+vJw6Zsc2iRWXuxRz
bRLwgnJ1ZRmK21KE3iFvxnM1xtadm7Vbdp9r0zN+FEJjhRe334Rp9eepzcqlXrg1hiqvUw3QN2an
M3Zx80uYj8J1xHOThN6p8ie4w1UKrSLpIJHEPNKR8PN3qogyrA54pmNNV57z+cwxtXPGQ/8oq2Rj
j7b7VggjWMoi4KbsVtHqbwkp4aJxrKc6md3AGrteyqITBVhhusnXWMntJ7SFxUPWYd0xl8oCxmYU
9N16UAflNM0H0GRvZ2li9FsM675eq67drn09GMWkNrj675GO3RxB8f6q/NI9DFUT711Mc6CEDtku
MrXgRkRRsw1rI7kllThujNKo7ia3dtZehrSHEMHZ4828K7IiO6JH3B5Cbv9dFxXuyUApdaOP6nQ3
4MC59gF/PHRTgvS0KdSnMr2vawvUgYvlDLrWeMeZdb2PsTS9GyNMR3MvrV91P79RK+70JAVboOXN
l7ju8ClwjOyMdaq5A0il7vqyS5ZVoUO3I4q612xmE5YyvzJEhTOAoX212Vjoam3/dMvsUWMNsWyI
Cp6FoawRFyl/mZDKQp6Fr0HPJxRhUpytPOp29YhNKbfSNtFdsR0ssDKq4xJbsEP9RbWab7qdxb9y
+waUJgIL3Mxnm9zzqxMa5bLqteYBuZduU6VtcXKH+ujF5AT9QGnOMIy6Zd6QCagK7JWKOv2phmyz
vJw1iY2V2AZ6YXGcJsO60cGRrEJPaJ9NMd4QA3FJVHoaj+xNg43W1yi0prVw1epAmNJ5yBvxE24F
D0qy9uyIG/s+a7r4aGDtsHazfrzNMHtd9Jb1LdbKAFoGXp1a2HZbO2CJhGTRfTfmwXcPmNxCy7Px
YcxMAcK8Vjd13ncvhCdIkNAjmhfOblVk97poCnAAzU51gnTvTB62slOMlVbUJdtRbe07z6y8VSRm
uaoh9najHo2nvASOP8zerZaJ1YhTD4cEZqowxMLABWYRDG16EyHAh8Fk3a4luCvgu1zZIqr2EvrV
IWwOUsRtEbUC+tV07qJD0xSHoD5/UP2CkGlrHa26T5eG2Yt912lY87ha/goR4ydZl+FceVA7CiP8
Ec3PXAsrrbJXsNLVicOOHg5dfdSP26FP8odAFx7xyq75bns1Yp6d9lMhZVGpkfNcqea01rTk1R0x
yShywztn8wGCvVjoMT9U31Z0ZUEgSFtNtVOuQ7/2zrIj/uHm1o1Nb3GtQ9kNfovFg2WeRXZLrcE+
u5e5L5OltrYNQDX0YnoZlSBcu0WZ32Bpox3hB7J+7o305MXeFycxvJvIYH8dNo+TYURLfdIRrPVg
udf+wfFc7aaEoILnXIgsQYsovpc2+j7v0/GunA/RLh+zfMPmONqV7BRWpt3pL8idfjXqYfhFfg4v
EMKWAbvtWkkxu229Yi2IffO4TIPpoKQ8qE3Fuh94juzUUYlXaWVrz3YcODs/UXJEGmcnDy39DGYm
XU1uw4JLLcfT5IMeyQzL2cS2MaAHlOD9qY7Oqai6DtO8tnvEuijbybrrQcOY5a1L4+rE1RzgX6xG
UCRsmhe3EdhVOmb0qUfUfdVnlnFOvJAtKlgI8Nzb2JigCEBIAN+DEKTQK4GRYHsjaoMtIBGqx4w8
0wJS9rCXdVpm2NjetJCKFfcc4/X2k1wULgjL1g/ch8BglRzp6lcVq7UDyFNsXRWYJgsf7eRonEMT
lSJYCCaflSZKX4UaAlgHDjQDl10C4OEBVHqPzJlhL5PBrdc2GHorjEhI4jd8Ussh30dTzv1Qqsqq
ciad1J7nP4yOeAhstC4tOwgRB1IIsCTd1tfq4p54GpRkpcrhsbXQxm1WTVBq62e7GOObgbgGoZC2
fk7Kwr31EvOJ34/9NI2weaCD/8EQd2a1mCsVrGIXt6p6EsCSIC4b4qrxb9vyuyzYYaiuC0ckK8ep
p3OCNBbGJe0AM2F2pZF1qH1s9dQFezEXZQO7BTRSFDRgqClFnCxVK2cBPKumDZ5TnboufTvDUzVZ
IxtpIfMlZiOiuc/llCcRv6tU7TdI5qOLaCE5qahQuzPN82/kgZ+Bt+9gWhloi9xYtc0LIMOFpVLw
Sit4LLKCde41nGUXPt/M3qot517WtW6BF3Ez7YrY1RGYgtnVpTZZ+AE1OHyY4JiMt2SdjLM6jtbS
8MPgPuRTb0dnTHd4v5IOCCbYaOMcQrgDwbrqLdXkNQ1y0yt1uDix+dpD6rsJ+x+jUZBo7cZy47kE
bjGxcg6N37AWm8+0BPmcS6Usy0Pr3JLlHTd9F7VrwqakKEqYkEJJX7EES75gJjAroijtJ5732rKN
/eARLEq0NuPav7NVfhRR8pXNFQn4rga831m8WuaiPAhPB1VreUQH4LXRpA+OfcjFShGpfjaah8hs
IDaqNtIrPl8wkggoJ6tene59WxfwNzR8isuJeICZWOkqmhSM5OZDFUIJZLXVbbRAfaur264jYaNX
+yGtzUs/oWm3JPTsU1JY3qZEe3jVORqO4RGRFg8N6ycttJsH0YiFigjuk+n0ay9Rlft5oe53jfZi
gFg9ESDwL0WrzHAEG0WM3WsZ41/b44BRIv+/RYIpJRdbfHf9uMA5QIgD9xomxK053FsoaSxHL522
lue7x6RWPoVxkTwIGJJmV+NgNo41xjkupKdWuy0DpX7yDGEtezSqecJSxIXF32o9oRm/9W+tAlAV
1C3/No/tHxrOfi8Bnpf7SMWYqvKC5MWGLbM2RRPtZCuMCLQ7Q7MEvUIrNhOo3CbKo+qa6gPvD2As
VA9OD28xLOyFzUbz6CiY25a9Zewso0lXqIjYMKaSBsEm0GPwwO3njFAC/hWuuiKuT+uoatuy4PWu
JI5FiCVEvxOYKCayjNW9PtiWWtmtL2M7QGe87YnzzZ1Z4TWbYgIZL1uTntifOU7VpQhMixfWOKgb
2TkXKfnNwUTOcL6uGmCQXONGt72MHQZ/5ZDQ3srORj97yIauf2lN7QavZjurdpexkSDx1pMSkn8C
XtrKkgxrssWMZ2c5Xn/XI32/yaKpxHb8CPokelKaZa+p4knBgPopq4dPsKi8mwLX113VQ95UjEHc
dS0SdFHvwR1SIvtS12pfqwk9tUtVj1jBrUmyGfdtdG5jdswAzcODK1xxJ+fI6yhF8ySPtm4+LDGq
EizxImcFfDo9BgHEb1hv33OCU1/LMtQx4zOsu8y34h2WT4e2nbJzZyXPnZoEL/CR9QMWFihee0Pw
UidtuyHWPm5kK+CBZkmO0DvI1sKsH7Om6M9B5BqfOgz4smCnh4W6KoVVoxhiY3sIb3WLGSvvLRdX
6oNX4g6yji3nj9N0PsX5rNKX7zq8OzUzrdwkI+GDwHrwIWF+wiCQzLoJjHfwgk8Gv7Z7Py0OsqRY
wryLg/FBluIpRwI1F99lqeaPhr4dVaRbq/DTVKMd5A7k6OSscTsZGx9kyiq2FeNu9NW3g6nsHUUE
d9dqFvzlIfWDZ9npWp+anbYORzLFHxqKIFYXlQ9b4NpZdiEewV4HHTPx+3J+z4bRqjXtGT78JhLt
+OpOtr+aWkDNo5arN6pOuAvs9MpF6wX+O0Zi0eyCIg/4Kr2dpYblcnvnvMMd/E9kq/b7LC0ybz30
EEo+NMjOslV0SvCuFbIP9iu2aIhKEHu9zNo07iJtJoB7HaRiAizjlB+QC3s7xCwVDul8kGfXhmu/
a8OHfv+gy3X6CUA83nbzha/jZPHa53qlf9Dlw1TXsX/5Kf/yatdPcO3yYfommIF5H5o/XOk6zfXD
fJjm2uXffR9/Oc3fX0kOk59S68dq04XRw/VPkPXX4l9e4i+7XBs+fBH/fqrrn/FhqusX9q+u9uET
/Kuxf/+9/OVUf/9JkXeoWR0axRKBEJZ20XwbysPflN81kYpiVJ66b6Mu5c5Misssl/JlwLth//UK
slJO9X7UX3+i61WvfVTyztP62vJ+pv/v9dnMsPUWZszq/HrFy6yX61yv+772/3vdyxXf/yXy6i0c
CKsS/eZ61eun+lB3LX78oH85RDa8++jXKWRLOv+Xf6iTDf+g7h90+fdTganvViMOPwszHpvbbgid
dQ0ifimLYT9LBph5A3KHVjBa1lKtXH+luE2hb9MGU7+m9lhRzs2y4zAGYOIAr5wgqdcHvcCzaSWb
g35tmql3A+YXBp2s6icvPVYeq8BSL7GTHg3shkkq4RFaLUkzAL2c7douZm7S101ausHZQ9JTnlrD
lCjLq9Gb7rwNvFZdreB834hROW7Sr37UKHsTyeclxsPJlpwU8Sg1Kx5AZe7MKm9vEVvKHxSiLyfL
a8+yTfaquHM3nl0PK2jh+YPspidYiYUEWw6yi+6rLJFylqbMKjukZQGGy4y1xXWif3h13e3PjqX7
BFH/y5W9EeUl3f8W5AYRuNwVGF4XbBFttD9uZBmzSYxPU++t+dpg/u5imwpdioEuhXgbJsfKg+zn
/Z7FqpJwU5iQd7USRotRx2QB5Kk8ECVEpPRaftcpcd0b0Jfj9t0YkKd/dH9Xi7hi6i4HQ8W6vUHD
H5c3+7bXIudWnqV4V/R93t18qGdBFK1Yn/Ib+jBgaMNTnwSoNfwxh+whDyXbW1Sg7H57rZNnYer0
O2iQPz/Uy0nKxj3W5WQfZKOsclKxydRR7Cvw9mAmyRNi5GTxFTnL3K69S71slPXy7HoAXmcfZXGS
Anjy1CWZ4tfx21g5rDEjfxUZdYvnWTZsgAD0yyiedG+Bvl5zXlTYGnuYGin8aoFQE7azh03sFe1Z
BGp7rrXSOTi9+ySrrvXIbz1ZWeuy16CrPGTAkTe2GfTLcR4p6y7XkDNdK+V18M8dL9eRDWo5fc6K
utlKmq48Qwfq/o2v+4G6iwifVy4ubZdzydmV7F1kYUE7tCsPXc6QHO5BbQ0jRde8ypqDUik2576i
1v9x3mpGrS5ld7+t++HYarq9CBpc0JvYeONOJ0rnuUQ3YEdfD0bZINZJNF9WvevykXkt24PYhXT9
rquh+EIOl0Rs5AsWETr/GKcRszYNiNK4I9vHcAZF4BCpfskK1IFmJ41rj9DWNESD8XnX9x9AP0kG
+HwjK53ZLRT+q0UAZFX8xgahaYTPc0DmaI4Acqc8RGRREa78QwgPQfYMX7m2v4jmlVJPeu7Xkg27
9ANqgW+63TZIx5XN/axQsInaOl6FSL2HS5CCOXCQLF4J36vvSzHW97JOm+s6SN1YDhGj3ciybP4w
z6DGd03nB/vebsSpV63+5AkyxAtZjlGhP7r6bdEVQ766NBB8Ag8wON23EHMbEvd6j/5yUK6uM3R5
/DbXh7pwns/Xbz9U22qkbBV9uO9+u4S+e6+8uYjW/rQkhqC9e8NcXjukAI+XPrL8buTlJSP8SF0G
gJ6WMPzQx1XImGZp9CLghW3z2WxOHtLfZ6M0lbuWZXMvksuID/WyyA6634L8/9yIzp0WBD5hTXmQ
mDMzUm6uh9xv3opm0C46YCIn2SjrL2N72DjLYKqn9XUYUXV/1ZeVtryo3ZoQDqFBCcQATSOKAAFr
1Vpxmldj7LLg0OaOOGELz8Y0aqp9PKXVPjFSV30QFrEDFdf3pexTzx0TSVUYPZDRHVk34pC3ssoN
9WLJYlQgD9Joarb0dBu94sGZdrzmtDvIrPqdPMvwAdWnqLu51utYt50y3UK7iK6eCqh2oQ2ltXX4
2FD8qLweCOvxl4D6XkUKItaX5sj0kKr8fTXZu5kvORQKKRmudv0AYZ03p74xL1d7V5+nFegYfPHE
pO+nNKq2xKnVR6/LEKpUfPuHjp1H2GXim9vmYllD6j/7v/tGhjN96CuczzWXSSv0lAONFEDXII6W
eg3hpDzYGeg1iUtzZUdEJEE6vNUVEKuKocJhZx5xGSznEeEc1KtCd9HMLTU6ZtpKzmgP4U52+Thk
nhtqbYTqOyNka2FVq1R3nMG+A7Oer90GoWH+6+wfdghPREuqr6Edo+thNeldVSd4/2JmuLHguTzJ
vlKu5T/7qv1kkaYB+qDotbJwNF5JkjPQ4HoAGSahOMOIVQNdNdkq2Qay1XEBOshWObboyEOqnmF6
9dJnnqVJnnxRz35SxOuJwFfgp65F2VrNTlSyNStwlalNAE2Nhsqv1y1MP4WoQzL1Tp5dG6514dwK
gkPb2jFsBdlPHgRqzJcGuBs/JjJ8kxAkUa8D5CU+zCQvMaJ2giI0E8vO12un84cCfdXcVMCaDMcs
1/YIHC+yh/gVHhR2MOprwBdAsjBCalh02mtlaYCsyvFxLAT8PCVJyYQH2quTqw7JT9W/CdJJxQCR
H+w8XM6at3m9H4j3/rNZ/UFHG0NR8Pdh8bi3hGttNb+HmQ0+a4F+WH+K9Ch4CctpH1RE+1s3np6K
qlgOszAa/LniVu+wjQrmXpAWWTvbeMzIVi/RK/4UppStckpYeeIkWyNTfTdlPuYkipnDbYsfpBRS
MgxeAYLe6R5UBMf3nRvaG8yu7E/KFN3K9/C1Rwrwc19GjrUJGwvRZRN1KrGoJ6vaynXyFEfG0XTy
5Ye1MqRKVuCTqhpHK35rfauTLdH/0fZly40yzbZPRARQjLcCzZJlWW7b7Ruip495Lobi6feqxJ9x
u/v/9zkR59wQVGZWoXZLQGWuXKttPnjEiMfPan5VR8Fnx8r2lkr5RpZlYNEx2gNXB2W4ex+iKBqe
6TAV9h7N0dXZUqBnh4XKXas58QMdXAA8qhRYPBqB20I/1wY/st6AAEwu8nGbd0OPmywmTPj9P9h5
xj2pv7UtQUUHkRiuHire2WcKEXow3FnOtF0m6NaU7nAHRVc9TUArs+lx0KfPMfN1p/RSlWU0L8JA
73iJBAqf9ClswPAh2x6YK4qlA1DTmQ9s07Ax5PKT4lTeCFWEm5L5agIdlbJrh5sIG92LBwjfkm0E
4vYEVNRPV/K9kqkuDVAF5erZlqYB6PRN2lh4i5TDCpu+B2a+kI/CjQR9pG6Olh2uBsZB5MFXcIcM
RzcMh6MIRqDQ6ZQOuL0rCnQt3gM+R9XvHoqhYVDysF7RGFRn8Vo3p35ec4nJy0QE3jKb1jUb8fY5
5iVoXOX2ozo04fZTiNWqeKKG7pfIbKCk0rnGwemVGNjBScUpHZYx+SmS3Daost4iaWwtkbOLQlGQ
EJ4WgmeEgmgNOlsuCW0ChXl/vRpFYo8agXUQyERVb8eLDYJBPxm1dE3D3o1g69l46Z3JXg3goNh8
cgRD9jNCvWX/2V6Oh6jKtWNTNJkFORUsMjo3XVTDXaiHHOCk3N642FleQWrfrIJmGvY0pEPaOQ+q
0ScnGtVJol07c/QLCAhdSjlyjTC8ojFzmVKDhePcdeYuEO0Ue27HwTLg5t80tH/HHjheJvxEdJD9
0XR54dGIhk0b58Ap1Y0HeM9wbWw1uqERALjK4EYHllgcCCIzOGTS5rQAqk6TAnEXOUS1vrsUoX6o
Dfdtgt4DwmBCSJBMaEXL1/bUgzZWxgN7W5z60v5niUdrIOBdFtTtZEDd18IL+0jsaDjxqgMYzYo9
GipOxh6K6ilPs7ergRWpRvrSsvcs4ylQNyVD0saRumXgEk3wL0tCHxTr5ZlscWkCRLyMjT1Doxy4
+hEQyEkURUM6sNhKgKMpQ/+TYxlCu8XYRKYFjOAT0xzo5AgWQirFQbFpBI+9CeCjz4d22qAKD+p6
J46uauysElHlf3hprgFJHorNmBPeaD6a+z/Pp4gI5LRzxHKF9+uTc1kDoGBw+QKE7oLqf2NG4PBK
G0jorSw075wdha/RmRGCSMAcfjQ8CQ+JxFivKLqzYtsTERvv6cDBmnqugha09lzcFxaaPPIkyLf0
mUAxDUkGsznNIwdltFYxx1VKf453L326/C/eDCmxD3M7OXeQf7pCTc0datUhOpwytN6kVXMAXBDc
UgDAPoyRl8Wy4C8tpZq4B2ss/iHXHNQE3TqrnXi9zAmHMluJPnxbhxwgM/7/uM5y7fF//zxdP6ke
M8FQVmcmO5Wtvu0T3dzzgOF9K+t7dhI1lsGrV8ZOmcWSw4gWYMhCshOZBvLOMRReoylnrXEXvSRy
CkXS2jRURqhH+HUIwiee1mJNRnLPV6TwEU1IazRfNavYidO3u3QlgPNZVQYTO2hirKF+FxsekhrG
Ia5zE9Bt3PN5iEceJCYwdun+Tn7kcoSzrmrOd2/vNcEY75HlU+7wAwkvTpc5m7HkDFzH/9pU6YD+
HTpzGn22F2DegViyDIGC+Uuvm9We5pOJJmj4+vj4poAWRc4nx9DnzsnShbJJ8hH9HEN1AlaiPk2a
WZ3+NiQHhQiwWlvNhNba/z2WVsri8JttgRGtsW6VwhSPzgyAVuazQtqqTIH437v3v8dBD1YBKhjJ
TCdbf+LGoqEOGK9SxADMyvc4MtGhifrwgwx3BmhBFjDQtuXhWbNDNJ+hvmwYOTDOo8EAYE5uTJqD
vEsPAntpj4ZmjdZ7cCQpADBP5bOuIQmPLBAIR2Uw3ujnNSa809wndnQL0az0jEOKn62B9xgoXFg5
9N62ZWU/tIEFNclliOaQfR+C0GSrtO7sDUFWdk0swzyBIny8n0CTYgrWHUGCJu4DA4c2VsCCXce6
b/cVbl5jYqWnyXmbQLPo4LBsnkojmj+aabK2AaXxK6fOkOvsxLbUYnat0Gi17irkyQzThKSetAWK
wb2qtNo5hBwCC6zAzFYcKl386kJTOyA1zK4gNT2oSaSetY47sVc+C/SKXbl0iY4rZ80ad5zZbgwh
7VwcUkX/Z4400KwFdLpRenTN5cNkIbi+E8BiKmDYj2TPuMu9GhIf23mp5cOQmz5gYmfzB1mWK581
N7X3RaKHIEzAxo7JnaUTK/0OUH/0bSnY0q8WoyYm4G5pv0jhwHwjEqT1c8yyxOJYbMsyUPtJVhN+
p9C6H5+QQntGQ6XyyEthbsvOqHY8b7JHMPl91wF8/PF7wBhD8KIJkZYhKiChok+GgciLyADVyGK+
Vecfh4YcUjB5KXgZkvfT3NICPJ0DY+0NncnOeQo80Bg4L8C3asEh1ECXjiYesHw1lSKQpkmMM3K7
7EzR7cj9tGHDseT/ZKVpHCJQPB3RSYr/qlqBTiU6Q8sGJGKwQsd8PCIlRF4hQ+iMDk2LJqnZ83ls
xZwdrP4HJM0s9EXLOFqOxkgidWiFrg+JCEHXHqZ9jjZoHNikRcpurJGwn/Ac8XqzLpx/sszIj0AD
V0h9xnl+bIGI8lI70Dya1DqZu467Lsa7VWErxhlazehaHwQ6AKVCuhyCNUpc3CjoIELuvnlNtW+u
E6QBzmjAe8aus3zp8mRaaWUcPHcd4EhaX4rnoI7Nlcvb4jmwITtYlqELFYVWWSkmenY7ho4mlA3c
gwZ12rlP20iSYB5qRPUAGpoPw8VLfXX/p3OzLIw9e8CWnMvuT9YBHsOaWMO7gmufLcl2gvIZUOwC
NcPjENZrso2AXE7+7JZT8r7U1o1cwUBD19rV9GbtNEq1A32Ks07RtvtVT5OnFi0GV7Wv9cuQ19mK
7EXeG36uAkbuSlAv2p/xaqa9BFPNoU8JSB3gWulXdLe1qzZ0gztgAaeHSuFXsod6Xm+ywDCRGMNF
4pZvOgNwIg6ezef4lUXJ+HOYQsgV4LZ27Ss+7aB+Uu9UIw8fsB0Eht4qrJ/xq87Bf0KRoDcTVysB
LczbmzX4JtH5BE1HHxQWGXqg3uXnyYhWg2wthJ2dgcazL0WtKJ4SmniavZ+FBVKlZIvfzxbvfJaM
5bkrQI4Vh9Y1wtvrHt9FdkcHNLEbd2YSQLURyoGrTw4aiiS4VlXu7Cl2iQDPOzJhJjCnfRY+gNyv
uGlNlqwDFbD/skXjWKJUlWf2dvaDj4k3GWJ8DaEutp6a9GNEK0sk/zWCeKKyJPbyOIKaaKig4aMA
1eYW7DY5fkWKGl0C0lmOXNs3VXCCzSLKEW1O7EVzOUR/gxKbRxecoZ3vSgd53czBjyZrzkKpGjSF
yD3Nh2lybdSAx2PbnLmU2tV7JHxZ7VYPAsDE/eAo+macKuUJGaw5gqHpZ5ULEA9ZCVqiCtSHNcm3
DhXwbyg9a0cw6/IH8CiKO3Cf71iBj+2ppSg3ptAHn2LpwNTsGyjstCON6i6e0FPZ78Dn3t5jc+n1
U4OyZAAxNxLK5S3ycCVDdmRqufhi64VPLdCgR8V2GHIqPnU5O7qtrRzLUs9oUPSySOuVWxwIsQbr
fmmhUwa0uHSILFU9KKY8AGue4y6CU2BrDR0tBd33HPdGVAqkh8JlT/t/Oi1CiEA2aIdF32stxmss
79cg+zJRw8lMbOvRuFD8mgJebBZJzwm4W6j71dAKFPaO7J9VPymkSNh4zERkrCawcPgUSI5lKToL
03abvC/1KSx1Loqr5W28BeWKnvg8N33OreLerDJsNI002TY6z/xWj7HTVDM0zncqdEaN5vtQ5e5G
79UJUgTQpybtarJxt5+8URnbKzn+o02Vc9Hhh9bUJYamZE07eJ0YNZ8KjwtB9Fy2/FDHjKBetAmG
4QtVLWf3zB395/lc3jQYJOlmzumu7KxNX3ZfnNgH+eXK1MfsPIi+j9apglZPu/hjmMou42JAhi7r
+ZZG76Fc9iI38vBupxVpRHaKeI8nuyEFkt7j6ZIU6r5aNQiYKslaTYeyCqx12zfTarHRmeTPPOul
CxpbijEd8BKiX/9tHncGNAVR5JDWkNIaUntd1unHmGVFDuK1LapRP6GXYB3q2ryb/x40BOsV2qLx
B1j+RaiyzWFkcgobVYD3qfOQPJ9syPh+C8KmXmn6oK5bjjsbsQtULfsJQH1/CQEtBoZVWxEHQRvW
+ckwwBNKUTTJDnuwL0iGgj8n8TY9v5VKtFiD0rdRoN2tSgU0pCDPvEorazzTOIQ8zqYXKCWSTZEx
HwPRdb3G3cqeZ5MbOWENlUXk34C9ZiAeSn4ZqLztlUKwezpMvLd9e2jD9WJr0F6HEqIarvJCNbAt
hlT7IIXD6IBsNfhWG+S8izEAg6MUDouslEGM+pUCPpi7XtuAzjb3yLasgZwccE+tbc9rkMMqNPes
h3jVlJfq3q8HFFC2mSZj+OzAO8cPlF77/bJ47eJnUBkdvnyuvgODEihhpGgrSA2bK9NL9FnbxqUt
oEIPccjmKgPIRAF0SOyPJgqVEwFWNueJv6+1LP/7WqLkL26caAdHj1a2ZbYPdEi0Eor3WtC96drw
EqRI+uQa+07N+EPf5+59n0cyRwUtmSGEvmqgInoeI3GFWnyhvUXbaMe5L7GV+Ry9XI9mqHJ9sglj
dO9HrE+jrtKe4zx6HtPYvo4DXvfqlEV7GlLrjjvZR3ShtWfq4ckTN7wm2pEGFBSBmR69jMZjLPt+
yI7oYJv2QE01JprBvA7Seb7W4pdDMygGHchvl1qWkpeykcSF7DY+jMbL6Bo06POTa6jovDoNuEzu
ysqWGhSbUI0AsgBO/z7K+7tmysSRTHSowOq0hSi2DjJHhCHzCC75BHGqCfBAqtj1oR6NxIaSMGS3
d7SVSOkRR6d0AIdj4HNN01a0TSEbbUvobLEtMz7ZaAEDVb+V6pTdOkIDKCBD4Av7QBqGZlF736gZ
lBgknRjaXd8Iw0rRrE1TB0VmD3HBjYL+yU0jC6RTWuUbtBmkm1pWUxevCPUfowYEDUp6sYc+JXv9
CSZPQ/JWKDnO3gUmT3B6VGmjee4nx7yU9KYTvsnQNkR2C11E0DR6miowdQUaGP2dXjOfgk5/hSBT
cSFnx/UVSPL0xzpv3AehR1syRzmE+NiAPtxRj62nsVTbfaFWqU9eM2yVdegmqKPJCwTQPp4vMC85
2p8ugGLihwvETutsQGUK1CvaXPjJjFIPQ6RdaJibAPQJTfeytD+AwNM5dYGI/daM4+81GjkmHfyn
EIIzNoNeWiC1KNMvo9JcKQAAShtkFyG7LDMhDxh9rzVsgt3AeMmm3NxA3AVfKxOs9dmYgx9GYlZ6
CXZZDmQrILwCettiu9jduBk2NYCSyHNBHOzTVBoqBKaUc9GnC72o94XFQxLjy2R2YVOtOqlPQQer
7JCootMmAQSLy8PiJpuYwsifBiSCyPF5iXmdqkGhGFlon+mNdVoOQ9e3h74CdOndHgKNdGIjiPb8
f0/RcthP7YeYksfjNuXu9z4cyztwJevnRtnQANTQkHm28Do+2+t8S3ay0BmXc4a01c94t1nMIQQl
wWmHIutvi35Yb7H/tmgIQay+aGPH9nR0Tsk9BW1AzMCxtuOYvpJpOXzaf6BR+AWiX8DTypnAl+mb
OBmRLZbDJdaWq9VR/DrvgMg772f6evABaHKOCctrpHSK5tZmaOBTlQnNKHltg0e4th+Fhc50ENb8
Awk754uG+ydyeFpwmpKmOeoMQEjoF7Eb/ubDKlK4+lPhF9L5knPMWn+bE2hKcGrDGNLcaSnW2iA8
kZfYFSOj/cpxf171IHG5NG0POg81xO4ryqfX1gb3A/gihZe14HK0B1H6qKgkF0CPx73lCGWr2215
dTS3xs4HfVjMBd2yJA8T8XA/9q3+8mmSxhsFbKtGeeUNeA8codt7Y3BFDtUJvECiP6ixN6lZsKe0
Ge8y4WQ/UpaikxJvbw/g12zQY4qISFHZUzP0d5Q/+1vE+xr/MQJNbI5XoAvYd7r0C3gp8nsCOnRr
FdWtJ1O0DRrAokcCVJSRah1GcGzNMIe8YoB6Qg1jw0awV3Xg291WrOi9sjSgti2REEkRz4vSfO7T
ogJoSVqUMBRo7LTnRTtNdOsEoiWAFuM1RbWH+1CtixO0DbADgTjZPCSReuKN1WBC7gQMK/J1h+zS
1CRqcaIl3tchEwQ9PTtRNPyZQd9vAfSIxiuQfISnydLTSyuF9LooKn50ERBT3HVfxaQGfoaN1hxh
crVfRQDpuEDabaw2QQPVez4VdADtpawyDQ7IyAnKny5GEzzYkLlUsHWh2Sja1CsdnA/ygRxafjlO
SK+JPL/kFbhESde8q5MRgKo/HY2lYC8hHSEyavOMtHfxLZaOMKmMk87AQ3wekarKy1Ztb2/5nYHZ
+WZEgZr07vygF+o3nj5DKTT/gUyf6sWumO404JtOaGAHRdhbQNHH6yZTgOdTEmcreLcxVW4fLRGY
to90SbopQKQIlBE05skdK7p9jPHvAf0Q9CoztN7tMx1N7PQvA8x6zYD+f+5GMH0sdnDjrI0sjZ7/
Em9Jux67JZCNLbjIStB7ZGmDX6nMSdJYdcJmhbKxCUE75C7cShtXhpVzSMbW7LlF5aXhSEIiOXAX
NV21IpZN8KyA0koB3yENDcv475NqzQA4rxBnJKlK0N/KgwKeSsALoZ/Bp39t0pFApgyKMANgT6q1
FmA3rjSnPiWtENdIHorRXLdVCXZ3OaIDAP9G3OKlU1rcvFMvHWrFNAKlI/g4gOyDJHJ4XEzJ2OTH
oVe/kokOVueWe0fV+TyzjZtoXzTmL0j0dEdwf0LGqBvTHuKgZeeBCN1EjWmokG+XRvJQJJ3N4TQ2
wvxXkakq8DLpeMKWSVvXUz+sCGupDei+wXs5PDSmGDqjA1jSwFuQnhYz6HsB4Ky67m1C00Jiu57U
S6rbkDJSuGvjnqzo+Mt1TbAWdej4ScrEY9tHyKOa7lVXgeWKxgrsoZamHMk5DaqKhkoIrZPXAf3T
DqLVgUdeB4+asyXsb+gsFo8muKBvkAMom6bpvLJRLvUAbjGKLE10Z9eiUPe0jt7gp9Oag1iTV2+7
4aCh3xVsmPhEwHEk94leHWhZigASEoR9Sv1Ao7gAESW2nPWJVkPOqgOJfS1Ao2VBb9SAHp6p9diG
TZH+JUAzKwoeMWiioES6G/BF3jPQ6J7RlY1bcxNWjzXIMVbqAGW2En+0AAmfEHJBra+GybjrwgKA
C5lTxXZa8+I4qsGKh2GulxFbAc2QnvFQAl9LZaDZRjFsP+GJ5mVB/ltgZEMEIKjzjVrUUAGWJThF
luACWZrLkANy+5HfkYmcVgsCG9U1hg1FkMPqQORE88m2LKKZHTC6eXdHdrVVBkjSQDML/fraqenq
YldFwTWYFAPUX0RpFeY6iKw0cKROQfIjx7Mc5CrSE7UuTqEFk24saAevyAjuZoTT6RwK6spi3XUo
S0Ge2nfd56jk4rKkAIRioC0giJUdJQ7IEbfGCCHstvFxg2X35Mj0FjXvUnsGQUZ2sMuywI3P1bdG
3rl3FYeuQW7GEFQIpslTGzt55oNTruwpD77VTn03DEjIr8bptcKGD3/VkqODpK9/pUb+ZA5p8dop
+K9F/7L4gv1A7kdF1l67vkRCwDC1sxON006EdneoVXeAKq/+x5XL0fh4ZVNeWYmqu0qUyLOU2SuK
9h+v3HfpU1LlqpcURn+Z4mIDEjOwcU+GsjVKoXxjA77nbpfqIMNunDUo/t0Tev77A+ro2pYNiXqf
gtDMs9u6ejHb7lmCtjH/H1AbodI5pd8UTVGfw95OfR0/+vswC5Qt+reTQ5wm7XnkybQ23al8tKMA
hNGRoX2HkMbbx9DwMZQgDL93DEnATx9DTO4fHyM2nPK3j9HgxebM8J7sdSN+z/UA+QoUIfJHUMGW
V8ZxW5Ejw1VxAJavsEVxRya8bbW+27JuS0OaHk3AKtGQs3Gejr5uu/XkVDQGoMccpMj2ZMR+zyLz
FpRafsVWC8AEbt6gJ2De+lAmYSCCdCRbE4YS9Su5rkByfAPCKL9awdt0SIKhnhibyCYYnXrquPF2
aOVZCvi7pfRAl8qRFfcTcisZQ+JUekDOA9UeTd2rYKn0SdfB0JBdQAlkOoENFpp66g8yQ10UUjEy
inRqKKqYhDhVtXrFe0vgxVUFPkwxGM2plwwqdNB53+P9GGTQMegf94sD0giIVt+jxdisSx7sINfZ
eQz5sz0V77IU3FdgmHBAhgqcNXnBee3uqfCX6xPkeB3Qy1pBsJ6BA9MQRasgGJxtGWsN80nvXZNG
aCo4WxJ2J7F4OiOvDha3FZfemgM70w0cqusgCbtMEXvUiaVWjoSlPhKFLfnkaPHJSPU98vd5EBie
IyvWMDSSARYWDKZYpxwcSvQKOL8NknGMK+iEyJdFKpXTYY42OEOXL0rzy8EViliLCm+/Q2TtEkNh
ACnE4hXALr/K3PRZxE2FVj/YiZs2jV0wWdTZbHeEZBhzAvEq7Uu8phu/8Po24B6G3MsoGdvpwFMd
3SJDFyPdBtviDWVcbvMJYAfaLRZZHt2FGh5cnA/otBD2+OK6QeiPLNcPVN2xy/tpEu3zp6jBTmRt
8ZBhB39V8J/WMQuFCye2Dd8pIhQ4pTDrwNrxWgv8l1JZo9exZ6Py2sgU+5oZKruBZWet4HkDzRSz
OykZ9mukVKNnGl7n9AhNRFLHBrIvBaDpUXskL8/MgwBtxUMYRgatQeYe0qKnKMcatCRDHgx4pDRf
5VGZQsGqi26VqGvQ7wCoVLM4upUg7gdZi+NNI9hnvZr10DQMAntTG9abN8W2mqaS6W/zZQQ5bTTY
rU1o0qB3oLF5Jf8p7UxgbpdGfcI/pZ05y1Uzak7knWRlnLyojiM4Ar/54qVfEw0jW/8492/B9FvD
XS09DccitkevsFzlUQnFH2di1N9sw/vZpzglgZb72Dbjti1SdoxGB6Q78ksLHMSDqEZxM3vOjlUn
Mqga4svZgO6bYffywU5f5uDf+CEBF+jUl4OlrivLRoIIJCbHqY30o9C55UMSnq3Itjj+NkQuQa9X
NG9xs2KyfB5BIfuTQ5PrZ3ji+txhkPhStOhCh7zMHtG/agPx+K+JzsDr5nrglM/WJellkrFKWtCm
WA4o0H6PjiOA3TPr+2JmIoyXK+R2+XYF2wR2S7LGuZ4eRtmaZizBlpLfwiHfKwpYNtG9lKzqfEw2
HCqf0JJz9D2f1PpOlZVeJcrdo9oBYiArvXjStg8tck6QWaih2yojyJG3xl5DD9k8Ce3Fnd9C3Exo
U3AHOVK+UjK3+sorlCNNPY+OedBXz9Ajm+2NgEoRBImMdZ029dcK76qaVpYPrAjAVpQLII2lvZfT
0QEVLtNrSK7eQqt7gshF6UN7L70NKtItdEa2QdqEtNHZ/5s4pUR6oVDBNT2Okea5bALdvryjmdup
F/zF0CNxFCowy2RNs1zzxgF3lCpi0K9YdxNIsF2I8CggyNs0baJtSehistmdqZXqQ5qP6X3c6j/J
TFFO7KjbwjDEi4xSXXvLcuBhSsW44V2zOGombgKox5s3spVR5I9ocrwyk5m3BELNvg3U9ZYiaIIh
kO6UArA3sskJvQX21jkP4OhhDBBfugZrd/QMuHSzD/pGX0cy9WXDbnLzo73EtuhVxv/NPkwZ1Gfr
YBWNUXeXFoOzSfW+XJdFlH8BjSHbQZfS9aKA51+GqEHTsh3aK8XFMJkCJCUq0GNSsMbA59Pnwx05
0yqZHlKQkIV4dRqgs+XnYak/6t0QXwebD7s+tRwVaTiLHyo8LLPVoIXB3mBbzWzb/ic5lBJ0V8dc
H/lhDodsH/RmIEIF9FQNFpapGu+MuOyeuW+NxvCsKi2H4NSYrWgYVp1kmFQgAyu9UCWtIK6AVhYa
5iMUzEJzuKEy7V6dzjqTGX9dMBSFALlXaYMlHaig5RCC2ZHX1sRrYAi+STPs75bHLbIjmVjFyJBA
C+DDY5ietsvDNxjXsqn3QwD5IlJggXOCzMv8rKaJOnLQMciQTgbY3bGH1IZNL6tseTfyh3gKNryL
wguZOtWB3nHU/CQfmZZJi+33SXyc6qPWDT8p/v92UtwBLQa2B3y0rnWQJ7XHi5uEgHpU7cDq76IJ
j0qCt81bEfDysUiDfzT51lXbTbxy8DJ5Bp0gm4fW70PyLsHIWLXnZTik6DjTsrD2XWUfGLKzeGTO
dI9RSH3G/V9HzC6K1ZBZ9QMgIbpn5pF+dXRNbCAr3ZxABNcfhhZiOa7ttBfkl5mvADDxZaohpCHK
uvnu1NG+1YC3XZWAc4OfAEKhOfsO5Z3oxdJt3UtRbpuX7BVJ+2gXb0sOEwBL3WC+LYmW8lOI727M
2+FFKfUe1Iw4E+jBW0HnYHgpWlyTzgZp+2tcySbQxLogLPVGnkcb0gYLkFY5WzYoLmoQJ69p2HQN
hMKhyElKYaQZVuW6fX63k7SYhQQGHsZpgnfBs1NANniFEyPA82cFqY755KPrv8SoAPwc+ilmm7Bj
nR9NdrCPXVe82JCz7oayemq1MjlnYIhejdD1eKGwOE6VPTiCobNp2KtK791dkurBNkKzoo/GZGMd
DxX+r6ts6nxWZtD9oLHgRgdaEcNYjxAVgi6oNa2Zam+BZfoZmCLcE289QFf8Qmfv9sVE9snU5nii
uCeTKQEjI+x4qoZ7spOJnP+r/dP6+I5/+Dy/r0+f0yVEx/vag25uXHS1bTTFMvCF/PfQg8hW6N2l
K1LwvteDg9JFkXxvmB2ka2Dbkf9pOpCMyAlzDJsSCL0kNlRhEtyl/1xqsbwvN09PQOlrjTkUwqUa
glGa8lvUVp6rOdmGbKSd0IH59G7I1BXrdfBi41HKjFDbozSqzrixwcmMldk63dkGy/yXuGZvD+Ck
egubYWQyzOVldwZriPUl/Tds4uMfq/0eRtPLIMR/sYVvP5uwMYYC04VXJjTpWW1f4zY2rkB7Dugf
xhe9VE8ZB7MFRbYG4zvLYg64EnVsSmR8M8WgOowacN1SjFBMa9W0QNPpqLHMMfIKYF82P1xB9efw
bAimE2gj7imalh1d3LfYXBxS2/Ew2kCtGIGS7zLoYD6pFUoSgR2EZxqC6m/b5Dy+KVCku+WC+UL2
uKYZ09H11JYrGk6TxnYgY1ZnbzZGAMKMRbEjLy0ZQXDjTEO5pMjAyUdLFqDXybqQn80wAC2K4iJZ
EXk65U3koW1ywMQhB3eiXEoXVhM08eJwQ0MtjYajrkKzqK+j4jFE3ehmZHMqhQKaGpTPy/S2rVXP
tbu1xhlUCsPEvY41WtV0qRZaDT1oJ2wOoHHXg/3hz4jB4cdmxKP+UwSQU0iLy5LHX9awsX/3x5hB
Hx7vLLm+BhIHKRWLGThOkna/T5QNEenPttkPUn2Q7NcNWGDNQtG2Zm2gKqGD1RR1sPpk0xAlk3lI
CBvC1ESDOZsWTM37JELrUNS7iUYU+j5RRzvCKQrRSp3o5aXL0iPkB+0boMH2zdb1J7RxNWeQxNqQ
LK+dNfLb45qc3Fbcs0DKiksnmYoiuyvtTAcrLWansZms0VLfbGi6o7YadqLN93m2nAQpjS3g/fE9
mVSnx0sViJ+39AnG3umOEfSAV+SlNXTU4ApV769kGioFHUSDne7oI0Bduz6YuqUCAPLvJwLpD1S/
lAeycDWH6tP0PUjifk8JuBYEudup7qo5gTfEjN/hQXslJ33JUI2F6HsSXekLFqUcbR+/T2/zqvIj
Swd9c5E6+xjPAWB3nT136/zR1JPiMcd7EhvT8RLWDN9xUzc8U4/aHTmBkJ52DEQJHk14n477VQ4S
V2GvHatM7hi7EWhCx0PIB6R3AvsO+O7TGkXlZhjj76DB/WZ10PcB0Yi7zyOoMdpZpr1iIvlpoqgU
xzcTgGYKX1ETfW9KCL6m1GKHsrgmoRftFXVhcxVUTbZxwFowQAbppUtjBrbTDBWMTCpJSSkXaQey
Vv9g/z0eNcOz7jZRt0fr8ggIawqkgsz8fcoBVnZceSxGQWNxfEgWNpQJtAewahYx7uF9X4JLYwiu
UPEKrpaGKgtej91tDxnbKzgCkPO30Po1OO6JIvQg0e7H7tskTDPxMjeyJH34r8AerMQzJTtwI5ek
WFqDljTrBpp98gp1ryN520G9O+jR9CZ3drgvWZDxC/meho2u+hFYYb/E2HngteXPMHpU9CYUtN2c
/zWslqsRkPk9TO5j5tXIThdVOqNdLkqrdT0Ylft0AHACwmRbPqXpEbpg2THXFGMrgEK4REMJGHup
ObcuQOq61s3yqx5HX+NoqH7VCfTuUnuMVmwEBLqJyl+dW38VSlR8zesigTROat+Ejh9zpUTZBQIV
b1eptfHjVSwjTtaogzWgP36tmfrGGgOl6eEIzBZxxHwwQxtyppX5m40mSQoOJ9QgseE66wy5txtE
YsqDiZINhHlM40a2sH3hg9E/DBoeB64J2eFmAhfWEg/pK0AaWxVvqY3WXOfDc88niJaWxr0pRuvA
5MuqBezGRktFgjL21F5QbB+Bdv3dOIvHk5HJyGRtHMbWcX6WqXpSwXKynNiWNlvcf09+iykTVzzF
vH6ld2R6W6YXZdFDbL4N1D3ZB9e5RMwB9iGbvnYhZAeW9C6lgaXd0CF2bljhhjoPxPBUhVCqgFSE
5seoM0JyLpnuWNCqHgWY7lPKa8OLCjSrN22Yee2khpspNo07BYjb+aC5enRyW2Pd5wHSW+SgkAFy
S16BH9mGbD36/3zVjEMI03XtpR9AF8LNdNyURYu/X10qSEC24oCXRvEC9lwbEpWmcujkUNc3tTv+
D2tX1lypziR/ERHsgtfD2TfvdtsvRLsXdrEKAb9+UoWv8e3pbyYmYl4UqFQSx8sBqSork71UIK85
OR7U+2KlHW0UEwtECwr/iWkcTFjVr2q0tDd14WXVx4UBftyshSCIYyC7yI3ceK69rlvHorVvpAFt
gaxJiiMSBmB0CCd/U5lQRUiNkAd5BfKdSMnTcXUlPKC9AeRBXzeQ9EsH3dj8Zx9ypCZNwXYSK+9l
MbqKi++cdz6OW9aZjpx9GU+3pjadSYYsS83xVo3RCZPGGhP/Lepw+jn2P80DHwpY7gf7rYEswwrE
R/FDbIXedvSAsZGgMbyYqZ9sRN0az6UmvhflADXzBDx42NX9AN2ztRrUJM38ZxLAt8MFBT0pmDU1
/XkahnkSZFXnSU2JgBbgJlrYZ6ekdrQgn2QaIOaUnaJwAEk7jXRhOn5c0tCU6QigOMV0tAYk0Lgq
qyw1FIInBoTXoQWWnP0QDBpa0Tb3mp1WQVm18dtYyBvmoNZr1cvvfet1v1Ay9Tv2HO+Z5RZ4mL3B
vsmYnkH3qY2P+M1Wl2y0zE1re+zBTNuXJIx2k8ofUSPL0Qe2JkbdOPVzC+nizBmOBmWgvvh8Dsde
PB6p1+lQnO9Gf9oRJKgcoFPeN4jozQghBR8CJcvfba0LBgoSpSZn8hs+5xLqiNYjv/+4ntNgj+5l
3Rn8GyhP0Zm2XiIsva0/giUdmBsVpOE2QIGl44KqTKGjVUOTQmg7bRbblPpXQ3urcew+Jp5f4ZSs
awN+h9F67g6ycG9GWaSo3E18hAtAnJSohgbAZBeuLIfHuy/e2C2vmzHvL4uzwxSxd1Y9fHGDkHuy
GZyiARf4Cwhi/EtbVo616hAPOPhW+FKZZngdW5xb1oDfb10LDGSzC2quplWahBqeLmOxBp4IogbL
82kw8wpk1ht6MHVkt0dhX3neFWupnGkkzJGBW+ktAIJpOzv/8fCj1QvTMkC2iLJ0xXboKnrEyOSo
y6RLnYgPlyEySiO1geoDNkNNIQ28L35xb5TxmhydxEB5kFUx62DacrbNK1hjtW8g02bHq6IqIDdh
GPZtkk313km6/MAtZ7yZIAQJjbi0fh0g98i0SPvlyXrvliZ761gxBDSpcNN6L3MDzCO+GG8sLDlP
KnT3Qk8Em3d7xIjceVIIXNutn44bEwp9q0JVKriqUoGaaqgDBK38i2VLA7gadbQH10YM+iuUHoCQ
8cMPpyYwl7RVDbw5Qj6rz8l6mcgd9NEgb4x0zg0ww8NNkcn6YrpQqG/NwoX4DihQ9KQZj6Wv31HP
VSa6Am9JvheuKk9QU2kRGuBalG31CvA7Fjb8YxU/z7u1KRBJTQwvTDbcxkFzyEwQEi63Qm4JnwYI
mj2tNozpPkzT9tqCVGHjeTLZ0DeqVF8rPeEPUHIzz9RrQr+78FqA9w9j1Pi1LjcuEBebtPQ/bKhc
vQtLzZu/i6iq5Zdqsm7In76KII9vN1Es682ykAzbWwuyxRdaB8Fh0G+MLEWQCZQqleK/MrLkdytT
duv0EO9uQ7DWk711HRYYjWGemogPT2Ya77rRM15zaUDJmjfjjtwypNBzAwf7ZurN439adjK1auVK
0HDRskUo+dEiWGCjCWuPqsFwUzhTtyUWMuqmiK1/6caqS5RlelOHm2U0lAhK6Px3hNfCUw9NoWOb
4aekrh0jWl66HgoR1GjqKI7IuAIuUXX1FNjDVtH0Uxcpg+SSVV02d6NR6peo0n7NKyHjcU0j/p16
Ues4177Tn9k0TU8db7sbDTpiNBYbVnzb5P6VxgYgF2+b0QJnAO4IRo36DhusfQiCladEmzRgisYt
jRW9ady7IAykecIRzcPYJQGNVVOUPLrF7wr/eTuZAusuQt4/yIJnoOXK+5OryJ0AG7b2qWlX0NIB
X9Tsgmqa2nKcO+qlPDeBAUyMLXV7AxhunvlX6tEkjg36CgGC/kRdWpJ54o5l6eOoaE/yvsnuNRW1
5VVs77DB6CF3E1eHAbX7V3JBUia+QoPisEzoilbfoRAACAq1CDWiSNp5kaio+4MF6PIKDBM+UtmV
u0prH2jmyra1lak5MUS2Wn9tiym8rfIyvEW1ZL5PIG+00smnNlFmxytxpVFqyHk8cj9yb2enrMHD
pcH/wLxu5oMpSXeyaL9MWu7F1W2MFBS2fsadNQqugCHxI908OfjlfO4FCpkArU39L2//IRnzjWAI
gledvktF3u9dVAs9RLHzM06n4gfXfWQOWPlUgC7tbw5Zw578saxmB7x4+3014tClVshxWLpn4JFZ
JS407bkRVReWa9aL2W6nsEheqnqor0MSAaetzILLeJcBOL5FMsp6WSZ9dLFbTxHJmqbyNL8ZB9PH
dySJS5T3QR7pSyNCAN7ifoTKLwYa9W6lK8i8sysOPIk1+Guy+KaJfU5Wlrsw51DDc2wfsq55u3Fa
M31qC2wFky7qfpaIVWmmbf9ukcaq2Ji+Oh2CGjnw2ThpCxwPsf0+GlWDYjs1PYTYzTx98vTmCSmP
fpPm2O03CgvhKnxE29h4XTJxpR7TwaYwdVkbGKMBfIcaFZ78GI0ilMvXTgnElJr6Od/3Br7VfTCY
JqCwRiwAhfC9qlHJLdCq4AvygLy9B64onAV6ZupvQj7SeAhut7Vp+dOJJuZqYkfFLdPwWOfJeGSq
rKLuPH511BV1IzfE9zTsz8YErW2wcICfsS7lmdzIY9KictcJkMUeAD4SgecUNTKeozbXBoR5Wq4S
Q5e3Ru9VV2BfNKBZkTp1ZVXi/7NS4qT/zLCizL8DISA4zHP7B2u99kQvJ9Ek/hUyaLsuxps+aMyo
34JJr1kvWz01wZV5dyKTBE3fVvcsgKQRHm1Td3gL8+oA4h3tl+EYZwiXTq8tmAUChnr/G/BmaXtH
6P0e5aVAbapJzEHdYqrXh2mIy5sptPkqG3l8yVVVapYAHi0hCTT3Pu1O6/B2XcjiyC1wKS4kM4CF
QtdHEwzsqjo/0kCOf69NmdvI8ZshlFyFPl5qMKS9iN+VNMRLZA4ROHLBiubXvvXSgv9rmxpy2JIT
WFs/5phubb8YP+wo38uaJ3eituIHs7AAjM910Fc1afKQt2VzxhPnlQanOK4uoKi+8MHNz9aY5Wso
40JgUXV9gTfgii6pCbUUjzA1Mg4ZRhiEO5VQj7shY++8AxKX39kjq6858KOrrvf1b3EzaOuyNvmB
uhkyFlDHlE+ZoY5gwNmuYjDDfAvTegC2QvcOLPbSE6pO3QDboZXI2vZ5KqL4omujDwJdwAAgJNut
tdKLjqXqKrdWuelRHV8Qr4QmWtQgGQYU1hpUNvGRup9uhloNYDFwoxGoYGreUdkBhq2q/O67iKmr
iHmqNxJIK+FdB5+XZ1TEuetPD6QkUAKQShm4yiPsQClPHtAkKr9H9cca5KFBcQ5cROBIxgNJv++Q
TNtMNWpAhrI27lFKb9znrb9tEKW8IY8iSS0gDvxhhegUeHZZ6k4rPG3GAznbFmqy27EB5gpTaUaj
1kQ4stnYpZyKoHK17dA7ryY0tQ4Z6JhWnWKGcaawOlEXIjXWkyPaj240jMk2Qanyeqhbd19xCIbR
Wd3FT71vS5ms6SBPo9Sl0/ribHcyPCGok64oq9XZHaiCU95vk8bTAFIuxLG1Le+kA7U1Z8eyEJRc
AzKsNIHslDprxiHZjcAAzSstE/5cE5EiqBKusxjbHjMH0C0u+uzWz/BGGyZ2V4ccJmAIToPpvS2m
PnUhiWAXMoi6XKQBi4t2nWpdtp37VTQpzvLEOsx9I8TLty75lZYoCze7HQeB86GaDLzdvH6OEluQ
1A3HPDkVkczO2O18NJOXAuzzZz8uq/5UNCey04wu9C3QqOpENWNdmQKbT30IwWCGWkor1MwV2Rw1
gD9/GXCAojYLDQhdIYyONCqQdnFSPEzO6DwOLWAyY3IjWs15JIulTQfQR4jbVpl6S69XaSXYiTw4
MhLrpoUSWqM1LnZUKJVsa3BI0dQYUrJHFGP5K+qiJNa4/i93YlYtbhNAXBpk4X2RO6iUnuri1Kkm
GSz0xRgXwAxNxYmuaLi0xQByYmsAb+PnnIjcaZw8q6kCn8+flzSuNX29gZRWsrPzKFuTbvihUNVh
Ff5P1majy4sAAP/i5Hm2znXTOg1u+asNM3E2pPhootQWZ7K5Hvj1HDs/0eCkPATYGhBH+3ShkQEV
dKB0Bq9aod0taaqpZ/FJH+vX9rOy3EaagUyUpqJG60BRqbyoR640cYq7eeKc0fpnrWX5f69F9s87
LmuZ/9yRVjY5t06oxcbjEw+jOkPlLSF4vc8ujjvmU9rhsbKMYjvxtUujSIjHudlcbEeTl8FswwNe
bcfOTIHYIdt86QGgckgN40g2arhboZ5ZNSgzAEnpS9zhBAHerpaNTxrg916qvVRdXb5zy3vx8I/w
Diro+QJ40vniX0N6OLBnSGUc1TBXM/+XJf7ffSABhiov8HdvHOE453pw7RURPRRxHm8b6NTO7BAW
g7JLVenOtcOP/Gx6j8lkWi9/mxR6ZjOzQ/z3SUNaWS+RZSdnyVF8KQptuKWmS1gOrcxgsUwIxN26
idqQZ7ESfdUVmyWvjJ2R4IzqSmP8MjUXgRbWZTgv2Rvg6tAHFZRQd1Axvds6jI1dFoIIlmw2MpSr
pmMc1KC82vSoqT+ErM2fR23a8doEqFXZdSvzF7uMyg87A2PboQa+7tkpcYb8tC/+/7aXNerXKHs1
J75U9gqUl9BkHudkWQ3a2rPwm8clf5b3Zr3rHW8IlvyZRAoTUdjE2y5JMWFHr3lkDycyzfY4KENU
lFHObdLC7Bxb1eNya4EHzq6u4zFYlmnC/uvSNDAa+bw0LaSDyvlWuGYwGagQbN0JgcEckJRrXrlu
oDVtgTqAIbzOI3hCjQfUtTwVykZ+jRlCQREIkh2tMM+lBT5XkWD3QUGTWvSzwfZ0XmkxLWvWSbbD
+4adaBA4sPvUycW5Rxn/eigYdtxqIzPvPPDiq0YbqVll8sAzvS/zEVRdqkvbFYdHyLXJMDuRzfVA
cABQ+A0Nzm5qXRep8O1i4+bvZVlt9L4uS5N8DcGsVLYZzlHYBtGyPRitaZCa7nPZsMVRYaywqxo6
zTlUHXZ2tJ/xIuAgqEv7Geq6Xi9RiITUxNKlUdSy4fuSnb0Ip54eFcS7cJi++x2ORBHT+zMIxbHH
oz5TRrqiJgk5JGKzZkdTQ7Cs47WhplB/WSEsQfBv9c39H/Z55S83GXM/WTGPyy1CHP1hYNGDaff6
G4MQqx86yY9CpH3QDKl3heBvdwaNB8oJx9L/btQXcnCgShyUDJzy9VBVFw4dkTUNuDsLGlPvUHau
124tk4sfR8U1noA9QGor+eGaj31lTN8tFKWvoWPL1bY53CFFjNhDC+FOvHPHt0K321WSWdEt5659
pQEcAVBboQY0lNjNA5UG/uXQRB3FUB+ZEYNa0VEQqKGV92STnQOU3diP9zUig1sr0uRNmMfmjdHo
d63a1KZIJVFPdlq81cCYD0VgiDxGjJlHRFUOVNSyFLpQF+rOzhHk5/Mg+ZOdmhGppaOTuPs/7WpZ
sENrx9Lo9l/8lZ1ukE1afEJBzjz4x3RU7yJ/rMv54y31NuQGSCQ/TVW+W5Y1gam/pJ4Maq0dLq6L
hM4ATP5NH+J1jUKz5L7NfMB+Syg2DI3PA8M2qhfWNijjk03+5nlAAUjJf/gZyJO4K34Lm6+zrGDQ
D71HMijFKSVvg8q3wt9InQHGnWfvQ/ITNXr1ky3EuInxaDzXOi9PBrKr28mzsakE+cAqKrzuh2VG
gTblxW9wcD8LZ7RffG1AcB+R96ur6fqhtFG6z3Amu0u51wey04230e4P0jXy3zqbjmL06zeANiHQ
BfZDJtpVLPvpQTd5ugvtOjvWrM1ubC+O1obfyzcg6XdjleW/9DH+JvJ0fO7lMOL0afCzbwj7jG92
uWE9K1+YQDhQuVrddEiYF5/qJnGCKkoFKLCd9pR4xvTQtcYDeDqcN2g0Q80ptLsz9MOqe9C0vZMd
PwyiMn0tLxy0dXdNGwNInXhrzUdxHQgwo6tW8ORSGzEO+5bVvzfOxk0T/gPgGshkKQezdccdaijj
TWpm/BbFL/y2DFHghYBDhXi9U9wa0F7zVlWBTzzlN2RCDZeGzLT0rXg1aOU+0rp0KxXoA39q7c70
8mSFsLE8Wuq9Nw+EqBaYwvKWerEblpfCjC/LpLzEW3+ME5B4fi7EkTBe48uUbjWCiGBD/bEw+bDY
aFeF1/wgsrdJ8XFWmRhPXbHijqJ8m4nf5pZ8qPnSr4ZoOrXAugrDO0LCZuW4YPEoc+s6YxYmSGMg
OJBuCeMQcbO9oEDjmQbJ5MbGxbT6D/8WCHekySLnpDWeExAdhV0238rENu5NBM3Of7H3Nf9qT83u
m5O3H/41AEABsVfg/+abH6bm/RChmmqOZPGwbz/4XZEEOTMX3KCESaBStQL8C13TgXsitG/xiymf
ekgy7TuUcG+70TK+TXjwRoLF73iFgT6lzbTzKJzpBirVHogyUJCsZiKnWz4NamZbIjAUudU8kxyc
EEVgNNMCouJGpBAdZ//MpHvqDBBFmunEnv6tBfiIHLDTQ+1FtCmixr4HQjzd4o/hn2WWgG8Y4tV7
q7Uq5AViC2rhQocetQV6VcvMfkC6aDtWbIpQkxhvwNFl/EhtVBYCMZs+O5Mu174pzZtSRtqun/ru
6NbdeEaeHeLjrKzvazzmUZ7X81dsIx7DDODeVXw/iQaMYRWrlKqI/dpqOg/+9tkmYf23zxZV+pfP
lmgaRHZV7ReVbsVDWwStFXfHuThLdYGa745U9tWa2j3qSNpDJbNMrhBZBYUcheu8htUbKwFjwGx0
kbbdeEOsrZDG5ji1dmw7QMwsiIcQv3UytmWCd3TknCel4jWohgudbdsIYuesGnbWwPhRAyTkIl0x
XOiKGpGWYCgLXXe9DNR1+J60ergqGjZsrTSyDh6r4ntvVCVtI6h+gTw5o8SzeiGP0bZM5DetJ1T/
yAB67NFxwKPEWtL6X2L88yU5TXCiFABLE2crhxjHfrDRjQjuOsxDDUqYb2oFK26ttlsZHZCBPWBB
j64DiLSdTd/ILdRBc+pUFSJwPc4aSdJ110659RFq+dT0v7kN+ObvOKCIkLFi4qkpih1KuZHXwzdv
azrxtCtUV+ZVkEI35CXjtX7MTBey49qkv+rO8GtMfe8WiebhBmzaqFhX/pbhu0ErGDJXatlC8B35
jyn7WLZE3Hg/FahsB7U2GHa3HjBjAbKLyYGOttSt9DQ9zAdfNYqKjeRLF7HM5JDWOjLRNapLPQKu
RonTrwyjdzY+9/WzQ2hXvCR6d4vyjNuPO0Kd5hR1iNPkk9mdUWQCeokCRNVnCHSG5jaqUFReskFu
aZwajSXfU7cydwM3BWpY0CQ86i9lW5co5c8dMMh47rAiY1K2Hz6WK0RQtS2yv8qbBgSLBvBfQmkh
q5C8hda6uAgZAkwIfamgKyHRKDOg+ZG6xyV2Xt0WjG/dykNocliRsVEjdOUBKXMoa3az2CvDBPXH
PCqstVEBaDhgZ+DgNX5q6YuGr1B86TIb3zm6jL2HyspTKJwhbk4NclS5REj3n34HfiEOXn+yfJlJ
/SlLDGiWB7TWMgdCQgjFq8YsmLWxh9zNr6AH67Y6uMCvlRFaF108GQruRQ2Z6WqKpRW46cg3CXYq
DGeQ0DtPURGQS0a20ecN9Htie7Os0CT6E04nMWj6PMFXGlTJjr5q6CrKnI6DScGFEec5f0PWbmps
wHeVl8NsKJ234558yGQ75T+zacmlTz7ULcvCsYNlxDVYuTZcCEo2EgkjyZOPJkU0skG9PPr54NUg
HIp+zbacRsjdaVi57QvtN0UgvwQpsySByk8M8vQOaPYzzo5fo5l/BDdpsudET1qiPQMFbV1MDfyA
0opHKMWP6aUecw7uJaHdoQjNDOouNhHjyaMVGCP5zyHKNgApcmA/EgjXOGH8S6T1exm53bdmRN5e
c2P9HhseD9yTrY6/Y5kd8NLqwYLToJqfZRsXL1d8HxyO30Uqx/N8qVlCOxoN9lQ8q1FJpEaocSWQ
WSNo8QacBrvERNEe6DBeAby8g1hn8+BNlX9GsWATkF0TIF8sm7i+yUJruvWdAfsXNSEGVwAyRqVz
slFf/OiVkNOVOn+KyqlZDWDkO1MzSq0466pZbNQVUrSBk5vbcgIgXPL20rpR+eQDBXvfemGgm00M
XMu6cXn+5Axd+YTIK+CNlbgnx6jMr0BJeTfUa9Lm58DrcV4EenWgVc1jfA/VmqU60OJBJA/UzSdn
WgMLZO+o23kV0oMIcG+pOyZhi9NY460tdVNwhSYHZDesgEaRideOdQl6Cxr13D65dB12qDSqD2Zz
g5DBHQ1i65qsKmfU94WmWRPYlrMGBRnNscPmAKGkIgsv+N8KL3Slyeob+LLl3jRKZ1qZddgjAD+C
Cd4ocDAsoMysrqiJoApwDBM0S/dvfss0mkEuNG3p/t+XWm75x1J/fILlHn/40QBrpTj0xkMYQ2RZ
g0pIuaLLpQHxh7MurWpYQSghPy0DLAElfV0W/0yh/jLsqRWXLl39eYO8Q0bSYGA5/J+XievPD0Z3
oU8yG5e7ktFtartcubZxN4kEZzf1IZYp1J1d6JKmVFX6AuXN+qBZSXnbQRrSQSrozBVjJzXV6AAF
ooVVMJrWh03SVZptNYgaXUb1DQA2WrTbRmSolficSzPKFGi5gZmXxT7pqN2ecjyJ6K7LwAh6HenK
7Mq9GDtzEffuJqsSP5jv+LkwolQo3AaHt6R754LjlFwb6XpeiibH4jVnMr6Zl8qFUW3iRKtnF1/z
rxZIiHZgmBBHV+jiOF+xvP+4+ouNXAbPZjm+2JhHDf+8WmyuWmZZlQYWWw2W0CC18Y0HvZt/X/UM
3FQxmNSpGzqZfy9MSGjLzLyJlUcNebV93Dl9QIO17fn3JeItRS31yzxJCigFoogHkS9ARLlo+Y1n
WVfQpNQ/q8m5aq5e/bQFu8YMFxwWL0zbM0tycDP5enhgzfBEgHSCoUcKi45IwGxfTORB9qKeblBl
vtJHHAhyJ70FgZ59lyYpu+KBtKEeNdoENufc6n72Y5Qh09cBkVf5dRt4bggWA1ZEpya31Xm+dl+7
z6ssNT5sdNXntvsax2O+0suCvc6j0U43/IdMiOzOcZzsDrzX7rntphOZIA6R3XUA4t+EeJZBNW+I
AnLr+7sYZEy35EVN17T7zCrlhXpDkmZ3DS9fSsbBpKFWJtPQgrPC1czosNj60moCL9WzHbnQQC4K
FF2UKOIhG60Z15ATjTo7Wy93jZiwdtkABuplvcjKzQMzBuC1DA8fOC0n72S73R1Nox8JuIgaSqXV
l9WNGjS86fwRlh8hw4lSgv3ruph42NwOPovPyycTLExWBmgSUZOKXxj5tm4TrjTNZV9+qtoMASM1
QVdFLtT4EzhAWqM15p+KFmW9D9G9ohDBclu9495eq4FbX37Svum1o+7Jb8svDgFS8P6L/LB8uoE7
/k0ZvdJa89/QHyoVdR1v5u5U2UcwbEhVTCMPzIRIglYWw/e07R7NvMgeU0g2HpmuA6Gr7NCzs7Sy
u07YhwP86bXbDlRGB6+o7CcBojty0l3TCDpXby6J5WhrzSmLlYAA30M/GM+yG/lFqp5b+dMWWBEw
J9e+8dC4Q3PrgfSq8zLjgUy9AWqvqIiSE9mGPqr2RVLqwTzBMaOHwdiGQhhg4gRED/vqPj3Q4uDE
zY6Iihgr6tIEH/8smmsMd2TqJ4QS86FvdrQ4qk2Kc2rxXzRIH1dLjBNSuNHNfPfOkkCbJe6GFvNY
Jq+6XV3Jnxo/Tb+XGTPO1BuwPdyFzOxBJ4IfaNKG6A5IlTUNkqmERObKbsLhSN1sqqw9SxCsIxf6
CBKVcfr0QAaNQePFryd9Tx8AtB76MRIDjpI4U8nkRU+s/m6ymbitJvkzlL7/DdLu4waKgOM+GtCN
hbYG6RYwmqnvn6umgAIfKqi/gafQBiVu0Z2qPgF0zbybzT0U+ERdgy8EMZrg48QNCrX9jNNbsPkZ
Uh+nnlerL0A9K20hJm5Y9xo+dhWFL5S/jnT+LlpRPlZIsu1FC4kfRGn9R+VAqW3sAd/t9k1DkPM9
dQCAzKT9O7Pymy4fzVeRdiP0QE1+51pJv/NqcziGtZshTpHpYA20h8dshDIuh0DnDzUdGqX27wTT
WYFgMP5Fw21o5fjXyHWUJKg68sTTwGxhZCg+y+PhGRoV4HKGfXGTqvo89xnSiAiozW4uau/JDdUR
H6uNym1ZLUl/hER0AMnjETTfKO/QVsX4s2Ax0KW++QLZ4RqgRKPYt0OXPde9fWaVEb+jnicPKsCj
r4KZ+qU0RqTWrDF5/5wpc4hR0MzSjQDbtix9raUpEkQRz5/pikduNl/Jv9j+5hfpho7nZpV/ybNp
rjWewAy2/5LVm3NszvigOZN7oPTaPMqQJds4Wo0yk88cHTnTKnnd7sk+pPmKT0jsXqu+qnYu6Ade
zKKa+azc3DM2meU1B6CQIM6blzOfFfbSsKcdCLRNX3tW/h7iZKhSA0zBGUvwKJuVNDcKOx/Erg8e
7DrO/kNfBqlYhYkIT34G2RFAZbLyWkwOEi6GXNMA8oTlNYGGoLVOp2ENDFV4WtzC0Ym3Y5SzYLBR
zSkB1DiJou8fY2nyDVjKhu3cnUDEZrsNPpLJ+kchjQkErvmZBqmRDIRhKOq6ox6tNmTGx2q2IT9W
iywt2vaCd4h4eWa2Is4syA+dpWc0V+q1et7uU79oAupSgyAviDmj9mrXPgCbyqMFgVhgKykRsv1l
jdlDTfj3Gn+7i1VD+7XqwT0Zj3b1oGXGibgZQqiT7jPUWm0G9aWARl+iYtHypoZo94Mtp5MO8dcN
Ho7sFLdRHHTeZJ/brLSeddClz7R1gpdHsFBW6wiouW/kFua1fTb0aOeZZY+ievedvjFtC+GKGjGL
u07Xu1MX9d5aj7LkXRSXsrb8tz4D7erUTclRL3L+oCbSeJOV0NAxAReyksw9ZDnWcVvT/Rkh4BPH
nXxHtlQGve3Ht5lnGBBzncAyapUTRJSzD18HiiwCcox8bSB52oOhF9wftr4e6MrCUVVy4SFcgKt5
VF1Z8XenG6Di7qFMSDUgxRTRrgWgd+d0NpKyAk+iDtsI8PuzaefjOXNXM6TWFV/a/MeIu3Hdugi6
0t8yj/v0DspySoPr1vF15y0H1y7EFOWbOQ16ILJUQksvkvvO7bW9jkznjURJeIC83PRaD8OZOLR9
DvbOpJRvep1DDhL1F5pMi0eO0nuUbuMqairIhuKR/Kil4sO2jNIV1/V2I3kDZiAbD0qUaBRH+sih
m+dnt26+z59Y/ShuBbIv8ihisYdiQfrkF9W5LDX/MQXh0xFPFPUtlOObsuc63hZmHNtHl4Eq5d/2
CYmMVWm09R6Pv+GCDf9wmRxXQh/aLneZWSWrWh8gQkAjLE6mVVc78a6UI3TNNOggeL4KaqnuYmNZ
Pu6BbWvuetW0INZH9gI26tLAYitb1m7r0OwDQrkR3g1n4Dtmu+GB8G2LXWPptNOBHV7lRNO6KFv5
VnOH3Fq74QJPj0gzzBueOdomUVeRO35cke1vowCWgj4HWMldiv+eo4fUwbadWPXUNPynhSjjz6Ru
twjEyTejCLM18FPjVXgeIntG2W55ztzA5JO2Cr3COHvEiECBYuo7iMhhnxMdyUQNU1FkukKaAlqu
1QQhWoBXtykTqFZWBXcE4iIbCACgf2O5FwRyyquvHr9cmK/m1On71HbwSK60ITvYuoa3RJ1BA71v
IxtiOkb6M8S3wjNd53vlx+nacJzi6me6d4qnst0MggvUeqNeHGqeP+22+D2WfffoxUm3C8OyOESF
A6U0tRh5TBYU15PW+Y7QfroO2cTXTPfGPSgECaNOjc95vQmZY26oK1G8d+9+ONiWs3OLAnDxsXuY
eIjS/iwpDshpoMAQCg93UAb5sNXsooXpgcfu5m+aFaGFV60anFQqnvFYXwOyKLUHRNfwW5BJVK2p
9j9D6mqPXK+JVxhUnkCk2NzFCMbMNurSANDt3d4KNAYChN7uzSeUgfdH26wUN7WH8GEDaYil64JA
Eb9X65JaERDSnusHmWIYh1Trs9s20QNzuvzcj1kYEKO3+49dlFZ+Li0lz4QI/AZcvjlECasVvrbG
O/g2BDD/Zn7LhDuC6wV/iNxJ+gfda0A4pB61Y/zh28dgNLZMEd/HBsirRYhEFs6G05utQ5lnEOML
5GI+7ATEAEfmbCf/iafhJtIm1Bh0Xba3ZRJvkeRAXs+b8FxErhzsNigKyfJ8b2RF94084i6xdynE
+VbYbBXBTD3fafqw+2ufiOeRL0OVjOP5e9MFNVzstlA/+y/Gzmy5bWRb06+yY183ohMzcKJPX3Cm
OEiiJMvyDUK2y5jnGU/fH5KqLdmuU9UVFQjmCJgigMy1/kF+pW31sShbifj3e/n9l2H/W+svY987
d/NUpaO028mfbvqRpCtW6OVhIAKwySpVf8iAhGFznE3fc++2GHrvD30qf+im4zy1icrO0h+8Iyjw
6jqmTQtlnY0wleT9Jkaj2kZKkBN7mtdA7bzg6edD4k76UojXd870O6+6QExin5aY+xgwr3srrTEo
Hts3JvZ7PzwZWJt36ZMhasHvtK/Qpkn1TWICLg7jsjhBgs/WwJ7KT5WtfpPURsX6xmMr/v4+RoRT
sFI886W1+GNK1hoI43LzXnTrodxgjxxsEtv3j+YI9cocniX6Pc87rOkCbzw7htMftZaNTFh66msd
Xzvow4MY1AXZghKECLdEzgqTsLBRHKUNTToXzbkoW/UObqdsZa+oPcnWvxobWwGZizRDQFXJziwT
WFdiQKuVg3MoW8FSc67vKwvBgLF5KVsn13+0se1c8KNdoXDrp/eBPxMY2vCIUrdpfMvgEK+Q1TBu
lQLXv1Gx4yc/yas1TlLTCcpXcmMVsbWdily/06PCXHamFbx0WnZJk9z4AbEffKPbfg/KP4fbQQt8
o4s1hPx5V6CP4BKKcdOj2XQe6IHhk7z9Zb1mZNbWLqqr+5A7aukd3O5DlmGM9G5IlBZBszXbADHc
CUOi9wa1MDD8UO5QsEGJqgC1T3BlUZphf5DFZszfipJ6yNvhY+v4c1G2RgJ62P84Np/A6JRZukLa
9mjWdrZ35wUWaEQc2ZwyDU6yLA9zFy+fsn0U2+FRZfEp9Qyitv/DM/PgzuoH4yKm+CzFEPSs17fA
RqON7DWm0x+w9Pw71rbXXrJaG3V6DQm95pXrf+ZCv+LaK6sLa9M6tb4mQglAeKjEc6ijDcd97d1n
QY0eNw//ExwZclBeFxB06fXTBFQcc8RavzR53SxzNRs+R67+2rl2/IdWNgyf81BmUrJVEvF3y8Vo
dfBNgSGbzz3t12ij9CNpkk4NT56qvCaKZ1wXlF2spsc8Cl7lMk1uEBxYrgtH7+IbuVhzDX6DkOGL
tVTzkrpe7eAlJ6XiVTErf8n6Zmihdsz1Ru8s37vKemw6E14MbrlAsHfaQppJn23sxTPVCb6mHjRo
Gy22c5QE/dmBQA3UoAm+RlgDmALtDc0Ove3PI2M1nO6yVH/OWNmckGDKTqx6sxM7kGhnDsonRw/D
gx6FG19Ly4ckibo7K7YBtPQ4gw7EXJaVJ8ROtiqd2Rx93/lybRWj9b2G/HFgccSuxTIULC+JkMm+
8oBw3cbsM+VWlsLStVb//tf//r//59vwX/4f+R0wUj/P/pW16V0eZk393/+2xL//VVyr99//+9+G
6+iOaRpoWJgu6iOW5dD+7fVCEpze6v8KGvTGcCPSHow6rx8abYUBQfo9yjwfbppfErp1jZ3uzqoK
MOkvTTxCw21b+zupc9Ln2bdOWV33sX4fxAcYK9tYrrB60+x2QM3M5GxNQbp1pK4cdqnGIhjLcHt1
GYzD5qcyPOJzABDmfZkRxWa0IhuTYhCCMpE8+LH3sU52LtNkJfiN32BPDHp2PphZOpz0+TBETbXJ
eeihyPRna1K1nxHTT3dmJ1ixm6lVgUdyumsXOVZ2lhPgpiAWf//VG9rvX71lGRa/LNMkB20ZP3/1
yOPlSl/b1kPTh+OOJLAPakqd1qmhlC9VTNJkXk70Ezzo0jGqO9nDgvMEVVsAE/vrXlXmKTdp4HyY
pxezzIY+tJgVKzemWQcvSVhpq0iP+5ONJeahLNDJGMlNfZoQfebrtb7PXdGfBuM9dxUeTiN+Mh7l
baZW420bRPqNYWg8c6E02P/wu3T1X78cQxD15dsxgIZYpmX+/OX0Tlw6QOezh+si3SpMePm58YkM
RX6Po2x3D1X/ST4OwzpTNvKRJ4tzL+Ba2f1Y4FWsBe4rMeB2bZlphmoaD6YgqzFrMM3ms9ZWJ3te
I/JSvGSRyJ9NpcAyqOjpOubGobbvAiWv7gDab0jYmw/5rKZfom2L3EHsHWQdkmHxtinQf5StckAV
Dhtz1uUnaoZrbRUa8Pb0dElwKtpPdoZqv5dBeRw8NDP0Pq6WtQeLMGge8K43H37pa6h3taXtHZw7
flnaS4c5rTXdm7lR2s9NnQ87qSfowfJXHFUj/KPq3fSxmQ9ECovKjBAAo5CGVrfooB7epG6RPWqt
Wm0UdcrXslWO7vvkOjpHvPf2Gm80Ck2sNaOJP4jLd409P5XVZiMbSk0E//CLMNyffhGmEI7K/yaO
2TY0ZFufb6cPTyqeLNqIlIz/YPKKwj5ODOdeRV5Z8gzD8pPq1tqrXIQZSjccfdMbzkrgskRTKqwg
o/gkXWWvLrHSPPZqDys/Vm5RFItmdnsLAQHivVNGmMvE5UEOkg2y+D/WXSfzRext69oBZTPqTrKz
+0k9CMNRD/KTMcR6ucjCEbQViSKxM5xo/978W59rhVG123949vz82J+/TASgLENYjqshROdaP3+Z
cVAJNUmFd7GHeiQVm7oLFf7CnRYqLqDvVF13iZu95MJcy7Wu7FFVASy93uhRuEV4ljRi4cA97opd
TZ5hfs5W89P1wwGS0alrMW+jg6zG44OgkxoQTvOnbFnFKvKumkjvVTcOFzLYIhtEqrw1kJ0JiRIg
664YbbaMigItG89N7i1wLn//rbj2bz8x3bCFaasakrvC0H/5VlhRGX7WJNZFYJd70mfDDKRNYiBs
s8ut1ET1rShaDcV9aE3J6oP0co6hgZRLlnXo50GMdZCSl9LKnj2CgxusZlVXkYIWd1ovJRQwN5Hn
wArZP5gzYjDyt3Zb2M/vvWoLdJotsG7s59BQ4UWIYoSKv5PFdq7rHRhKwaj/Vif7FXOo6dp57ifr
xtphqW0oL9Us772w/cl44DGMr4jmRyh1WeVetoQlHltehQ2XbP3Q2zXqGoNcwz0GrTb/BMYv/JyK
TaTV0y4zAarM9SIfLJ4RBBVRTWHHj2C/AxjfdBZd7Q4P2kwgKSAik7plpzSX5rZ+xEEpaQjLYREW
+Bnyzr3q7TH3Ls5tEyIzPzXewUntz0nWNhdZlfPqWiXkMDayKBvUBAqVUF///jeimb/dOi5+G66K
uYBrGuzC5/YPz6HRFbzuRr28BIE6R52z56iuwq9ZD+jQGyxxR+YnBJ4HABh9veBrgSIG+X3vpSCt
tME3FZUM2woffx7pVp1gAzMe3VQJ4biixWL1UUVMCrlaWXTCaR0U7fTQBTaqIn62CWdHvCJX8hMy
sUBN5yI7jGbn2LPKzVxMK8RHS8ccdrII0ehtSlnECnkdAjVbOzq/cskICj2tXoeT1XygXsMWZ2VU
VVfiEIGqaZ8YUN2u1GszRUgCJzD1Sr3GbS6/9XTzA/W68Id63fZpez2FPM8IMQfctxbbL5pmt/eW
5vq3cQf/dYDE86K3Gk7hQqRHEAr2o+qXey8o1BdURZoNz1RvK7tFEfrnBbmuvnHAO3XsIGS9ZTSv
79Pq/kQEeB4upy3a3CcUXxzr1pjAjWLdOJZd8IjmugE+h2hdZdf7sSYjAK3AXqJ+EX5n+ZQt0qn0
nuJu0laeMiS3GdjQXZt32l7OZDZkAN9n6kXqX9xigJyMT1bnDUsN0ziC03CTnfkg682qGde1qbdL
1Zre6mSD7DcwShdCv87hhFtMrOpbxyeCkhlt+gUB+BvpDNlEzcEcJvcFEKO1jOwxgD+BfardVOpu
CAnYq5qucwVO+sUJ65vay54gM8S3gsfh/cjGCM8LDK7NvHskz+VjZ+fnj3k61dgEFN1WFq0yafd1
B3BcFjFh1u/qWmyiVs/vibCrq1wk9kUr8+RWlPZWHQf7IquG0GtWnuZNG32u04yyxrnj2t3rk+ys
FdleBmsxDULdMLH2MmAUyAzZXNcMNtjoTkAIZ7HkIN32omTqfViZBPXyeq97Vfmj0+JXPZocOK+1
t2SbbtyVql5vjaRWwANNyDXA4twUYZtf/mqeJN4PaVFuCVh067LDEi8Li0sxs1GAQeKSPBNRMiXH
tLFOMm4p6uTBxDhA9rUmnlJOWJKTH8bPTp6vpjEfn6IYgoZTWiq5FnbsrG4NCBo5L9JZ3NBMihXE
ouGmr5qKDFzf9fGpjvJyWavCvUefNNjqThHiOJOPx1gjOg8k0X6wNBIFVh44X+FUrZPUN374rXvo
GjIycjhwAPfe8INwC6Bp2vz9k1D/9W3JqsEQuuDFYKmqyjPl5wchYaiy0QalwzBeJcTae6SXJGUA
uak7N2jVHVJhRERkXYd3VNB0j1NjlRjeoJJv2YV6H3UZ64G+TL/l/CoBlxnP7z3A8Pskqr1wZ88S
K1JnpUVklf1P566lqEo7G9jKT1g4Yoy79Os6va4jdNDHy9YY43MbNNqdbBBkQO7+/mtQf12Xzl+D
KVg3zP9Zltxhf3gf2MMAztsR7fkN0267M5OUW17gfIyIF2EAXZvQy3y/6RNfXxmDXv76MJAjigSQ
v7z7gwI9OzJl0fLvL9lQf1nn2KqjOg5/OYeHh/HbzhOmqYrRYBidrwv6ybMrlND98Asx4WQOyqO2
E29L1xPbP6vlO75SgVL9Xu2j23itFnobfsFq4713HTX2ygzLDI2mtQxzprYbPmkmWi55sh6DGuFg
Uh6rLFaDi+KXb58wQjBWfQvNI/NVYzXOn977ZVjk/cN2XO4f3iMhJu90tsEGGwvdcg1B+eefcz9O
Q1hNZrwbPahe5lLHlKWbsNq2WWgSQLIv/dRjqDsTTvo2vgP0Vn167+EpxkR+SBsWve/h2qhBZQiH
ASunAIHphHcOLNA8eDBFWt70c6ssyoNPIni0Bv8YGAKvqv+Mz3ozhiesql9Ff/j734A2Rxd+/udy
8zo2KiGGZttwsn7+50K1SEcyWf7uyuHSi+U1IkNs3z1pfkbiEg2Vaj7Ek1+jA059N2Zw2hCoXsQW
Ko5+2yHMJ2zC1r6mb0e0nAP2C1B3P5Tf2yUnzKn+4dfMH0mfowEf/jGm0PiXuK6uEeExHOfXKJbA
1Te3w6DeJm1s3LTYhS9BCoFg603/c5i6SOABPHfsCqakMYQLWQ8CyN6gxUgCOsyCz67IE8yOTOus
knN4SsmLym5ZbmYHPyDsIou5iSx1HfUCUceQ1fLQFDdkzL4Ctop+pMWZRSNvpMzXyUh5zsssNbwk
MtheDC9pNqkoy2OTdPYNSeR+21TGdAc321/xKNee53m6xgt/TNPbPJqC0qNFMrEozqof8AJBQbI7
A7Q/OX6c32jc3eocHmpRoPLb06Q8VehunGUvWS2LY1tOO9jPr7JeVslGeRi70lupLPuX1zPIynqe
slaHbtFmmb+VdR9O5tjNth2j+vChLu2y9NiIcmX2JX6Tcog8lQn5a6slVfqxTvZRzCqfPdA6Aha/
XzVW1OwJHeFuWWmVe1+ggpjAHMPFUYWf6STZCrafZh6jQiNcH6seMnmt0h1kOXdyf9n4asjqdlwn
Xm3hqjbF4xIBZd4oVpM+2G1gnybDu7WMgNJc1SaeuqgbYeIVYqbkb3zjoBjpj/cevSl+IIJt82g3
YtaLjCQRZ+8bG5tlOYc7T4RwOqIFrXmSPYykjHfExglAz42yTo+NNaGr4O56ptQdN+k4TqvrHCEr
3miKbu1qG9YxSnHzOK12srXqqvb6OkPulfc6/pbvk9rqFK4gehZbOasxFd45TPwbxxRmvoQOiCNF
4Y27RFzP0/ieccS65Vl2l/MMpPUXDUKaN7LoBY4xs3bAdc6XIA+lj55GYmlHOcp3fGVXFfxN5FXJ
Ol2DjkCu+yz7h0aIOIenBiv53YyD90XP6/DooA3HM6bbaIFhXBB6NC76hBQWfhLuurHMIFsOSrzA
sSW9l13AGOhQ2HAjDTUtX2uR0WzdDjXhOnlN+iTZDJMR7g1FKz4lk8cCxE5eQUDWK6vJtQOuo8NF
6bqvaunFr+CiWEpkjXp2fDe+ZXVqLWRDZg0/utJW7kMvj49T3SQreQIi4wdnhjPm3XhGqg8Z+4E/
hTxJ4j3mhaujvjok26To3W1tKMVnrLeXo6i8jZbUUEtd0jhKc+ijktxDSzBwydMl2quxLeBY85UR
eRSLYghFufR4iHmqn93LVtUKu5XFzn8ri4HigmfCePU6VcVvuCRGc3bcVjxgiBFuPI1AniyWWSVu
oTTurn2bAX42VgH5xqv1b3I2u7CVLSa75pJduPqgKYNxSfWDbLvWZDAhUhBv10t1lCa7Yc+C1cp8
5XrC/goREWhDNS9N4rFv1zzHRCOSdVt5HW0ujKNuZG/X3FvOLXDi7HrN889hg7ZBvpZnTUwQ7JNt
k0mfTzAf5HUTb+6v1/V31ywHDbXy2zX7cYVgP3m32yYbNr0Sm9u2cvcFuTk4aG0BsEPpWFrIj2PS
VsBWyYkUoW3uXNniKDlsxSzB1u3as4HUEZmOj2vbjAuZ5+hBVG+80HmO9QAjaVknkBcNjvLjtbbo
NLEAaudlSrwKQl4AevwQ1SV8jgqVN5YgyQO8y+ShTHGk7N172QHQgL4WUKnWsliIWLswWHaUQ3AA
c1Z90GcbWVc7JIvbcIkV6rjPu2T5Nox566ABl9OW6G5rXfIgfLO5HVVr+94jLceWf2ab7+Rc7dS4
J76RrFuWRXGQ/eTQyh+wYxNDvZd12SD642hEL1M5tXtHL5MVkd1oazSDeSPiLD35Q8VKfVh5WbF3
4hx7K5GliyQoxj+CaZNkdv1jTKZv7KC1T05OciGqvAxMOMJ3U22wsdQa/37w0JHJOi39oqkOuWIG
AZhlp9Nor5GpI8TfTOlFnnkYc/MmigZrjzTgtnAs5IW0yT40UfCH3mslaVIFcUvLMU8hb42NUfgq
bDoss8e4dJfCA/Og1OvSQJgjAWXx6vjijIT2nP4kauMMfMkRQIEg1PLvSut/K3F2/WwNIl4a/eg9
1OhTrrBhENA+prdzw+Ivbn45b9j6zj18CGhzQdB/AiUMwVkFUfDT+bDohs+X18XGHQsUzFE/31Ro
gKy8BAudrFNZcI+d+goxb+F1Wv3i1lDtA1TjdoJYxifXsG7KdJ61ctWlM2F0pA+depuFMbkcOZJY
pBeU44PnqsWNjZn0Wg5Is+2kRc4XqCUJBjl9vQem7zxOrnUn2ycrIqarlv05KAjPw27E73w+U+r6
CH0Z9iO3XbMfRBBvSq3yvnjV5jpQd7q11k75jSqIcGHy9/l6IaBmF0rGFxezIThp5G+W+TwhwKWb
PGyzT5MTjDsNKvgmbdr2JS7Gheyg6PDz8O5LD4gvlRfXwXxKnqo2IW/XrBrufDAQRwsFzJVsUMx6
4/LUfG4d3dg6SJVug3hQnnODv/x8TiTuytUUOAkpXBA/eCSX168rx1h9Ad7Fv1gKDjXebCIsR1QR
iB8CSS/NZPnbYSqqHS4k46cpx2dl/qLjFF0FBDDTkzUpLhC8SFtMvJKeSFY9lSMOHiF4gl3ux9iG
XRPfZL9NtBOIZ1mkLmchGNmg+vaDMmDOOb9NKyUyL8V8cBLWdqUeKWv5+gzdjgbnW2AN9fWFWqTh
tM3R/VnKQbJXB3p3ZDl5kiVraF1cN3pew3mubVnmqjcwqBY2qJinxFCU+9gvDqrX+c+DnfPlQPa8
xiKrSgXmJNJhLVut1E9WCqm7vQw+giT9kRSOOMvSPKMGiuIpm2dEng5hdeKXZsl5/ySLJwF+k5BC
jmBPnWNrdqxOu3LQdr3d3mpzA1w3SGQfmpWh2PHQt/ZTEeFhBy7LOXqm9ufHMbBw2ZmG7776pTd8
xL7bLiUI5urxMrCDZunwjtyWujDiJXaMW61z9HMN3+QyVSI46am4feucKST8hjZdXcsa8UIYmmWD
0808WZ3hQyqi+yR0kwupcQL+gftHayW0aa2TrrWm5mcmT1Qb+be2aNQ1SHSxBu+so8RlRc+Jr1jr
VHFzjG0olj2S7F4QF0dZHHRtBwaNVVTumQ/ZVKzzMYuf/aAikzGberGQjp9xS3C2lfDeWqNkiFco
No172doJ+9XIg+pWDlX89aQLGAtJWdwRfHmS50kzo7yRF5XO80MZ/+uLkq0p0Ud5UQoKnywW4nLr
jZM4SpTnFe85FzMS4AuPncxVLEB2ucoIfECG+opHgH3uZEsxgfeJrp3knOHcyUzTaVU2/pot/RJY
UvQADmR60kG7xw3sYFkSfc4SDTV2WXJUfa9PIr6WkmI86n7e38k2r3Fv0etybmVJ88VDibTktQSq
8rkdbPUs2zI//aoGZnhVDRc4zJMbMfrT9RSiShbcG95RaoMjsFotMncEEDJfnNfmaBaoiXOQrRnv
+YWaGuRpZCv+79xTCUjb1hdPlu0my1ScGquK96TG8sfJsqNtrAh1JYt+IpqTU3mfbWGF/IrxKfVH
1MZko2g4Va7X7k1WK/njEHf5JosI0cvW3tPTYz3yRLuObdBJcZJH2TXNkConUM/CfT5p0PbdGseH
hOw7E7koMNyA/k+qvj4nOtYCSZyqK/Lr9dks8fkFlMPHKABjMeLYsLlWloFLU1mrd1HaGXtCDyOW
cPMcAiBIqqefqz7YDxMYdcQRswfV7dNzGQZnoahKDlh0YsOm6tgJza1mWDcHbwRx5qVl/iDrMLr6
YqYaQKy5KnR7TOPnjdAoJxhVWAtaXvP0ZfygAp3yAswdZVGO0IpNEHfiImvUgLXeaCbxRrYFY9zf
EQa5dpc9+gHD67YgkiSLDmFPhPu7y2QPX5DKaY6yulGANfID7W5k0a9LA6YRdAFZlIe+0h71JklO
8kzuBL0i5O0FZYkLlQdhrvDeWPFDSe56YxBrXbTdmidNucma3F7JgV2uKpf+j+u/ti7daTVCNgeW
xyxTpGu3cRJttWDMHmR3MyMxq4lJe7t8xzfYA5nPbozf1BK+KHx8f4mzE8retq7fxfaMzFacm/cq
+Ske7A1IvuEkS9cqDDdIGw7DFkLt23B0/nWg42O3ROlgHxSDvU4MeA4jKNi7LnLS68Grndlwwbtx
2xyZmbRG7m4Ysrd+utv2m9bG2M8NinDVx756Ip/dnEACpqt4SIJv3l6Gmd/bhdH9bbscz6s5ZfOX
5BuyXPaqJEV0aBu4+dId/b0oRXTei1CHkJ+ZO0NTpDPL76f3Vjm2Bpa5qlwx7B0yWLe1rv6QKWHL
CZBoqyprK1PCrNpOI0YEl4ZVqOzlRfbT2KNX7Ke9u7l6KGnqU9eGzb1ruOV9oiefJBKmiHxnYxeF
u2l5dZKSXYwWtEpIxvn2XWcrUar0GLBtieMwKEAB/dlFamzFQ1CukMIZ1mOfx+PCdrM7dA+jvQRI
XeskTMoamnp1NXfD8xuASDGggG4Jhy8NIeVgMoDsZhBn0P3Tn2QrFmMYHOPrkMS9vxl84nSF0qOm
qWq5OAWxu1bJjt3p82FE/eLOT4uvo1bFN7Ik651Wexsq6+RBWMqwGtm03Zo6Wsch4tSH0a67RzNu
63VTBvWmn4uGotp7K/LDpWzNjci9LSvjRjbKqqLrVq4u1HtZwi8Hed4xzQ94sH+cTaib0K+se5yy
m4sSn1ot6+/V2f68T0mhu14jFrJN1lm+go1V2BMQmvvLOjc+NVWrHbsoPb8PtMZBLGTxl4F6ZpIW
ZxB8sJ4wxfR2JjkgSjNvl2uOk5wz1gmILqiEsHx7pyiZdsi83vrtEyv8jWp7oL8aokdE0ohSzCwE
4AF92ZlHWWoHxTxgjPEqS/IA5H9cRjidb/W0R6i7c/xLRzx1Hiyn8cJGme/ucNXVMarb84xNYJrH
vleCixUAkkoyPCCnT5r8J0XIWq+MwHKQQOXrk4eoqg6JrisnWRp7eLRDr36Spcruu2OVO9M2IXN2
DP0AR8n5EP/nkxm67baJyxfZI1HLtx6yOCbJ0jSKCFtCo0GCFhLQhGXtwkUt+9yXiXsr5oZ0bsgN
wKwIwkLTz3v3FrLx2wjYrj+mQoOuYyb7boYo6Opk3BuoX05afUlnmILNo31XF4RRZAdZ189iQApY
2OugOleMe9vdZPbJMoelFWshYOnMOMtD7w7YsOGhu+kwVGJDT0PgzEDncW4x4C8OOiE12U+2Ai58
7HBl20llrcy1sESxnIMU1nJVNPYXskGW51bF87+B+YR/H+AllLm99vD+yVfGYFXMdYpPqxG7H1vf
+w25ecTs5mvQ9+ULwVnSIfz5z+RdtUtJNlLWV3jQEzari50YwvIlYJuUDoX1qWtZ8CDByZZ7rn8f
nuFSc6iAZt81Goo1Ez5Oz2wkEECfP1Vznfwk62Sr7Nd3VfBrq+P2b2PzyquWbh9oW2XSIck1ASJJ
KPHfAEBZy6r3evkptxr/1DpGvXXNeHo0Eu+kYNLxff4AZLKXHzCFv9bYFU6+Vytyj79EG7XBjVKp
d4nHHiKUfzn5sXYnzHqcsSdAwt/Umg+yQZ+04Mb9c4TDv/R8pQLZGLeA8dCnlZYPzbZ3SvWRP6Wy
7RM/W8liUoM0NgnbLGSxHmK2aawU/CrU2qWuaJu+jyKwQwx1QTguSu68g9Lo6qOcuIpKAqtzMbCY
2M2ItXtEeNEJHp07BMbWRaANZ3cmB8UDFqHC9FcdrCdS2V5j6M8ohiFpGKfFUnUT41mxMqK1SlbC
cyv156qoX0ZTT+584p+PfzFIUUexynLNOmXYaitKFLNWWvk+qEvumFUoP/TTijeWtbN0y9ykipZt
RzDexMd5+cqiXhvsrOaXryw2+KkupzQo78cxMW60xFWWyECNnwWiScuuNdMjIZfuGUxaZuCZIHsF
haFAN3OHz66DaC+CT+lR7xTZSw7+q166AhckU62AaEjcPRvKSc5QNO3baWXxl9PSq076fFMqvboi
f5ie3w+Rjh5cIU7vNanKe3wBJmtZVWZxlA24i2RnyO/tUSDs+zlLuZd5zzzhEmbt0rE0NzGZz89d
Va+SGbMU2ZgY+EXjHCOUYG+HDsvzK5iJkV4VxU9J2byNVL30OlJ2SP4zstRS/TpSop2wmLwf82YX
4lXxWmfbAcGqHxVOlIuy6KwnE5WOdd714akqlfhQKYO2cU0rfyDSQm7L7oxv7dQu5Kg4H1/aYAqf
G4LxK1BlwTkwSK2qJvE7SLDxJaq9YOmnSfk17B1UHsicxR5vVKWoP0+hW6LZUge3yEV2e6fKX1j0
p6tyMIhFYbyE3tPofGHBCaa2DX/MRicxrLeXLFXtpZeb4Z3aeNrOcWJrl+sqSSLw99j09sOLYeXY
2PBuVRXvpeWF0Kqme/ZKNX/soBAsCzxCdqqb54+CVBV0T3daFkZQPPZjL24b3BK57/JH2cMcnJ0/
jcmdrLIqt15GjhPsZf/J78xtmarJSrYSxG/OyKPdy1PJKicYVljttPey1AS6C98IHxM5dxhWysbC
UxlpWC7G8vUcEGzxRfYd8rQ6p6EJ4ztUdMx0wvSR0NW5S7L8ix6CkTaQ9LmpHAds7QSpo1bzL6M3
oubZGvwo8PL4XIivsruigk0aHBb2sogug503/Uuut+UOZ716I6vxMV01RpTCpUi1fa4F5VpO2inm
Tc7N+GhlDZQ83diDIYsvcW7g22MA7q7tDn+qvPN4FZa8q4kmX4oGlFEwdpC8sj5eWn7V7lDxUkiQ
zuX/z8HXqeaz/eUEqo8LaNTkqK/Mig0NzH70LJ4iFTGyVi3MhazP1GFaFX6vX7tV2fChW+MkH7tZ
LJb2gnXyaQylJThJxO9h3LiL2lbxS2gm41ngvJuhB/1JCDe4tawyWEzzQ5T1Qbd14WasZdEqTfLw
BAqOsujpT51vNZ8CvTLOQ+rHpDGZrLNMyMQtEodRt7DI+X+Dzb4SWkZwAmDTIVJd94uh4yaHdaK4
INbSbYa4UQ6eW7YHyN3ORg8L5T4aEXwL4Hh/Mbv2rMnxU4wMVB9W34sMi4rBbnoUWvEeLjw3O9vF
2O6RsR53kVc3t+mooCqMFcknEkR/pFEX/PDFztR0rqNUtScncQbcaLj3lJlkFkWluoUZ0N40wYRb
a5eZ6xDtz0cxPyjYvQ9fFatGy5qYGH6R3S7WhbcblcpfNbWmP2Vh4+yKkiCELI5AynaxEkfXIian
+k5z6/ha7H3u0hTrs5XII+MpEQPZcj3LeL9SbMxooGjl18426epdiZHitdWq/GZnExG6jg1ym3Ve
EmA1OI8tLLIn9ahi/zhfFfSeFNs4pbu2piZE0tYRqFDOra5bhDtfVcZra+J6ytbvVHFtnZLI25Ji
h4wxz1zZJEKwBNevraaK07OpITgupwpCoW9Fg46qLPJuU7dTWyNbMI/Nhn7aaqaHacp8XrXThi32
bVC1xnpfO0Wz88bsCe+hYVjAsqxP8sCf9+1TpN/a9TQcf+0huwVQXhck8pKtLNYFJsNZYGKaNNtH
pobmnNypAWdUeLe8fHUbcRQr3JQ+4qeyUvaTBz+PvtohyFJZko3/j7Lz2G0d6dr1FRFgDlMqS7ac
ve2eEDs1izkU89Wfh+XuVqPx4QfOpMAKpGTJqrDWG1wN/cm+GPfpev9taJoTi8pTcmG3NnXVmfqr
WWJpenu2xJn14gvnLJOIFU8Ni1I4tw1aOVv1YKNg8gkT2OMFLOvL7cWiCvuRRqseMw7k/3p9KBwS
kaMy3amxtxfzzOzk+LK+u7X3sVac0a5+V698e3ZSmv6GwJjx9QzvJfIMqKKr3YoqtASnFRHgkj2v
rLK/m/NcOF2o6iZWGf9cOqTS0G9BcsDSiq0OwOLu61IN7epcC0WHH5/q+T8e1+XJwYxiUgvrS87r
c9y451Sk6vas+UiMBObOSH32ZujgBqMRnJqY/3JVdZ3M49wkqnvdCeL3Fg831W5MvnVqWp1tLOCr
D0NCBXMlcGdQzvZbQTRAtWdFMJ0WMUEOVA/HloccCbhCYiBsaA1SAaqouzS4a9dCVbvOafZ6BFFc
tY1NQ5KaHH8d6qZuE5lKvfvU67z7LJfbPrCWC4uwTWxs7XAjb9gR+GJdyUr22Wqg6jESbBvX0WK9
99auroLI+Os2Vf26t42ds12hufqjyeVhnk3tDkhD7tvFvSpmO0Gwai3UlWpLSBhtwUG3m/90IDUO
AXG9Vw1OteEw63V1/k+7GqFuJU0e7Vu2y1+v+L9eTN1rtMEPAohrZI7Qbz5G815f7RHntQDX9VdR
KwPFHFrJyY31XauqtzGjFesbPdDGgym9NHQMJ8FQuo1PXl3kh1HE+XsSZU+KUrLIKOXfovv3iAAw
+v89ItKabjsvHfKwAQqiQd8RvOri8s7UvZ1t4bV7a/LyFHGEW/12R2tm/dGqmnvoMcWdav8a7M26
tx0KHO2cvu8e0ZqH2WLj2DEROwlI97XeEVuqKmxmp3v8aqxLeQDQtwq50lathWzzZMcZW9+qx3x1
GB7+MRlq2ou+2jit3k6TNuubPI/6za0t9YXnfdUr5d106zIM5FRDdadq/Fe/qkuJFsZ/Hvc/B07r
O1A9qlBPdA3/r7ZblV8dC7sa45cNjjD7DALaNiDjMoV1PNf3E26MZHaqRr80cFN0S1BVPX0kzX4b
dy3cSr7lvWp0W3c1BZmtdJu1aJ9ao3xuEp25xEy8kx9khEvGNnsy/Q/Vp1pAnKZHj8jj5tbmOvh4
JCVsOiNz2mcBVuC5elbDVZFbAdt23fe+XkO12UJPEQ0R8mhW/ng0Ch0MTFHk9wTj8ntJ7OMoUIFo
osoY+d/1KVWPGgOWswOPPaDjvI5WHXAnjX01WEiGFbl5rpxskK9RgeGv02CFF/jxS+Ek06dRgFlv
naIjD91gSpfHACRKOZ/nBlI9G8f4ESFNDBo1GJgZR+dwLOz5F0T7DSSUMQ7zfgRrZAVglmwEBfKk
f9UikniD1SLd4SG9redZetLWfRfcpWpnTfP0WkvA5ImLsr7hZ6evJ2F0SnAlQvCx5+eXF+U1WgpE
VLv6YjkmeVxvzmuyQ3/X1ZUqZCKroy0txJ7i+N79pyC0Bvd9YlorEt886L78VJ239v+MXaZGrNi2
//mM260i84cznnw79exbu7q6tS21n9wlyGav7+A/r3RrU28mW5Be9nEh/GeoX9rJoXFLhLZiR94j
DItRvRdb+8kv5K5NF/D7xVPgQeTUqs5/rUvzscZ+6UEnkfoqe2MJF6/LL8NYBK9L1MstcRePz4Be
W47u3mL7vzPXarB66S4aEBz1pHRoDXxjxHfV6SAV9Bzxc2HPfddmTo0NW8xPHe91ymiVsyUDBZZB
1dUlMunjGUTryvuYgrciwuc7n8arqkHlfClKfXz4qgmbwJY/PX7VXO9YLJX+pGpBRoTERTegtLxv
4M+hDY/d8qAKEyDsrowsHYgCbWVj/9XRgqjEcsX3d53u9C4M/7UHUZUwZoY63p7QoBPwkMbiUOYJ
ZvT/PBlyfLArLdCXASac0J0Ke4f2mPvYAbp5tCsvPc62B7NsqIGWrIVFVOS+wHrejDiNsCulrbfi
g9UuE9tTampsmthm2LoJdHXsfR57TJNSbbrTk3ncFkS2fqDC0xjujxalva2eFeadpdXedR5Iq6mO
BrY5vp365zA6cDiX7jeELP8wy646F5g1IAJ4u0yBZ59J68plk8Zmde4MF++uSYtOWDoQc4ZQ6Tpt
/SoGYOCs8O2J4F79WrDBObRYYW9VbwG58L4di3eC0Xm36ccl9PtEPtdrUhWVmSV0PFwchzjAFACG
FLYifamfpREtX0VWjv+u/tAWt0DoV4svRIXgpaxX0VKJf1VVx3/a8nVc7ZdY0KpbjKXbMbc4xxY4
0CQEGY+5EDtP6C2s2CR9MpwWJkwjmx9ycF+DSbdes36yj5lnR/u8HqJvGjSCCSjNj2ZBcrQc5u6a
6oV1P5Ht3DTtVD5MidDlIY5hopWgvNDDGKOTITO8IqUZPZprwampuY4rkS0l3L8DA8smXY64xtCp
hrFE/yZ8nZ7VM1Qh3AQQeLyHlgouTdgL3uZIGdrW/IdV1yhtkkjHFapPD8kAIjwaHHFN0XG4Vo1A
81VGLpEIqrcOsVYLuwP6ZGHCdOvQXKe51wBuek2Jcm4pvQ8rjtBaFq13cSEWfxv7H+7aHOEBderX
4CBZgiYEwRwfDbiuKGCNGu6ornYHedjejXFB4mftUG2q1zE45iLWzhjgsM0GDcJQKxbvIehAiPue
nfzQ5/xZNo32WgPtOsrFNvd5U2ofpaNt1IAZh+1t32T2nbozKoHqKOsVbEaeC0Mnv/uXFUTn5Kx2
mfWQuo75QERy3MeFhoPIP23qqk1Fs1nDGfs5mAc4hJyMhnny+cfkXlU4bW5eg+pVVayKCSIsAP2d
psr75bVzn+3Yd+c7Gwbf9nZXs94fW/UQyjnyDqpDvZUI7AMWPjEi86srtgcVX+uleJ/xfH8YaiMO
SegTcG6X+eA10tupYX5EisC1A9bdtff/+y5nSJq3HvMlzTKHR8SJhkfYCEh9WPgkk0m6u7X3SUmi
eFl8joMMUx1Zrut3hFhP6ibVzt+L6EM3riEuz3og202EffTdb7qjfyhRnTQ4oDvg/dZiiXy/4dfv
ntTc7RCAr7Ni0Z0kjlFHkFnWg1PLv+7mE/0APfynFfe/eVx8/6XzpxQAvVWaRji4OCURhp43aUDV
0Q3TQ5ln+tbMDcDA0r+fDVTVlCJVOpiHWE/8e1VT7WuTGhUsIjp8JX7NsgLwZ7vipZ7N6EkrngEJ
Q3lZiwVLpm3aTMleVYGLrjbKzXxo0gVhS7+/k0Y3PzhLgZAlWfcNlKrlpDoTb5r3uDCXO9WL3+10
KUp8eFRvW6DoNYPjUp2qCaYFUFt7flA1JyLGEMm7iONNaW5Xv+l8tdMYAJRucwDpG1W9+VV/Gd2o
+rSOkY3WbZSnte75E9xoY37xfWQ7TQ0jU7a8y4sGq4fDxPQ2rzXVpJvmOzKx+b0aL/mXPWATz6qz
jvCBET0NwiaAz8MCyBSIbIAUM7HRMZMr9lhsASdmnzp/mnWX3aOd3JOX0re8ofEJWTuTjW3IvPk0
tUMNuNLMNnMx47enDbgE9B9x5wSP2dllsnny4Hbn80y2NS+8g010fe97gbu3q/yjTmsNkL6rbQTp
ySPp2BNCwMlTEDG5G3AU//AJdNsdCs2GaVtoXNjTVV1pDnCjpkbA0XT5WlNtLLBvr1fR42BD/IlV
mlAskTOW5FGPcDuWkb31K5MobrYiyY/e9DQH644oQNo35vWRwJirs2W2y+bNTGB5I59x5vc/hcDY
flZI7D3XuhWfYr/4DIb4u0jj4BAlRnDMIo3YFsdhVsmE/6LlzUnm/OCuaAZfTqe0rflb0c/xE2yK
bSeckZN6rGEi7gWyB1kE+rwxXnvL+CMwTD/UQYRt7T4i2ql5YWuRINJngD9j3G+GkV8PUYISz6kO
2y40Q/THINCRPydPGJqLgABEImIH6NmDeFpPckumYzeOPeuynqeXCdhiKKruviccHxOx/5U5JRKz
jdXt4spo9nWnFeFoAzA182GDriRAp+TTcPvle9f0B/wLT3JxHqy61S+BBNvK4jTsgqQtQyOZ/4z6
722J+jJn399IYfNZyE9UBg9pUH4bCsAkZt1Dxa2eTdBq4dhiLm9q3+Iy2zhtw7LSdNiPCft7Xn6g
+7W3+GTKANO8yZO/dbYJW8d+hw3QnIEcczrB7CW004GQgaaNG3MpcwBWzh9mYi4AvtlTBkklNgz4
hEy6q0sW2LnAbKqps2vigqxeYvJ2ToZHwVT1B9Ci37WxLF/76M8GCd0DJLQ3jego+4TlWk8EkIpk
FZyachaPxdvqhnkFj8lfsjSoMhFeACI5/s7TuL0as4UZWv7aD4PxZnnnAQTlRovEqwEvZFuhbLCd
mAOIeNon7MWv9jKdK6HjxJUV17HD88mAIrNbMr4MEr3DIQFPek7iU9B0O8/EPDGqWixy7PGpN5KW
zWfXHBIX0cFh6B+Bfmztdh5BIdtno/K1UE+SAqRd/+ItFQnLuVq2fVS2Z5GOp7YHm4vUEqlZ4Ota
rx/HEY5ZZZcAX8F1IVtPtj/xsFCpSRN1PW5xA64MSeRefQ+YM645om/cQ9cnaGcm+sYFASmQXjgu
CzwGGwug0IhK48yx3N+MvcbWPWpPxLBDu+lmUBz6OQ0E/PCmScxdMzfy3GcIpz+oywbeWx7+q28x
dRrKyh0OUu9PVU2gC3Qkd6mnGKr76wExHkFpZIbFtIwHyB4lbGe7DbF6n9DRWORZBIm5d3r9QTfr
5gyQfOEXlvjYpXA+3soZkElvzr9Zq1xoMkvwJMWqJs/OIGT1i8+uibhCGW+i2sODKvd/PePn9Jn6
HOBmr0nC0vxhut6LiPrQJKd3iuGq7rx0+FlLvh4RLI+17SLgW6PdTAa+KleR7CF4aPMsQT8Y41VX
vJbJ0uzyHiBy2/8uPDRLAOp6yKbW9W7REv9haKNTsfjaS4TAbzQnF8Pq30qnq/Yol3x2Za7tvEjy
5SHsiPrPcK+7YiCFT6LakNWLTIY/4tbuUDJM3EPmklCpx34fDW254f1ml6KYDkHCB1LUaLaYhTPc
NxUflpGL12Ikr282HF0iccjSYr8QUD66Qt4VRYW0T1a9jbW+Eas3DD6V2EThmUZGM9t3VXTX1qhK
ZPwYdWN4rCPjIzE9QjWyveicNzb9Mgw7mIvOWTM1Qcw+s0+5QOSi7Zo/hVFVIZ7Ult7+iUpPGk52
ijW5zDFMjZ+60jKOKPS2ce9sUUCuPPmi5+K9sfUkDKyJo69fXBPPjfetNaIvHINNbYPiZBpsEjI/
++jaYAn7zJ83nryruzz03dkNRVBi+F7U/r4i3XPtgSy2seyupdMTzUWOBDE1eFid0NGklP0bMf00
FIPzYVUxjCxCTg9CD45jjuaJL8+VNv8OPPSvnODTGQvsP63xVJJ5ChNBupjFedrMDnC+ygz8DWHo
6cjJKye7hppNXjSXdOyYg/3J3mOeYYb96vRp5cY7hO4J7Gp7Z89+sE3rAe+MDHKqGNOLKgbhpBey
o5e8aF2ow24BjHd48TMIFkSWwsLVwr5r/0wt590Z55+t2ZEDS+w7wNiXGhaiNxNHtF2/2aKD8E1i
NrrzyvwVWXHnOrHch12bt8c6lsVjMYPD05L+SfRLaPdFvivY1G1NiFmIYqU4fBkjWNrC3fQGzsqN
KSwEgfzs2BZ+fIctTYTaj5VclqBwThE7tbNIMuOcjhYMzaRcLlWajccSEeQ7oOHWwRBivh+SImYz
C60VeEyzH0aMEck1Gbs6zbzHoouTXdzeNz20Hlu4JFMxgEQ7gy1x2eBzmCD+u1lRkJsu08mb20Di
HSGcV9cKsAtcRPMm5XHQXPwGytR/60jab1rP6VHbT9AY7oEBWTOWTEjk69+WhpOT0QzVh9aQEw2y
bjrVju1sobzKsGO6/JgcmD4JvJYPaMUd4GSwD+BUcf3rhfXBAoazIlStj8ntezx8hY63poN/BnGR
jxhBlJBpffwgns6BLWuGDyOIhrAAJfUROEghOYvffsQVUwQ6hs0HFLIJUW0k3mLNOmM4aF7RnwwI
SHjRVlVTsZjXUoNFNCUfS5fVG3hJNpjuuNs39sQia9vnxOVMHMX2cO0Qcb1K/tbL5Ld7AGeclVmA
tnVQQLXMPeeevTYRpeBRW1rttcv4yEZ7M7i8SySGMqS8pxGNZERh+thao6Co+QCNAvYb46DnTrax
cYGM73VdkxinyO/+kJNiRhsEjn/1Qk5n3g/oiWxBCrkb3LCscDCs/KFxRi+cRWbtMkLAoeUMB7PK
AjzJ03G/1Ncha+ZjL9PouvC3aKl7B2bxLU8i8UggtQ/RpGLJajX9ASl0FP3K5dG1Zxbsqp03BBJA
16HcTWKKk6w+pP0GMkO3t1YT1L5MNzDiswd37KtTsOC0irQjHiz18kfVV/iMVMuhwZVvN9fBO+Dg
bd+OKcQXfv/RAuJ3bnzBn+KCDcFwuFtAa3vuLsqSOIxyAq2yRQdHcLlPUyhDIkLjyxjzR1fLruY6
dcc5gSu36Nttj3aohg4bC7eA+EBAAC3WyNn0QeGFelGRiGR56NLIfR7rgKC6U+xlb9XhWBHUqILY
32YYwIWSzPJOJrW7nf12OCPU4d6nwkj5p1vALUjCZYbNhFqyhX7wqvSutBpAutbdjDTdbnDm9AK3
ozmw8Xd4Zw/opjVHA8UMocno0vFTRRyq/ml7S48Rm3COA1I0SZISQp49Y9d1UXWoYpFv7PRNukbz
GM+TGRJR+4PZmwzzKOZz6YTDPNRhImPtwa1lf53cSQtL0vX3Uoxig2Yzf7genBOsN8qKME/WtY9E
uwE39AB/qhYFytLBQNszDJTp0bwMEaX1dSO7Qm/c8y8xXTtJthEbxeAcRz6OqYV/j5D7YYi1PBx8
/cEmoLOz3HkOjU47d0H1JoTr3ZWd9rud+KImx7Du7bopd3LOfkkL/E6LqDjOOY9V36Z3+TBOoZbO
XjjhMtCx7qMKwbKiu8UZI+9oN0e4B4kBpnQfRZiuId0hPO23PdnjxY6Ab011skn6ydlIwf9JX5vF
WRMDFFCLwOg8VSd/HnAG8avmDs2xq95ypLKAilhYIppYbgCWZUcmCvfSTgGOLhObJ6Md5AGS7S6Z
NChrjViOhZNLoJX1ayerJ00H8IbAtjx4Un4aIjc3VmvY/MJyfnyB/bD0Eyy5JT75Ma5Fa0y0H5Js
hxw0O/jYmLc6p486SMQZjpJO9mr5Q0oLrBzbgi0/CjgU+KxvlmnCfagPPvOotMPOG4h1INM05WhD
S/eBVOl0nQAZolkk97kfv3uI1eymwMTNVOS7ZYpdDsMDH9AwiL0bR/pOePk7hkDTtiFktkNyVd/l
CWjCSosRWjHru3JCD0tGLFGFa1uhhyTcXksHb9MVabcRUXIgBpefM6R3Xd10L+zx7zC77JAxTx8t
w9AONT+kMJofcwAcY5GKJ8l5NnZINFs+eRMBr6RrJCdWvTXZ6XOyq614OhS1a2xTADah8JGTTR9i
MTlsb+SwKUBIbh0ve0oCcXEdv911SOSSty70/QAd77h4egDjF5ET5nCoNENW7HuE35ferZDzSvFi
QE99H836Tnp+G0JXzvdR4DCTRCLeofL0aaC7s2t6Ob4YBWGhAvZNY5pYfQUBnqUWwl9NlE5bzB9f
+Kp8Yiz+d8Kf+V5oOF3M1tbLwcjEBOVA63stjiYtgnZmVADzmcR7QnwGnutGAxsIqL1rNwNbin3j
oGDeoAQBOrzqnpscCpdFIjAg599OIOjzyZ5DnZ203WMNxvzzA5mF8SLS/EmLmmUz6EZ0L6T16drk
4ZehPqd9Jk7lzHRta8C5KrIZtXfxOGVCPb3gvbs1cKHbNI2BIlIVQZ2LwCll8tyZJSCvKUfTMW7C
CIHVg65xZhkap/0qnAUUhF0VWCO5zlMUZMsejiZmGBmE1H7ROKlPRQoQIGhOWF7252kUw1ld3YrY
tftzkQKdglPDSu0RbgfffpjL3D/w5dZnK9frs0u8a98t1XVG7PeMJNJyTgsObQG8pI16mt+RDOjz
6dCQYESG5kL0wg8J9V+FEbTnrCnfW78ggFLaY3tckoIjcgCr2c9nZIn7+TxaPVrmnsQL1zWKInQc
1FnM0j4N2mqIVx+meSnPrCIlh6Ap2jl99e4moAK6Ia54PqEWic9uYVcbLakSzlJ+dFYF21f2oUl2
dQi77yNNb89L36KXNTqHlunw3OoZ2MWEbWnYtNVrmnU/ZVf2X5+VulIfU7I4aJ/P0eKj/NKLQ7S6
Uapzhrry1+pqzcf3vW3rcuJNU7hTNJ7d+A1SU81EtzOQ+ud0QVY28NJ3q4xLYyP1Jjt13ULCfdka
Y/ZkaEGKmz1/GMk3BxlKlCDYwUsZRRsmqfUNNA9DJa+ZxnSBhO4myeaoCBM9ig5L3hxH2SCsUOKK
mCansYOXqLFZAwY7WWf1DhDzIC/sLW+k7Wr8Kix/2ahLaSQ1x9/ICpMOECVSIdC/X6sy4Gg12sRr
MKQ6A3QwzwKO+ab24LE1P/wl/0HcxeeTjdCQG0zH53RMHQ8sbFATcVLfVW1O1bldC1VVhY2YB//m
61f5v7ojjOj/NXr0ArmfR0FwsTwY9bjBbPmTw0m/kTaqcDtXsxEYKbPj0BQBSR0GxDX+35WfIpY+
h23Qgs8UXgPkjmIA8beffwk8JcgATobW3UV5n5xyrUDO/aHHJnDfJ8NTGdV3GfPAGZVsHNLq4jty
cjGBcglNq8djdjEfJNrwhMM1f+dlrRYCjCadEKfLc9QUJXP3UuyNMX7yyIpFxQu+62+t7luHYQ0T
6I5TnKcYmci2NS+zgbXNASKC99K3/IaDwQcvWVSvgaJBYj9QxhAph/GkVW7GT8efr2JGkM3xNMmu
iThjgHhDM+TnSBfocnca2yrIWBc+mhNaMJoTLmSdQ20CpOVbZpgFsf2C4lFZ19k5qJZffNn40wBa
PdljibemmXbbhBSZOXbBdRSLdSCoXMMa26QcIbZOK6sHvYDUOHCM2oi8TsM+j6sHJyXjjJAVov3l
AaL9siULEzAKwWdrQtkWjxvTX7IPUP/tJSpTe4MlcrmV2tLcZQhnWEalvddMs3tvav1Tji/RE96Z
5KSdpfs5ZeLgLR3e85394nmiOvATKI8RcfT3qoxQTEi1731k1xvkaQcQoyK/ajrnHhkMuzpPxPe4
Tt6IJG1w4LY/h1g8IYjq/S4E8TTWBbPU3Ic8YvtSxmkTtjq2bbZ0fxCZ94kFMEd5etcfCZY8kxqE
49I3EK2IlmyrWGYnE8X5rVfYyxEV0+WwkDrYgtK0tovWyR3bx21Vj+lBb9Z4R0BEqiTS2onevQL0
x65QDM8lfBIrrZLPSKtdmOAkE8yXrNarlbyS7HTLXZ7lqH920vgox65BnRzCJNl+8jB4taR+GqAD
NJZbNJezJ5FmBeTWbGaS2nVzkV+aoh4vzhq9m4H6jlbbHIOh1d6wvt6JwCKkCmNvG/X5borT+A2k
4A+B0dS93Zraq6U7GvYZ+rjz+wJko1Ml+7yd/M+W+HUb+GDrZTRfCHzG29xGTmkgg3xEkX/ro+T+
XQajtfEyz3jgBGCd2jqRBwn37CWxO1jvZMJ/t8gHO0H6q8WQmP20YT0FVV6v3iP2MbAG8WQ1EaEN
TZQ/8/o3sgIJOdKkDpfWDV5AG0f7OPEgDDcLHltLtjwQYvg1m91pmUX3MsrOf+oRtkhK8MwYTbcH
lMCZjlT+O+fNnlXOOyOXloe3+le3GqkaVV0Vavjt7lvb/3yE6naXSM3ziJVpp5jIJ+yP1dT467Ia
sTtWdXWl1psh0Rmk6v+6vPXfhqs2VfynTT1Htc1GV24tvZ5CznY52m9lWbOorpe6xxaGcOrfrdZg
syFY+3MNyO4OP7a/6l+3fpViJg2oOdo+zkRzVkW9LrOjXSE+puq2nP+uo17NLnJI76rZjJ8dQ+fn
4BfWBhBR/Kza6sJldk/t8aDaVKHDTdeTMbr7airc7DFmGrvd1OHceLJR8/9qUx2lXFryO6vW8frw
r7ZUk6FhDPrp1saJc4OYvfVQ2bmxS/w6Pjg1UuOV1jhXvbb1a1QECUvf1H1vfeO9AIj8YuradF4i
UexcDIieqnnh+BTPIRJv1WcC4uKQYgB5JDECaxl2IiZ7W8MMhu3Q5sRSovLerQZ5Z6f5wWeNveDk
yRZpyfITzLFDxpH/UiLZekDc5a1sc+8K/VDfaRy7mFZi937sppQdvn6fTd0ZMZTignuvwFIHIDco
qmVnBYaL6UmBfly1fBcespN80MELAf37smv1T/TWyq0Y3XKnL8Yj6eaeI2aPTGOVTRuJuuHBbisy
PTqCTIYJUY6t9zYbBv2t8UYAo122simIJOX4Q2FBFVsfaf3Lkr3kpAygsY+d92W0620Bd+45TxAp
qKfqB7H8+aKa2tjsr0FenFRNFRCF472E+r1V41Vb15tvgTO0d6o2JNVChmm677o5AKfWiW1VZONz
KaISGmwy7rR4HJ9VW1Kx2QUcdVW1AFfOS9IUv5Gh+WvAMiFVTVQSDMr6DFUU5p/J6Ign9ZigXpKT
jnVheBsw9Ng92Fqbn1Rbw+/2rtOiayDJ4c/VFr3E+NFYCh0Tz2zee368hieYtlVb7CRPRUkGVTU5
1QDqNq9+qnldNSXjMm/02jAPqprOsnqeiYp/PaHEAtsEqKQwrwrkChz0Ma1T75hK5lckW/4G3X4N
kQv7cyP6dmv/7zhC/CVwSMvcq+fdBg5G8jKRjeNkU4wbFJyqeyQD7ZM1rfo5TTKFqk0VQ6VX991a
xKkGnNOcl1XzCWrOPx23wUa2eMfa1B9vTepqzqPq/tbmp8VvPWjZ/bRJEPqtTO8rk5SxwKz36+rW
5modIII2OKsRGhmmr2Fl3ORHzQQM05mojqe1jRmKXnRvMYGgXcSeYa+qhqgK3BB6eNeeI99EFK0g
nzVWuA5ORlEcUyEAVa/VUfQ1jsHgTJBq4uwl3DcryMG3VTYR5rVqk1Q/mhLkfjf27ttUtuNRaOzY
VG8+yezYtfW8jW248kPneueoZVPiZkTndM0QiKTl7qs3lBzBAvGuak5hZC9rnkDVEj9yXy3bQSWp
K55UU9XH7CaKerlTVRBT9gYPx88GnYetOTXBq5MMGpJgibZzgsB/NdgaHfWSTZ2qVki9oL/GJkcN
tpguHmEwXFRnBKLj9ZvJv/WwGWeL31VdP+rrQ7OO7W4XBOWdGogtMXu6uccZCePCULWNrDw7IVGh
CjjfB0k9QKJhyZvUwqbWJt/0IsKdaxqnG6CLbCzXXI5eLvfCG3Kwn3FyKFELeY3Hp7pui32gYQyd
j6vu5ei+ECRwSP4a/a4ClfWmZQPRqVz/1scZq/tcFm+OMc3s85nlMI3J2Ytb3mVJoDujI5q/DdpE
siWI3pGDxoJjQvw56O2DqjX12L561onZMdm5eFl6oILOnmkG0LcypKjLSLzJiUhW3pCSgkZjHo0y
9jaCnMAa5fM2A0iXXZLb/Z4w1hob89nOFy9zb5Ub2yziY2BuER/1H93VD0YVZn60bO3BKttvvalh
xeM38wNvGhmOaiJenXN20SxokSnJ403s1lANTTQEUc2qvnfl8BhFjf6Kk6FC3IStHUQvBXGtrGGv
rmsNn89sgC5aC3Ul1j2GW9n3cRnnX03GFCVnzRqeU5n/rF3fOkpsLK7CQR9uZot7KZrig723/Onb
4jpMhfEbm419FkiHw9KDnJeQDXlJDrvrgEs4WRggrvwtXvHXomzDGG+MNzuVpwQg70+jQBhOe8yx
MXk23eqCMm+5rwzitKWWljt/TGuS3sk3Nn3NYfAhMoguEOjTZ92jPVQtgQA3+dmK73q8uIdAGis6
v/S3s06MsExFhXG2T9BWBxnrLubTko7l69inK7swF2dVzRv0RgFN3MG8dx+jfiYP1Y8NXA1rekxa
e+WXpXIPKjg9ygaNEEcrj9g9YeKQu+2RoF+7s1daOSdz65mtPy+/kIMkQbEFBLVLNRL9JLXyMDW7
hOCNG9rmE66Dz/HCDGQx1e7jyKxw+y5BfWlG/WZ6HZq1RfnkcFp7GxbfeOqkuVd9SJ8Glx4P7XBy
f/VMzm+28IKXokaeH4uMt8GxZly0MWFe+yaE4Ig142q61nT0Fp+bgcj9WhtIFj+XOPGqGnrA9f9j
7LyWI8eVNPxEjKA3t+WrVPJq9XTfMNrSe8+n349Zcw47tDMbe4MgQJAq0YBA5m9eGi85hH5pfWqL
CrPdPDvKvs6z1GfHr0+3WmlWz+0wn001UZG10E9Jlc4P2VK06nA3x61OuIZa2TX9oXcVGy0j3X4Y
dc1hzTtlGyI6aAZIo7HsiS2+MdOU3WV6bT+og8Zef2rnvRlFPYK1S112SUECE5un/kEqt1NlVWOR
VC0Io2ZDeBr6jLBkE2KY5lp1CGEI5TCpFssfIAlgc/QCeyZrAZyI6tjq9J5ddT534fR2q8oerS77
S2QlD1na/2UWcXHOiHg99H31d4ECprPHV67aftgxqN54r/NT1r6t4WjGphm1agOAHGmR5SxRSzBo
1GMEA0w/eDQSdzyEPWRKLVWDR94kSAJ2P0/XxcNI2qSfizXQo1TdynyCcUeUYTl+bZ+rBvmi2lbQ
ZQxqpnK+tgsnP4RxSpHHbQ7AGIrlkJYkkZe2yGT0RAgoAM5ht2+ZlX8q/Sp8kJrnTf4CrcSRfNk5
tLFyVAY7ZiGdd2+qnev3Nr4fIEZaQC/0qIClsjh+lUpYk2NCr36+SlVrgXJAxkuPUi2nPD77gwdy
eDkSGc/scR6i2x+WJtuatlGdBi9Ss7KBEOuAJopUI7zf97a5BKKXw0PbKi9wMeyNVFPdsZ5qKLhS
k9/XBvoptbP6SX57tuC8RitW8NNcfvcCLJp0rdxLtcRcnkczx+1GfpudIYMUIwS11ORskd8/pSUh
XhLLpNYsLVe3StXUF5tkAYHkqWKsNovmpNpkhgLMPz85YzFt4iBwvgEgvqvZwpOO96mx5t/ELd4n
IqFfyg66CEn58BWfbz71TA03eHSWDyA40lNZ2P6lNebwzveV6EQeMj8ViHg+6ln8niLP9rOdnBdz
wq/dccufeVbYWC4n40UrMTV2Y9A3xH6in2cS8Q0RfBYGWuDGD+mYxyBxguCOFOkxHuc3e86NDXKc
wDfK1L5v566YN1ml8XjzpvZp9iiFYtvpI9FQJLL9bw4Kj9s+gYHuDhX5tKDqAVwBPYdDp6Kx2cFi
8drxDrD8fK6b6ju2mcrZ0rLpzeoqHrvxScMP/h3ftR/57G5J0KPcXfqH0A5/VV2WPEZxhG5t6igH
aPrqe2nFGpPW9qC5uv0ptI+kxNLPxjwPB0OJ4r2rpHeB4v1guq5ezDr6ZUbF924MTdI7lXPSQIyS
ZXMxzkJobKzjFAUmyA9eaCRfB5JE6WS5QJEqkpUOL3ZSjd5OD0kvVQABXoriSEQ+JuWH6Xmbx5i/
oE5MlkD7XM2Bd7I8Mp8A39N9FSKPaTqAlQaw8E3T+1frqwvr+2HItRdDbS4Q0asNWajgoBZExCzk
Lgm8jMR7VebmtWM8juNXHccT47lobfc0ZR3yhyMA5XpLnFE5aQp5NThN1QHuvI48iG9cfgD1UB9S
ImA79JXsXW7ni4/sfObziMSmHXypMrd+nXU+2jTpjw6Je8DdTkjElEIxx/A6evGPKcd0cRzQzsVq
8fcMDaZsdQ83wKDZWn3YPpO81Y5WZYWXwMqJykeluwty1XgH+fl9sOLyt4kKJrmgX1HXVZC/Q4L1
RYk4xNB2GxWRujPOfcOLWmjRUwVKRWpSVFarHSDOExxbekjhlzpIl9G78yGrvCCjogH7i09gI/Yx
XgyPvWaqrxOp1b2nk+uWqoWQ4kMWowW/7OxBF74OBmTs0e6v0mTAPjg6kV3tGjfRXr3eaEF5AiBa
atKkGRaCb22aXOSA5etzNvgyM3eJToXmL2qfZfc6+UBazah8lhqeVME+dX0sdJadIysb8tXtRWqe
rnWvkZKCEHCQpJc2HY+Qc+/lNiwaDpCCScmBVwN70eWAwFWmfVIlKmgEejCrjp86nezDslNZinEg
8KdAGjhLD0Ldw8UvUIFaTxm46QXx1eT2m7NoKLaRN71OMeGOydL018bHGi2vw0uahXzpijb+bbc2
utLMnV6c0H5Jh58lnrhvxDS3k2GNWJPkxls5lj/CBKEJ2UeIVt0iTumdQIyab7aGn6HSe8Ne+uaG
HlwqbGq2sndQyfRgv24dffOJ730JGKaesosXMoOAiha9SIE4SrGvEr/YJ/9t06co2wSVh3i3rUcv
UzCC8vI9tL/NYxpGxqtbdMZrMisM+mBazlKNFa87azPwEOmiDbbxygdscrLo1j9vSCOPqLSe7OXw
KqgPwN19BNHhtlVK57xIkcQNo10zjGcniJ2XFm30hzFWoJnrANAKM4AdjSPNUToTEQyf0ZJjTeO3
+RbUb7PnAo17gM1/n6/ufheZ4u9h9gOMwjblBS6djsVd092q0taa9a7W+J5JDRPT4jhXAOxuVd3n
qDk7+gA3HqVpNGbSeV2sYutRBa/SNs3+Rct5MaRWt0p/aq26oAd/VIrenh5LwCH3tyZYkDhaDd7G
cPLoyXF5zVu0s+xJNzfkdskUG0PwIoWnhke1MOYHqY2+2zxEtXss9DRKtnOzRIHrytnI3iLiK59a
OqGzJokPa5vhJb88VeWj15fNsxbBKvvl4C06NuqLFDxHKHj0ZKvXNt8cPtWROl5R9FFf+sCPr7Vm
/7V2SFinoLzRNMe1zcWurB1vJ236AcEKZIS21mhPVz2Kn9rRyx74BmYPpNAvPSSIi9QwyrTVjWx6
afiitWZ7/qNNDrOa4nvd+sFOK6sMkE/uPEvh1kQJHQgBMNRpK1UFkC65mHrYJXBUX+vYL1/9pCS8
5sXRUdqyKCdWGQMxD/Oi3E6Vr2549v2zdDYNPFoLVIoNE/hPqWKHlTLM7oMuql/ruXxpCRTeo/da
vxYJIrdmqPhbFTooXg/DndOZPReAnSHwqR2JVJBSml2/qlMdPzaxe5ad0oTPmEbwvvHO2jSUD5M5
3tl12HM/B+NTYw7lxRvrDlTQFGT3dVDu83KvqEO5axqn3mlWMAM88puDqRjOfZ9A0Yh7P1nsx/b4
uH1uDL+AD99f/bK/t/oAxfaQnBS8hO9+Fx+sEMGDxGKlUzAD8EqtOo2R/XN2cxBs9VntA5gTSgim
W+31XcscZNsw+8g9/IX0bDODEt6OkQKR1OdrLtk+8DGw600w6KoyXEBMfNJqJzoGfBAIcKtA0gEp
971+p85ozbWaYpBcgJ3kKsd01N9ZdzHYgF7YlYb6kHXpGTNq5Vp1JfTYfnDPWQ8BzjA+xc0Qs/xz
WSeD9sz60H2dM0u7TGS0iXe0BBONYpPlUwtnaqOOOOmiTkz6dsINwCv7ZNPOfCNZDN+r/bMWNt7T
IsI3QWKwp8qE9xgYV7OJ1YOCMcqmiN7neX4jI7SLWq08FHbr3vUZbjAEAthci2lAAd42qjtEyz6D
sBhxoWv7Q+mE+Ljquv/Q5z85TXhBbsXYoPs8bB3TIHNbKNo1Y66aWaP6bKSceaiy+c5CcDYIAYlk
CpaLiQ4nb0pOjTbUl7rz6z32kcOucZzgmrr1vFNb/XMw4h8AYqrbBzMUDXUuny3gH8+Vbn5S4qg6
Zag1XpFJBFfCN2WfNk57LYuCKIk+wN+a/W1QTf0VIMGpqxFkbOtkm9fl0ctG75wbU7VLmTewtDLD
jYGb1rbuu5NVLYjAoNP25mAnBwDC35Fq+raYiZ5MsuRbrla/BQ7XbVFnI4LHc2M3CnC9pG3vNEp0
EoBroSXBir0z+NobNmwb9XuV6BO8OrO+GwAanJUl4GE0zzKj1pZpNVMUHqOOPEgaIsySJ0hGREOr
ftKzb72tPKQpPF/EUbZp/Ax6+ffsGtWF/JvKlzCp0VxTL1NRaS8mDA+Tx550r10PCfgbp9oaeRhd
u7wKLsHIDCPTeH+nEF+etCuR2xuWp7fMCFk5PZoUTvQJo14mmAkxVLuq62NoT99dU3Wvo5u0W0KB
bUgo9AZ2wFuN3JLtnIM+xBEigEyj5ZiWFfUSKfkMESDfDnH0s8lKXLIj88S3vE9ArCBvVR+4oL/r
FIuYkTA82QdMOdrKeiIwom9i0GU7P25ePbeBY+Y2uL+pRnEOa8bBWDG389A327IjJlDnT2iaqtc+
irRruxSOiWGlAwkzzTehHvh7swOpF2o6KxTF6Rh7rWYfJIm7BZR1iIrgp0LmASWGCEUhQhk/emso
31tkzflon7ocGzvHhdOkB+RA1BF6qsf0+D5oAPLMz6xI2i15z6o0H7A1zza4AXxKYzXkzzvWAqHe
TZCLH0ePAHutdxNZ4eAFYRU+n20FQslXO3D4ZnwdQV5usM1iVsGisEtUODxmS/B6ToOD7S3qs1X/
M3D9DIEyA3ijq6eAGMwc4KF/DGesGnUI85tOg8rU/hogDUbAfveNB5yvth2izs7GzFt1i9B0sVeL
DoRyp2DAoqkK8pHoxQSBT2KhdF+nanoZQ7u5EmrMtnM3IYqWtY+wl1+INDcbCz35szfpoEB13zo7
tntR/N67KInvXqwFp1PF3bfG9a5lxDBrNgrDWFpVpxmFJSxUvw4AUY9V133F+8CAE2wHe6VMpvsB
r6KrQ/C4WAjEQaq/po57B/5hYpY9+lzB4evIqp3oRgB8KY73utH5m6aARJHFFYGKNjDJupXWqXKr
YmMldnsEul4AivMsQDd8DA6QmS9OTlJKL9DcQjr2tbQ6lyhPoe2SOD6WU2se+7ry/kq9N7hMndr6
P2a73sF551vqLRAZ5Udk9NvcyoKLPgb4I1Zqs2Ol7p16gGdHCxwouBNSUorP4q2DcO9YBUEP1dwx
Z7z3Rmt4Sgc0ihxqiMkk+9YM3vJMse/WohoK51a1mfmf7RqKGDZfD5bP3NEbLHCMbgbQs/K8gx/4
3jb0UF/TGPq2LJk3uhrwKvqmcTfXMWlTZh8/01zf50EyXdQZ+SaEop61OPhlLQ5RUHWu6BbLw8jq
jA/xUiziOWY+alfVrNvnoW+nhzZeRm5qXhm0z3XEVLeq02MZOGq4TR1uI5iws9Ky/uj6lJmHFb0n
qY7OoVk8WcZoH8Y8Yv29FL57P3sdPLRWi/dN95w6TXIJWR5cUt+JdkYBAQA2dnRn2eazHhiwN7yR
Jwq7xwHEFfG9eD8o9fOMQSWBPRZn3SJwpmUnwYDZS0YaqjCwRNNavK5AYP63UDryRT3apoWHXYYR
IqnllyA1xsxrCbPg1+Age74kApRZ3+s+tq4YbsGRwAzUg2Md9KCxpmCYWHH6HEto5Iqg9JkHtbhr
zOlJDecRaodv70ZUabbTUkWmYNr2JjfLTF2AZk6YwivpkJ6cNdBFnlncgcg4DROMFOBKD53ZPSst
/k+5GSc7HRPNeSuYuXAh8Fvgz/bOMOVwCmb3YUw1jalglz16pOYucVO9z8CNPuG1Adqw+BYOUfpJ
zXGJ8dqfbuHzcEuUwFlCBfWss9JJeaAcz9XupZj4hAGw8pSdL73RAMderZRSAezpgxSY6ty8yGlw
rXyL6iA/Z3HJkD12zg7DbuAhpBQAwRXztkAxLXIKm/fC3poMefeDBqW3BiiA/9pwSBr+HpIj/n1M
gPWUzOF7iBQc4qOHCWu5neOMENwXvBEA7V2icXfR/02VbdrXv1nXtHftkB3rseYzCSowcbC0VhNI
Qi08zro+O+GXIi+Nz0jIo8g5vuhJYJ3SQXmZCQIs9Fb1WJmL8UD8Ve2MU+yNIdn6nRfP3jmMrIeY
VNo21ZFVatUc4T8DxLh955r6dNXS+G1UWaWGVYCMYghleDFpqnx0bZKGvwcU6P2mABFkdXewSXiD
5Srtm3BEOv3uBkd7BbbrIo2tTCwETMZpbcHV52nf7IrU9p5gATiP6vQ2g+B7MgAj2HnQHKo4+Vwy
MUC+MgJaWZJMleqc6hlzvjIDoKkox6RzQ+ZPRgr8xdrlQWdsq7LoT7AjirfOrJvTCFtkK1U9cRrw
xrWFX6jS3DNd5v9pO3unl8HPyVamYxGn8x3CH0/9DNjbdO3kMUDK5TFotJrMMFKYTu+ke6u2q2MJ
DdwIYGcoCRJzGT9vYWq4A1LBTkiSsQg2zjxme1bRjwZxDkbxXZY9diFgsW+5/YZpWXvOFsxMueDq
QhAWZ9N5jBbcaG1M6hlgRLggSaWY9OhdUQx/H/+3Sdqle7a8dvWlDLiuXgudbpMVKaUAPRsd5LRW
V8HOP0w4Qp6s8C1uQAr4r2MTpIcAOq/dGnCLhvEVoXLUDfG8u+lqCEZIcEOZyYLBjR2UvBfBDdnR
+SkkyfH75DbBBVyWNe+ZrPJLZFPeaKuCS3aSzWQmggQLi39vqAvQvm6royBUKsdpgRQyl80uRQ/c
OmjwevA3iaItcQRaA7BYe7IqXxwl3yVqgEPuT7MfQDEvF65ZzihbKz7R1hJ13gtUURrHOZuyk/SM
nJYrgyxi8Pfx7XIS6aWF6rSxnSzdya9M0JomAYvw2eLqdwwa9SgKI463heQ+nMFw/uiW+zeakXPK
UaOWHLAUiVx/2YxZIpPSwvhOqllWHcNS0fGfWX5TDu4zwDvjJH9SfgbOy2FUDYiT9NXeK8ufclw6
BnDMl9t4u8PSKHip3CfrYi2k0bVtLPXuiNQKnkyAPm7YX3kaoN2SoR6ndNyrev1N8MBSDMCouxp+
HfFUJEeyarAxI6qclDHebfaS9L7hvEI1+NrDXNx7TcgdtZEQPbRJ8yr33k7cx4G4z2GuDYZ1a4jQ
22PqTnqruKQOy782RLNtvWlgh3Ug1E2wk9sld0O2Sjw+k41sylNghbpPXrnbeEWfX/B19ECfyeZS
QETg2VCOFV7vjC1DMgNEAOaM1TBGoH9sytEOjhQgkV0jv9w257QHDWVHJ/l7Y9MQo252cZt8nkf9
IlfudpWglm4KK512cq3lqiRtwfq/1RBfWTAAck/kCNmSttvjIHUpjBTHkKYLgWgi+jh0L3Ljb4+m
XJr1aZA9NZHPTQWGfSeXQn6k3tdcnzYo9C0RdGa5VvW9XWxDkLu8XV8zd/oZ4JVxyJgN8NS9alXe
wrQND/kM0bnVpxd9GTrks53FtnOcgxkkMHZ8GxU6J0q4DXpCVpIX/+sP//EbZBPbK8jueqjfet7u
HmoyOJT2hr6TIUC+7x1y4ycbQNb4ksLlvV3cG5zij7fmD1DFxytokMYrIliTc3Mwwlyb97EbflW6
TN2vV5hB8KI7LpTudXBR+6cME8uD/Jberx5Te1YPaDT287bJwms76Aowj2UcWl5rOVK2/rXN68oZ
4YAw2cmT0MfpgSkMS5flQdBHpJ1MONbr47N0sKuZDqa+HZBgO8kTPHbWcJpyi2VJtc+dAeMjdwFX
/uvftYv07Idghb3cAK6wAFLWZ2+O7119ATAahV0v8jYMb8uwLE+SVNe2gujPMiJZ+uzsfacawKyk
T06gMEZKfynWt/WPR/S2KfvnyhtOXmNu5Um4HYKtwFF5bxsSBDIWsmBvjih0n9c3fH2WpU2qwfIU
qn1/aADpHUMnOsg+Ux526bEe//ERlLrcNdm6HSP12+aH/VL90HZ7bMvKtv8eerCVI8GfmucArtwm
BR5TpIDcehuE8/Lh0D2IpoHOQnXSD/hQkKdnXiB3fLB1jEGdx3xunx3mBqwPrzoRi1kt8NhOnnNA
KUPd3VkLVnUey+d8cLuDac5MJRpd3alBQeymR2BmQ4L3ILyDKV/sIs15qHdBVD46mBevN17+qlRv
r9Nal8b1MflwSDGk7anHflAeRinqZbiWLT2BvmTGcJ7k6stJCvCME5gVHrveh1a/lbcEVjutsvlH
6+Aaf+UWIkqybplwDd5DqvtiC5ci5IJ1sZKeiYNDDYkXfMOY6J+iHrg7MiZ7ucZSyG2Pl+kJQrms
kaf0ez7pFy82soM6j3eJWSJQ5nUnGWQ0Ru0Wzm6Jeu4uLILbF8Bof0LKz85yQrnzssVI3y5sGDsa
fs6D94RZnHvDLPuJ/erjeXbI5YlYBwNVU50zx62/T29HbddPEO/Xq1hmDiNpsnxmMjezdr4FXUhI
JfAC/gKXbDAT95AflS7k1qCcGOiijJq1v+mYyWQLvG51nFznPAHMIZ97hB6JRnFkbzMcw26zq9sq
KtKCgpybrt0GYbjUD7WRGAc5v/wu347Gc6s/zkbeHlTTeJa7ut5a2cq77kdsTNFmLAqU/qGQ/71A
WwcORb79Ur9N7FieljjSsHwA47/XMjuHnd/mwz2C7OYJaFp1EdbOEHXVhWfhdxlm2e3+yp1Yx5j1
xvCB/pVCzzQnr95ZEKSRxXAMHE4KXgKXEXyHQuC+5JLJnZHHOlCJPVrAg/0C35D/DubSYR3R1zt5
e6CX8X69COte2ZIu//epmKuNsJfu16FefoxUb3PxtS5bt8Y5wvaDCS3CDDLRVTr7pOKxKF3kz96m
XLKJwyav2m2TvPbfsPrbh1J+5x+zjNuxZe5ugQVcSQhij8GHXuavJEcIXctrMhfIwWyDyfyK1grx
5LBPTkUThupeut82/eULGgEG6YL0No+TJ1VmdGuxtk1zRspBQylSAya2TMLk31mLG0pS6n/MZW+/
vpxHmDj3Y4GuW892Azz9YJOlmrfo9RYkob678kPM+qK7unqWaZlM6mRLitupl2mhVEkEoXkdQABZ
O0uXtSpba7HexrVt/Rsfjo3yTx1CHYxhjJkycHYAAfKT1OXN44onLOOX/bcfP5dasYmUQf1jGim3
8Pbkzd8CiPZneVwjlHQBTS/3IOw6JDfkSfnnTTn6NlQBymlObpnuPlJBApgi6xLuAydECB6yd92x
rgFlhxRrP6kO/o9Bq/Pz7dcvT/KN7LG+M7f5zO1hllZPzzvyJ/9972Tr1ks2P9bloNtZ/+j18Q98
PErRSGy09ps2IzUr48o6e5Bj/6lt7SJ7b/Ns2VwLuR9rVbbkuH896x/LGektHT/8qX9q+3DWD38p
WAZ8jObqLoTRt7zieDiTq6jm21pVXngpCKVAzoRGxOJ9CbOtxdo2Z3iCQr+jT9UabN46yXArJ1+7
/rFHNn0zACFECv72RMvLIu/J+rKsL9W/tq2HyXsn/f6p7f97Kn/OF3J/EYP2G3cuDm1Ma5e5sHy4
1uK2kl3rf8Qq/qn7h7bbemI57e0vyHk+9Ln9hSHxrpoy/FY7L9zK0CBrUNlav9EyhqxV2VonZGvn
D20fqtLP7xEM6H9oNZIISWFD5OPlJPfO9FYe4dumtEp9JpTNsjqrsoPuFa/r8A6YCtr4WlfmhUYu
dRn5mQsFRJSszHJvoSM/sNp5K8MD0X8kWRuUgf+mq90GDVslhiCjS1HOkDARf9v903C7PgqOLPrX
PutjsLZ9eFykKnvHoEkJWbgwvQZ1Nnedo6fzVta/CQADwkXJ+Ba0Q3S4vfFyUdbiNqyudblc/1qV
HeurK9WAQMrfw7fUP5xB2uYsATuhJbxG62B/m1jf9sv9WY9s8Cph8ZadLQIjxhIh+WPluHaTY6WQ
icFala0P/WQQXdv++Mdlz4dDBq9S9rNxDyrwqYZKgWuA9CBSbmggOZYPV4kjXvsqQ5efJVl2kitT
Jn2enWbV2TSZY53kZV/v6O3d/yOY+cdUYe0qW3J7o6InonfrdAty5Q6iJ0YcIZOio5U9zF5JOgY1
F216kFf0FqeUJ2Cc9bj5S17kv6NatRrssc4mddKQHMzz7JwgEQxLHNKaFHVDtnKz1n0rUNA/C61N
uegOO7OFARkD8hr5sHQtOJq6fyecbYsEQKSiXSNXVe5LnUFl0qvirYzhmQifXF9u8NwiutPe4pkf
Lr9c1D9u0W3pervqsmaRzdtrHpGcnD1z2stVlj+7FvID1qpc2A9tt1Wd7PlI5lx7yu71X9LDUN/a
WOttsDHEKi7I/feuiMejgRDgXocxSxXqGQKkxRmfSfZaOrkzw0GmZ9nrecA89STBu6kOXiMtO2rL
OdSkzu7LoG430mvusvGkzKW5U/sMkN4wFJsm4lWXwstcc2t7ADw1MEXXNHEPahRa+R7JIAyXWdnv
iUqCGp6cc6MHzSOcLHLNiMZCPM8c3Iti9Zr649uCaH8JkIF9gX9T71CNG1HloCptGYJHWUJ6oh5R
gYjtKn2JPQdlQbO7n2K0EBxgCwed3P7Rs/z5Ka2aH/AdT72ple9jbuKqlfpf85IpeY0P/MUPVJDi
WfPWe7P1zSNaT2bXD0g4aC3qOMOwCZq6/lzPYHpZkpefdDW1tyjqAK+KkO1Si8UWwCSUPOdWhX6T
qu4qJIJRhirBcWPEWD2Myx5CSZgJDDgKhIl2bAq7fJinpHqQLSmyonDQPctzhIUJwltFHOzKCvkh
fxq+mCTPjq26SPllamVgR4ISx24JAG9cn5VbXMSoXqsQPg0fI1EVBcNdmxVggrx2YD3cFO4FpAbp
NY9ge4vq19RP0dOwFBBdoidfTb4iq6mcpanMMOlGdxFVrgLhM8MiW+METw1q2E8qmdCnVNG07TSO
ASsIdsS2B7QqtbmWOZaieMhupmHoHrSk8x7npagzYHs2zxbsanqsO0I9S7da6eCKNpCdMSfM5sZR
RxfG/zUl0fxwq4HmQPnX4Zlbj68iy3tEZSbaVmG7QffU2DuaZe6mqcnReANMXxiaebEdoM7AWrWd
butJu8EKHhkMHMBLLyyvFVS7a7MUa5Xn85gUxFAHpI1suGmlfslnMzW2mmloFymKKfhPY9FXynby
YLl7YUqwGVGDt94HMOraY/8lGfK/DFLp4MKh+/NumfCZQSaCVigqVGL6+Rfpzs9hnuhfpiYBrYAg
zlswZsCu0cF6nDVyydaUWHeVm/cXvY/bU5rGxQO3QIPy36ovzajwcGWpea8a/VuNatC9GyWPg101
UF+V+iXuSRw5iD3upSo7SIV+Qn4939fjpse4YzMt3WMtxZQvBsu1HEcGmyZHgXbLmLH742Ar/+qk
s3knp6obU3twvPAEOQynzgxZtAMfnGq3/oI2SH6H4Zzczlsbc/vYdO0+V5G12fpYLPdB9opR4UzQ
vmhYK9vmHUSL5gXuef9A6PgsNYx22xdM6yBDZSNiTUsPaXOM8uNBifumuuhx4RoIUBvaDxGLZVOB
QXdFP62/1gNh5TJF7UR2OChZnJHBTECzcSl0U2mPiG1qW6nK5clSdflUOWDClutjjyNAl2qZ6MVH
e/x9+3fSJPePdlHDOVuuH6rTIPKyycOfnmdmHEyUU2RTiiqYYbivdXnaxhYJyT8aZbfs6SB37IZH
gDMg8IJhA64LS4WyYlDS67/qOghPvT0EaLyH1deyPMj+eAjrQ6qj2lTNikPAWnFxCyceeG6CKLh2
SzEk6J64hn/8Y0ffp9jJvAe+He+hMMR35ZjhYbgUsiVtJqtsLBtsFNViLWrwG/yXjnLIrfd6dDdi
Dvj/OSR1B/AVqnb8eJq2KxC5fR4fSpVo4PbDr5Pe8kemotSba9ouPArSjqbVwoBFkfI+WoocgYl7
qU6+j2Jh5A+Q19WY4Pqyu1RRLt+snWQLB707PnwdeWQOjl2iKmFZeXhiTIpycd4toPgoS8neD4dK
Vf5wi+royUEI/Hao/LU/jsh0c9+VADQ+7lh+1VTGkB2f58L+K8WeFOTS7KZ37VSld+4YATjRUN7s
MvKMKtmKfVKE2qtahsPV1evveaipr4NdqK96WD90DLAP5KZhuiA6yNevN9D/cupWv7OBlry7Gaci
mVPep6gZvEeV8hk+cvAoO80yuPeL2H6SfSCF9ymEupd86TnW78mgmW+aHxWftOQsXfjmZK9q00C/
fAjrdLr2gZbej0uBuJ8+bMykZtNu5g1jNmi8pSp9IJqSyPHdX2oy4F7qEruEuZS+Z16NjrZmtFup
Gn0znAxcU3elaaGIv7Gtrn/BxgrpImvU9xGEyvemxxZBha93XPiV70DByp2d+eZpxDLzqbTHNyA0
3Rer/Da7jfvZUtz2kpUR0km23n1pZoAUqmPlT4jooKUb9r8Dx26/ANnSd3OMi7jd+G8a4DM0bNsB
vCdbcdjuZ6xh4Qv/pwla5N87P7TplgMqNpuv5eDVe/zaShTmnOItUyz70qTdhOZ2X7zpMKZfsH7f
yE4FGNsbCIzPMHnVe2my/Yb8gjuUR6mOqEmcNW9KtlKtY9d8msnSSU3O2A3qvYrWmw4j+i6YZnAJ
hRUadzVaMdCiax8VNju/J+gedzuweMh6Ii27r/zBucievvW9vakNFs8dbiezz8iDYEz03qtVv4Xj
E12k6kSqDUwh6u+kamNEhA+k7l+lOivTN5dv/oPUpj57YrzOn4wYfI8/BqcwGpTnNGvV+8iHRhz6
2FUNefUE0GeP7ET/XHrtpyRu1TvACsOzrre8KjGq8lXiXqWDtKOLeCiVOnuQJilMVI4iGwJD3ekY
rha4x2Z28CzdY+hoT7n53DTFwe3cCsPCeo+MeXlnT05xF3WQ5Rax4PJOUSmarnKRmVWnXez1iI7b
UfMYag5W4JP1hkJY+kW1Km+PbmZ5kiocHSD1evFemiOSlEYPlmDppvWTv0HTD1RNPuKurLYAxav0
Cyjq7Agd3zno5D6+2JZxl7uK9WqGmXNfJhYAi6VbO6m/JtCSZz5t2j3TOg03IrbcpZi11N8SwWvA
7/6nbe0iW5bS/qp6XTv+0/F6CwCms+PHepybh1GpgEsXLtJ3oLpMvkS/ctX/ZI6D/d44I/pAuV5c
s9CwUTauUhBxw/y5r9xn6Toa6bWODO+vusnVnVvH1n1aehiw1DVqKejCfoKO9ENB/GofF1sX2NBV
LXmp3DH+1mkAxCzDbR49swsuiu0kxygN1VdUVeqNnN6Z/1JLr/nRkTcCRmTG6DBOxomYbYnqbmk9
ezaa47zuDsKWWr5JsrpAGReNqmvJmHq1y3DX+3p8qREn/3vHrY/sLtdWeCSAn5Hx36lzoMY72R+C
e7zK2WLHpdGuoBNWjnm+VWW37mnJeODVjm49A01/tszEOqr2AHd7PYXlmHc28PKLE1rKPtUKHVuq
wTlZ4H3PeN00V80wnf9h7Lx2W+eSdftEBBgm061EJSvYcrZvCC97mTlzMj39HqS7239v7AOcG4JJ
lEwz1Kyqb3xbK8nGuxEfF69r1eaJu1Gl9cex34mdr7B5lO/GfXT6hJB0KMzt9cFqC/GJJhFYpOA5
z9XHTZslNiKVYNrUVVVfYr2t98Ko+pvIaU3cff0SWwJpw8eiWZUHH8pMvQSL5Xf+WxwMT0kklL8K
nZY/X5TlGqi4wvwa0/4jVBT7VbOaDNqxNj2EFmxwQpTgFgm1s8tmqLiq+OmxS2NzRzogvXWQAtHj
3Jjkz3iQWf4UvvEAfkd8qHzpAT7IdCcRYROEJ4Ej/maQkXXZPQZYczTtfSfpWYZT3Dy6LWNC2VXa
LX0bkvYcHJbQXdkeyTXf3+u6gQfVYM9IAzXFLU6T2XGZs+2aEiAIhLNMwLrgX3Ov2b37mKfuqzbG
yll0rss5AN9bh2l9syxKA/JcbsfyoMcdYCqNuOwgS1rdisZxnwIE6auqD9VzV5X+U1RPb7oZ6Jdl
aZo7wG3dvF12dTX7GGmmf7cshV2wa9MyvReF7j/5E7XEwmweSsO2n/zd4Gf2W8yrctcOaruz2z54
L/Rd3dfWe0lHFpY5Vb3vg754xeZu3ZmRc8848oTJQ3GpfQV4foB4Q3ahtvpZN2+ICirOOOvOSpZh
B+xo5CYCvGZExt/F7tAEphbagXz63aExasOrLGlueywFL3KecGGMXoM3srcsLhso2BaXZsJtC8vq
I81OfHMgK7obMBxdkbsrLsY8sUDxHh3FOOd2Nd2TBXiVZTS+j9Hc6NGi54ADBXIv1V/jqR/fhzoy
18O8PprX//f+Dsil3/19x+c4tKetm8AB+Pbv4/+u/38d/7/3X75Xr3qU267YiNyM1z0D9mvZj/VV
t4W+s+Z14DLq67IhZ/D7s27ZBVBkcy3ndf/rs7w5wVkp7i7WeScuE3NWW7pVo265MrJ/rVOxj3Zz
sf3dbdk4xK67qmv0BkF5q2StiWASzdeg1X2wsbnXvQ6OjZcNWnG7TAbB/6vonvWV1lQbPUzUU1Ah
xOMhtSxAaFdP7TxZFi1DQXT/s5xVXsdwDdbjv7cu638Xl08s62DbHfOIhrbfVT9H+l1OeehNg3Nb
cro+Ouw/IJK5bwl6Ji6qMj+4PlpSfbDvR6tzPwwAdGQL3f7WdBwMRxN4K0WqRlRfURMjPD40pbI1
dHd6gcjQ7yRHXYCnz8iyDst3hBntfF3VmmecsN2LLzUKXfOxMa+41TlrT/SNmLgOGMZWb9rhRq9D
mN2z4c7iqPNjrmOGBeJcBl/LhmXSwereODRZoUTv7INIRQlcp/WvmZ0oVwDR0tP3LjZiyTTBdDFg
xwAht8WKEARdTDzUO6XKuh2DP7D4xncl2ncQI/1LFOMEn8i2u42aTturcZsd/CEVlzDQ8cRQyuk5
DdNvmg6zbz4cYgd/owgBHQvr3yt+MjtjkMGlKprmWswTQyU8DAtwifMOhj5LkRpaNsy2vGgpuniQ
yeqmdwt5WfZfdsPgaYNp5IgBGnCaZPZkp2UeL9kuuQbAOvBVa9I7oEMYRJgYoxlSHbb4oNUXM5DJ
rkJac04yRBXGIKaT7dBZjDreOtpZHx0KUMZHV0TmgbRHceOOU3+TVcNwUNSoPGZGgbGP30WnpPFB
PPW2c0rKEa/XmiRJJBN/G7etigODWm8dtxgQugJdBgDV3VGfKDdpbMurD+0JbjC9gzxx6Aaquu5h
klj9YO48PEYmeGQpVp0MSUoFhfrUUINeh4NqPA+OA8sb7ukL3jPdqorG4ezjQwWCOk+9agwjSFjw
43g3Ifjw0+lP0jgbHz+yV6rXDVybaNbaT9EDvaTfkaVOf5TE+EPiF3m5GZAoDxx9m7W8nP1e7Lr5
CE6Mfwd9YCUWDwMDKmsE0kmLyZ+CvkRdig+XXgOGgFl/hI063NUYqc80/gnoWn12zVGCQuYOYGRU
7rNGAyQDvG+4xNBaCMqHfS6U6NFXXPtia6hpFyP4UHRI7ky/33dpP74Ki7GTpgWPTsGdoo15ATZA
HV4jGgA3Qdl3++VTepwcaqPXbnJb6z1yicUNiqCYoercGWy6GHL47epnlRgBIi67LHP/WGnNW5aV
/3vL7+5DtvAJ+YLf4yzrqspBh0YBb53hGHgxyxYrx1aRzxIDy5vBVzPwFZySDN42ecsepce8CNHO
3Yxtgc/lvKiLEdGSMIvDsuintbZCnRivMHlAJGfZDArmiZ6H+D2VYiyPg5tUOFgwt0x+91nmlnU4
jbN3o9Oi1Od0Y/1/fG4CGFUiUP+vYy+L//hqGx+BA5HQ6h/rfj+yfP8QldNNlr42Yxg+8sz1V0Vs
mwfdR1vR5caD6tr+zuhDZT3l/Jttt4jvrKrYL0vLh4ThPrQyc8+mqexBF00XVzZICtu8fekGu1oZ
vR18tIHyiKDI/RKats0dHgdwwNeBlusROwDllVn8TTLjFjpI/KeK6pjXTtO+znb368SU5Zk891EF
4n5GKFCdc60Kt+BMp1Ui1Or8u2HZSoD1r/0EljxFa69V+UyLDM7N8xGWjyw7/i521mCv7L6mZvmf
L/lfh1aGBL2Q7j+n9KgCzJy/5PcAy2Laq3uKX/GN5/SKfZJDgAER1qE4vihdiIREt+8EJMe71Jqf
vlpBh4EInZ91KH2xVEqdvU2q4GyrGJfEKqj/n8V5HU7d/TmaJ8s6WjC1Db5oVEHmrb8blv2WdVWt
ZlvR4wqwLLaWkW8isDCejEfS+1X9J0K44BZq/aYFI/K3rhyf7ZJBez02/kM+5Z1Hq1h31WUMDdMe
slvHAKoSA3E7j2bX7wu6aiE4RvTsY1t1MFMXJsj8FO9tNbrkqVptM8a6dyqsXTIGZK9Ts1ZIrBfZ
E78uXJPzdl4SCwKKOQnxjqfoq9+k1mdp+jcqicwAEg66pqROCKWfirK1wPeRZKCgIb+H0T35eV58
Gk38oQiy1DwtaaCna8g0O9ywBKgFE6RnNmX9k1/3DUxzBhDL1sEOy2OYIQVctuZYeJ78bmpWy9Y4
DTM8L2HKLVvH1kovtSLek/lIVDzy27SuHpZtsXDIOQFaIiaPbstWVS4xTkLMB+YU3S5zy0TNgrdJ
V6vD76plDjfU0Ivx8fn51O9W1c7sXUwharWss5sQ3KTToDsFDrr+3e/3e9Q+OzeisG78SWffKcaV
CiXSw5C4JSUin+KJlmpH15HaUUVHhWY90nbpBCpm2bBMBgdq0FqZ96kVZay2v5/RfOWznErIdv85
zD92Me0YDdly8N+jddh0rDt7LL2f4y6b/TTmK/6x52Qpyho7LOEZlosQbD680tdIBFGw/uODy4af
r1x+YJip/tYV4vlnnbH8gt8vH92ES9C3pXpowtb7P/+m373/dVztKwvgNvz8hvksLHP/+LHzj/v5
TcuWny+VZXYbA3ZFKr4zW0c9FvNuyw6+qEnzLLPLlmUyLqd/mRWOBN3Q/3GpCJ0V2W+JNrBTG5pz
k0TVusbAIoiQmgVN/mEWzQhDj57GTj1YoT/tbFf+pS139FLAimr02ekJ1pHCwo/ChQ/m9vIQpu1X
nfnulpjp6IAwjSo98jRrnFG27qelYJEdy5VS8yAHNCvA4TsuOcYGdyunTp4ZZ+4R4T2JpnNXHbcd
XI/xsfYrmovlkxYMHAyZH0Ts5NKpzcmO0V9WdD2R0NmkZLcKoX+ERX9SqHqOBZaIIwiGci74FQpF
hwS97x4dMcNUNzlGinat20S5U2OGvCV+RneVfxTEItjLzav6oUMmlSbnn3UaJi6rqeizw++nAjJ5
XlaDXMI3VblbNqBB+2gnFFdV2yHlnB6a6qFJRX/XEwi1dg0LPWdI3k+0jAAvi/khwZNSYrKCQw62
B5W0ITu0w2pAaipc+g3N9NJpAw5g82RM/Wvdo+PPiqMd9CZd/0wKssVrNGbDVi9gjS3rcggMuwmX
NRKm/14nJwIJkKb6rsJFr3BM/zabJ+Ao3NKu7loLXFPawsUZiGHupnkSpUa5d0Z7XC2LPEGMuxga
BYKh5mfV7/rGEi+R2Ro3yypHqXS4ZMOEXWhTbJZ1y8TQfZ0yEczGZZd/bICYZ4zNzxcvq029oL47
Fvlh+eJlnR/2K8ttDa8dayrW849cNkaJmh9NCwDhvMokrX6xbcXrgzC+FuWmQBB812padKVm/j1E
lX/oNeMMiDw9DZhV3S0TZ4L1D9bK3P6uS8cux8QNMn+iKrGCpNE38LyWN4mZmHck+82fz8rI2kyF
j/tR2Da4aDkM2vwUj6HJLJ3dzzIOSdW2LlKxps+X7WFp6sc5eI4b53ZyiQ66qaJWVElx57qJcmtG
x2BeMKL4X5PBrN8kWcubUaTzsBC9D+5/NGb87jckUI7SiUfvciBbLSy8K6I7DO/kpSxG7+eKmsoo
oNe4XUFFbm6LOguugiTZVY+Lh9IPhuOy2zIhJNNX2AKV+2Vx2VeDsu6ZFZ3jy6eWdSgqUiQJyZkx
3LB21cC9S3PDvYPLPd0YhnwP/BpKyLxet7MOJ6l45ccOyv9lNwiYByr34XnZg8jvTo004xhNXH/F
GLV7JXCtO8Si9h0OYtVGCx28DIbJvls2aC1wT7WkOLMsLhsApohLlRIw4ryhQI4NW0rJhrHuIp6/
SWeefvcNyZ1iZtbYu1Sv4q0z0jEBzjK8lqghPOxZko1hQ0Zb223lbw3XgBwOv+UK6jm6irZBG2ok
5A8G8qGOkWIqNHuZLBNilwm3LNw89Wkg2igD7PAUzEL8mdTnAx7+19y8CF/vJW/x8sNbw6X/brZW
8TGHvlnmsGvOqF/ftLNKSM4tjMvcMumXRsl5wqCWxsllJehauXN1Kt5DDPClGB/Dn8aruc9bJeyu
X1V9Is3SMoqdhQ+/E2JkpA7LcraoHjqRvYhZeCRnJU09/wS8iVAeWYv+yKwAu0GDJCkAd/dmmehV
O0wYHNUzf+M/s3rqfkaJDgOjycE+Lpu7bkIhuszGYGdA/icxZQ7A+RTtoOz9nDFnxIIkgTMSOxYl
xOUs/mwG9nKcszI72CfYHaAwQ74gNspoKEjs5N9Rii8fWkRaVLsB+y/P1B4CfB1vCtm92pzWY4Qd
2LbVxHs4CnczzF21CYcp3CNPnGyz/L2/Z3uZW/4D1LDCjQg4VwouaUdV6l6dBGLfYtR2YxlFebAY
JCRVXK8UVe56YT2l/NWmOaDQR9Sh8h/mEtBqYnIHIP2kmF5cI2KeRWn53HFtz/+sZS4D2rCpwILw
3u20mwayRVBZFLqMEhJfkg6nf5wYJMqcN8ttQCja2lpRMp98Pwm3KjQ/RRYqG8M8FX093DSh1f9M
DBENN74+n7lsfM80vbpB8lvduHkFdHyZzR230zbL7GK9uswtk8T2K7qdXGgYc+98MduxlEaFQIeg
4/+8sErXzg9RBghg1ojOf+YyWf7g30WZGZBlNHwz/VnDNM09isvpKBbN6TLbTiS88swevd//zHKd
/i4uc67WY2+FgJeHdwEnkIkxt/39Tkwpwp0U5jGZe++X62CZRPNiT4ljO0XNaVlV+ibmDoFDNLLY
GnSLo4GldPx/u6K4T7Wmxn3UyNGAzaqxn1lb6v0hAfKFSJ5zOvMhKoGNwTJZFuMICrEWKd81IWV/
xBiyXU2N3eGKosTD0XYKz8Cmqy2GcRVkWOuG+FN7qlMxitFVf0fu58tNh0etnMG6xCP4xhYYziGl
Hymdb/SsQzeanLOiClcwyiiUTmV4suiFOQe+XFNvb1b9mF0yjVdE7lam50JZPapVu+aRUVJCJ7NY
VvIAbmAe2k7qFfW9vp96HIQsB09a+6Wt23wrKMLQxS47vFiaYBu1GFGKfKV0GfUR2gQ9Xrg8NOJb
oWvWetRGZeMrLbYwnb6F/Q+ebnoyRHrIy5L8HZZEUSPeqr7Cs3BMt+CXoo2J0K9o5SkManXFyxFl
clgUXoMgI5QnwK/0k8SUdBWV0msQk1RBS7UGyhZt+2r2iG4NunBJUVCcXk+l3uNv7DReCaKiccg1
dsN3Y3NinM7FKoXPT517CsYkXkcYbPl5rMI1xaI00khXdyrgWyOGjo9pZtV9xz6KbJVOqvUwmc7O
h3WjlO2+1UNOAhy6SFicaRGiFW96QV9M/+w6c+oSI0jisebL5tU9P1s0DXaMbR3yZGcoI0JghX5/
2Ss7IoppTf3xneA53Dgj+v1SsRLYRLTpOBOxp0Cb44BHo32TPzzI3XGfONcBBNKeiqd6opkW9wwH
BwY15x9dotJFMy8DgMFO4Kh4bUkBcwrVU6h8tz7eMvVwnq8gPbbacxpOf002rvOGF2XFIFux/Uuh
y88qg46kc4uutb7DrGnsqTeGNo45aiw8EqKnImlwwLXQiaHg9lLSCYZAFD4larq22hkpAmt5Nejt
i8/7woPyusKXGX/QjBKOw3dZlRvBhJi6NV05I0Qv8ywrZZsFjX8dIa5PlfOnTHHVC9TgY+yUbesw
EOy1zpsDwM4ywiO9clvTDb8UOKyrYsCbWBumV7ciYUECUlP+2lgkwjUyooOhkclzY/UKccFZG2Pq
+WH3OGrOFiNc2kdCWrEUoVJtZYSkJJ9JpcntVA3SG8O03CrOc6jk+cqMM39Tpzn5mS7fmpZSnKaQ
A/YtmcFI026DIW5BU44HqX4w8g/X7mh3G1k/NAlWrTV+XeTzN5ZbvmltB54FQJJjYHrcds905BrA
juJwjYtntiIa1NYT/NWVi2Hqqh2HbBXb4d4UirrqQHZZsXgGJFYJmiTBfKXER5Xq5THuKw7EUFWT
e80ITLaNL4HbffhBVQN1Kr7i6XXSE+BrafhJc27mNfoTFopPHf2SVF2gpfZHF2TqXNtoB+l45NqG
UdqkzGgCtnz9m/QNCBPrLe7NSzFQtE/dk9DZLdP6s6ES/fNMjzcdrsNt2Zz8SWIgm4877Hkt3GXz
cD/+wTmbfPVjkst3TWIor7bjnYiJ/OU043oLEoFYo1PoEzyhcyCTkp5hwIYB18S6LiRAsPij4ySt
6hJTYMVQDuVAkBUKrVq3O8696qU2CX8sBY5Gua0z07/ibdhuKO3E66Gyn6wh84xc8iBQwNCm6Sse
96mnuRS8m7qNVk2TvdAvisixZQw9JBF+SXRvWjVGwrNPLJ3Rw6ZR0mdg/lfQac6qeeksCHRVlKC7
7w9OpH8VSvKVRfpnUxmYBdaQ+VXGUGS4d3kvx62TUSyINHrZnZQ+onAMXjWyoEMG7K8fiwc1ri7V
nKjKx7kQ+9dobKwXen5wSKts04kV3Lt6MyjWLHcub7swXkWFRbZkbtStguFQaLwUMnqELOB9sF54
alrBOtYOdRbd2jRirMq0uGRJ8Z0Z9qGqrI8mYuA1iLvQSTNPqOmeRhXyQX6LX0vvo6t3+psWN7MA
VLVX0YG+kUYMkafvEs9ScKPXlXZcKWY+eL6hfDqQjUK/oxE9MjYCUym9ta3dONSP2LxRhs7EjizA
zpzIZIb5Uz6oW4Gr99YJLfqH6VmJTC4zpXh11SK+6dZB6MwMsfvOCKGNp8/j1KYe/JnHsJ4+i8F6
0Yvx2llrPbOqrRUM5wk0Z2JBnmvwn9Qs61yAsXaKBs5goVNRE80h8X3atK1dHymeE+F1/zZG5bsb
pI9WKU+DRU+j2j+Hbbpv6MFJBq6JuG22INlA03SnEHAgDW2A0erU9JKSEbhSe0bN/QlV3kz3VVP0
JHFHmHHwoYEG4F0RmO9jO7zjTZ2t7FR5ahxANm2kvzVZ8tmD0zOq4Q192V/adumLNXZTFx2kyB5H
ZOTrVC3uSwm8PILD1CV0VHM+HgQmYruCMgA9fwa5o2baUYAEptYcAimveBrhIeiQH+9b+28jGtAU
vGHx2MbqPRcgfwEorxTRY3mp5mCb0pPe5tcENM9Km3pzI1x3N1ju4S1rAPRBGzoUg9nC209olh9p
jwjx0cSN/YgpRnFBN0wLnw02XeeOLH0yO2SFW/NTzdpTovavkh/F0O8logkD0mf67NbKkSffA81l
5UpKm1MfXDSc6QtT37Vxvx8Kf9vsmz7fNpwWHhKM/KkdDitqexHxfw8K2C4vEVmqfYufmtpgLDa4
p6SA9SmNhHpKvu0j7t7e8f+mKRbKCf1p+VC/WLI96W57J510jZ/DtWyDdzNj3IiEDOuGPn2z0dTD
Jy26NaUZXB4E1p8T1wYVAbDxOWFDrfVENMPGMVQajOVOMM44uIyWi+yC9WhNHBCp5Kq4XeSL1ZJU
nlJnWMHhuU3joVlVNkRAVdBwZGTBY2Glf8t2qFdZm/Ze5UocIxEd1qF66FT33jYIIscQcnYedEej
Icoupf8uW+67SepbC5i33XRng+wd5JTEA3FnKSnV0MoHJUrvFMjdFxiENDoFpNAMcod1Z3CSbU4j
licTD3Qt86Ruuwj+HWfVxX3mZQ9NBiOqSxR1qxswG5o6uscAvvVh2/OCI5K8ul/qIOVJA0TGaMzc
O377qIgR7KYr30ULaXxUIvpe5HvduNugAynaRHgUu4nrpaQIagocKY3xXq4q3DwEYZWI11VARkCq
akbGOtlnU+ccMJl8sSPgPbzBZVd+aS2x8dhzexbwdeLoJJQCh7kehmLM5VJF9xqPHw91El1N+PdM
UXUKouIbk9FwJTRJWcl48hsHo5L8jwa5zplqVBIajmB+5ODPmZ9lUB0tgsWgzS+dS9EQfxFQV2cE
RM/E2s8ORYu1GcxeEfrwOZqMABKnGy6Oy6vGGr3EkbPDIG9zCwOpuIGjWr0kesXd0a+telJvzS4b
CMbTZCUcYjArpW8jiL478tnt0SxmQpY5wHsb+iez6Deabg4EVphmRDZsB0veKf1QHiIluTMCAnI8
aXPdzHcGmamqmnoC2rDbIdI2GivzSAg9WWHwB74V7NSEnr1Qq7gDuGiUb5J+H1GRHHzLGHAGbqlW
XrISjBmIe7FK6bbdT2ZQew1ETLeP1/Fknmvp0psq/5rKDVbLpwhj1pwkNMBHeu+ScoOU8S7uhNiq
efUGZOFG5hPE52JGNL9XAuPqwdUQ6xfhUylsIiF6oBySBKtKDYg7iwjMJC3oubOjacnEGtLu17GF
uMcaUYWYH7EEAdn1I57tlr4Vxvioq9apirkDQ85wIjCVoCr517T9zktbiMPZJtSsXWQN79NwQ+fM
U0pH6gpfkGqTaZwnrMQvKDFoG5kYr1toldpxTsGbLwpkvrm3bQ095FVvjoq2tTA8Wrmm8iAKse0A
3M4PqWIFBxUp1EgD9W6my+H+kfBgU4wj6MC3LjT+6JYybn29A5aMhBSiIcPTNAVvR0Roulz9hYJ2
gMAE28QQ/QoxfhuFMJIS49uw2nxlDaT7TahJPDdJIZrgBXX1GjmqDlXO9hJcTleKy1Vim/oHCZe/
eCiXxy6haq1TuB+xKkp07R5gX+bRKoOA0tA8NSnM+QObiByxp+sU9p1kJ0y4tNow7G2tc4gD4nIN
aq6BntK+xloFjro9KhFXW1GLVZOWT3GaI0eybgBjelNB/Ny3Lq6+JClWVhruehzHoXZOF4sW9lJ8
jZr7WWZT7NHIVnKZyqud9292039CEt1P47i2dO29GCITWnIPohfxhT/UJnySPl9TB1FL8dAl9lU2
DrKMODt3jqSAUqkUst232GxxtM+MR7+9l0IF1Q1DFAcxHHdU2/eGMD+npjgJzeLWDVr8nKhj1Kp9
WzLq6Iq898JIvcNw5EnvcMV0Zb4NwvE+9M2OXkD7SkEFA5fYh9k8vTruvWMpNInoM4sva4d128YE
2ASY4OsCL9YLb4Rii835qqsl9YZwp5T5OU+fwOa5FDv9Pdfkui5DYzPEGiOxTmNXPco3im4Za+em
CQB2kvSjdwFvcFfSc5Lbm75SX5U0pdQi9Z0/wNwbfMzwUjBolS3XQdd+hhWt96ZxIL5o8pQAo7dX
JlElo6/+Vk0ORNIm1OEUl6rIXWtFZ/E1+CGkrrL26c3NK0NbO078Ndrha0idchxltlY62ICxq48H
e3wpRJRufH2XCgrSOTpUNKjBxsIHphDyNcmDOUPNyN+P+a+5Vr3mhUCtpNbItOJXp+xiRKSjlTwN
A29vE1fvbdkTcnRWS5mwoTwcYhLt2i4M5a/SxyMjCctLG4RbAyORrTsOxzLR/6QKgt0whvw+84aq
9pOOpCcK4sVWoUdlVXHHb1zFZmzociv1fXPJx60LBXgcSbfTz1V5fhJAZyuQBVYoEVKqWnGD9i/1
yYVE0VfhpyfVVoCaxyXOQr5J6Slq9iGAjRVNS/aqLvSv3gA7lT5plp3vgkJ7tzVlb08D+ROXbh6j
/CoKUKfwur/gzXwQUffbSg8vE8hhyL5JssYNFgrBdFuHWLjeDbxNuRURHOYftMTQ+t1942958V0s
liOeURpG51lnP7vacBxrYCRw5vCSN+rbrhYfOf8skCjXKHH1nTJbLofleEpNFep7lMttFDFOU4n9
y7J/5h6lDYSm+vlxaG3qYNzxOargMgB8Gx6wFXpKNF3xcMDaPSMk9Vd95dM99OUOL5VjvJDbfrQz
SbRJY6o50XGGdTXSiWOauAxTeUT5BgEv9yZNtuR6q5r2mjfV0t8rjV6qjJ4JErb3BSdvlffGVUkT
UobCeO2oW2pB33m4/8w8FTc4haZ4DCZrr6UE6CLAlI+nExEApD3GsI4Ou7WSBo3GkIRJWN25YXAt
//Lg9an89Cgrh7C7poKRmlWjp4l7bFGE+hrWGDWMeoEfVP8IgDTd0sN1F9vdibICQj8lvYg0aD0G
gad+JreOxoP2EeTOhy2b50blwkzMZ7wvHnQr90SATyEWwFDAMZIdb5qauwVZFx3i+8ZQX2Vr/lHs
jrwynW6NgXddrJKMiXn/21NkoJjoDpW8JBUccB4AtMHN8GbtzZ8Hr44SnCZIhSC1T4luTSTums+y
GraVrTynWBKv7NDo131B4K2adDP4XC1EMTIvXKTiQl2ZIr0p/PZPLpBQhHICSkn7Uy0f7FQcjcxq
1roiialy2u9VANVDrCiemP15pattkIJjRR8Xn2EW7gFX3NRRuFUT8yt0avJUNVVAnFSxUox2+lhe
EgtD0bpKD2WHZapUyw1d4R+J1tAuquPQbUabOKHwHLf0v/k54GBzw084yvDWjnKahPtTrmjwnSwt
XCF69Hvj3m+RUPj+95QrjzpWQoNVhI9K8g4zMTcnfa0EKt1YvX4ZYY95Rqt92rI96G70UPRU1lEA
frX+fLLD9H3UupckR1eN2wL0q4K/OeovY9Kfi5j2PD/4IIT4wFg1XNlFtzXL8V2Wsy5P5UWuZC4d
gVMBe1yn247YfM5UDjuqeKFnjKRm1UjHAF4nmxC+uyaOFEmTn7IUO6XCvM+cXlBBV96moD+pFQhp
Nz/rPMKF7ezaonDWWQ/kLm83UR+9Rmkt1t+VWX6aRvrHL0t6LfXimkFrbO2Mh4tV47ZktuDxjlPe
b3z84+lyQqutlUd0Rg+60tGcjvIXlcV+7MEShniDxrFKUk/mHVcjPeeTMDyVmioMrgAtSN6v1XU7
DTFOiVGynQL7iILywxLVezpNtx2cL8pq1pk75MVKoLUp0nPzgh5MJ9jpdby2e0nDsYJbVDxdEC/d
QK2ddpVpbEzwBrx/NPwo07Wjc3d1k9rt8XSAok8b+OBIIOv8UaXh3g82yRubfMrKIKLjKs7PRvos
ReJhoHpXh+1r2FECny/BacRiisYSdRtYXCjoJy5T6u/IiL/6dnshc3vrA8pnlIAOLa20DS5Ex1Rk
D22ov2WDJRjohYS16KkcF8qTaHkx5tHD0ioQqCRlSB6Xe0ZjD5hqv5Zt/Mno9xEVaHsAm4+n8uR7
6F5ezfJUl/4b4QH9GCEhik+i/qRQyKk1zFbkaCYbJ9P3dBmR1otHg5ChCvCHVE6FXSoXxpovQ0Zu
d5L2Fr/s3CtMq2dMP7jbbAJFM4k02ef1OS8UCgQcYOMkyifj3tWIFkJEvrMfJgXdZAayEpOsYHCC
my7qGTRCTqC2r6zL2MS2eDR3Y5NpN0pKBatCiUAlwmag5oQq8gxtN45udUAeF63qEQ+mQTOye2Vs
gMbbSbNbFn/WgaGPuS+b1PdsJByA+Eudd1WL2bidFXgZzO5Pw6sjImDcGFhY9jCuK3c8FDaSdERO
7xZ5ZE3Qf2obUtnz92wnjUBVCp9MHxB7hjbPU1o3u44Ive55h3U1CciofcBf+EO26azs4u0zKf1B
aJ27s/1vG8/O9ZhqH/SR8a5paHeLVRHgc5y+KRKgamEQ2lu99tfPHW4aIuzM9/8YsZBrUkSOBzZA
uAYQZzXnb7J4LDnVTdTPIVuoHEObHj7f/gxd/bNraN8eeQj70j9AYgaQTsaqdfUXNwH6bW7LUTlX
89f9D19nttyosrbpW9mxj5to5qGj/z6QhAZLsuS5qk4IV9nFnJDMcPX9gGuV16rd/Z8QIkmQLKMk
83uneEZgDBv6VI/zvec+45+H7aEgWWIS625MTpNq3+flpUzMbpVk/YMIQZ8z1z1UpUlJ07mkOmpy
x32rBgsT/1BeRyu7S2bowFNyyoZDdTTVsF/XlcEvwiMFHlXZDfkYYiNDOYDhNxsm1z0/a+MgOpNA
HYvV294IIxOzCZgdqo0jgeaUeKKmhoNDY1j5iVVeqqT7MuRz0OKQdLvAyH/28VSfG5w2QsrbqsVK
2Qg9HrCjAT5gGL4XqV/i0Tl74U+9NsBkK/LQXBacZewKhsfkIe+fAyPGXchljRaFRrhCYr0aGrwc
hmJYu17C2tmx+hWY6i6JVe0l9Rit8Y5ldUuJZcjJh9Lio9lSfbE785Y19qOt5i917ma+UpkxRIvw
Cx4jSNhdfYeaSV1D9GAYnEmHDrFDVA4pUrXruezpdzpidZ3/sT6jrZNCMKSVpjuCTDlLPxpgYVvV
tV8nlPx5T6ky6ABXsFBB4g7i3jcDaziF3CVXZO46tW0NRVP3qGUYAqoGli9dUUKromBllW9pIvF+
Ef0+G6kza5nlHXTz0ORNuxpDgKl6ovjkOOlrS5GPp02hrASkhzorokOYdPMEWv9qIXFZUa0MsTsZ
qqua5wAruvW9mKGn4JukwrLWUoW5a3OqqVlCk61uQqSBLZORu8DmrhQFxc5WRXfS3Xbo69ZwVErf
ExYu6SOwhz0n1rSSil88tT14GTcMzgjpropwqWB6txqqtL2TZKZvauKNZkP+I3X5c2jJddZStxlw
1NB6yprMpcpD0kkcP3giRNIM1rKN1XPTq9ucOeVqdFBOxxOJ5aZ68UrT2JlqK7c4RB4mmTgrOxV+
pBPYMoU8HMLQrI899fbUheCepMOzLSCZqs0TqBn/fzFB/aEiG8R1cpMVlNVZt+JTm9hEr3RbvBhw
kZAiPjUO+KmsKNqXxqAgisUPMvNyf2oMHsZ9/QWLHl9Y8/yzQBo3dQcrZSTN4uJZ2JOxd/QCNrNZ
jDdmPWNCFXQa4jfg8Dlpxbw2I08c7YZvRtwWSm8iwK4pBPJDY5llW895VuVrRxPBGssVAZcT1WuZ
rIlsExhAzT/JSzbwFunIT9jIKmttmuacpyBPlpm8NDbfbaA19j6JUwhM/OyR+TxXNn+xtHhL9ERU
YkKbYQ1Ixna7F8uzIBan+Qmrz+EYFncqJRTuKLEK+K/4UVpj911XLPd4b60ctwSNdKDOzLIcsB7f
dstinYTd3mThTrxwTsRqa4odYLGBR8zW685FRHgLWtlX1Tab+1wP/C4ZX4we1WXndE91gNYTGlC1
EwTRMEQ3lyGe6KT8NEkJoqwTfi8Nu904bnsTgqFSOPR0jFHCkbK5Xb7h38xXNCbXTm0VwqddFDCd
S+yGQJggS/i0OhU6nbCRloRNwZ1sBdit8UNC9V+ezbFhuBmEfsCopJiYVljcc2apvQ2h9arqP7th
esN6hnALjMIteZ1qW8UZJ6AOHbxivsXZpm5v1QwFBZAh7jU1IhPqHkrf3fZgzDYpPknU+XWkfPUq
0/VbrSJwLU6LM8if42eTSzqeCaYD7LVWNWY6rHMQ9zJjZV27w9jHXOOJkW54bB8SIxhv7EAF22Dp
YwooOU5YDFsFL3h4yA+Nkqnbyr3iccHEUB2fu0HbT7VKVXionpoORMTum7Ueino99J7GRDGb+PTh
Oaqbr5kNRGb81Lv46rLaZxHMU7HrBqhGLAfaAQA68hTm7PsK3fglJI9EKQizJtxp09fKW1V0X42Q
XK8sOKct3EqzfetdCvplQgkeduVjQ1GAvDcP319hU/wwnrqA5WGCe4OPQOdVmdVrkTMeB4fogjxJ
7hSzxD3fGrnlprJYFVBRNlrHms+ZPfHrUryrRv+96VRmLHa/1xh7drPpdl9k3+FukF6J+yl4Lytj
3anu+YsS7qooofxiZbsIC1zIhptUSfa5SqBzFRhXWXvJTVFzbxtyE/Ilr8bSgx4ICK5Jz/Kjpu9v
S9c3YM9u3MEkbaN9HcfiwhM2YRZsrMwS+VxVCHgg5XZMZsFuw7qD0DYI8lP5liCyYqmQPOiqF6wj
Sek1KqyYVxROsrBoL8JGmav8oNbef1PCPeirirWTedvVwGzTIH44zuzNYrI0qmqIdR3/FU2ddqE3
1Zd43lhU33KYtDdLk51JooyoPJSpzV9bzxE0wbDPoT/CydUZSwlWdxUPF/+qGzelZBwOSu0xaeOE
+0B9qbGX2Gi67qxDY+/atrUxJ+8ljCMTlRs17aLOe78KWMjkPTqIZFUNhTzIoX7snHLa6YkR+12V
3Q5QxsCOQeeMKpM7fjwEG7ttio/wAFYLEscUjjEWlT42FVSHfaOq29uudO8zwRcqpmyVl1p123hN
SYb31uWh75Z4sjTAG7iOXapgpMhPmbGJhu99q+Ei7gDLJ632bNgwC8v6WylxckHRxVQo973KueQg
YptyMus1k1Y/QDrYAbHimTMHbfTvSTVuArtriC+8Sat22GL8DXMxuPWm8BzarFVYlm1TvYzWvZJS
j9H6G438ASY5wztDLuZRjnvVjOpOtillGDt8zkbwT5PnUoiDdKWMPwfyg5PA0G5jy+g2jcjDrZKR
jCA196djwdHMm+eh6YKViQ3y2hnVtVOPjM/G9GYO7r4yiMlOfjo2N+iUZz/kgLZWdRrmfgohRmIM
j71RPlUpZIqGm0uvH9FxHL0Khk8YRH4QV7h4tPrK8cwfs+KEiTjuJLWnG+tAd046zOsM/MXvQvvg
Qfm5Qaj4pM0x42GpgLYXfAGO+VZniC3RERUUX7dD4GJqk2SPng1OrTtkFOEFcmMX46UzQA8sM/ga
XWGgMKqsg37yWx3qfledxzbNdtAyDmMXXIgLQfpCLSLVBqg6DtcMx/ElF9Z7NQ1n02wvzFKxLY6O
aUAP7k4FQlC9Tc2Wu3uenYGjXOwkMpnO1jmVE2MvreagDeSg58ODMk7auYULpMMD3hbxPq+Y4jae
8a6nRrsSdv2iFM1EnSvlYcD3pqPMlJCeKjc6NmBp1NxedbNpThphsUnkjlulabxNPRVrz4y4W+K7
DGeGdchYX1Q7bJUOcCZ5lKeqjr6//JbZxIkFg0HitPIeWu1raqbfmyqauPv1XS/5v5gx4YXkrW/t
qf4WGhQhk2SW0ycgaAYZT3rhhmsTizIqDCC2Fl9zV3VbiE+MsDdJkzzx/793vldl5W1C6gWUaSn6
1566UnqWVVb4PtTDfa0772XWvLhj/QAKEaz1RMEn3yE4y8NRSgYsB0xtZu+AoyqkBtsmlGwiD9xV
m0+SJb8K6uwExhGjtO9a0LtrKeCJzWiWaJDns1LLNsTuHLrBxvzhZjTGncMvSITFLmfgDmzli9HG
PzE3E1Se5bArVGhtyN+j6l049Qs5U1SjRXGR5lYLeHIypuOu7O1zs8P9WHzXUxdu+uC3bgylTjVL
chnQnZZz/IwyQrALtDdHfwfQdP1o8s4DlLSN0LBGgHodSxVOrxfdDNakrZI4OpeFQmqlkZ9s1Gqp
kPmuGS3VhzZnMbvo162wd1o/hLiNlZIIFnmvc2Ec1vj5p+ZNxaI0RNFJumOE8NqTDSP8biyT96iQ
s+lUczCEwt9NKqdpU8VhessibM5AG/tnbYq8I5WN9VCTPe5aseYPjniMyupqtARBYFPNx4g3fQ7X
1aVajt7bOtspSyEJXL6OR5XgKiM94al3B/0b07+hBLEaADEGwp1gTu1ko5R+X16aSdWOIu+2vVDC
jUyZlJX1vhAa81ZqwrGI+e8Nwnej6RznDEBBJIWvls1N6BLcHqrELsA40jyl9r1MQa7cfcmGyq+6
milAE14VjUl/L4q3EEBPJoRReqESb5RRf7UbeTHVZp972eg3GvPdrElt6kEGYqEMR5agvzah8b00
j6HBqElOoAMc9tOD41CYFjL3znsnI+WV4pcp3WcQlN1ADByalqPBojQKmUYMoX5BsHKJevUS9y1s
D+1Qhlm+1SgP2Ll9HXRvpvIwHS0lQYojXNey0l/qIX6EYcl0FB8qq+kQagj7VkzGQ2Ak9yZjytZ1
2l1aTTuv1G4CnuSIRddtAUBGNKWfJFQjSexM4mqly8HYQKNkzw2Z7JTwYuqcqjla7riIdmOnbZ2m
YVZCsdEjs2BVKtnJHKq3IOne0hqsIplWmrzPZNvyo0HyFxRf9Mh+iwfrve0K/Pr1jaFm5Q7ze/Cy
EWMFyardjr5TkgWwL0VF8Uy5GMX0GFnOc+IMe1U3DjJiqqo0+gn7HeQeJhydlgeiVbvt6vRTMxVf
qiUPDKwhOs/cWpInrNp/rwS2gel30zDJYUsPFHXvbIdKXNYUL1PgbapxMndRoz155LBK6X2N2pkR
H0cnpYdIAdGOFIh8OFk5uaeFToE7d59UXNzaoLhgeNTBvOoeZEctpgkRwxaOfUY4RqBdUN7nCBlW
3jSeROtt4skiRYkuICYnA58UYFZ3a7nVvWHlr1VNVpmiOnjtQ0hTu0fPpLxseMgKLPehbzQmbNaG
IRcEGo8EaLjmU0pAJ3IT7MUso3oVartRYKlKUkOHWL/YmkNmKL6BCTX3tgz28yMPXOBlEqm1MiOB
Nh2pTyCtO2nUt1Y1uGuwRpbdhNatFGlcs9aufQGnp3dhPg7NUW9Bg0PglEr5gZMDUY/UVld9hYMk
vFTd4V/bg5dnmca61DlQgmdsjLWS59q0a7X2OVcpgeGKNCvSdwrC7tqzmZQwUexRq8wwIH5SMbYT
ajhSHGD2G9TfpKtt28o8tY6DH0pJMmTKmI2hhVNQ0Gybc1+azVkr4vZMAWIC1uuVPfSRflUr5XDI
a7O8T0wlvWdZPb9eGooa/SM+RTw27QAvyCAKtXVlqfXu12E6KkPnE2soL0sTdABwCMv8+nmRpA8T
xnF38K2pLu+pw8h76GIPpYp5x9JkEO96Kz11/9Fh7pURYLrl00abzwtRSEel3+vKYekH2Xq4GyTx
9fNVlw3akn2EoBLYmk+2tNV23axh2FnYuPzVlsXuWsPU57L0wLtrhO2SUNC20v5iDt2vDWu7O9cU
/c0f7SZzA6x0egCtv/pr0sbFwjyBk+q3n80Z0Wq3IQyj5aJLe1aMRE9F1pW1yLbUZXBNyPR8lAHE
qaLsm5tl1/aKdM6Am/x4SNpHrwqzoy6pJYqwb3lyNO4dGQjrDPlNsxbOcO5VBt/l1LHy6nUIWe+w
7CaZl+wQNpibjwuHQX8iq5Ci2fy2VYbrXKp9dF3eyvXKF1AX87y8Ux8T2TgFbkhBgu59K/M9y2ll
vezGKE/Pvac/5VLhc6jqxZBa/bBcR+NMShmVPC0XsgSkPim8YLscbRJrPcLpRVWTFXfLxspktU0r
flpYZUXRurULvC76vF4vh2E0F3e8YbyvyGBmFJ/75PEUwboC1Pq8TlqPA+sBsaNIoW+bxogvlNij
bdEP2RUIfmYOlOUdFnXOpgjj7j7FUnNT46rwMFbSXgeobx6Ze1XrsLez54bqG787q3+JJvzsnMxy
vojBEqtMaYtvZlW+EyqLXLISL26X5D+GUiAbTIw3MUFkz9ziZzMwo8jBVEA4inWnlgwck3oNBmY0
q+pEtQpKbo4LjWkn0A+IJma609F7KnYRWMg7QMTRaCb5llXOnQPD/3vcJ19dEVWvKmsCZm+191UH
u12lSTZu4zIkGsXT5B1h8vhqZg5D0By4vLSFaYmkclKY/HRS3i0HtFBzGCSC0l92lwNVTHEoCTOF
6Q6X+uhXhoNvQzHbLLvNfIHC0V2/G1wc9X6/B1nPBfRpcDSrl0W0nipH3SqGhgvx3Ge5vgcmuBuk
1X181OWAqIN2J2owraXLcv1BUeH5dxF4fyHhs6FI309dSlwkEOiFtKB830orIRK0jM78zBS/UYbk
ARODeF1pVvMtz5Rb3Sr7EIz4bnKD6KfMrVcI3t5Lb+suEcgNstneyaiqePKoiMI4Onrvblm8dvz+
cx1c3Oi+9EH3xSqwcoksH/UA/6Apne6EU9pfB1sv1mHYT/eeFhdbz86x28nr7gZ2v7sjtTm4EGta
bwyZqs8wChMMk6KrVNN7Men6rVHmGC0Ydg80ARbYppG85cYBKAqL9DZl6bQz8Fo4p6mZ7VqJS0om
ALjytB/PqWU0O0PAKhAm4H9ravlZa0d9h7NNeNY83d7xQ3FOaYoQoGDA5Vd2IyCd7Eqk/XvDSqI7
ZiNM6TTH/hFmN/hK2G8N6/BV3YTj/dI1tiaFqsxfXYeu/qOrgcz5XiXje9c1FqNvmz7AnkpOZJ/t
+gBvU9yWKWcsbRQ8d50s+8jviQvdlJUK6hf0d7lek6ycBJOvx1N/t2yIl3XWBnYS22VXm/tpHUrc
0CitXcnQRnB3Qi0bV5/woMdy+DgvSigqu3pQ3QCCv02k+WFURaUfrv+1KT1sb9ApsRp09wUpKnAs
e8TA6BLuDFyFN5B2Bn9p6ws3uGN2D0cfx00wIfotbU5vbPoRe6Zlr4+C/BaLsv2yt1wIfZq3T0jP
g87MNZaNZVoBwc38hj7b4HNWQLm2fmh/9wP/2OhY212WptJzBZZu1b6oiFAfsqzZqHoPu4ICSrNV
EpP/HXGQkY8aET2mMqXUsvT64vBYgAgwN1KbTNcf+7WsMOCjjvvRc9nFOJ9S07z5vMRyoLDC5mID
qeM57WID09cXLRjV/VK4F0rGh+DG/P80hpat7hWNEv9y4tJx2SwH0KECB88nT1MJfTz17EM4L0Bl
VBm3HfWfS5hLaC24Bn6jalgD8ljFVS8xqrAm9DhFC+BoOOJd6IV3F4cIbzxJPX1pzx3vAbsP9cGb
p7tSIotRopb+ojgWJa5Q1kjadDAK6S/tbcSKqG/LF1AcB3OigXjVBOgyt4ic1aJeOdYOd9NqedmM
JJeKocPK3FKOS1OVpBxd9j9eLq2fxzsP4VqWKz//aF92/2izdFc75DL1e5caKrlX4zHSx18bVa3v
4pa/dTLhi+eRY33REsQHapmW3wDt3iyztF8VRzw3mtYcTNswd66WRL6XG7h+4AH/bBYa8BkKD6G7
jKehhi9TlcUvJF4SasyACStD8WtjPLq4bAVjYmxghTP+ieF2lDJ/H0tMPdta/xJatQqDtHBZsffK
Tf+y17UOW1EV6H6l9ka4D3LB0rpB2uXq+WvpaV/JJ1fuMcwujkLHZjB2JggJQ7uVeZm9dCog2qhk
2lZBwvXNDtZcIPfbl64KyxtNVtlWRSB2KNowf3bH8UAxUrxqvVGgegqCYx51yX1ghj+Xt5t0l/+g
HIqLU+TdbRCCMgzzCfPngEEJppXADRR2aO6wk/yeYEl6XjaGGNqzNFvotZaLxYHCKl1CkDwbemwO
q6UPWs75JTRtNHDm8dfu70ss3fOyfMnzrNh/XjozoAWbStf4rUQaMAzTAd8W73bZEykCNKfD9n7Z
TSpYLNBTD71b3zoAgs2hpgICO0yN14VUqpexA1dNhCm/OhO4dTxk9WuR5S/QPPofRDSfW+aj73Vn
I8kSIQn2xbQqXGQCK4WF/FyO9kL0LfkAQ8YNzVlun6MTb9Apz+ZyhSNxmNO1chUTLb1bdj8PpJmS
k4MMz7Kj3H2Jn5WOGHEDQ+qTa0fS29YlFN9+sOtDZLQ3y96yWbpYc79lV87qIrMPqZc1zl08qMpB
uOi6clTqrNI7TBR0xFebeD689KmUQF1nGTXRyrLow2P1B0t65ebjFF3L1pUeWpePzvyfbjWSJazK
cu4QDHGR3+/xcX4f5BV3Fu9RQyk4DmXTb9cNPOz7MM3FfTAvOWK1gqvzu82t22aTUgKDuoMlHMoV
/VqprnuSelKd0LK8sCa2HlVkVfiN2deydrCUTeCTO9yIp+Wghav9Bh5IuVdLeIJNZ5Q74cB3zRoj
fIqDwvHLDnMEPRnQUSHvJDynQ+o25PbjlMGy8YpQed+CrwXvomNKalSN9ZhzLR+CbHoaLCPalEmG
gAimwAPVTH/gWlfDMqyHqQoonDo6K0xEdqzNMXU3zCZZLUcdA6RzbJzgBDyPwWgcZ7dlbVe3Dow1
IPQq/i6d/KYSifVcGaWDpiLEDmTK45dSoYAwd3D+eSZYak1R3Y2+wxf5ONNmxFqXY61fwZaouDsy
e+wzFEoYeMZ3SRDgG6U1BRBJ5uz60daPCc8I6DB5C6KdFCfGt2Y35qpza/L9+E6aGndFRvxdrCrO
4zBbFuHHu5LSdHd1G0zjKp8zGFpn1M5AnRmFS1y35iYBg/9czpuPfk1lFmRbKL/OWI4040hCcm8G
RBAibgfj9mEktve20UYPpY1nRYzRm7/sLhs6mI7d3jOzn1VAGA99dlja6KCZlAOpgPSHwGtNkmm7
8GiLrDr3UZ/7aZ41z3qc/Fj+1ZrxM7b66C3hXqWYPhJ0MZ/jYlV0NOdzMoeaQpWY9fNkzPBBH7yb
4uMc4WXaSnfzX+dIG15KmokjkirvqDWjdwTyBN/qdQAJmYhwm/JsqEjD5pBYDv35kkmwsVHaeJsN
Mm8JKTDR8ZGqu6r563F5Jkd9DDFhWFmqy1bMDZ+bJosJAIb1+jghpPXbgcT1Oh6MUyH01I+tRHlB
JH/puQvfrLi7mnVvvKBbEMDi9X90DfL2skxdzWi4ll78q+sfVzUnlYz1QqaUEV/1ShhPalCVj2H3
t524e9U6W/84onl/O/LnOaVX9ru6CiChTLIjWbxWB56xKP4BRFXTX16mGoYA8bwpvQSHSfei4tt1
rNJ5vba8FHjQKmSq/rN12ccZvrqZDErW3qjcCCs8IhkxdxlQ8Q2ovHKztCN8p3i6NGr54OKLPPcG
9PPEaunV2lpr7ZcO9dK6vFw20rXAypw2WZU4Z/zqvxwZtfBb61XRcWScv4b8NPbZQGFOy6W4BkIT
1+UVs9DnBjD15rN9CEJt7xoA98up/+wL2/RX3wbv3hUeBy22w254XjYWRp/cR7npOzLHu6Rp0X4v
Lz/71CNwx599lsO2amHW0hEsE0MzDB8VzN+PQjQq9en5pa7A+FpeLZs65NkFPSlafbZ1ujvK8+d+
ak/pNsnxMVtORuKIU9Mf16FcCUhT1zbDlQtG9rdrMHFy1mIcVPg1JVot7Po6L75iZCCuoRqJq8xG
B414YGy8Uc//fmDfdBj4fbaWhuFsQFqNzXLissFaWVzrfTX3XBrqHn6YzZRjh04jJ2nmZQJuPBOG
IFfLLlKmYlcbOC0tu7qJZFRBq3ladmM73vCA1B9LT9evaW4+Ls19jHdrY5Ihl4xifKk1oF6WEM5h
OapY6oUkzemOoGzzoRbTx6W9zGyPfdKW+ClxEojH6OMrxHp0/lhahptgYSnGbU+u0osekEzyn5/W
nD8t07BoC5I0vHx+2uWSKZ82rzFolqj0d4sTes7jYtsUIbzo2Sz9wx199lP/3JV1hBLNg0KzHF0O
TEPGyL7sZ6r4mmmZ2C97Yy6PDJVIfDLN9xLmusgC4/iKt9uwqaln+0PtjFCZonwdYFRwWzAVIjop
sIAfKuyzlt4fJzpGBHdaunOuR3y1lDq+wjcLWVr0dyn5FycM5I+tMrgvqs7bj96A6sjzrrJLn+q5
WXjobKoUOL1pU/dlaIxkTSE+Pi1HGzshE2NMn0MN9nRjErEz9Ir7UiEa24oqGbbLWbreU45sk+TW
UzLveUpOy1u6SqeecHoFAZzfKkgSgNxKKLtld0zHrxO5s3hY1eVjHQb+8pZeAzamTSRft12mP5uo
xtLYPTeZAeKhqoiLCbI6k5TtnHtpgb0kmh3ACzUfxjEzsRv6fXhQ4DB8njJN08ggisW+xaPVsFCd
RN1DGLXdA0FLlA4zyKFByC6WNwTI9OPrZw+tDZ76xMjOS39ST+qd0SG0XHar+YIzijtfazmnr3Jr
jaeIt/MMa9e0Y3UZBHp7JgBQ7SuFX6uKSWZr2OFbdNdGXfFGhlMOTzCcswZM1LZT4yL075Mny66/
e4Yi3tJAh/5iyy+Gbkm/wZnwRDXSPpeTJslA8pxviSI3S1fpgvPpvereTxnZcKMa8ySxqv5+Kr1u
tbyfjUgx62z5GpRQFRU5MBlTUutYI6r0i9h2XyAOnJeuTaJ/7VwVDaJua3woKjrL31AEvVw7rKP+
+htS1lAff0ORM6da/oYK1dBTLOR36LvdNpCpuc3UdNpDDsg3OsYeT8tuV6Vio0eq/mQ29a+jkxca
f9tVU13uAY3yLWpncBJDSZ5VctI36qhWt5Dh+4PU0nqPbTI+okqcbRx8876MY/cCBdr86dbHOlOm
90YyTGBCniAo5+zJC6rbmnpm0WK40Bvitc9ltMMvK8f+LuvLE5U5IqPmV3/stpg8EzNsNmvWAfSW
sh9RRxADHTS5fZtphh8MSnwCNnLXGXVXf2mXrg4XCKGzOBlW4RdNT2RE2HKG4cUEv3iD+3GB/mA4
Jqla2hyv5zjqyTThgs57Mglh8RTV+HGwqyLNr6oOR4L5wNJlOep1enEEQMBFPwGgwglsm1WhdTap
b57tebPsRllvHyfCJZe9pX3poeXgR4A+Ds7UIkH6Pp/bF2QcRVa+jUi9WS8G7Chdn0qM/h/iEMJk
rcGzWIzQnal+sj03fQBOjz7ay8xZt5pef8NtA7V594bbOM8w6C93YWkG+xDroJ0bZeIh7QE5GkXt
3oxeXWMA3b6quDZtsHHUbrFOJQGtzeLtIJX6uVK1p7BKeyx1CMoahfdiJWSoJJqTntpS9mSAGCOu
/WN4ZY2BGFuEd8jK+5OhN/adNW9MHd6iVdyNSWzPjmLtGQrmEf0fXMvKTKuDPjGt+Ozf1nW8VRuW
bEvbcloXwcIf4zbfLbvLATWu3rGtt24+uzkwqZy6yC+IN+27TAb1xe2U9WcHnGWYmiXjj8/L1IYj
d82EqG85aTnQtvGwSbMoQHLBhZY2rREDYddxflh2uyKwtyIuYUOoZON4ofXisqQ79h4kgGW3HsfI
x6lG3S+7Tlo8NcBdV8RUwQMK9W3dtNZLOYYI2Lx7bUjMM9AFFvyh+hMalrpLqpIlzdK2bOJY1Cc0
V8iW6atOhbENpqo8NJ34ChcY6bkX6BtNdZP7fhTW1dS/t9QWEM4QV3HAxgzJ63ywqIr0XjVjdaOC
DvlL28eBoPxqjLp2XPawUrSunvi+dF9aYktTD0xa/36dJCtUWBGN4ldO1yEkbeqvIRqqj2uwuICu
LaeviF/cdeWBTCdA/9o8AMX4vT587gXBx94yVg24XHwe6/6x9/u8ZZD73XM5D8ypf9B7sOp5APzd
8+P95mOz4c7/4zxvCGE/hv0h7Mf0jLIxPVtpcN/mY7fHjiU9f7Yvrz7a5ABg1sNsoPtns6gY6VfL
fj11P7IQYj75DOcgt4rz8mrZ1HLEU0XPWgLE/joQaGo8/G3fdOJ9oYb5TdKTQ/lxmc8rdLUy+loy
e/fN1182y7WYFHSrf//rf/6f//1j+F/he3EtsjEsxL9QK14L/LTq//q3rf37X+VH8+Htv/7twG70
bM90dUNVEZFams3xH6/3sQjprf0PoTZRkAyl90NNdMv+NgQDeoV56dVtKtmoTxa87qcRARqvl8Ua
dTFvuOh2ilIc6sXXYJ4yR/M0Op8n1MjMHj1KfzfpMtcWetfxgIFeu3RZNm4u3bWo4PvKlRL3HhMV
QgKybZik5m01WcbHJp+0W5Oh9QZsmO8atyTzFlZ+uVO0sF199lsOgLkRoFnEWCaXMUVRS+ylcPuz
JfLhvLwyfr+ae+CcIpjGwTuNWJqcA107NHFb3JUxVNrAHP+25wn1YEXeuP3vv3nL+/Obd0zDtk3X
swzX0Q3X/ec3H1sjPL4wdt4qYlzPtp4Xt32rZrekW8yvUW/X4Btzi/StkWQyaBsD1iHz5ldzUnnY
Bso6OCuAm5vcVC0Mb4b6zoudCgsF2obAtqCTql2Equ+v/bKtfsisakmfiZ4ldP1LDBr+rOrPWdq0
TwaiqfsULvfS6rZNctYCJIbLbqYBqgyGgnn+fI6F9sAPs7pCvN9az3AtsvXkiOy4HBVF+rfrD+Xf
rq8Y6qFvK4SWgUbqaRA0mHXU3Znq83//RXvGf3zRtqZynzumqyH5Ms1/ftGtK1wmrKF4pyLS4xfD
97d8w2Hu8aVaWFkg7MMtb/mOPw/3BbaotRA3H/2iukUpjI/oTWRO1YmyDnrYlBsut8eW0My5sXNn
/vDyMgjM+aWj/+pVWvZ7J5l3ybD0DnhWGX7nNtNr06zGmnr4REDMVs319tDm5v9l78x248ayNf0q
B3nPbM4DcOoATTLm0Czbsm4I2ZY5zzOfvj9uuRxKV1Z11UWjbxKwic0xgiEOe6/1r++3H41AuRXr
c0Y5RMzVikrOwLxuwBt77WAvL0GbPk7EmB95BvxywAz5wb3saAgNvSmDW7oY0+1gWdG5H6srMQck
cL79sXy4xecZAt9QFYE7aJAfkblofqBfNmHXTi/edlUlvfEX+if7MkHlEYEOAWEfT/dyUD/Ok6Jg
8DYQS7K79VxC6cmyNnNvyJ9l6P97xELm26w5x9cFNawPmo1JUFwaOYap7P1nR113bzRYCOLS+F9/
ePy14nH4tazmJg6j7pfZ/3ksc/7997rPz23+uMf/XMVfm7JFJPAvt9q9ltcv+Wv760Z/ODKf/uPb
+S/dyx9mNkUXd/Nd/9rM969tn3V/f4yvW/67K//rVRzlca5e//bbC/wswqyYs8Zfu99+rFof+wpq
vnc30foBP9auZ/C33/53g4lF8fKPu7y+tN3ffpMU2fmdElFFN1B8I2lbb6nx9W2Vov9uKzpRHjRU
tkMR+m//VYA/i/72m2b9Lsu2bNoylXjUojvWb//VUqmzrlJ+11Tbxh0BBJvhKPZvfz/5H++wt7/a
n7/TFFPjbN691QzZsQ1U1SinVAo9KN755a2W1xbp49TEx/EvbO3/F2xti+k4ljg57iLGakPSmUN1
vMxm2OtgmiJFybGGS1F2GJovqSFjc00TEQclmKIpJhJMkKM91TpK2aKXvaXkbVauwN7LBCIJ1N5Q
sS1K3VdgMBwF0Fx5hXuZArM1qvA4sIakkkHnkklxjdBUir1YLDa4bDU26kdjhLG7cPFuSbfeEyyg
NLzIW6SsK9b2ZwvEPEVIv6ymrxcAk9WSfCtNymNgA+9Nuwq2r9hQzONSDMf23arL0d8dEz3KuldX
11AQcpQZf/x0Crr+flDxlcQx3j5JNC/fU+yYV7tqBkebSql6xDdDeWtJeqceNSPDZFc0xWoxwWz4
2dZlMlnrHpdJ/nPWqKV5X5TJ2xaX5ZdtjRbYb4lQZjWxIbTFL9+GDdO3tlh8mVCLVAJtWdeLhX86
/+5QohlTrLJFg/N42UW03o7z6yHefe4/NBPnm5aPeI9evuyvR8rMGdTLQPnOu73//JP+vU++fOl3
5/3u2Jf1oiUm71a/a4pVsZmAVMq0rQUG2FNtqNWXy1u0/umyt/vi19UQ84v9LwulkptJ3Do4y/bY
c6132GVStWUjbyTsX2EEN5O5UyFxX/a5bPjLYcUKc7mLsAuDX8alkK18YtFSitWo6OfsL8uwDMAd
yVx3+Yem2FSsEi0xEQcSh7zMGgJxLOZzcTjRNMaOI//rTxcbion4GEMHptGPAGrX76NCIRmeRHOg
flHeJO2i7OTR2mmZXB2pjq+O8+Lk6Nj7DDL1ulBM7AzGp/e2SmwllnZYLcHGXah4aOtk9PVOSkDc
rXstMrCvB9GEpJmXN+8Oo5qhDC9MSUlIhCWE5nWHTqJeLjk1yAy3KR0wf86UK0dqKNw1py/Qaj4H
S9W5ORnIIkKCNzX9lzQDuNV00wTr6NtMnCknu7XJJbwp56qgvteOT2AzKV2c4BMTDu/zI8TNr9oy
UCPcTQAWUygEQVNblHb8/JZvpzHrRKDnlT3eryT2YX2Og78DC7/O/tNl7c+1b5use4h9/+ms00YU
Pf5y6H/jMBruYzvCzXtxZIoueOeIT3priqXiMHa+4urFB/zTb4LE/Ah0oty9/zYobFEkz/eVeJPJ
Kxbcyaf8KFrdemaXZb9uc1l92eayjKwZhKfL/J8dVh0a3p9i78sh/rOPEYe9fMrlMGKZk6Sf0bEV
R/KHzRFblOaorm9T0RLLxCxv8FukMfP2snyI2pF34brbW1OsSsR7VezzyxHFbC7ekGL125Zip2X9
WNF6W3+ZfztmpEv+jFOJvwBNpHZSujYoaCPy9RxNUn6KsD0qR4BD1KSH7tSP065FaUUFoeJsAfP4
pZ3KCLaxU8h0k9RbVH1JB4BY9uzEHu9n1M8RdFnGYM6OqPm5dZxyP3QKRS/y4KWp/azpYepX8TFt
n03JPmCWnCNAqlWvDNQIus39XGgzAGjAllJbf00W1IoDPYxNrF3bZrjchnWwa6vJpsoSyUEW14+y
JVE+UrZPWUxJRE52dlZ6Z1MuxnVI4sNL1MUj2Nk6axImdpyNQWGQkUaoSkqvz+SV0loMrkkhZFtH
X9MA9vI8mnutpeQQgzs4L+k2r6YWIXI2bgsLB8a0viWv8B3wC47YSwnK3DTPDBGA3o8ONdJp+jJn
NrhyOy0g50ylj8naMVPlTxhPTNd5XJ3luSW7Qq3XbFoPA+Gyg1FvHfSJXl1iC5070rTROxyqhjG+
Nymj9M0QPOTLUJS5H/VlxF9SVrZ6GSfU4yxPZRa/WN2ibZTxs9w+9GF1W+sG4Ld9mcv5prLW55wR
7ZaGgsVqBgyRxjLV7DZg0D6AlGktFI3e6SboWsJaR1VtVE/rSjR2dvmMvh2yEbpnHouBBoJUu1O1
byTKtGMOVxt8ogV1EiJe3pnnIq4/G0Yw+b0duP18F+bhMVGrU1JN31EjF0epxkmcbHfP36LqtkrX
Bm4WzYsbFFF8wC8moKsLvWZOj2PHQ7WGAr8FO+7lvQNwhGCCZ9XO10QpI1dtVfs8aznQ+xqjCKeM
DwQn4CveBQ24hCqOe0iije0jxd4pgbzTQ8PaaCA2wR8kRlzB0+W0zGU8TKP9uYjU5Gboq+Wuf7If
qAAcdlZMeNRopVcp2gc1oix8pT+WDsljVE74uoCKbRftVgMwX4IFNCoLnGXleJ1B5bcCNGSoIrSm
RVN4HVRLF8fObVRk7aHGWcyNqSD0a7ux/AhglRTHQNGCcDMaeb2HTPc5TPvvFOdO6LtBfsDqGSgE
g7rXGjeGcorQ/OPhcF1pnXmywwCqXBZ7U/VNMsNgOzoZwlCkEnUp917XK0enrb4XtX5r9IGyrSou
hw2a4XajL3G1c9LbOhkGclgqSPd2BUdHGWCdvHJ8/MLgdpS8oikUB3qz0njscODmWZT7aoEWT/yD
42AFDTvtM2CoO7Mzm00bL7wq1f4o9pirKPIjeQZM1N4WQVh9tkElx8pCkay1zbk/2jRv1giN21La
39Pbpxo7s0/o+Uc/sHM3lYkJO6p+rMtZOakJuSjOJ8TTQ/k6GSuJYtQzWKxzdTsVJvEoAPpN5lC7
jePjNGX9HZVKhHrjHGe7jvIBQ4nz2xmvcBcbG0AKs/1hQVcB11kOVzhKt7W0UNnV4OXUnvh5nXQP
jRbZe2yg8gW3H9wDKtCYpcGAjC50DTMQN8AjwnhjN2nZ7TQy/BtSfd6UpfEhwndk2yzzfhjBcE76
4kKnUrwubNpNZXfbJRledII2pNfhDbfc+FBAmxIQnJt3EKYMKdj1RoiFFC6r7Ft9wEKFipVO089B
vRYezs/46bgmET6ep1WGeRvsF7PhAPHQGJsQuEWr11vFPlEFC7ypof4KpSoefvy9gUmR9c8+lchE
kauXLvULYK319qoeHerwh6525UimPAGNjisr01PXDTns3XFf8cd1VSzflwHFYBldxcOyN5PpISjq
2zZAUm936MCk2tpWCvlpOmkStuPdY4nihdrssgEQAhm007SHgXIOf4mdAxUqoB6lab4dE+qytVja
DSkP3SjK0m2XA2CvyhU+Y1XbLlD7bZlDOMi6TV1P14FmPgFUUDx9JcjmDsD/cvnsz4V6DxLxI3df
ApOmr9zRgXydMddRQVSOOuPRNC68cAlPiYoDTdOqoKrhoE05ykluU1QjL0qpTFtQPuRha4riCDw9
TIGT+tYQ2d7cUTmUdBZuj+Y5DZVHZAN0UZzhLBvPThYUu0qN9liQ9/CkAFMpTf6gYdbgkroEq12k
ePPK1Iw4nfGAdnEYbPXU3+AzKZ1GbjDuNG1XJ+CTbcfyyMv0bpsDoJgH1TUs296E5t2wTCigK+7J
MWhbmECSepiMW4Le1/UEbqa2uPbGtKe4v00PafcJDgxifxwyAx53XZc+M0AovXmAotg5zrYMeq4P
E6mDnlL+2iEf3tCTPjR42ffq3N6mdryZEz2BHQ76AU2Iu8yzfqJkFb4q5IYeZbFHgnv09Di50hag
5Z2DtgOWW2/plLUGHxdzLj19cj6CsV3AOiKly3rcDecAy2XjNKjwHcY0X00gzde8oXwISlhMwXBY
7ANGAoAG1IdiWlPn0Ao2mXVSTeof9Ro6K2w0HIMipO+JEpOfMdXPtd0rnoOdlgtJvHYbagb3M5Yf
DOHLzxhB5YdloEfUm/FWMswP0zBvQeh8KJZJdzt4XHAf8VNBCgD0ZDnXNnUPqdE+Fr0OC0UDN0gG
6Bro0EjRqYHuUYkDr7VRwSxYbWsFIIp7UP5gopEVUXXcHUvuDSsNxi0Pks7vhpehj5Fv6pMPuexW
W0l3DPAMLmgZS6yu2DSEL4jVz7jr6umuTeKPQZ5kxyWRrgGjfdHhHkbKEh5lm+JQAw6BruJ7vMzm
NbqNbKfHKLbN+Rysv3SlDNdlYTFYqnjywYBRUCqDjm9sV7Pjb5USwyfW6SgAR0OsLOvo4kuoLzBB
gC4O1a5PikebAFHP8/hohs42apXxCiLE4AaG2m/0sbjuQSttqK+BVCyXDy09hxrNm9913a2j1Y0b
DhpOKmp1Y5jqR7XBOREXexO4ganBQ7WSqvXRglLA8NCnypmN+LNpd5OBKHvJw3OsDl+qkY+SExtw
Uzp7lmEdG6j0Z0WN7vUpG7hGu+2YRN9WDtSYHmd1+p6NGH1DyYSFFiqHthgnT9Mpck30vF+Zk2Qb
vmvwWsHtZCVFtvoH24moHZKj62DAzjGyJcWtSea7RZE4cOEpD4vTIjjUdKHlpjxX1YJ0V9Yplh+8
DEsgBLbaoY9Ipvbp2eITvaWHiRgrWevrNRmk2pq24CO1Pc84kNQOMrsiubf14WtvUTyeUpkc2/xw
EcKHpMd6wHD6Ux2Z2H3W5qmu9kU2xwdHk/2wPaCKVE6dsxT059fChAk0cYrnZllpO4YPUCOeqbHV
blplfXRm2NaY0+Tn/fC1kPGroz6YXzzwl9B+ZMRWMayj3rXazaFuMnDJ7ye9sH0JWlKoyffqSDZO
k4sHo++/kfiC3lfJ2ABET1niVK49ReqZIukNAMx+T3UAgFqMTsooiU6yhTM27mlk+V1bV56oXnaw
sagx6E6rM+9Bulumzc+NEqNfIb4xHYVKJ5EEdFvfUTvugffBQZmSYYSMz0M3P0vGsA01ElmKVt7n
jh3vQAkFPnLXfZ8tGDGpTcUzb7FcNK2Y/g7qTWI2t1nIyzhCwN2nVnJVJcO1EX9rbPW6GVXzk1ZQ
HhsfK4n+9pSGcNeS1xmgudchgnJ1x8Dcx1i4RocS1AXQWDvTXbpokosHQYQ7h9L79ahw84F1lsAh
TtOdoo6wsgL1Wqo4RtlhcB8G5KESydTA8AebTsmINIwJuG8ZZ8yuD3fomjZjOF8FTSRvizD7BLQ1
3BXNkoIiMa5V4hUfuvKkq5RocXvRO0Cr62cj4Y6pW2C4Ry/9HD/KYWn6RTB+Vylyt5xBOSjz8N0M
Pwx6nm7Hdv4+5pP20YggNaVStXYsJ21DUR+iu7Ltr0w/UVRnH6KCldrwXHWkTp1eDne2dPWXmemg
6uruLzPT3V9mpn+Zmd51f5mZ/j80M/1LRfDvqAg001FJ4f+Um/2DjODTXCJACN/LCH7s81NHoP8O
ylaxdVL2qmVp73UECqssx9Y0x9Y1iwz/DxmBbvwuK5puolujK6hTBPFTRqDLvzuOYynIDNCzWbai
/ic6glWAdZHGUQ8lG0gcNNidKvXwjhAZvJPGKYvapo1Tj9da/RR1dJHhf0pb1KKGDhr2/yLEE5KE
f/Vpv0gWavqE1TTyacEVDDtCER/LCWaeu9a+u3RyDETZp/BK25WPceXqT9Umfg138UHfQiqGaUF/
7zx+VM4U7h1I9ZTeCKUGEAN66dO7P+IPvcV7zaBiyn/UrvHTKBRMaoqqoSGiYl6W/yipmhW6wEam
K1dWS5Cjqpf2WKwTZ9Qmcn6S1R6HkK5/1eFtoRWPVrtQ4YzqEn/H2miOnTI2R9FKQqdzw6nR/Ug1
FLwWi8VV+ziF4MNkUJZkG+jyc10V01EKx+moYbfl5QlQSbGM7hj5WHOufIr9HQpn2tgL6nrYLpTZ
oYYmbyQmtsj4UNmXbHQFcqK2GqTGWOlkEED/bpg6gIk8ilkC8beFXY9bYZhqGjHxJYWgj4Zl7vEy
6UNqw2YrMbfhUl6nawJPTPIG6HdF3/myqFFiBAmLxYiEH8nxYeZVR3lNw/WEn/hd+irddBM2HcKU
1bBGdV/UFak+kogUK2O/aoqpWCCv6dBFHwhDZcpM1q0JKLAYtiWUz6M+4MsqJdGPlrO2xGxLVWyn
qAdj9WfNtQj72zayamxymdTrRJmkyh9XtarwIRZGzlax1rFc5kuMJEjvBZ+wod53tazuBiXtjnmD
dGMx5Ctql4OtWNSBOMlgQGjmJrDjz7Zct0eKYr8DaakZ5zEnFonJZVapkycD2CFkp44R4Hr+xjpJ
0D8unjhz8Vexm5AxYR7vxPmKsxStd+a0sp1WoN4ThtB/P0NGdPWP07a6EecfWeu/VRGoNWFdbU+r
UONysqKlgBnbcztshBGzJGsIQVZL5rguMWvUlwPilBALLOOjWJfFQXhoK4YjKjRzUwJuPMUIWYlm
89GO2gHg7cuPb7Pa6lA979T1SjDWZLBoiatDNWR1P67osHW5WMRf3AaoyDUfOoBm3Hr1I66DNQmP
rS3DwZZatymUrGPn1LCzjC6FulDHxAT7aTyOo0UzLOZ6EyPpJwBPoaQojBx1/JzLYtlb62eJy3ZY
v/Nba+nvcIkE1325XqvE4qoVXwrTB2pvguZKfBthkfz2vdYvR+qgPDqr+kYsCzCex4dxMfbDzEUT
2Dwq8lX0I2bFBEbv+9lfNsn0CmJPO+OoUeItTnUWCG6s2lD0FI1FLLDcKWuSUKxd1tYvswWKZddx
2tjXqWjwW/QNpO5QAG/ELoSSKfnO+qfL4UVrTV8yFAY7vX5sE2E9OU7zWurA7zW23PnoOOu3llg2
w9NH49TEupcOEaD5dcNF6UPXqJ1s87b63Zad/CoNUn6gKAmNzpr6Fq1JT6rmSTTnsFCWjWiKCXWj
LxGvjE0rEtGXFWLv+rLwcjSxjWSTlcgK8J/ilxcaK/HLm/qocNup931Ur8VBsrx43CMVntLrI0rJ
a2e/QmlHcWpWyPUhzlxMVG1Id04on97W6hCesM2htDlz39ZHQIriRvtUzrAPzUQ7B5ReG+tB3rYV
W4n5EvurtyOLWbFCLHs73Lt9CmmtHRmzk9KoKCpkaTsl6032Z4e5LFNHzV48tem+UVUCUtDpPDQn
KE1GrMiVzHoRc8m6SF6vV/yAEYqvs6PQkq0tMfuny/KJl4ppaPEOH5VTLq2uxmK/Yom+z+vJ/+m+
YrfLmlLsd5n/04/641cKcflGYrmj1oOsDdDtkqfZZlhfuBr1TtZUZXupkJ/IPhm4EPDWE5Nxfevh
frd6bQK13A0qFjd1iMPXgrOah7XQAFVxbv1Rb/qjmNiGfI++DQ+M9T10mciIiN/NihWkOV8xTq02
8/o5clUm2ConE7xztD3F2OXyphtVKoXCHhjCTymHur6gL7Oi9bZsfes1aT3xvMrQXyRWIG8AL3Gv
jdCLetxLvNZY9slY51vV0Q82jptAzbpnfo7hgLgVhmeU4WpHDr7gASXnw5GqqQf9RofQ9ENmsiot
LHEH1XqZ+kS5ydxOTklRPD9P06Sb2aitfRHH3UbtSPUFEo+aIV9FCqIZKTyYxARxrOFGZOURAJRb
aqqCfTV8Fb+NQZ1iCRm0Wg6tei1USeJXEjqi1GpvEmdJdmHb4ukzGt/7RKtPPaqqebJfqKENt6MV
7h1oa3tKjnulDI96+AH85Hggptwcp7V74lh9TmatCu7jcqi3Ytl6OWiqjmPmhH0n9MHFOYzqeVR4
hbSIZ8kzpXem4nzs6OvOc5hi1nEqGyVFjpObOyOMDrURqkcFoNjbZAEe7GAhho5h3pNJsgF7F26k
Lo91HgzbZM6Pw1jdxwodnBLzLd+QIEYFhXWXwG/z1I40jNCKiMmbVuSn7uVtRYwJCbQE6p6SIEc5
w+TtChDN2ETvZqcjoAzgrIw2iO2T4fbkdmmgUerYTo2OZ6nQ1HEXPQyguW66yaAAYEzpL6v0W83e
ujEXzDEq2Rh4oebK93ZCFKCuXTUxwcqLt7SDqE7MFtqg7BbT3hWl/q2alNsi04ZjSh0vLj20sFbE
qyHC2QEqeXPMOQN0rQt/mXfzjszDDrrAujh1ovZtHeCk00CidndZJLZ4OwYxZ7pkrQn5BodUw2vX
dwuADSRyma2B716bvZ5QhBQPnU9RJJYF8riqzMSmVcp5iI1Ea1rfXKJ1WSG2e9sFk79vWaK2G7HM
In68sxt9a1ZFf7TXibwUOj/f2uRix39mKXKfPlt3FMtQnrC6oj5iVoyDWCRWRuHYr107MjoS+byh
5utlPVFdy5Y3QAjtQ9Ebt1Sw6FuuFF7panTImmDcjWaYyiDm12Ud1YI2rirCZEQsMnJF8mVtZaKu
W1xWXGbHm4oerg6YHLUKlpgbW/K5ADDXtHaKPVxnuzDZdhoI3g15hfFT8WrDdCO1Tpxa3bW++Zhd
M+y4lzYYykWuP+T3M+42065LNjTUgIJ1uuf+3Ny347mJr9dRUuIn4XEePvbqy0DAO0p3mb1JVewh
qNq+UZIdmMVcOpUJbN1dp3LP7CzlZJNZxKLPKc5FQkry3E9npALwYHMqs6WD7WC3c4e4bwRGHR9I
xqUkB5tpG3BeW/NYnG1vzWBWXvcVJj6+nd/riJQ+bHHPkp6b0jU4/wc4AkaSePJ8M4PXTz9hUU8m
PPSjD6QL6y8KVp+JN6iPfbTBTxZWdE/dLsWdcCFBq6IJ2EEXNPMDXidhDLWE0tkbZAjJhya5beUv
2ZW8rdyzcaxebDe5JrHCLerF3nLUjoaXPIMS8ZPv+GK8tKU7bEpfojbfbfGwesZW2bMP6jflrtiM
h/QJicLH2rf9ae8sbnSj7Yd95+KmcmttyBuYtww6yZAfbB8G3776AnMz6q4VmLfVJsWYNd4G0qEF
a30GDl/1W4UedueXkhv4X1pXuymwfFweIeDrm/ROug5f52/Rx+p7ea7PEyN/D9fAp8JwTYbZH7rC
J3nw2D7p/ivmm6dD/xwc+FbxbtnFHl+YfsixvD1q2IEivYaXsZFD5A28svwFbNsOrhbl6V2yj6N7
cp1q7TcN7mP7YEuJBCayO8wmXFLX5sOCkTdwz296eQdyc/4cYs8oQ7nxSc2QFqLQZ+z3E8Na8Fok
5AgOTEccOZLWW5RNpXSu3Dw3p7N153BaxcH0igdzOsIeczbxQYHMFnzSlv1qfAMgAlsPLo4P/XYJ
zqTf71S/uMKP7pk8dPtNPWMvlre4pu7D2IfAMD9kkCicbTftgRuNAeAhEjb3WF4XL1p1kpft5y7H
meuuSEEGX49b+Wslbapls4l4k67/Y8wkv1jfQKgNo1caJ1KKlnwK6AqPnnajOC5FZLN3Mh4HOBkn
BDl++Qm7PN6DbeK1XEnn4B7bAevzUHgzRdfPDvB7bV2pn3R9PzzPj051VvW9fKbvdZc9K68y3h1Y
wXxxMOk6Di8yVyW5z9Kj97MrkN55Tnigcgo36mjyZiyxIPgj2/hU7LrBh+BvfTS/DHf5rf1UH6ar
nMTd6FbFmdtfGg524I8POILmyLq+ARJ/dbh9lA1WFEHpT8oWDDf8Rb4hh89GBv2ecqUdtbtiJsEF
JW4/IkJ5la+w8fia3eqb0mOQ9gjr7Vv6CGEMz9y+90wX0v91+qn+VJ7kO6ID4RbZ7AlzTbLW+wy8
6VN20K8/zvfGA4zJ2+QV7jlYcw25nS9/p3DIPE7bclPDv593zYduN9ype/0kH1Jcyj6qkT+8MDpO
D60PLG0jPcmlZ20xZnN7v3+McbUoXQUAGHujDPRrhSSrl/LIZgBxNzznB7KQqsMpAtx35TN2HLvw
k07NgRs+lIHPqZcbrNkHV2X0O7qqq27tfXHnfE595yOEU3/Zp88QRTZSBbnuBrdgGRq6x0PTD4+4
rozQTzx8N8/cbsmWIN0ekqvxievwjMkjXu0bQhIj9peumuyWa7yC7WmL1OjuKzXzZ0ae+2K/cKNm
cMNuuz3FiDx5mq3uuMAgqYWQKSj26wd+00N3mnAY8OGLoiWaw33MOWCQDE+G2/rWeaKSY8YBA/tT
KrdNV+PKV9362toHhmdzHe7A6ve7cJN69S75jDFi84GxVyJ5IUd0tsYnLF3xTazQkJ0BGxzqc7DN
j+ZHFDv2jqrq/ZR6NxaeRiSst9Ve450CItwHQkc4Egp2snmdb9Kz86Lfph/w0dhFXwrFM66nLMfq
oCJiJd6LNiinbO1zMRzgsZEPGGYQPDrKutXsIi24Vmw6Nt06wiGhStBpHRv1I8rWuDX7TazaT5Ai
6FvvdXME2FlVJLCJgB2HdRfRCtcBiWiNhtYV+7emI+M+mmTDKdXbZBev22RidPPP99bSml5Mi8Gg
1RmJj7gE4WzZnmzre4T6ggFV5PTH/uckaeT+KGnZcBQtsaJtq2cJdDxxJDSmztjoR4jggDhTFYbf
HpGhpHjLovOkFM0JTxS3RW/pW9B8dZyG6HDi1ApWFpdy6h2sLHfzIkp47hKDSMR8YLEKUhtaqHTe
m41Dd1peFc3OWvYjWp1QLl/mG4KOO4DjJ3PQM7/KmtlVFepy5HVixXRrReuyTHGGcZc3/S1lvH6s
cPFjoYMbQbhGsupCqUC2KhIslhscUuSjbVEsBMMYonSEz1+/DmXEpEuN63rGiXtcowuXCUJkRrY/
l6ljxK80yDciyjatozbRaqq1eueyUDdbvFJXtT6CIyoZkJvK+oLsd40Ed2tIULTMNRocp6q8h3Hi
KabykMlasLUB1/D6QPcwV7wmAqgTJ6gUSHU1nsf9x6mex8MYj2iKJhTJPwNIsl303pzCky8KwBEu
2uBVYUgkRusanuoOtVKRSs+zH2J/MnrtbVYesXWx6So5Q/Boha18RFMx0mdblMeqsestOYDpSB5g
OmIJrO202Aatsf7FG934lFPMTsHDhJVessbr0HYNQATtykc1WLAHf7nL5LJsgCN5UANoAlRB4baE
uB45Nd6YOoLsFqAkox7NCsw9QCpC22uIbs2CeMYw8NRbw8k6BQHctCJ4fAkmq+rwbBjAvWWp1HEa
nbRjMQMumuuIJ2v9Ze5Sh3uE2stt2WqfhpZiLzGR88RFrNJv2gY7PRFWFX9gMbnMIrWKOUkGhjJ9
cvHnVdahvTRbKC0VzJu8ah5tCtpswjv1GnR+m6xhVlBoLAxDBWo1xoAIcgNPQkrPwBgQHRLnpDm+
zdvylG/+Ssb9O8k4VSFN9S6P8w/JuCsYS2XfxO+zcT92+pGNsynqdQxHpyYdRRgJtx8lvY7xu2U5
KjSu91k4+XcTLI4pq5atqTLB759ZOM2kzheFnMUGJOJI3/0nWThVVdds0vvUmGNZqgK7wLBtzdLI
Pv0x29QoZlL3dRgd1a7H0y+8q5Si24kHkbjV5zQzdnA9sEflxn+7+1e+jywne2BcOOQo0At564iJ
Xc4tNtvrvNzYiJq65TqNc9TUyM/jLsP3DyV/JyNAcsKiOSuL4WNv9mpixhjGuMWSt0Aj7IzbOXcm
4mwNJQJ5coYl74eT6g9mr9wEeY2+3AzrM/RRgsCMvwqHF/WsIHC1++WBoXC6q5bl1FMphhOj6RwI
GxluTeWQr5Q+0Z161TXjpOGsDyF1Sm/SdGOO1rGGt/IJymHBExIYR3YuU3Yugi9tZZp+WAbnhbCA
FuMO2+JDbi517pdxqtHjnQufpCldlPVJo1J7gIlvNcCMYLDXhY62R4/bKKs/eYwhOOkvVYqx2JRT
L24J/2dOWrkQEnaKGtxMYfSiYL/nosgr0NLLr5r66LTKzMC1WA2b53QDjo9eIFEuFzpEisFMHeLq
l+/BTX/AVTfyOiBtG1udt3154jWQ7pIw+W4m1n1aq+qhg14UDzp5Mc26zaLw1q4gcyjJ5MsmQem0
RgZbtydFpfzAXjatvWCmlyG43chWqfr5XJ4wpKx8cx6DK4ANrRepcNNAq9xaq+VS0XWMndL2ppFM
rOqVKnGHlG9sCdxjkD4uBSGUWBmHYxwm5CnuE6VfXloViNL4SvIkOOQBlp0UH0MibzKSCRA4sjJ7
MBiOVzYdw7JodZ+ShAjKLxpbHFdR8lkBVutNQi+vI7YaS+N0iCT0qNPdjKPAPsM3Ciij/ujkDY5o
jPL1wb7Km0o68NOcAAIrp9DQXgdIOxSldIo/Kvx5JUO6jQe+poHmfFZ2ExUQbpNlw95qWnPrYFLq
humQ7APdKhjEgIJdSAXR8Z3jTdood8ui4D+XqNGjjaFiMdPRUGv4y3UmUwXYddKNrPJjpml4MOTh
89QbMwpGlIaZTSRVMRmgYxE5toNPRh9ZHrYSuwH/NLrrxbc4u5uj1bAwJciwjEi6I8n4MOBD6GOx
epSTMfdKTQ79YeoOkorWX9OaexMXB/5o6Lw77jOboNAhN4z5Hn44BTf6tyxQ8ueopT9nnHo9P+qz
vfJr0rOuLFiw2XjdF5+Vold8CjP0fRQHy7Yt78NqjsmVtntHK2Sy+j1vafzzVG3eJVGcb7E61HY5
UEh75K8XSRNC3iHynYiiJ1yWwJH3J2zrZjfOquuSd2pXN5FLjFzaoU4cmh36wlttMrcwdbYmhrpY
tAJh7wpclmoVU+guT/aVhaEa9RnbqJJrRoe4Jo5NuK2oJRl6Sj9VzTkYWZReqUp8Q2C+3OhAgLXx
Op8/dIRsd7xoc+oW9mouhQ8am1+BvrxGHPHZGiAcjn3tK5J1LnP9FosqqmJyZzhVqvFFdiRMfqjK
Nlv+xue4oiAipo0vlgzaN/4Qj+0quW0iTDPauwAZJmYEuCtEI0z+kkBEwVA769FGB6TeQLTfzsPq
Zt62T9IQfYKH/3/YO6/mSLXuDP8iXLAJGy5NNx3VijOSZm6o0QRyhk349X5gjj3nuD5X2fe+QR0U
UBP2WutNIYNGUlbIiq7ObegeVionBr4fLQ2hoTv5YWH4JSLGDVFJsKrm6d/wTKRUx248gYseMg/p
+uJXTEk/ePWPMJvDe4GM1h/VStLObFyDcPejDlnivdA11w9ny9k1bW+RQo/ko2x2lqWl+752W8jE
463XEsJtUnmwcuO6LM6DmYT1sXKAJrKh+7AKrTrAlv2ZNNb70KQYmJXkniWwrI3ZBGiflgaSgl4f
zZGxmWWl+5Jb235OnHMMt/gwz/O32ZrNHTmNp1DJ7qQXlYLAG9/MyLyOipBoWqU74n8EWW6kH7tZ
cREEM3V5Ih5bEbRmeCJHuToiJ4GeO0cHsmvm+8ZP++VVTkyAwk43Andxf4z0JhW07s4IhztAQGza
0LClVf6jUcn3FHDvuqUvVVqpMJ57k33mBu1M32kTAtTOPfmH9vKtTXABMlpgFEzovGMNDrKSnvEc
S/LxhOf8r3mqqsDIMDHr8EBKen0PMZrQxhJySTm1zZml5UnHvBrZzg85vjpJ/t5jAv0yJp7te8SI
7vAVj3YoCH/2XqGeylQ9hzbWn643wQQ3vWu3CG1nIa9M2jsCnG5pGV502C9EV3OMyURFhXUxnGjX
1znhiWHk7aVh6thj8Sn1Sn0v7DfEc9ELLlSnquu4qxT3M4GLR32Zjd3k6a9mh0oK2ZNDe0UOBmPK
KUJI530YLiFg3kwv7Y7qOCfmi14V2b0gbpfWIjv19YTYAFTUmiJS4BLi7qOq+arNM5GCuXB2nkc8
AUbB2S4PKzOInemzEy/viUVqpYMYzBhtzK/SAfRJmEGl9196x3V3ixMxwTHkuOvz9NAZSBvMqeTi
J8vYRosAnI+QZ8bcBTJy8m5KkV5tR/thu30W4JTRBW1qLnvLlQjRvKa5T2Yt9ccIKx3kbAgGGUMV
vflIgmZxjkoOqwQXI2Kvo1mUDOxq7Psy4lFsa0kDjDFwLMaj6FhQbCBzYKXo9PDIWvtgNzFTfoJi
c9gyF13kZ6z4R/InmanVEk/bxMZDso3KHf2Jc5CV/jro6t2k5ycShVw7tOb+lMVEkmTmd3rqvdPa
91pXWzBDMqLxECUIh/t5XcqzHLRnx1WPI6cRiWmknGP7aSWd9t2jwbNG7ZOnpw+RqaLb0vX3OhmA
/dJfvCSZQVXRUXbz8p7VXLwWJr+nKGI6VZfdO6uOfShRTO4nl8VM2uhZWx3+fL9ywE0U7tw2owey
iIjCBTVBa3DRiIX39cq4lD2CVl0ru4Ny6nM7dV/JRAODnGVyaW3jZwJ3vAmX8gS6nh5trDEbszJ2
c+fiHBYVS2AXENQbt2SCZhnGI/myDMns/POEP8lhkRm9vNBDOPPlEvQegZBSLtldlmrI9akVdvG7
Zpjv7OUaM7ms+gcteu3sdg6kh1BTmke8X32HoNxdLfUYx3LCeLi8YFro9Lh2tZz1nEmRzWpNytIa
6eSadxZiRdSoCatgjbQTvhUV6SiyJ3xwL/gI+7j7IGgmFwcrtog61HGOJZkJnWGfOqRnJ1qS+9RL
xFWfwnw/2taP1kXJ7HQ9420qlsH+xPkpAsTSqT87yGitqrhoqnB3xUhkIIs3Z4bZ7xsR9YFLxgql
2clUenz1zIVZy9BQwGjiZ5SZHeoO56vVW0TGtYwkiWk4N9G0J5/aRklpzYc6qw6sOeR2apEdgE53
QcLnOSMSHKL11pkj7NH07sGsra+T4FxJrPaK88Jq0mx/LV1EHbPs1CfMwvS9GFget6eNIrhRrbI6
uE6sILgBpwPF6Wzb556LYz+kQ7nDL/FFb63yUMhkuRv19f6deyQbWTXSWKclUnSsnhtzjbrM8kOm
VPNaRAjfndoO7KYnzpnh2FXXy1vaU7DbdtyRzrUn3UnTx3qflzI+2NnCMI42pXOaFId6+WjQY+xC
LBsCUoQuBRFrhPomISdh9Qqe5tyWMHkwi+Wt1qyORVizrkz7Iyabbled3FGMgXRsbSdTdFEh4xSv
CtO7RWQfU7owSo9RtzrMSfa5J66WgWqZQuTBi1UXGF7hMPdHADkg3IArdHMSsTx0zV00OU2Ae93R
8hinOlKBsjik+eVARpjpX5HBUxQgbGJuEQZGbBIdNpbX3qiIqsiWKYB3ebQkvxw5GNlAz5MYvnTI
HEUsv8wValQ9i02kLTausCLapSO30cnwdpGXmgdkxPvFTGL29NaSxHOvG/wj7oL8Mlo4zbouWKKv
cT3PgJUoSehgaBzeW9ciow1tIFi0OnJr/J60hfVEQOC1RR656tfPZj8Vu7YunYtl1yec4Mh+PsaR
+r6qCbdcP9L5UibiVviCLceP3OsA3O0ErzztWWGf+RrbTsHs7wfWzfphaFrAvCVF7SlQJQIYTsSH
DV88TPUeaGX0xUtusgETUYDl1K4QQVtFDuzyrjhq3+bU9BEplr+iQE/VjWM+7xzdGI5eszzUveSa
jpl8CiUE8QALIXLeYRgDTiX7LHXm3TkJHefWSU61O2AkiMGcrxOtKxzCiEdNWH7ocGckMvJzVHfp
ya73kcFFGpck34qZ82jxnmU8kC6nJQAoC+uAxIrZMuaj5XbPmo4y0ps861uR2gG+bkGS4sss1sAo
ZXBp1w3C2rzccXC4kumBg2jM7qd5uoui5KHtRf6pd5i2DytZADUsg+tJIdUV4TnXTHwNS51amc9l
J7i694teA3vkBsHlWBfgHPBQO+PLkMQskQSyHXVd3YUEY58Imut3c9U/TOPyheSvx0kXw52ylDgk
Akc+UhR3WOuthRXy4NAC52NNDqKVFwnx60koc9yVev5ayBUHp7mfLMLrW3vug1Kq86Rq50Dw53TE
AG8MHEe89STVB3E4jmctZ6rtGd871825TotfadYc4jZNboZSDxh1ZlSZmeYPIO5nFZKvmRnOtbUQ
IsXEq3PDlCC9XX9XYli9z4smX9O5KC2r6FbX3c/a0ZygivvAzuVLMvBhp6aWB5lrEBRUMwHwyrq5
NQAi09i+tjJKAo/7wGEiyONg6Aqf9tZvex3OSOMh1SphL+bSCjwLpK5LEMC2ALcaeXmaLl7iHvgX
0iGESDnuF/wN4nRNPZVaRxop8+naUNB/jM/dhBUr5A+zja56aCUUc7QweoB6G11zrriZ1N5gH4lY
ebZm6yqsuTmMSQf9Qkv6nROSZU5sNWBX1l3kPOi+jsgdKqHR7LSMSHm4xrCuys+iSn4ugl9XmCh0
B5OLf8o/qHy/CWGnTBz6u2jk3CZVrfF1gvXwKKqte9IYmfuGJ2eWBCxTvGHizOUg+RdKBGaQnPU3
7GxwLCZSSc31zm7aB1IKkzGDTIWT12428CJ3hLg0ugaoVRGxQuQ1z5ehYj67Pto2deGHZD9dXKdT
/qw9NW1F2r0WYzuwbhq7MS4kI/31lJu3sSNsLN+VRS4u9brBftpiOWrje8dx0qOwcJf2c+/RCbPw
vP21bt2FbVOb0Gwhhf7ZCb2HjWDn8DkmGS68x2Z79K+edjjVV6XWneW6b3ph65dOfqt00IXtyfYy
7JkJ2Lj9qbdGuacEofUmCvyy7fH2yFTJQ06Zfxim0Cx+v6tBqua0B2hdP5oiGv76fEzClHaGMLKd
NaTuxekHRS1iSpzt48eePEUwIQG3QiPmGHt8ROzgDdW62R55K694e9RymLbvQAOIW7UgQXrvjJaA
igLhlJlJfzHJn/CVXoGAD4pc1SWFkmKuPzfhZNL1HCaCOvVTqyKytht1Wcb4r820zdj/vEh2CLVm
Y1Twm4ZHDXPtSwgfjjKSR966+fNaSbV+KqFUOFM4XnqHmPttk5PZfkAh/mly1nGbNJ6jBiSO6R8o
W4wSsl5RjT98pD+kJIpsGD1eP+5dPeoIvHPA9cFCvF7L6hMW280FjXhzkdTonND4bpA60XCEynJH
4TX8fqplurH3BvzmrHVCSObGeMm4Es+G82UgXBFkKiqPTZzcTWY1XtS62V53qyzCdSIBoa9ckn+r
vlwr4HlQ8M9o4ZscuM7Tsj7IluKLkd42GmE22Xl3wnMX7I40+t04jsuOxOkeD7j/3OQCxXfmzGDV
U/m0vc7fTy+et0v1BQOqyICOvax07LrUY6Z4AJbzbNTHqJL42mUY8NQxBgKwpS5/NuX6Rzurh925
vfhorr/BgPYIH5pfiE1rfxnmXKeGXp+32jwQoC1brKuqT7C5qFUtr/C1KdlHktukHBMGpbRJZQnk
6OIye4j7V29Eg5t4oMexYX1V04q2ExkZMH74LhqmszI1z2Om3ULVnXE3wc8nBEteUK37tpYtOwTH
3U7Z4RdXVk9R3B6VroinTI2XxvTesPMbgxCfwSRFa9ykjzDMJlrppr/FPXaJheP8SLUXRDRNMK3w
G0Zir7Md3ZkpatuBat334pGQyxkr0Sk/ulzH4MLA9iK/zzXLPqSRr5/GUmX7kqbhlFpYkTvuRRNF
GlRm/hq5U+lbcDAy4r/7wRvoL7DOsNr8papdclKK/hclHVawNlWplr1i49zgC8b9Uj8q0gv3ls0p
6KzjcpABf6lgC3qkgD+kFb/WxZaDKWV1MyetRF49EgTTlo6fjysn1cF9yfzRmyNpXR79hIPnViq0
L5bOeVHhGMRVVe7McAr3amxMH0XRNy1/7Qq57O3WIUo+p+ESLlJhElXxtJDnzkvti5u2eCPkrXOT
ZXvOUvXqleqm2mrGT4X2zOI/8/OuGR47aFSdZn5uipnUQ4rlYtTeKhQvBNMuOHmsXWapjoYWQsZH
4L/YZVB9UYSI+CZWLvmlKNu3xM6HC7N7Zhu4T0g8cAm6QMbvCBlU5SRwL39N4WF/YpLlO2KEE7gM
Oy8f17Yzf5oiPFW6Mj3YkvWtAb4MpDG8K9ul3COulc/pG4BN/uGo4QuBlLpvyPijX4AP60XzcHHi
YBCkMfnaWH7wgb+JPA1csp89LAZ8aVbHSIkfqlAvCQmuGty1KAofl1DCPRqYe3oGmR0eAxDGEv7k
TMmxlVgT4WPMHZxg0CGtVmKQ84C3c6hPzt5WGAyZlYQvbo1Q6KM2PuZT9NPMHGhRFORgC+t0TT0t
jbacDJHtlmags9MxDTKq/A6DhWZvdt5nOoQJNiwtZk+NkHRfmRV8HafU2kf2qoFiwggUwlISJ9Xj
DNDGlKPTTyYuN2KOP6sWpkYnWwZVzFd3XRlfC+OxfV4E/zi+L7jxe18WE427U88GDaliEErKLlmL
N9PM0sAWGBe1Ny4tzi7buofnSgq7bX+xiqQ4lcNzVZDiOpnTK5i+RcJ1/zXUBvJDbD2nt+c06wiG
5H5G4VNphzguv4A6J/ThNsHIsXVIe52xDR1j56bntoT+U85LDgS7glBF+GmZ2dPQdquDIdPUN+z4
xsXlr1BGLoc+sNw536lCnk2TAIk8IctBFkP6bD3WBYkfWPMBSfNxryqdi9643yK30u9CUG3ac/uh
FjUMwTRUu4FR3+xo0bWBrme52gWrGoKoZr+NkhjObW48YRsFQyT7ymC79MOoKqAdnmvXiK7cW4Oy
6o8UcRgp9U6gTbR2sVMbe0J8oDOp6Gj3mIvMov0UA6zQmvzQNL6GMUZnatJsn9Vr3+mmg0mA9t1e
ozel0n+1I1QgPFxeK9y9DrHAWoba6JMzIn9zMsWkIMyGQOKCfyjCCaIOvCzWxZ57FrNkj0G378RF
/TBpKCLmSx07n8esF4/6qWuCruLMC+vGPldVF6Hpd76VXfW5xKYlkz3Zg41ZHCK3OWF7VOK2gj9Q
MqMSWbixi5zE9TJyCWNkOU1G7uCEwxzcfr4Tpn3PDUv4aUJzIwh6IYg+cGgu7+P81VaJvXPa5lUs
aQinRR0aDzJ+ZyTL66hckuRDwWRtsc+tgOo1m4xoxaE22xk2T3JnJd5rVictJlro6REF+cxD0EjM
yU1hsUPTBX8zrwMZzx+R1i3HNJzwj1HOJwrPNx0vB8ZY01F6rP9V3Aaq7xVUxOiWJHgv6d7bQBzp
zu6xleNbXmMCqxmEXTDAoxkh1fOInfzLCN1tmTEREzMsN/AYGj67plWuiMZUbw3IAbxolHBSfUsq
yERtazx3E3GKvdD8oglbDNSi8U7pw0NX5D8ZBloKLt7KUVEWczFwy4Ixf5ic0/W17Y1tk6wCgmLV
DpCb/cpcMz3EC1XKtmkaitOBm65bxIzF5hIul2PdjzPkMq99LmDvHyM4ns14yVU7HJ2KmmHbhDrS
h+3RHPYEX8aY1CB5MmCwBG6Dw0YtgFYGTV1nsk+PLsCEayznIYHwmTCTBKazwj3wZ+OHQH6RVS0X
CbfjlIfZrchZeDyvfognlnGsmFxjV45rWl1unTNdRx1mQQ+ZPFzRmBeJfb4KplgkOyoUilgHPpRI
u+q8vY5rrzgWY0tT7z41jO+DhcyVMcmex7B3DrpZeBdkuhTWODX1NvYcGHZRBSEA8YCyznIlLjkd
koa8Rw5TalXpC11Hv6HnxdVc3PyKiqm4WhFOuXSeu+i3xmclozcrGZ2YCa490aG0XMU9zrrZHm0b
hH20VNvDciWPVQdFlNO1TBgMTZlpgA8bP+sBBePscm3nFgXcbCQYzETdj0iHO9JrDiSTVYW1PaXV
g/Ookco1j8w/1kMmsVf7fbSkWsajlZLwPklYwwIPnoV04L0r5czAHksRj+YPgiF/yppKZudR6ZNE
5qfR+KQX+GiZOLKd0hABxkwZ+GdjlpSKnUgY5W4Pt3dmpzmEgn4hy2KMInssT1SJzX1cf8nWc3LW
J3htWdLeNEKOD397rXe626p25UKl83MWNIKTUACqnN0k2P9F1wKP7s9D+TqmjgkhDdpPoSKuhMzX
Vj6DtSoTts2my4PbBi80DntCrgpmM2sX8YdItT2100n4xgjRrxu75CqURpALc+okbTG0ZJ530bpj
GXbRJfFaZnnmJGEUNi7T5rWst/oQfqVsOcfWUn/byGTwDiKS98Xa1vWJ+7NaaUks62cJND+YMWU4
JVyZcO5gyzigs+kkbQs85k36CmAHz2xjJA21lFDG8IvbOEh/Np6r5ycDR76pXJ3E+VyLYEm0X5sA
dNO6bptNFLo9MlfOkik5R+0+dg/oMe8zE+XBX1yxJsgzpz7t53hZ7begvZx6+KV/hK2keNDPRMxx
t0OyUebwxYHN0bXS2bvA10w++hEQn5K8XgMN3ba0r42JpRAQEAPKYtKOy2roGqUL81SvPsVyMy2v
UZEOs3XaSHoFQp3Q88q/SHoF6WH+SBAnf6gLrUNojk+9uwDnyIFaPawY/Fo9O6uskwsDb9waIQ3v
RpVV753iCjM3qktiU7d68i8C27rAX5r13d98thJFADK4c782eQqK2z5EYe8j9uNGaa69oLepSK2B
DoQkimMfAzy5iqGwOXw4Yn5Ol7Q7bNrVTUGabzbD2/MpUsw824TPQlXDVeZNcq4ZK2wUnKlc1XLb
w0042nZmewI9INiPnYub99nJ2/O2p1XOcHhnih7VOYdQZWLVCG/EwHwPOOsdMA6/YslnnmPntP3K
edis3v+L+6MT2LH9baCqv7StYiPY/XmulNntSmt50obsaxyZR2eMCa5VM6eZWIXVnCFw4OJFO4XT
enNZX2stB3I1KMR++48tueptts8h1br3xTLcfYp8YJPPxhh/ZuYF42zn0mPWWY2Z+fva3HZZzc3g
O3MDTre25W3hfoRz9TlfxyNdM0dHZx2lrM/COfmhpkIFm0Q6BD7cWXHY7Tam3rarf4h722vLSuEb
h3jYY0hKBbTu+TRrzcE0CT7sMIK1ctglHF1y3tejMse72sQamiZQjcNZFUV2cUwu+WIAD6/nd1Yw
QoDIujzWGYEz2Gg29Ys5uCaiNHLYoKZCOQ/9kp5mPzFrwduvvalEf6SCYBjJnUvkpOm1JBeCtkaz
b5KSemyMmGtQu4iKT1WglauZa/oVDlpuLd7T3vni5O59UxseKrLMghxaWnza9h3pucuxThEg6HoP
D7G6drL+AgcUvMPWnzXb6vxCrnRtYsr8rvgaebjeDkoUQY64v0Sly6REJwTFzY5NYn0miNpswluV
004KeyTyZrhHMPe16nLus9ZtINLAJwHsO+P47lkxq4QkCmaNw2se6qeeesyNmn5HVXiWDZk5KJvC
fZs7N8b0j26KR6x8MmQ4BTVpKyzuycOUUxknNa51LnoRU9AYU6RSqPTjmTTL71yRGMBqFGUiCV1W
5m6ihxDtzu2gP4AWECfc2KTOmOV5Lpvho9IfbRla3+MQojH9Cat8RY2qimjvjvprZGkPHoML/P6y
7OyM/S8D+zGjidXT1HTmrqs0UsTXi5Gh83BK0xTwrdXRYLnH7S7itSJdUDZwQ8mmSJyb+QwNAUbB
3BsPRr5oBy8uvctUSP38/1zP/w3XE901GUf/s+/Kv+ffPr4V/4xv2X7kP4meRLTAygS9dYUlMBL/
w/V03X+zCG4xpeEKx2AL13JlHK8ZLfiu6NLGkkWn5vlnfIv+b0LglILA03FspHXG/4Xxafwzk8zG
UsRxzXU3iJaBWvrfk7FSoxZWZ1raqS96Sgl3AvpfvCtZYdWpjg6A5iXdGZq3CCzbB5wAj1Bh9jsc
6B/ZQP+wOflXuyGZK0N8NXVXiP9GO12MroXVpLRTU1drjLJwryQcfshO/+GV/T5qUm5aHVqmIXPl
rtfhGsUCdOlvh+5fua1wMP7Ofl0/Dc8wcFqBwIXwwF7jrf5mQ+NaRtp5CmQCeLneh7mFd4DBnEgL
d6aS53Gs3jNsL53Eeyf4SfNj+Fm1UQi8Z4mO7XAFuR/JE/3Ns/6fPx3LWh1p/kbLZcek6cFAxSTH
NUypr5/f33ZsyjpACtmGJ6nm0i/0oaLSbh5wm3bvCml7/jRhybmFX7cLoz1JvNN+SoWF0XIHG1Qp
pwpsx3KO4RBdVF15d8aUt3dSHrMpdO86gR2F7RWPYyWsu/m/Njmsk32MbHdfz+4clCM9x+DF08PS
JPMl0ea3sCnq6xS20+qEW92imerJqfBXaFyg2yc7em4wAwCaHI84iJaEL4/aOTLKX17oMj41O33X
hCnj/+4E/nMLsZsMHN2MYfZl/U0vOtZdCskF4I9/u7zp6fLiVi0hF/P3MOp3Zpci9O4DGV1CNfa0
g3m1z2Z1jbKz4eJnjnt07xTmodGQCaU/vDl7tNIxvuZZjtYBRQOs+Xy+gvB9CiOVYhcyOEHnXXWt
wKidHNRct5yD4UHqs+XJddwRVlnGgChG1qVQ+WSzax2E3FdhfnZjUsNTdisrfs2NXpypmRrfjL2f
q+iaAnq6jclbYTvzceqHAv9KJKdOGu2zBWxx7CxaTUgaSe8eR2WEx2ZOfpZQDn3odxiwN79kuTxW
HkmhprlbB8T+pJqn9AW3k49RFi15ZWW7YwaIEerQP6BW93E3G/kub99F9gwtpcZeqVV3UWEdQQOR
cQ7L7KMaPpitYNDYnmSZgc959otBpt5RGOlZDTHKeNUCDMfz3i7Gz64wFtiZ2KVrE5G79dR8OIZ+
CGFJLPJrJFmJatsUvhaHb97E8KtGt7Qjh+6pn/p7meU/DYBHvy8gQ7fFIndEdI+opiF+lvKLUb8k
BnJur5yTh1T/iFRt7jKbFX3B6rlg8qtPDDUzeMFVtrMJCaZgZxxSFog+UuwzDjTW2BiX023AP+ng
RoP5aBUlrUAbc1bMMQ7Kbe2DuXyfI4N85dTAKX0efwGPYSFizJi/D9AcDccJ9x3UmKOBs+7BTCK5
T63avpVhe2fj+rxPmg59hiHak5ebl2owIbBDQr1Q/wBnadJe2Uc8hHP7903Rx/Yeu+Ta397QbHQk
CQPyYkVg6il+cKLOPrQrMLK9BKGBmKbt+bbph/Kz4Yn8b9+yvZ6tP7/9xJ+f3V7783R71NoT0yjN
/t0HMf0FHxwn6y0KYwfW0apiWrvh7ZElcGmx5vxNxKsnymbxNCYWCrE/32isHkLV2p1tb28b6MYx
nibrkIhTBriAj7TdlZqBf//6F36/+Hu7fRfYzWpEbFq/fwjM7C9Dqe3dxaHWZcC9/ujf9mTWdTzw
ZyPoV3ssqzHS33v4Z9/czVri99/ZXp23nd9+vdx2bHvIMJ/d5RYCwQiyFqkDWHOk3s/BRFAPhwTC
bGR8jBlTNmFx8UQ2pu1t1Fz7OKJDSkMcxSnVRjKc6F337dQyCZvUp8TqfhTDg2KU9wo74a4sUIqD
8jxR/b/S0f3q6fiIcSl2ns2oLqyhE5CwWZzMpVsH6pN+1rixo66MXJKkW8b60bOFWXRgJxBglEyf
UzOkMzAfwkz3TnPTP4nI9Y6qHL7m2EfJIWZg3q22X14O1BXVzhGbuPu4nFFLlV8N3b1NtZvt+3Su
AMkz9KZe/bNXjLpKpz2VZjLuQtFOu8ROc1zAjRdyOpNjpep7bQrjyxKjfiV65ZMAvgi17jsR8UwI
gIHb1beYaNaM23PzVC69609hN+3r2IJOYNYeHugpElk5a34y19Geefsegco57JOU2wHUyy729KDK
GfVnU7drk9kN8FUS3H6XBw1CYMP1+6XBiZwACqg/5nLof2Qycu6cxKn3LRbFRHdPQzD066IFyWJw
rCVoXXyhumE4NH416f2hgJYKxzWZ91k1fZ4dg+WsFO1Baa4Fy+vaTbH9KJfoNIo53AvLtg/J8KMd
i5/Wsnwovf1sa235rCnZnITm0ZKx1EVjUj+UuU5Xz9Rlp4PNXK1f1HueH64ktL5BhR2DGcAB/dZN
MB5ki/23KZMKHgvrqN6Ka5xBGvb0y9RxhbU24Rt9BOV6QXW7YC1UoNeBNSTAu4AD80dXX0eIhoRE
Uce/cCG5FI1xtdvmh+HWyGgYktfNA0KB9wTS7l7INKZbGi6FZHI/JuabM3wrFTxDw4XngK32dNIq
7cWA0XtUFmxGI2GcZDgfomh+YsksiLNomoDo83KneTny/vpqONMtd2HVM3m9XzQyZxcbpq3QSn+c
VmvjFDRA5wwQiHg7aZ6N1D7NtrjL8vlIiXHSF52MFZk+OCKeD3pEvWk5UX0SIC9CXJtBTUE0xyBx
faY9VlQzZzX9XJjw4LIeLYcU5UHUj1+TSoe2G+XEtyBFT4rvXOJnZTtPSSaLQNb23dIWwAvl57Av
U6q59pNj31cKU2s7cKf+uQgHqDet+Naq+mTGeAhoNbFJiRvDuYVzjOcZ/HxYdAyUUzh3HInqagoW
qCncZR7Zu0oT+V3SRo96jObeXp6VY+Jfod7H0HR3EhD4SijwQVMRwz4cFXQDa2zYzwS0nDSQHt+J
pufWIFjeaQaW3MX8RWY555a4ThW2CqUsvEDV9dEt9K80kUzGvPq7VaIUGCXQSzG4mEokrGJZ8jJ6
IvI9pi774VjKG9LahyntEDVCrfSHyQtI+yUAAbZJfxGF++jK5hFdVAKsYfkUTl9gUNyQML+2Gbcm
r+A81C6Nq2ru2vPjlDBUiGaXlJMusA31qXJVxOkRW9wmEfjjyv6MjpO7SwyjMI4GODHAWmmL3ZFd
CTQa6i0Fcd+5uB6kJpp2FZOBAWMLLUflN2Zy5zgFE8x9xFzmFE/zHTgO9BoNr4HcZCylhmu7PIsl
FuicgE+jsP5am1njD5YBqgtrYrTMT3K5uonBUQzjm67nn+bU+elO+rcZlyMt/KzFziWz2nubkjZO
q5cIZZAfpvOd5bk/yrF4w6Ic3XFy8q7zUMGwLiQT18jL7zFpg7dFMEpxnzeOCSV2Vcqu72yv/X7b
yGERRQ7WD1X9qWGROeVKvG/fFdZFG9TDBF+O5f8emsZwRPq3AjUuxo2hoR3SrCjvl9ID2MLxf4mL
+Z64JHB1jbEKHoE+xD5I/IsDlaKtuRoFRiQE05i+TpK7T1Q8QYj6L3lSVTPfAZdJANHyubXQ+tSd
vJm9kLfRoNKrFsIk5NAyH8kFWTQsaaFeTzdD+5RIyX+47omFoC9wurDgrir5+JSeBZ4J1tQuq+OH
Dac7+RX1S/kAh4XNRASDpdS3MW7hfqKb5cBjJ5m5U3gb5GzeFMd74SuELv7rviCRW/wU3kiisjZ9
1Wpzn4vQp0UK79J+cs+FXj0SMQlZurRupZ1Bb16Ge7fIkKWZ9S9Ncx4yaU4XZvwPozBNFr3exKJk
VRTn+e1DT/F4ENBN9co5i0rhuWW3N6zZuvto0p9gbulnWXTFHWmOezz1O35Wdn68HsS6KNJDRMK9
rwssBWbkeOBTKtzVtjrPrQyiIsHDZnJQSzXeuW9q5uAdiQPMq8cyzO6Bo5uTMTcfCWZSphX2Vy/F
/t+bludwGOd7a3Kti4HKNyqyX7HDPnrZ0WQ8St4QZ1a22Fh82Blcxnktwe23puS+b4O5G9ibVL0k
yoajkrc4k9FxqHvR6meVwTFJ6vkSu+VDnhnhGWVJu4MZgpv+go9h6GlB8x/snddu5Ui6pV9lMPfs
oWcQOKeB2d5KSvnUDaFUZtJ7EySffr5gVpeqqvu4+wEEgntvaluaiP9f61vGBLSgLeuzP0XHAs8+
TVQWvil/SIpfu5yCdeHOz5lPkcuB/xUyGeoYudgeCQc6CdM3woq/+eEoD5TOCBRoyk2ObuoYmPN3
UY53jv/NxTSuVE2f+iat9DCRLFKntjcQ4y0PQSsTXKSY0UWgk5QBellLIhe79uft5U67WgzRasto
eZyJ/G/bL4//9c7WBmSKz2pV9CX+EOWpdhWxc1mLlX36P7y5bNKo/1jWPv93+bfPm8va51MJbEsA
kCCLLM+8PAHnb0frhLKl4temP3pa1j4X/+F9YgGG/qv/qznxxy48tcCekS2oZ14WnrnEof5+O68h
KCyP/Hquz5eKMfgTnKq2tBFrBIN9RNjT6agDlzv/8Hho976xXe5NhUpKXVaXxfJ8fd+/NWIytwyV
Ogq86jXT2uFEvaxmKLIgsj1lMzJTM0huI63IGHha2Yvr5PuuDI1bqbVEpqQTRkmmeMckRFdcoO2n
4g0EpibkeYsu7i5Kwi+xQrs2M3t1T5xF5ObkgmCHuE691yBGyNtdLYLsKvK22WkRUTTLTTSJ2TXW
aMJokUOQTiXti9Faz4nu2PvZYiqdOcgB7Ewiznbd/oBB2TgKjNQXL2tWs948eBOwDDuh4ttkF9yN
2aWKGiT0FtcwI3LXs2zxCjX6beL5aJ9nZ2ouE2+PeDkz2k3+wevm8jINpycm4vNlKLT5sqwJCr/E
elItXm4a6tHCEtBkg+TY1tgglvvD2ZgvljshbDSgsRRE8lS8k9n5Gucuboe4TInAYU7Qpnq9qqxg
Qy66gWoJco7lqqTaAF6LWhjULtokdI5JXRurSNruJruxNe1KgANdtaK2zmZ4h4xj5DviCZnOc3mZ
y/HC2XS8YMV5rE3H47zMFk2oyUuqSbmacJJv28ylDuRVOdP0jArDGD97ZlNdZ1TajN3o8/l28RH5
jrkDVbFqfQgiIrLP+aw7Z23oiDxjZjhn6LZKP8lJBonfgxoRYJfEr1hn4v0irNEzAQtHSWyWhSUn
/eI7YDZN/DmrxIl31H40i59gmFOTdA61aTXRDqQyg2ZC+LQU88I90448FI3wNpPhffhM5y+e0zQn
mtJbTd3q1Z7C/II6pU2j//O+yKO0MpIeOsj7qmDUm8w5cDy1+bImBhnuEsfE122YtD/MjtT4nn5a
PlsXX3bWPk2Sl9m3sQKH6zF1iMJQDy2PI4UHYUMrnkC0FfA/2tKSZBQdA5JTMaNEc3/W9BEFr4PD
eOQguZh6rl2WNbJEAC1ZMUlWeXWN84vX4U2KEf+j9XK0Yptl9ctM46tx5QwsS07YQLH6umaWXmjt
khCPngy+0nJvqE3NxrVIQdJKkVy837dcNl8Wnjgnbv9IoTMlSkipgYfc39gTV+JYfe9Rjm1IqO8Q
Efx8WRZGHyNINAxECW3FRNBJznMkf1tocYg4brn9a1XT8J8xay9WvTY/Lw/06l/KpCc07A8bLqvL
sy2PLzc9nKOo4ZBE/OWBz1ddNv686Xe1tbF7hryf932+aGW1+WnqX6wEvMeqieBrLw8uiyp0mQLY
KAY/39/nW1k2WZ6zXt55NlA5C+gFrJdHsH5dfDvR95/bLWt/eXt/ubls8pe3sbzGst3QxR8ZpiJs
8vmexqTOdRfxoVOlD2nvXYSkjamQ0xuUdsVdScH5YFXWa5nZ2k3SmOSSUfnZMkonclNEztWPiGiB
Q34TlP7Z0scPvYEshVKLo6FxepJuMmT3mWleKD7ehc7sHhjVR1M334bJS+vp+4yaBSLy9MNknLsV
LhmZesdM1y7xklkcnXZIPbbScaYyt4zeRLGPywxs6NzCEJTjfLJjU9/nHf1i1zT2di++BsWkX90+
e42Y1+ypbjAdtUaaq/jmjrwJrIrEVa0cn6AmzbgL5wnjY1C85fokXobovYLwUjWjcYuYM2+G5qA1
OGwHxbvrSHScmDytZzE027RIvxKqB4FczvJiY+kHD2N99Hb7Qe/bPqpKx3ZIEEh2Y3LT2cPXNhB3
yP3dnWavwyhtz4nxwjzNOWdThqQocracz4NtAJh3pQmlRSWzTIO89BDArYYjMHEmygUNgLHeBFN4
ZtwfrEIXx2OAQbv27W9OBXm31uWx4BC8N8vUoYIe5SrmD2moTiJxJdvbseEu1IOSajCoNJvo0hm9
7toELCjr9q3THahBExOLmcjIuHqdEyd8yNt0L3xcOewkVym5/Jd2cjfUZrzzmvFWG4KbYaKgw6Fs
n7IDYWUpUzBsN8QxftH9btukcbXtB43MtCyQZ2eGohjfagh19okenErfdi+jmOZNWQJLc/K+uune
ksAVF4l/4LHz41NH+fJYDolN1hWNeYpfzi7SjITMsNK9RWJvrzDno59u5x3EH+feSMIdUgx3NZTu
VWrSuAa4cJMqt05ZUYybLIjEuY7lD7MIUYUVobVlnD0dxg6kD7UzRMM+LfAgR0WHna9dDU6oHRmQ
lNsg0tDeIz3Xc+B3iQcGKrKHekWNTPtSTdFNL2jxu0VOlaNHNe30lXkop+SnHYn0lhgzf4XJT1Xa
LIp8cp9NYb/ztUHuokxztn0mvzHrWyWjO+M1cugD5+KIc6n71Zb7P3/qPLV//zduf5TV1MRh1P3l
5t8fy5y/f1P/8/s2f/6Pv1/jD+Ify5/df7rV/kd5857/aP+60Z+emVf/7d0pqM6fbmyXdu2X/kcz
3f9oGc4t7yL8Uaot/7sP/q8f/62mLzkUf+gc/hPf5/82KeLT9/aPfB8aIvzPP7q+/t/oHtqeB/PY
/3PX17eB+SB+p5GATELAAPrs+rp/A7ijOny+ZTl0Q2lPwhFaGsIWQRyU3HyhmqRC0CD9x8f/ra/5
63fj6/gXfU4TB8+fG4rQgvizSP0wDIdUCZd38ceGYh3X9AbN3j46GQ55i6sR9oH2HMXOc2Z78bE3
YxJfXZsw8Z0HBM0y3KPrN1+9sdY5Utv4QA3jQbj519bPoo07I5cvCWwjXjJ88g1m8LmMj9aMcMq0
YheEd7YR4bXXEZAnZj5sksC3IUd4L+GUjHtfSwg1bjdVmIpTF+Iqcbz5yow7GXdaTicGeJ6zM00r
3caBta5S4xvdwyDRW6A/0MYiOkKrziMKMDfAhdWl9zMdLPehpXSNAW1j9kl0y/D9kLUdSWs9CZaV
TwMqGXVnn5smJQV7pJ7n6ltviu7swjePGWDcNH87NlX0RFoeYba1mDZ9jYx5mO2bXJTzXRInxoZi
mL5pv0QIOi6aSOhReQQ4lqCCDmV2mlSzMC6T+G7G/BtLv0Lfkoy3TnnrG2jJuwRWka/nBpl3VIZx
io/rsC9/FI73I4B2t8ez9upPJh5tWRRnOZ+neXYIbCv0tZ4NwerGGFp5LLE1+AH14qa9tpxrXDMB
FJtMzzI3H3IC2zZFHr34c51scVPZuynH5OHCcdvN8meQjbddE9xlCZl6NWY/pFa0BmO8laiicqI1
YvvMSBBWue7fej45CTOhdrI3YRTZxktQUnDpCp3qUhrsArC0javkmQTd5TWoD9sf9H0pnatjiJ2o
w32CJnYomRZVavQ6ZoyNueCEeyMVRBoWNSq/KZoIyfYfKwcGbN00zR5NAqW/KjnMsngr9fQeXerR
gzzYiJ4yTu4z4NBwRbYdZd/Zb+Lj5Lc3Zlif/CS11y4kcnyrxVutHfy6Cp8AJNJO3Zhh8ZEgHOqj
8Z5JWSEmJnAFXcbEGd8iBqfrzDXWMoetmevMQ/sQcX5loAMUrzrDmV3WDGCTfOO7VsdPpEHTPXls
MlGiOwNLahneuz0mX3EH4MXt+XVrp3z3BsJdceAi/hM4gGNN8w55aF7zknxtkOTBmRDTtArSrZm6
pGB3NPHH2v6qV8pxSdUa6+UAF9LeSdJBO1KCs6zaJDNapQQ6BW83fB9M5m9pcKcloUKdTq+JZQKw
cfeTiUi5dhh/tCE12Xw4WNoPZ450dOHOxxBn9j5Fr50U7XdqtXJDXR6ft29+aaV4yKLB2j6Xiah2
Be961Qs3Qm2H6LJ37xrYSFB5jNaPN5pXF7Q2kvNgE91pJWW5CQgzN8Dd2DbEP5dOdG1abwR4Jtsh
kPa6xDlgVM3aM1Jm7A5duJrRsyzuS1fiE58Hd0/86HPUY1hxMcWOHNCRmT1Xuv2V0d8au8M5jClx
I+la6VuJc4TPhOjvasTiPuGI64S4OLF5EzReAiwLsk4B8oP2OHjNTDZ7M7U2mtCOQ+Z9sTUfVbWE
DNAnh9FGKji2xsqcm3gV6fmHOYCOnfIcGkwntlMWP4ZaBLDWlFe88SX0SgMsVu2PipGEWLSQP+lO
YfzJiCLv9UjRgi2tAR6h2W9tFkU3dtMcg681DIBoNVKFtpMe0GJMoYGYjpXROT8JvEWGRh7MOUSf
B+o0DWosZ+bJM73vWcHANU8Se4u+m0OnA/IU2hEc5BrptT7Az8pOJkOe7eiHr6liK3INYDe3mQuW
BDGv49n7KovpfhwZV3NQooJDop3QqoB2pBV8GnAQFjuoNYzX0OxonFd+vGbGjzAlKulGzUW8wm+e
cC6LxxU+tzdJQ3GjQ1dnxv/Njq+N03wn/DNch6Snzl5VbBD45bsmYpTOrzb6c0bKUnJL2T7bTSms
FGrhDQTuRDsIJUxowSYlBVh3DhXSgkMIuqMWX7oZQTpnn0Oa0VbLvpejl66RzcOKFXcmhTDc6rq+
8VMTU3+GoLbqh62GbOvcy/De7EqNFokGPT+AY+9shkq7TjojTgtV6zpmmhBWhnvy8qoDr9Fm+9Fh
z6DSkQftNRJUNWY9AlGZNfFutBJt300T2AZkFQaBNxBmgJhkkhQBgBPPgVPoXMxG6o0tNIlAkgM+
uMBT58QEH8crRE22MxlZvo9GZh6wYnOJJURr63fF7TBWX8lkF6pCcDPWJXbDdnxlvqEfx/5V68BM
Ufko8dASA0t3ak3CuSBUPHVXcXrbhKF95mTASZn62jrG4uYEFIBblzOeTw9/BAw3NTSVGibjmeU8
izJ8riGLbuuh0TaJg5jRcAq8JkFZ7ejHunAUbhBOWHuJEnkjXbrYZpi+ozt5SsqGubg4UGYVmx79
BFX/7WDJQ8H87WAKvp+O3FP2mYOYcMVBZbgthhmojn8Krbbe2KpPVYLvJfKYBBvr0BQsMN1QxJbU
jw3/eXCjp9gXxNwD7HD9vW5b1kpUw0UZnjeEwPDLUipfYQWCDsRp1wu4quLz5FVJLuYKhPa/fmZK
VW7cwA821cyG2PU8MtJpsQZ4pdPpIS3MW7dTzj1OJBjWYu0AL28zaF1zdem0ZWkwfZly9y2ET8M+
KY9zbPhnJ4TfQ+Eec+KEn5UDuSRG26j66Bok7iWe8u7SOmiUdAR3Ba5pGdfvNBvyxDwXgcfssrJ/
+lbFnj/t0AG0T1HdnCp6wDo2vtUo/XLTx6TJ91p0a85DdjXObRFy8DmjdQ1m64Chw4WTba1FyReK
Y4D+avDD714gRdCac0o6sjI9RJ21DsAYHw10LVvNm+6c235ix0uN+g2gDAHVkgs0ucSorwu5SZpq
XnWodNI+jelTlRsZ9A3nFvtbw4EIsxlfpFZCVsmAn2GF3syvnt69TaWdX3QmvCWjt3OWT+2OqVt4
dlL/zUigLtcmTQsujY8JrrS1p67afRjUR6Hr/ilR867ARogdtsEGq8UrDWZ9H9nV1TNGcr/DR7rp
0U7Pf+D5bbkYOggV2mMgs3ebnO4NyKGUAN9Q53zEyaqNgW14OrFStv/FNIFMOhkjwdieXgBUgSdu
O3h7iLNooLUaPFdcuxxhNDo785g0hCwHPcwT5opAqyMjXPv1eJylE2+TLhLUK4Kj8OZ4Xc4zYyaf
cxejQGzw4jha/OrppLGLWvSUh9za+EPcX6oWekjnGPmmiVJzEwb+oSeJb51b1UBicPSepZEkj6XZ
ZbO44bqEBbW0JpzRbsceyQ5KefMF6II7948Dwi9AZlK/Zh7TUoBsQ5GU9MTNV8erK0h4zkoIZM3L
mCvV4g0OVb7qpGWvDU6tllQbXImGk/WHXLiXCjTAUUKlwAZSY+GPGFkghGNmTzs/cax4o/epvcGo
pgXRrQ+HjSvYxFuq9fs5qw5d0NxHsRWunRnqftLOG6CRq6bFaWNYL23fYX9PqmoHliyjgwd52JDe
RhtqbyN7fzhgk9o7FIY3Lj/mOh/BmExWmB1dW2fG/ZoxdtnjQ+uUb3+4emjRCFL61gchuP8i/BbP
PbJxGqFGQsUInAtXt2ykjxv6GOgdb52bw0+jDb1ViPlw6yGAw7JLbcsmyIFhG1SNlqEm8edfh1Ja
N/KntKr3KXJ3dWldcxMJR5wJlAS99QqD6tCnnb2xEyRdWUx5fKSwVMcCY7O/hqDRNkm1a2XlHU0S
ZJgM9foGHvS9VxN1neVNsrM8QKrt+JgO8L/Hikh0p7PJWB9xe6ct2dKNrmBUXnrflpzeHS15wHjg
bJIOfYmPfXaXm8l7rOvYgdVwk0ZD6hEGkfkeAniaO0jlvwsv3Dp6D3hJKzhOGtqxUj+62XAu8+9z
BFDfGfACu0Kcmbnqj7CicU+Qg1g0u7hsPxgrvTHSK0b4N2Vp91tEvhsn1T3MinhRu5EeuYkbEnxQ
sOrcEsAk2fUrE3DR4A7ljt06yNEQ6ExbNl48XcJJPwL/dK89bHRABcHH7MpyN3HN6b3C2hbo9tZt
u6MlqW2MgPxzjBPR4O3oC+f4DSIGX1l3a2N+d2YYPg1211VaaueUA/DYWOZtRGt6HSbdi4ho96RD
8oYdET6AVl0tGim4It1h5TgF1phenrGa+1/6KblqMNCPo9exewj5Ve+lCimcD01l/cys7GGoOZW6
MF2ijCmij4lSmbGzVL8N250ee93eDtpL4VZMYxqLOqXpHgfaDwFsU2gQ8V7U1nPoVWh2e1nu3YzC
IdfQmVkY/tuza94S9MilUDfJfRpdqq56vKVoiv9a+0B6peOBWBXtAE49zattyY68swM8EPjK0lj7
lkiD9rtDykgAVGHlWIxJmOwY296Lop2pk2i07ZjMdxMUugzYdUu4I80wdjHTIGomYiC2TkMcfS2w
sLpILWaroCS4nP4UwrsB0bRLjMjfl2k1Aov0v6IBezH0oHvwPe1eL1BLJNUhw82xTsInr+CXS+NA
7mDMIZtgblLf2xWzeX8mEshzAwi7RHmYevVupGaE5zz14ewyykrmAh1mr8hB6aPvDRcfy9yh7O1H
zY9obDXTDoSN3euPCdymdoSbUPcNlAgjOuvA11Z5rlz9on6eJsQc00RiSRg737TWecLTws9uvvoO
tLIoAbqnhlGWsXEiA+qqTOAMVpBE69TdDBlakRRpRN8iC4wcRLSpIddD+bVr0YyXsT7sTPkm46g8
l5wK4kIIqKfmA7ofKI129YikatBNvHoukeqNfqe39JmGGaNOTxIWkYJbP2wjKrwfRQjsU9TOBeH4
ddYIyuB6ORo/fa15C/vgJDp9ZzdzjRJIxiuzlVszJzQGoChdL3cCWcsxTCOPa0hqrHqT9jDqY9pc
XKLC9q5I32Q3ZRdTtpTqZXLj6fJ7X/w0JVGfJYXslU4SRkC/Z+1I6cAxrtejC65pDuSwmTtvV7ij
gXM0GTAL33iuDL4ECqXljWQtmRZsK4NIkV6QWUnkhJ1o21wDqgmIGv8Oynakmeu8Y1YJylchfnt5
mHqXWFZCJmyH/JmeGlUbFTQN9UdT1t6R9KWX3NsRaBSQUsrJpQyMa5p3+AkZ8biJkYCi0LiOhjQN
GlHdBGpcEgbMm6ysuBqOZu87gXS0GfXnavCfGosjze2e3VrMO/qhH7KEHOkm7Mt2DS6TkUPfdhFN
hHHrmOE1r/LHQecUFUMn0YeeYzNPHsaolqsioiwDqS58yNDRMhebrl1NaaiD5c7upJv3xRy/Qupv
740IZ0VSyPfZ2cs2qY6eZb3i/lxfO797iOfoESoCotOWExioy3WnDEJtz2/9a3W5neTf016UR/hN
yQGQw3bh7iwLA/eQyzG3X24twWe1gnoLO7gzqU9Pyi0UKN+QqRxEQa/fYhtDSZ33xza3EWMq5L4z
CTTCy6rMxL6j9raPDIAsTdoflskkOVX+LgtHtF3Qlr4ASl1NtfxZWG16jAy32YZmdNd65nPfNuGm
EgOZFUzvjGGYVh1n5A+p3bmR03+TWXUEYkNlvnWKM91lF+2ki009k8plgBMr70nt1eqM7zNsPpAe
HV0NcWbi4JUThrPlmy62Ro4xCp7FrTpckcWlNEkedC+ycazJOyvwrppE3s18tt/EYXXUu54iEDYy
ONMHq+2m+wDaP4MTRAtZd49I7oNTEdI7y73agkA0zGmwD25KutukGhGSlYY3pncmhfJJKlfbrPxt
JfogMIHrvBL5NlIeOB34KuFmfIhBZw8R7WqCuwfA0Nx0WOi4PJwNLHW18tblymUnsNsFyneHJtTe
N8qL52HKSzHnIY96rTDr1RWuPQaIH/0IiIgGUVwSRGcrh1+ivH6tcv1Zyv83Kyegu0nZafW7Houg
MQ2kgJWeQX02wPuLj7CqiUuYdOsAMO4B9ixDsi8D9r89Xngwnt7wSqDt2lPuRKl8ipJuRqaci+g5
m4JomsXSKJS7MczSM+WEGxvb46T8j45yQkrliRyVOxJqEwFvvy+WpD5LbbLc5yiPpabcltCIyc1Q
DkxTaB8LmQtN2m3LroQQC04XPpSnFgMnVO5+XbdZu5mzogdZy8HiLoZtfEecZNo1GYXuSUHaT92J
/nh1Kny03ZkUG2usXxe4kwRVyUVPPTjgPN5g9+NMpd6WpnyoMYZUaiVYU5e32i2GVU95V2NMrOGQ
vpWYWpuEIb9QEa/LIl9cup+3FTFKJx3xuLzFZTEtBt1fxzP5QJTTAfyF585K/F0NFVSZyhNfZdEO
o+sR1NZcw1Y5AmNVzGG2WR878bIcjJZHRcukSWmrz748JQJy9KS/VnltS/lz0QPn/bnmRTKtyJFi
8ImdxVG7fA/L7SLym51nEm6E/djHhtwrP7JUzmQHi3Lwm1kZFfu4WJiZj9HwVL7mBVdlY3WGiNDt
NWVbXN7pchZZbpYNCXqYZtCfqB9qeeuNlb3WylU9Kn+1j9G6V45r+i3docCELZQbO+olw0az/9Ip
p/a4mLbHxcA9KuOCplzddeHf06kAY4HhO1LOb8ZgnBPyxQ+OMVxXDvFJecUt9PESJ75+1uMAbmcD
RH4YQXAvMDE97BQCDncD4SfIUyIV4rK8DrJI5jIZSrVeIc48lb/iaNa61Frz4Gq2q68pLoI4UyOM
5fybqtwEv2hvOphJ/IRo4FEHMhpVkrVAxUcva8ti2eN0rPaz8txPi/3exIiPhJOM5D/HgZrKuc84
3UMsQYpMvxj7l9xPX7n9hfL9L/SvUrEAoMS7q0TxAUS8JULyWCluwFg5PxY2XJ45N3Qg/Z2uUAPL
wlLkAUcxCDxFI7AqBSZAWumtE0UrKBW3wMs42xARE7cM1ZlcIbbPAgxmSXxGvl5tjE5xA9UOuSwq
tT8va1GsNYcuJEqsKcAoOIqtsNDYlsWsdo2P3u25yhqK7xcqGkPvPukK0bD8DqbCNvz6RajmCFP7
0AaHqaAbf6slalmmevMFBBky9DBp9qE+P43IkzZOnN9OmrCuulrUcbTrNRIS2jZ61h2mdDSdf3vM
aLS9k7gIEccS93OA4n4mFk7grlfgYPviCipdGVLUZQOMD+3ZdBFgq8eMXF5aN/gpIeGQCqbt7UZO
ez0duhU65cEG39gMe2xi0CCrIr8ZbOsAGqw9tFRDDWBYnKACJ7rWDjUIZ+xBPCGmuIywJKhePVBb
oILbMEgy1ZvWG3pcEB8HHHO6eY2Us0DDXbnW7PmbP/VcHq3+0nn2eWiLA5C4K8kWlC8Ko7gG08+y
NyKEPi01JApuKGem9Bg3yUGErg4jidmzlJONZ6w1yVIbaxNaV+9tTEFDAQjGJSJP6tDXGqqBIdt1
TLEIB9C+1nin2h4kvVbmZxEUQqVZBFBiRgcNQIs6YMzfaI6jCdaz156Q3C0CFHRYUig87F2ellQd
2iHZ9zVjbP0SC4LtIje+GI5ZnXEl8mVOlbNxjTZheoIrZ424KwboaOXnz4U3moRyiNnYFCiiBs/d
RcL/QuGWcAmAABlUKsUXmzvGICEspphLHSKejTOB2BAtrMdlzU7MrQZr94CE/DdUy8Jr8QRFTt9h
cNZ7P0aw1dgn823sg0YuJxXjaltoX9QagAHz19rnA1FbmacxKMx1SscUSxqb6JHN6K9ySBb5/QmW
Z1k2to34uaW+vqt1zT0Ntuni5U/IF1hWfc/QDpMN9FNz5KmBM6o2+Fw0EnDfcrNolJzOydO1MVgM
0UYPFneno6hRVxLq5Kcw0MUJeivanhxKYzBtMkaEU8vOKWu8V0PTfaO4Ak8SlAfU6T209uhMiog3
+pUFbvbE78LpMbS0k86F81hxVpVKC5ZrNiaYTOKpD1N5Nib0PYkcwdsxmDQCebRNzmvQFcudw1lg
ZTnGhxPBtHPbF1JkflBdWcOiebUgU64VQawv28c4ZY6bCv9FpgIuqVWt+B4PlFv7myKIvmeVHaxG
L4vWlqxovZFq2gIyVTXMk5Vmb4a8JmB3HZCMq8FtxAYjx8eo43UBpnbKmvbD9+h5i27rj9Zj4r/a
E4Xx2AE02dnTE5dswJxA3daTpNJVog3Fb7QSbkLlpGOenXs5Kpk9fMXHSM/mNcUMB0mP2I5l/pK1
CfQRk8qj1XOR5YznRM6qbSu+BYdyW5HciTY6BVmkOmzR45C/xfkgOK/dWpNGNq+e35amRn5nHuBt
UQd7uQVLt+U8WB2NgjAAHx5wR/akkWDzaryiuhGUtY3GVTk1w0kAizirsqwa9VtI6T2tovnlHaBh
31mT7WAd4lI6Z903rgxyJ8zbTCPPS0vuxnLcyyR6rSd6bD5YYRqn7Fi0s9wV2PXHxgsisnJJoSXe
AmyrpP3vj3AGQ7IOLMS/M082UF1EmM531MX7tiqpGOMFabZ6a589Toqhg6HIgR9UTTd5atLYf2y7
uNkMFiZWToAcwcG2YYK7NmvsofqsX+sg+NoZlCnjWqmOj6PAiJbH7xWdAC8nvauob7KSbo52p5nV
KaBP4vrZl5ocxh4CF4m2N67hr4zYO4JN+z54xQ3OZVoKQ/yOcGOrTGaVNXBF+xIIjEFpa239ssAC
Y1hnjdhQbYLmEUHK65ErUzMQwAop+ZUJkZU+En3bvFAIRC4oyKMM4NRIhp+WDl0mv1A+t83xJvup
mcOBgKAnwnw+xmq+igJAmgzPrRk+NwS+Ge4l8JzvjXWT5mjMqf89jJLiGg3kYz36yXnSCFR1XAv7
CGD5M0c7CR2/L3oLZ9EkOJfmUfJWzSrexmNwmdozAmUzfyHJiFBVZJZU+qOIznoE1JNTAD2HmmO8
1/eiTb709WEJ4RsntOxLMt+vuL7ldtvChIxLRt3SBBKUjj3pn1QYe2kTq4EQ7yjD1PoaMfaAizVx
pmSsZql5JrUKfsyOaumpUQszgtMKHCXh6GybLfbcmx40QAzKA1Zq2ZwMn3ls7BaCggLDwmXhed6X
Np+bXdVROl7FajA3CasChzp+c2c9WWckD64X0gtKsYMAvriPKvhnEwzPzA4Yfy8PjreQ6okSUrMX
Qy1+AZJyfejWOaVmGJrAEc0YQ2nCsVJE5rSqbZxHXsExnBpQxzQX2JdDg26FykEFfeCmyFN/PeC5
N6mDxTGWOb2gowsdNlSLnCnPSX9bOEHdrD2Igk8CNJhL3rJRk9MwiBCVRcq80Cp7ApM1bOrL6phU
wXFsCBnJAjKcwhdTdnycHGQQwy41x/qNBUUzCCIwCTyZZ/XnMWSwZ/ak9PwCPCmHxGCX2C8+bxfk
Tesy7PaAcen2fr58ot4IjT063ZxblLkhT8FVujUIdH+xIaj7lrVloZnlpeTQZ3zkjyeGKt5h9KJt
kMEPt3H80UoH3GfEZ64FBiU4ikzEVNKkK7HBFn3/qrf4bqxBNQuJvXd74iopBfYnwhtmoDMOTSBF
AV4W4cwBGwLhK6gNn5aFE3lbEWjJoVs+YTuXxSZjyEMlICGEOdQoYxlJvIsr64lszcrYjhnuYDyX
zaZqyBVr+0FjB4C2xVCX6Ubskq/TckZllTszRceVnf+wSND+v1jvcap+/Pv/foeKW2xgrTfxR/dH
4Z1DCsR/JtZbv2fxz7Ip4vd//q/f5Hp0p/5Gk80AlOHaFno47/dAPsO0/2brRDGBJjFspgSfkBbb
RJMHxs43/hHM9ynXM//mWJawKUUKcvTE/wzSYvJ5/kj/0HlbKPhc4XoWPBjcxX8W63WzVVZ13483
hbSwWpQEfHejDbGxGvdhFQ1PJTy9Y2/HYlPHDkMVRBboReJqHwf9wxAg8cz17CPMywswjYihRXET
uxFpW7TzzeI2J6TqFNjTW6wJyJFNNhxp4x5av3qSQoy3RTKNt34n3N0ffoh/oUN0lMrwD1gT9cFs
3Wfw5tm6rSg4f/5gdjFVqR/1w03IGH0vyZ0xOxvsUuPQjg6LS+nhrTSQg+yLhnp637fi0sjRuMFA
/qOL5ursj8MtsVIjwV0Z9cReI+nJHNxrk1ZbXTb9naf8p6Bv04MBHI1rK8afQATfh1TGB31EW+T1
xqOXlw0c9HbYBkk1nGNBfdTVi59dGclz4wqTQHHcHkUtjyEd1LPV40NIu7Zfj17rARJMwy3l7+Bs
RfIu0DSxaYPBeqIaR5newz0VbZ1CC4/FJLQHd66sQ2ETfxFCUfsvvlOXffWfvlPXc9FbA42hpqUS
Hv+AirHj/0fYeS1HjmRB9ovCDFq8ptbUovgCI6uqoWUE5NfvATg71dO7NvMCI1MRCQKBiHvdj7sR
evlR3RCwq13XRvHO7+jKhcoNn7tQg5cxjYSCWuxsLGJCgZIPVfa/PCuU+9ivjbNU0GthCdx1XWse
VKla+sQdMcvJvkG//8TdP33UQ9IGO8d48WmjkHRsv4eZ6iiXOT1liK4445/chpYHZ7Sn7l2QjvNM
0zrEjsWMhIkrEz7EO+RIMq90jbzE7qhH+xoxysyOxN5eetkdKg06yp1KCL3G0zUavf5suhxLf7r3
MHa9jiFaHSgOdMyr6Jrq5d3YQTmsoE3G46SQh9mPaexNhyRS+auhbrXd1heMZU/L3fLPpptTYceR
CIf/fo7r/+/F61qm5nKWYzRwTOMfSlvQBiESvUzeCvsrDafy7KXwHo0OPVMTtXiCAiM+d7TlrkNn
xXuC4LZOAGnfiM6qRh5mFPatBTB+ieGUmZHg/rph8q69/vf9/AdhSHN119U9KEMGYwyb+bT622lj
a2RGVDIsbpoh5Ilwm2vh5PbWjlDZtKPj/48/txCd/n7pz3/P17AvWx6zZtf7x6VPOXucCPIrbxsp
9OhOQHLA3LcSwrC3Oob3G7m6zHuAUT3VXFArDXWw4xNd6Wt4oVtLe3QfzdEPX5WJVQ0kLsOZ+0V4
KVPGWLyS+0x9kPLavgyYP5Gn5l7LKWfSZ7hQNbTAuf6P4/cPRTUHkGvNsA1rJnbNd5P/PICuSw5O
WOTxzbbMD9aV0dmNOPkHT28YrsJ6HTop6mLX7rYSddnFZCTCrt4aO1KEH+PYII6RPCml8yZzZDSU
lX6/bFLL/03DBq50zCU46hPcZW0KzzB81VpGzc6gt3npdL4detZ+17cImwPAurVHaCELQx1mP1UH
La6tHQjN7Ka5AXDcKXHfMPFHa+bxhKXSsUpal4VO5mH3UevQnyRDQCV3YdV7gK/TgY4JPGwFkQNx
48CkFy6PkO1fSmrRTTQ0kwJuqOiRYv3ieQEZCmM6ofTM5DkoC/BBlipu//242zMa7D9PJAi/3B6p
QSCpd635+vvbias5LVNnO0Cu5xE4MoBYpdTx4NnNex8JBt6OSVvfeD3ynPFXqnvJbzPXN0ZS9p91
6up0bSwHv2miHdNedHsM8MEjEtqBLAJe20m8UGL81bbpzUrNI8Wj5CMpvXGVo1C+S6NxvK8zpHON
nTESIUv9tPRgZok8WrVnAxySSFQ6CEdGPd4nFYXAKZ3ajW35YLAK/YkQMMTYRk2FGvMQ7HWtOEAs
r3eFNVhYTOF3w689EClUby2nyG4IO1dd0PzoUtKhKGs0r5b70BhyePOkDTFL/x/0MYOa0D8PsUl7
xnRxWfn6giL7z0NM9SPWGvRhV0WM2brWyXRkdaefNUlBZBXG+j6bHO+wPLFsBi8IxFrMr2kEmKjd
n/foAe2bqaJe9e+P+dtLbDfRCdKY3/jn0zqZJ+vOBRTw/bnL0wGacUEL/9+vnBwh1kXsWXO1irCm
+eNF34DgApP0tzcuT3z/yWUHsQ4EO4Sar9+PIXBiD/788dHHKgvYqtWOMqJA/f/7Tn9e/a/P1X/l
oUeAwbIP/97Fv+3s/MT3Pi2v+f6jbZXfYSfQm46ij/K0czm/bHlBYDWe+D7yyzPLZlwO//KjxSWb
1reIe/ye8tu0pRx/EWZwjnXDP9istmUL85ihr6NctUXoEuwUgqN1zzz2tbOnv6jkpLtRvYyi/6sj
VurYpuYlsaa/tEEhdBjjZ5WiPRuWaKThq8oRySYtYaY9daA1GJPW16qXoHVviQSAwiIn3E9N8WYA
YdmV9nQtWm0bN3q4R1t/5oZPEISeobctxNY0gHNGiH1WlWposJJwiLLZuBkGWvJxeOgFt/MQdkRM
F1P1TkuZLgZEqAIxZ/eixiFhwyAsZOVpw1NPNAkWFT4jJsgD2sxvZmfTmqa4uc3jE4rStUR688aK
7ObEv+qku3Wpm1xjUxz5t6ld6jT3emfcoQoD05H0LtWTAvyco8aN2wpchTkeEt9D9WiWj5HZckNy
uh2X74eVfXg5qAN7RMUToz2yTUmRz4pIRiHjnQhe+OUeOSW5Q16dgHGSphWh0jXIuTjyMT7r79Mw
iZVnnlLTvYWIP85CgRDKSHjFH9QeyITayqIxLvZMOEcA854G2iqSgN/1bPiV2NWTYTXtpnSMxyRs
riDuPMT7+eOEO3lVyWpf+5IMCNJyiuAZr0JAlDb1Uw3+eNv9dNGeNVmRkkeJo36gB3lnWh+pqsCO
Viay5go5jDmsPLRAg3CKPW0BHRIwI6OOWGOM8cscRE2KVuQ4J+7Y5xTs16aNsniXeA0FVZ3jMGMk
k+FnXGePuVvgKvcYJUvqs5U77EJdaMfRBcsrBk6wwqM1R5JU3pbtigjC4xCFFV7zNVgddYAdxO09
qi+1Pe6BXARH8mTJuUgLjjSicNoKsCMNGYWbqSWx18gZilP3Ra9RH014P1aIw/JsoDxnSBhIE+QR
GJWEjXdAplxhzDEj43oyhr9c4BzZ8GrZyS+nbMnIaTqKdsljQaXpAmrjhCeF1kFfe7saj2BidF+m
G10ovZOjFj8q7vNkXuuXok6fOirrSSU3Maield6PBkEBh0AAsM7sV9D09V0PK50wHZTIsrtvaqfZ
KFZ6E1F+kVmRU1E6zjZsQHDZRkvgG26QWFK0dkN/19HQPfmBjsm0eDa7aq/RlNjIsmpWLe7CjYLr
RJIHvhplMbRCLvo1EXtNk0H1uIPWU6VRtSS6jll3d2tzRW5Fj42e8knVEESsjc7NNrRmB7kUAVFk
EEnjhaQ8jbsicb86Ed4xYGV0S9LXsUU3gOlpPBSkXozBWGzRBhJBhfTacrOZURE+IJMduLTwgAWf
OXz5DVlCnAfoJVmt06UfUQU5pPN2z26S3Zk9pgYGRKSZBG1OE7U16RG2Z+OmbaVlrHPEMavEls81
6uwdHJGLcClRDi6X8lBUh4n5JQE15QuTrV2S+C892dc75GhgD2R+VEb9g3OIFjlyrYNJHZWiHALs
uqfPO9X2D+Fx/AYb109VpcbOKmM0HujvV0N68Zyy2WL80VfI0Z4MZqgrbtvFYVZ5rQ1Ro6D3vd89
Wc1r9rDYiNg9sxz6somiLucjHdu4Ogn9eBWxyejnhG+da+1ZiiGpmxRZUoRRx8l1QK++hhoFYJmI
jASZyUYbR+tsF4yTGauiKbGSh4z2bmeM8l5iJ0oa69giiucfAM3LcSqonjhKgJH5/m4CRDkoQgRb
lX7gYu1XHEjp4P3N1FuEhGdAX0SjwJq17WlDcpW6jfZ9WYNHhemG0rpy5HaOBwGA+KAmgzSOkUWj
yv1zM5Lz6vu0pjVYXEOmEVdJId6ta3Hu7gjaMM55taZbYj/FiONDxkO8PDQIrIDoEdxOT8iBmYEq
ksxZF80m4WKv2x8ogi9GS0M+Lcxn2/AubsB/eFLR0euwPIwBCSUynp6M2iXnRtFeMEqoRp35yQXW
YTKPX1IGzvXYSGOVGvU+YlY9pRRsQTSA60xDMnqxGflasRkbUBRNwq+NW73Wqfa4qsrpR0FPmgIy
uks/0ZGqOO9NPdwihs4qn/YtCoWd66JpL61o3eY20IUoo4GGxH5lkXgAfouEOjGM9yU1B/Kr/WNv
6sygTfNJF1lEAadkBDCI7YPn8NwKU8w6unqTi3rODPLB5Fb2nsLEvZsMT0k3HcjsvGpd8Lst0t96
KwEHdgNZ3GRy6vrwTpgckquIdl1sIdCKK/pKydBea4RUG6uHlBCSoK7s4s1pUC1Bh2e0BhHvNKya
Irs+RvlFogdhgKH+af1E+nYYx0B/N2zRYWO0+nMX+uKGfFpbL69YNsuv6VSEd5oTDecAXe52edv8
fhIu7J8wOmes3SQeFf2AQ4WqeB+mYfJMDPZfy2fIfrwiGmnfau6nOytHBtujK6V/T6zlNH9G4T10
KH+/CMaJN6WtRzdireUlI5hwY/qN+NEB2Fo+y51ybAzcwx8MMZS4I7Kc/Eh0U0lESP3kZp/0u5pf
Rq6fSTpS78JC+4msoLxQdumvQouGja+1+Ydwwt3yUg59Rox7SHkk6kZWbz2qt2lqHhqLU/f70zpa
ijL7abiiR/2JKlsrPHXyImxHOqWWF8Qg7/b8dxHRX7vAjd7JXpTbQQujS98q+xqm3DIqyx8/pjDb
9rpT/xpcujxjW7dPTHnOA6vm7RgQx9x1uv6gEYWyWl6mWW+mVVlfo0SoBvejuRvDQT/ZUpH8qDUz
gcV7XV5p421N8sh4a8kb28buAHhFyPCGEUQg99T9TnwUGCnKGieXF8bEOTtm8uQ3CCSMERWvqxzx
YNWGjh6d72IBqWy0Qn7hgsFuMnnRXeuW/slBSbPraNWxgveelwOkZ/U9t6v6LbPpnXEd9Oc6rUGx
uX2yKTWj+SxLvJDzp1ZOjI2QHPTHKg2yg1NaHRFQcf2Y4Tf4PtwEMKy8yAs+hR37yAIFwZNkfZ2F
yCBceaX9GvjR0/JpYRs+IuylbFBr3rap7PKcc97dGjOnku+01qciqO37QHr0G4qp6B71YJKIIqLq
oPdKe4TKDlVs3re+y9dV6/lkIfMZtqSt3OpjdZFabSH7GUYEoHn5s7feBPkxn11ABnLdNdqlJFTm
ZlAd/H5BIc4N8NGvJFbtRogmuHRCRDe4wt46GM3iJ9afrOn1r9zBemYRenwdrR6IWqlHm+VP5PjK
OOE0BylsBurnGjiuvIKYyTd1MrpfwPi+d6Vpqa4q17961N+vuJPkJi/pj7rSzC5Bd1hexZTPhqUc
VbdyEOZleYEGLeNzFI/L/jgBNGeYvdotzSw1xxyYmx5xymeHxPB7hyJkKGXpB7ex0pOLVrv+plC2
90EK9/crqEPA1/fy+o7B0z5HowHQtRzVhwT/ufwV2+/zNYtO/S5jOX1WvlttI0a8HzgCv782osB4
zQGK7kMolud8Hprmxf0PB7Lmsh+QSImN8gN5n4ZglLAGGtvRyqIfxdjulr8CntFeGaVziBMRszao
Se+MC3/LyYSRdrD2y+coYeur2nXSB1BOSLe45+4cRyTvXYiXYv4fRQOlBGTkw4M0REijcUIDiQT8
jekBsRK8Ig0VMFQuiYeprqyjgZV9l2B8aA23fC2RxsHqHT5jLyWCQRuJ9gCW+IgRG71sOnxy8RCi
gLL5zouY7YOZJOF8fgPp8RfqkvZLZsxAc4eFTRAhRtfleXmjQR7NVlHXOHE/z7amFsmd4xUvy5NV
6RE0NlYOgDkPlyHqk+9PTdLpEcZt+5w00jnadWZt8X6Pn07P5MYJPxWNux3u1vLoZ1r9YlDgW3Zf
c1SPHCc3ryS8Dnd6FturZTe7bvhQtps+tdI0TzH8oO3yODk+LCJV/wOQEbMTlF6HfrCN18m1Dssu
4nnCbBiOOiTA2Ly3YVt8f6KDN29WdngPceIY525krF4+EnMfmSFt9O4NCli0aMjE9Z30XYutzfKR
KP7GjYdtD3BSEzyoEW+S77BIE57076tCV9DUa/2+krF5mVQv1st3H6roSJlnei0Lm/WZPmCDwMf6
o9KY2rfjdE+bg5wRCzP3UDXGKU6s/KlFEvW9VwinkEOU/Z2GeuTqCfoCyxMymm5pCJy0m5zqSOgf
a9yhTT8R5Sx722Iz29Yyto9RVsIbMAJqxEb5+H10JEHpoJ4lY3ng3kg4p6M9nxaN3r70FEafXL3P
TgOu5+9/YCZIJLK7Dy+sW0JKCk6ZoXRevCZmeco/WOhCR6nJKdaGfXC3nHZ0za0PI9kDL/s5dNy6
Qz1FA2IZDaZW/V0FnrsqqwwVLsCFY5M4HzROEduYdn0tI4Lw9MLE122V7rUijnDnuRhu667jrto+
+gjwjomLULgHc4BuSt/3moUGxG+zNTM/7y5R0+OoGutaYrrXvMqHNtZ23GK+nBEurBED+jV7wEnw
EawNEpNxQ/vlw/Uq2jN6jF2598qX0vOPMWqjVR7U5mnoPCymrAGRirpX12RVHVotrfiYxttkdE8i
sz4oYxyyxLNfWyPC0Wp03aF1lLGLXK5RaZNTFiGJO00qrc9B7VbfmxAtBmB+P53/acUJoRjahOXH
YdahEo1yboY62ntxkJ/+PP7P1y0vXjbmrMv//rW1on1YTOflbcsHLI9PXcPfWH788yDDuL8uXRtS
Di4M1k7oP09phxTCQl/UCUm5wJPjlc8qsXiQZ92lxWvhYriPY1ZAkVDTvvTUaxy9I8T3mRDn5Mo4
CCBwJVSnet6krcZctyIMeSyI49XxINLzjjm4mtjY3oTtkEO0y5xPV2njUfi6OpVNBhPPKqtt12Yt
N4GBaMzuzrVwcywv6GaxWDoHsuXzZvkpPWsUpw7mYDylQAhsGcmT0n6XQvCFollrumxGFM+T7ZP5
SiD1Duc0CuJ83MZ19x7LsDzDdEJFhErCxThj2fVd7oL1Cxu5Xw4PV5mExICJrkwbjMNoH1dJ3b0s
X47qaHXCw5Fr1VxyJG5OWV8pmOazYKWyK9z4Re+qmVGvnrUkGtbQ9yqARWita/JHiIlS+iXWyaRc
HlueLWaaOYDeTQQtbYMufB25WJGKwt0wUQiRrqyXHYsQmsFcZhVXEhwIcioRkOKcPdOxZ4kzd2VK
cR/BbtyWRnezMC/lLUtLsji2eoEaz/PQWFdz3BoRmM0aqEgHbAw7UZBG6YbqFXKG+fz4/nS7QVq8
/J6jNl8ngw1e0VJHPUgOkpbhgbS6YhsyVNFi0bI5SbTdkNVZbpI4Q7k6uWLtdAl4JtU8tFbR7rUZ
6Ja02bA3pHtxAMmhY0ndYEUXmoZI5Yvd1PSvsQVKqqy9Qxn6/onFojWn6UVzRB2WRNRA3UARsoud
te0N+gz2h4A3iy/0xBi3emQ6KPeDn72UvxIXXK3XNintNfNmdUW1byBEZRMKe2PoXxfF+KIMlzOA
fvmpoXNGiZ/M1p2KMB+r1JlAApqvU+w71yBD/Nu696Kso/NkZMwPk8o7trz1KnvyJzLpW7umFqzT
sVxvEzdGo4Qtex+4zUG2DqjiwHCQy6bjHnCyvzU7vb2R2Z0c0ae8Krudzioxs3MhrepxGuuU7MvQ
udpOae7mxPn1CCNsTRPS3QVlYJ463LSnYCAqeByYW8wJHy63hrU/ChOUJSheDzwWEEdAEikz64qs
U218Dq0+uE9hKm7NLEPtjS7xUaDrItDDBKTWUrNNoyQ+kY/gUl+pp1XW6/ph8V9Eln9F5O7ugJcw
nCwOkLYus70003Mya6yWDYrOe1+SfE3GyMWbB7AI6NzfNumcD9CXyOU0V/wM0/hF8z1SnciGOomy
fXVga8l0oNlAQcTFlH3SQHie3O7D9lJ9Rz7nfTTLv1xpswT3kkNkstDZ1sz8ua479FQRzo/O0Jt9
b5aXfNaX/dmUDhqBCaPFSuTlVxDlPtn1BN5H5DAv+9/P4vqhy7CiVoRVLIr6ZUPJCb2P++qX3XBc
orOVSu7iIrN3S6z28lBhEM+w/NQhnKOrYL9Os8khGwY0r+Ecfh3PG6I8xVZzh/cwpSdOteY+1+cU
LSusNlkboPXK5AzOWc5zFxMqo6Hw4YbO3gOSELVj76Xj2c6HS4oHFUBxwORo1u0v4eDLZvlVQ8OS
oVDgGY3yuVOSM9nP32TZ5KawN0FRzMWuKDhN86YKu2ybQ1Ba6QSYroupBJiuPS8+iShgF5aNN6ex
Lz8tuezLT3yYuSpqevlpQnifmjVYy0/Wv4PZ/zyhVS4IBKc6/LEBmLMrIMXmE1rAUCMd0diyyWeY
7IKa/fOYB8l7lUShtRY1ernAxMMaoT5eAftDCGw6L21IWDB4hJHcawaQdBapRYCA13ZeDyjl8ZRN
GNNcvQJo73tZtRryMN/QdaM06jG2G4jdCO9yKwOCUvlqdROFGkt7ACVvMpfAxdXrSFbVyHgRzj1Y
ASZwTwAJjVLuiMvGYbYODyIGQj8fknaW/umLOXs+K5avkzZcQwHLdY0Ue9NriVNMP7UWsKXdhZt6
1PtDO49Ty7BFTguFD2qGNEKCe8pr7UyMz7Zh1A8n27KGE0IXOM9+XwD4RvCWJHl4TDFFsURi0M5d
LjWj0PJ//e6Dvw+DNjsafVJsNKpqays30TX61akllj2bYx2pFaiTag2MtJkbFrsoaJ8Xl+FiRFmG
g+WnfzwWOu2phqJJx5XzolVYpSvUBlfIqMk2i8DmpmVaXOgV+vj1cQuICE7NpIXD3gWrR3eXxZhR
Ws/gFuudNiTe3eAYu5Zl7ic9GAgavkXWdArkNQ/QkPe1uMD51a/tAFJnakIeN8OD404QTVHx4CCT
uxjz5oefG9eYFutzbjfD2etMFLZPke0Pj4Wc/BtBb6vSFB1WLBqCZkRvyaIlDqdGl/sRCP5dX1fA
aBTEnMBzAHchgyLg2Ohp02QdHkhkBJgWyn2eOtF93qc5AnEjV5soDykpJ/NyxbVvKF76B8I9tS3O
eg2hY98/gJRjGYWlGonnuDMmUdznTUGV2DHvAw8XvuHTummAmboUX94B0CDkrefRmvDR9QJr1dGJ
wRIxy903mLUKJ7ozmA9JqfOfsy751WhBdV1+oxbPFLBkUMnwna2lb1tvQ2GtR+HqHy0hJFvT0lFf
GHn8BoliuzzuVh1dBGAYR8dMm9cmb/ZlmdiPfl/+aHAwwOAxqSnVyjkYIwIYY7KfKxwMbxZ9/mOF
NxLjWCHfSn2yN0NY0BSan/VSkqJsMhbMCm+XzEPwbZkeCbDo3JtdjPRvWMZPTOf9L1S2/D9M6Ih5
me41TUWUcnZx3kP4uqVOIu+WjSmrGPHEAFCoBifBZFH/VKJBPJDbz3iqWxYGTDyknY33Le121h6v
tRLeqzkCwCvgStFIIQKpjIz7cP5pjCdMnjHZDY1FoASt+vQkU2t8iLJGrA0bG/Y4jfA3xk5xqCUW
6iwhczvRkLlVU3ByJ0agrB2boxbZxkEW2e+8aTWYllX16hPDia5UUmyzJrEBhhduPc/qiOcc1Urj
XvnVhU9+2h3CytReBy8+ySGN1okT1s+uMWTHYuiaNQou6snaTUphsxP4EBISO9DIyQnZ36CupLzi
0EYhvIIHx63QV/KhqfEJDnoZEByv8lnO6jKDlO2xb+rqtaHBgd46u7OmBNEXfk/HL3DMGsZzHJnq
2SFk3MXrG4+K4KyhlXcF38Jxx/ygTFVclis9JhvuHOPvBiasRt7Df41bXfGYFVl7NY0GYA6/6S6i
PaHVdG5cvPlmiIMjmKK7gxgy680dsn0zlflX71NnC7okvBET+aMeKiITLJrLum26R9ezjQfgjMYD
pIGLnVBHzzULtharvrVRc5L5Sabu0T6tW6QV2CIaAikDZ3ww7ak6dhHdtsAErV4iFilGGtpGwNwz
6Arz3aBYuYqIP3crPfryYKsIiBL0tdsf6K6czSClfQr8sHz2fcoWeM0/yCoRrK296kKDqF0T6eHs
qtTWaH2M408Y2VtviqYfvt+hiMqiHFS12W4qrZQAY0f1pHLAizim4p9DGG+8ynV+i6QeUmJFQPYw
PfNOZaXgLlHgQgAZ7nIvyk9o9ResBeui4U33Q/OltrWYBiI3AiPSjBc7qP/16/IsHU6apDZTxVIG
9ZMzMDgPo/VOhtu0r0Gs7PCVWO91M7x3jY7izuj/kvC2b11EFEfnZ3cjYoCzlwDzNWGcnmyQU3dU
LfO104T0SuORugnlXc35SeYGc+IsiZ6tgEYAXZLxEGqe+zjp2tyGKUEBm1P/XOxtO7T+0lT3VdJM
fgM33m0Q7+TEts6KeL8g4hzu6T4HJfbexyT6VF3yYsXDDy0tE9AQqfdpSO+h9oz6d++UtGYC7ClT
eaD4A4BOpu7KrmyG5TKjRGqnAXlvoTyNruM8B1MfbhNmBHvhTqB6AL1uzaHr7+JM/5HF4XS0Jqmu
1uRudIw/rxUje55YL53j9E8513xhWuouFiHZOaOnHzmJcGXYXrlttDQHKtGq02g59rnq1FNZZ896
baptYk4fmVES6uQZrGuwvTxKIfVNg+z8EE5V98Z73tPGgohZc2E0tIrXNY6F9aiob41EuHKNWt4b
oHYIRXKNUcV5N+nw58VxqEEcmrXcZ2Gk7WorgHVLwJZJKelAmSle205vHYqu0Ob7a7kVKrW3kUFd
xgwyeUdXmAVjB9rMSgO1LQvDfWpGywcJUTinLIX8Y9n4p1QKRZHq0bQ3M/uapFr0IwrhrEyZ+Ip0
QY8uGVi7hqPYjIzIP+Xwy8LGgt/cBNEirHJdNJ1Ogkb7Oog5EaTM7UvSyo+m0ZunLKzw78z1Tcdr
7E/vB0bJcC+BKj33upGdfZXr8BfII2I0zZj5FubLNLmfSaVvBJmOKwd863YKjPCIw69YS5JY93Ki
MOeVtSJByIRd1PiszpSX7WmLcBPTwvGCVIa6Qly6e7pf5dVqfYiZlrgmiLS39Iurx6oxmx1uQmP9
r/+gMjLCY4xnJycWy/NTqLNxskONjNu0J1fLK+ejoplPdRqbRy3NqnMV0MfVdUh8nT08RtMgbrrC
PTr/ZjsAQbmnwAAlNrN0poJs7ABLpRubv9Kp/NXYOukd/Pe3oYTQl0n3s0cSO61SpmJrjCn1TSka
GXU9vcgB4YXuxdYPv3spIiJwnN4bEVRKcTU1Kz+Po5ylRNoZO83/3TTl3hXtbzoZ931COBgrTqYW
8TScRTleskhPXoiNdM8C+dwqKhL/Dv6Cf8dVOSL+1rFJotn6PdhAyJPImg60qZInqGRNI71Tg2f6
FGriSZohZ6EEMZ46xnQri5T0F7wVEgvOegogdUPannZGVIM9mBfTMm/VOcgMMjyl/5TpAgFMHN+3
uOYgIYEJZYhySwLWepZV1fwN0T8JPGNMsOp+m/QvYMDbK8UL7yaVm7Ou6OzXJor2RIdNpJrpFWHX
hIZONeCouOC9yq79Ex/3kmr9W8yi6tUYINsGPdapoK5+zJ3HzziqCwhRvbMd5cgMLaeBwLfJrlaF
wV1RXziJflR7uyp+UuG9U1lsPEA99HaE5iSbSoLhaD0IenaPy1c58lRYtXwlQfMUh3m0xles37D5
gr+L6+EhHe0vrSKBjiV8/4DEPj9bTO3hl80oj1LuVUeBl7T2lxBnLzftLPoZzDNKMRwcBLDkaYLp
9B5Ms3ZXTdd1Xx43FjyZ0ZZ6UYY8SIdz2839+0BsNGNqXwTpnjjEYm510FfsqQQJxvi3i4o0udjS
fLJcuixOLKY7Q0AJ7hFhH0J/CHYZvQ9a+PIz72kCtU3+FzUaumq6mwNjYbZkOPFj7VXxJrOS8mB7
Xb8uTAbsybGzszXzIbGzuUehZeVBejqstr5FLjaJflrFc3ysFVmbyi2zN4CMlFio1xcq5Z7vKP9L
42ahRWH+VBFE1rhS21id49/Fhqn2lRt157GMQ8zCIWl6oLDujJZeltP9yMs6pHmbZ+fB1ffSV9zD
4vDdDt2eHQ5QfYtNqVfyGifmNtNwnIDN6Ip7A3oJFMCU/pPOUoivzU6ZL6QnKfQN4UOVpPqWXc+2
FLD0R7xl2iMXcAOAT9EZtSwWflZDDgVScfxrzVbEMgXM3AH28KMAB5vW7bl/IItqjeZs1qo5VzF3
+bIZjyEC/D0zjoCsOQPyWpFBeuKZc+MNzZm18g2n2nEMVP8yNNm1TlvzyNyk2BSWQZkvicwz0yzu
bvJHpHCIDq1dn7VUXLPISG9eminucFZ0pfIFbyvTIrLesr2VK3nWoV+RNiLuSW7TgSVwKeOud94a
wpySon1V4S4mu+2mPDO7iXrSj1hg75eH8lRHTpsba6PKxltlpM8h4JrnDhAW8lL/rYsbst7qt27Y
Y2WtHpO4pADs1MaeTAW5JQd865XUSVxgvlHJBVNNGEibYh8Kpjq5PYefVh+mQ8c3Ke0P/Gb1YzL7
hslCdr5mAJ5ZhuFTOroGmDtsNGH8kbQdsA7bKWaewfCm0CUlxQC+L7eyoxCWfEptTljaHwcPtJOD
NTak9JebNWqX4omjQVGKkOgzShjS1L5UOy93zY8hBAWZDEFwAE4ynOI4JSeGeU5JMMmauUzzqZAV
E8BVILFzDSAdw4TxgyORANZ8w3gyrRL0FDSY3OGNOQtCSmB8rUUIINTtB9YQxaYvAH86pdMcbAoY
c+0gvC6beADnYRd6t/FDtW4s5T4vm5TS7mg00Prz4a3HiLurkzDZz575MATOp/VCOwVRm11lwO3Y
KlDA6PCnAflF2ikNehC5OQRnKlX3ygzehS0w+8mOqRVDQdKyfPVajwC1D2NkuEtacK+WAzVbzo5h
amAC2VaX7UdyJPnPjumzmmjU+KwEulqsuEvpt6ASEG+ExVo9zgGEpSUMMPc+CZFuKxY0fiqIMm5l
v/aqpjobgni9ONTQkJMWd1SI9gql69dRssyEMlwzNxHJHpGtzTnJum3os4fWsdQ16fxL6Ayg1NoS
kVlOw1kganFdtNmqqvOTRuHbl1xoaWeeLPgrV5eYxC1FTP/RI87Iz8IPabr+a1u6/4e9M1lyG9my
7a88u3PkQ+/A4E7Yk8HoQ4qQJjA1KfR9j6+v5U4pGVeVVfXqja9ZJgwdGwVJwP2cvdeuThnDETSi
ZfBxmZxi95FJfoG7JSvuEZhsB2GO52hv6GV4H0Z1+sGJ4s1g6ONtbcpuYN4asF5tcYRD+GY0kXGP
juUGOn59tHq3gL5mnApMmTRk6nAbzxN5114Sf53mU5fsR88MXkh9GV/MJWUakn6nj9XdakQTPjID
zunvAUqdAo3yQl6WmH2S+laMNF71drTQZvW0IPROABoR8SEt52bFxSM7dJ3fMMBg4bYpxTFrusEZ
lJOlC2CCMRCqaGhBq7wkOk6MuvMSdd19WNj5F9/0LMRfCFKa8Lmylmw99Gn5qahCGjjC+dOize4W
fsVA1GEU7/j7uvCSE+Gjxi1lKv02p9VyixwP72WjETBTbwvKUp/EgLC27qL4pgyD146a8IEOHuU+
pu/UnB/iBhtTbeUvQWf2jxYoeicv6NIzDs31Rv9CTDB6O42ecW/oiNvomh4dT1AyqnPro04KGoxc
jfJ/SvPadJELAIXInsfcoFTvtd/jJfsgKmQ6kK0Xpq9ttaOpDTZ4pJNsBufWGLznXFS3UZpvKVo5
pwmsNYTe+RA7XOlWFD0YvemhtTOp6txPAxy/tmtf3ba079UuoLHeFvhedXCqkpohd80sJqaW22q6
7qqRqiYyy/NsOt9sSlrrstde83qZTgGw+4fYDqcHwyEM3scCSOemR0RENzlxPHT/k559ZMZ3h1UJ
xGbcY7PzdbL7EF4e6L5bVD7IYk3M+l4ggeg8qGkjdq2njnoGjkbtg+i73dJCzsOaBvBSs+D99vEN
AufqyXX4MRVauTE126G0ldEUmSlOFhRVD54kDeJtNDdaVn4wl4wf3wKNG2fK1rbhj2ee8cGN4/oQ
hhjoR0OG5UHioSuGGLGJg20ZLOEtNMKfCxCC/glOTJ5znaq+5EDzb9RCg/kGG6gaKLkQWYgcmzJC
WT8j9jceRV+mBz3OSKILMzcHixnXCCBgDC6TZz+S0xe5TfeYyIWkJmpkn2gCwH1HV3VjGDfRqKef
DGLcIJAaw9adF+PUMVqh1G0lqDiBuXduH66sPCkO9KKNbebVzrqZKvM+hpW0xu3XHQaNsuE8auO+
nSfIm1RSMfAUHlHDkbcz4vq5d4WH0X/2bvwwSjZtstTwr8t8taRteY61YnlukxdbXndDcOn7IR+b
F6QhTORbMBZa137PicO+t+do2VTjBCgK1CkzrDY/oFI/+ZVUwRRfSIMMb2fQHIhB5/5+jPlhBvoH
a+i72yBFepXWpnbUjPCJNBRxN5W9+zJ3/N5jjGKXeTWhuAthklzFFjRwXfPZr4fl0yQjYJ3ASnZq
E4HI2S0XNOKUCFbE3kYnczLs+8qaa+Sli70unOrNajvrYRy/j6PRPyxtiJWhRA3UU4K9ZS5JTpog
Im+cATlmfr3xUJc4NqHliT0Nu3TU9aMZ9w/80Ojkm/qwCXr0om4TiL0hv6pRWYEJA3k0DjVcpkE2
sCVAalKL6Y6qD/GAtFZLDPECwnPQn9zU1O9gNHYbaBgfc1CGa4TG1icXbE6+WO4j8FEPkdSxLC33
ux2CKp76ZHoiz/XM6MA/QG5DblumyQfagf5dLOXkntWcnIaxtQfp76kIfJTa1PRSKzrllKMarPwi
SNBCWhXZr/NEj98svsd1yJQnbu9gvZPwGkbD0aCgchKQFyzb9J/QTZOgk0b2QW0i9ho2Amvuw+IZ
56kq0KwNDdnsHr8VS9NvUTOXWyql7hommn5b6gPkYYI3AdlxSzTIQX6e+k+AH+MnU7TtM9i5vRaa
nwpX1z/ELn+KUCt+rql92gBkZcmtveg05JOYrp6tzL+ljDJ8WmZKXNU8IGwyCBafiH5bhSWXDAMN
EmbUnhZiOH+mMPpsjc30TFb7SBk9xQDgIljux7y5d1ozhgG8WARaDM4H20OsOUuWDP8kGmNxUn7p
O+8D1PTHmJ/6PnIW6ot699Av2E9oszBt7wJ3WTvR5H2VLlkzESi0I6DEmY7mSYf3eqQaF7zYLdpp
E66/iLLpztIxm0VxK50DZXbEZAvOQjeCU7rLLHs8J9lQkM7XB186J0EbX7lvQ+JAu+zc76Og8mv0
GcoXEwEWAVPaEyVkON4L0VMIF19DmpM3xcJTjMzGj26HPKH0tfCR6ydye9CFCFBjhxolrQJCnqNn
tdBm0qPDxRcnc8zrzSL8ZQOfOCazjkXc0+CoI+uLquBG6CwNLYTk2Pd/mlwij3X40HH1OqTa1B8S
6q/00wdvG7i0mS1N25Z02pBXG7gg4xqo5mLke5RYuK2CnKbu0A30s1JioQybwnYnur2eaNSfbM3Z
u/S+Dg5l33Xa0MarI58pEJ3Jg/cVD5r/2FHgWreZBzWiFO2WSxoQNoeCMuwVR5aHa3s0V8p6+G/i
wv9AXBCuhXv4//4KIPpP8UhrdKrNl+/le97C5TG/eAs66ATbohPjWFhlTemVHf9su3/+QzN0/w+d
H7tAXknfz9d5paJkvvPPf9gGvAVKAzxS96Wx3bryFtw/sCaavufSALMET/K/iUfibfxmePQEvGLc
joIKqsMFU3pO33tKcybLgbZoN7RrET6GXMTHNqthV/1au+yrJhAoyUxE8mpU6+qs/3RsCnDNMV2G
zCmf5fp8alMtSHarTzB5gSGP/gPlUeYFLRMLsNYdUxzodilZn4i12nZa41KL12onHneYinJRIafH
CKFOagpkmtL/XpzUWZl8/PXUd093Ped6WK1N6B9WTT9+AiCA7uuvl/ntVUelILseVmu/nXN5Z60m
QJ76U4x05df7Koz2VWfWtNWy7lgJEHhtQLIHHmYQNzZ26TXVeIA/aq9aCLf9l+0UkPVJHSG9hsuR
A2JBPlrtyrBEn4wXtX49UW2qxfXMy+nyge9e4O8O/7YvLEpv16YuMTPhqneJN74+k1qzfESEeg1j
TirRJkJNlvVVlJb8JU9T+0zKgvSSaaRdNGu9pburxW/F5aO8foq/fahqs1CfP0Eky4YiKZFAbsVd
qbHBj+I5qE+kvEQrQlEIJojo1K3Ul7DMq2jdGBXsWnmi2qfWLo9TX2mMHdbO6Iw79T2d1T51OGfw
WlsRxUH5WOhtHrC8DsaXes3reeZoP7i9GHfqwPXLrzYvTyrfoEXojaHdKeEJ4Y0uPylqphchSjwa
w7HPvhSSnzOHjUTpSIpOKhdKVKM2bSlfoOBcrmOpoqGwFzUHtdrRIC3Dmnp+lBebziuomnkSayUX
fYtISufTBybfxwfh4fqU+xWrVK3paUACYKPvFYI1qNxfHNbrttWUlPPc4pNipqqFK9mvak3BVGH+
/twEKfu6zJWHoZMziLtf09K2DxeKKUoWRJleHA2I+MRB6c+UuCMUEl76btWKHycH3RAj/nqTlhlH
lZgqV6tKXDXW03B08gc39B2qUvqt+ueAOeIl1Krn9KgGszwfSV8KMFuawszvNRGuRZK4h8SeMftf
374AF7cxa0pTrvzuKoKnIsqqTbVQwFm1hnHuFkydt1M8z05UTJLMBUTkSmF3qYgx9Ztb2u38FdAA
1hdQrno1vdeIWrShixpgsmYJ54DpjIugmMm7GUWcr+we5GwY16xiEsTLlmJozFJTnNDYi3UVV9pq
Zu6yAI7nvTIlgHEVJXxDSzzwa/Wm1Gdia826DwC2ql3qA7t+VsGOjlpxyoKFi3ya5R8rSGfgUeRm
Jt/znBBP0wQSl69jFo2D8KiEXFLc5U91uBvtBX1BOeyV1EsdU2s2E1XTzqTtEwGS9lfqtz9hflop
3VIdae3WsPrvHspQwGeS5mWlgK+JlP2VO14sybPhpdXuwicerAKS14AEV8Fk1RpTtJgvU3hWEhxD
gmORp078YaRWT6GVQ5SdK3eEBeYQDqUkdbPU1am166a3AKoDBfdD7er78JM3TO42Knu+EkLSbz0y
z3ZWuNxegbhR2Jl7EpgONFtfK5u06Os/1lP55dftCTo8MyqtIv3k179Q/bMLBTFTkelVZ5hHikZX
ZK76V16RuZVN5rs9DNj+m2BPM5ZIenuI1+pfrv65QsmdLqIntaOsiW4Qo3lQyNx+AjbTm0m6ffd9
Vd+OMm19AAOk0FitvPlffsHyC+xLZ3hkGfvrLtvO7xipElzYaFyBpSzxugiBxa6FA15RfSqlV48w
PIeHq8wQ41hxUR0mOjwTHMJs07+T8+KBzEB1r++l+EstdA99plbXw44ZHVFzg+VvKrOrNkJ+510p
sstFiu00p08CZnY6qX3E4n4WZZdQtURUphbwfSCrl6g0R3KZN9bidAzKuTtOOJ1Pak146ADJ0Wmm
YyOeMTDjcSs8dw2BEz1xnk98HaQ405eLYaLc7EuGcagb3L+V2E59wS/bdt2BJPaRCUShsXGpwv78
gjfyg1SLZfbYWZNOszIVLnmR+G1TIDpXIORO0yF209H3uzLmjodK86o8u252IBK3WN37rUdWBnYD
46QWYWi8Ig6Fv1HyY9elLlUthNTiX/epzXIpfARH8og6Rx2+bqp9VhJGuOHcG7Vlc4emHiSf+rKq
9r57nsuqB9YW1dh8wMau7Zq2PptSoq2YiWY7gddrH0vTHTY9XayNbZBVh9U6ZJ6D+mwksZBKPt+z
TA4loVUyCjIKrhq23HlZVce5qNzjq00IkGpc8kLwIozSgEBKO+9SraqdaoHVhUGkXGjIL7hpyK/b
9TFqc3i0etTY10eqvWpzduU9KzWXARu7WzE0kduxfJLrM5FhX9OedADEMEDBmSoPl2o8o1apBnEz
ljsTuaY203zkQ7hu/+1hhC+8jjpTPQjRLGPk63Oqh183L4d/e7Xk+hiSoct911eXd6Ae9+5dXk68
PIeoMQmEgWfCIeCmXxJ4zG1aCv7VdmDaBAUG0KjVPrXo5dHr5uIhdlUnq7XrY9Vmv9TRKXNWasMO
BTdWtarjHWcaLJ9Ks+XtVq1e9l6f5/pS3BH1dZgBwVVH1euph/zdye+e8Xr4t7eoHvzu+eW/Qu2b
Yq4UXnww5c3HkD9btVj+WvttE6uYv+YG76Cw5WRT3tBqyQu/LmwHN2/gzN/VLmJduL1ThHx/ym+b
6sT/ch/GaXT1faqv1HmWGi9cX0497vIqf3u8h1W2rt2agBX1jv/6h6r3rvbhveUipVav56jDjZX8
OnI9XZ3jGIR4DuBUq9Gi8oeFXT6xWqg/3ogbh7AcY8x3Wuo+V1VB9lDWDyR0y0FePgy3NLHFrpUQ
dUcOhIQa8qnt6+KysymMQJKBTW5Mclx4PW7JR16eUj2J2laHLzvVtj4jHDQKwrs9oSG1xuZcjTql
nZHKepfNZNZpTretG/icXpOECPLh/2/rCrqzjTycwS3XbbhHy/hsTO1GzHV7GGzQBb3R6Fyv+C1R
2Ud7rMaSi0wrMCNc1muvkZFkNMO2Qe/bJ3/RMVfKtajOUdvJNTsexJ6pPkg4pN6KhnohlSZU6NY+
+kKS6ugfr7Ubw+T6n6shHlrh+hQVGUMuRZUN5U1c7cQDpK0HsyVXXBhPpgxJyBAn43qPvBNKoHk/
IMw4TXLRY2o6xtQLkVF1p0TOWtRaTjIdCUXGHoO0jm2JxSiC5dQ2lrENS+er4pYOch50Xah97tjS
zzSQr49eG9OpRaRStpC1zRaoc6bhejPq5G1pPG+bq9uxJ+/EatHi6qe4/Ep/nn+W+ks4kuiq/jBq
TS3UgQy9PzEzQQFHDE/NZWFmEWR6bxeoa2OnrswqGGGU1+dEraq9ZDPfzTbpFfMYDScolz6D5ph/
b0j76veTDXm1Vg9TR9SaE60qiw+DCpH0h/1a0CB/v6kOqH1xbdC29idnQ21wQGaJIcFN7ILPl4aI
2nc9oNYm+afyJ7g8KIZw8MrPV61dF6Ty/fzM1T612Rmy6HPdvqwt/WNE02OXXmYL8gnVAfWFUY+T
iOLOtY3dojx/8sbK2LDAWyEtgOo+q26RkZrstXJHrcxH6pg6NYqJggn02ccSJu+m6qTMivdxjPps
YKrqE8jaHiaZ3UAnkj88rG4GR0bFrBecATkPCPlHIUoaf1V/VgtafWvR9R5hiBMu7lDaK9Siz6lD
rVCMIS7oq8sFvFaJJ9drGL3VaVvRwUSo7M2njOBEGqnjSVGKMerg/ftrs1chIddttabOUWerzSog
4OLfxdr/lyx7KItUL/+7Ym1R/Pmti7/1/0LVvTzsZ71WGH/AsNUNVyAoleVa8696rbD+EKYjdN1C
qmAAyQW/96teS5HXcQy4cfSGwB/akC/bS5y9rf9Bkj31D/rKwgDuZPxv6rWe+K1ea3vCQjutm7Zn
CIdMi9+Ypw4jbd8lEPvQZDrk2CBc92F9BoUar2Ew+mun69467UfaWE+ePiSS3NJBu0KWkyZuS+R3
ZjMsbOlue8VrRd9c77wXb/DSU1hUwc1Q/5j67Dx4dssk172LSzx+ekyDBwmpoICJ/w61rU/DdSWG
AFUWZH8UNxRpXbTfxUI+LU4ayI13GBYeMTXG68oSX1AffwAc+pgZ5C3r4XhLJSJfiQd96wRjJ3U5
K6MWE8Yw3mST08QeYfcaXxIDHNlM31KfPgTeAjU3th/9+YnIkJdmdDbaAmWfSXrUuHeuk3ztR/++
daPbEYTE1DEk1pu71IDEQALDsuopXK6roXlbouoFCtvTENSf2qzZz/yoWx32BA7yj7YVPfQi/UEG
MHNLOquIgX+UYWetppI/s3DNR7dybtCXMmvh75SGvOdQNG+IhGky7azc3AcBetGxuEP/sdUNm5my
fYcR7o0U+31oADxPF2R2YfHdIqW+abxjrPNnC1qmdeBbtkngEDfvB6Bsc2slsnTLRPzWpN2EYJdP
1U4PBApjUczrNaiNdpUNlUXGUnbQAZcQzC1Ttb1tpXtHe3I/B6L7FjQ8Lh4WWAMJbv4xx4CQO+so
QPTvqm+K1mJ/XD4b7kLiYEPDOILzhHzq6KKjICDYfoQWs/BxmthUvGNiB7gI5KeNhvS7Xb2GpEWv
Kqgk23ryXpMeBnyb0H6lBvvYhrQUqNCRXrem+YmMoyqcozNy9Rwm3H6wgeJ2vOsLGddEollfy/xt
+uwb8J8fqETQWRe9tyFl4EcLKXWbIRFAlXgXC746/L/vYEKuetEa664Ur03nDTeIjL4FGcG1XeO/
JKIBuh3ehla5ajPE91EPyl8HoBYRPbazOyxXhpgftMH4ZjbfDGIkn0yCdzGpRZCCKh3/06b23WDt
BCd70dNdIxD8IFAbPSi3Vst7HR1xBGZzjEhbVz+WgLiHtR4N26U27PWi/6jEoG8Qrzyixo3JNPVf
6il8RRlzl8Z8vgTpQRt8RM2H0s8IESAV8S6dkTXbtAKTuuCfWe1gb0Qgn6rpKIM6hmDNUBhuUWE+
+V3XrMInZv3dGtD3nVlS7fQY+vSZ/ycq9SjOnypTGqLnfWbrPwienFaLKX94dXrMIooXuePcTXP6
Y6KjvjJN/iqg5V+dUWriiYNN+SXor4YsCwfOtBoMrF9oMe2RrwgCI5T1dD7IlMViiWXgDZWzt+lK
d+Br2hLi2sIqTVyQx5I/SHILcqK1xo+OHI99XeVn7IsTw88X4cP2Gqr0EBrLaUm/plQXUy9fmzV/
6553oRvhD7sxNv24Q8jxgup6Z6QGpGR6w57gR9MMjAGiHOxgmR9re2KUngcEjIkUyx3HXS/5ahmC
5rgkV4918FY00Xzo+QiFLV7MxsKoAkyaI8WqAoqwQlVM1rPL9RRmBCnp0QgtDZGqL9o3kfK6rsCc
wrV2H7Xz2ePqmboCamT1UFRcgXKULrsaqcmqSvOv6AKIBu3qIzHrPAgjzBo8bWZKL29Y44fRrVWl
E7fbZMZTjyCUHNG6P+SES6EBxXczNoj0fVP+ZvsKxl2MwCThYlk2zRez9H9ggkoh1mYESdbTJqhn
/PxVsC9t7cZrSQHoQushjZZTg4d4i/wrXvvRx7blcpQKRPvzaJ1j9NL8e8p2U7ekhPkd2q4kLrgZ
pLcWfwj0Yd5tGBAkBljQj61nlIfbqdNsMuzsFVWbcqMn6Q+rzANQCkW5I+vhbtT4BAfbadcFvsjV
gM9/Fc3eB4yehxKl09pwVvWtnjeUSPqEeVQOoccn95k15sg0VfB46sV+hJG2ntJhOxg4NIbUI23E
9h/owe5s616TPiEtKM5mFXyjUM4oz0g3UZUQ9JmhkeDTSp23sRsRBYl02ZVVg4xurr5WKZKnonVe
Bm6+a9cipIliJLRmEzG3zddFXkvC1nycmzTZhH73hHD8WW/677C8PjQu2E6v67hYuOGDSCUcFTCy
f4AoGmGkQOfu7kd7RK3ezvEKQfZ9jGzOy0cut4XdHGuL5Ah1w8KBDJRM442SsBYA9qiLVeBbJG06
8VfQUfcAsL4IYksjglWTpf9EXbcmnTr7TjoSIYzIn9donfc5qP8t8e3HoAV44PnMPREl39SJXxNV
RrDd5OxrrvYzHkAtjGfpz79bRnE7jvo6SHSuwMFgruso2Paxs2VwxAV/0f8Ec/PRWxCpRtn8uFhA
xpai/hT3i0Aexs1IM8hRtybcicLltwyfo+HmhK659fl3FWRBiiT/Qhz7a1PpJ4mCjkENeShSK13/
E2VSsvYCgDlYU1apnYVrkDu2bQ/roTo7I9rrEhJH47SrwMCd30wdLVSXi42fukefTi5D/K7YGcR+
hXmsI0AiXpFJLy1uo9v2FR8LepGXdli4VHjSrNCbj0PfrOt+mnaLvEC6k0s0HhLJlW5BeCAlup6C
VR3CeAc7Fq9HRCI4r/GdzbbAoHkHAnOdI4XZ5QLXvLod8uOxVgiH3jI5+qILupo0Yw+9gYiyUHuB
W/+G7ixF6UjEbwHosXHsR7piQBP0aOf33Ckj69bBMsz4jWGD5lTPGsaOdeTfWi0lDJph+iYCpYx8
knk00Cw5dIkr81bgegQ3b9zNi/6mvjm+VRKYBG8A8g4zfTytYtLIJuMWt7MLqAHpAk2y0VpAhcEr
+nUCjB2ox3e+sFK+SEwunUl0mykiTnUZiU9OgIlESOkTA9tPiUymiYs/vdGoT7AdYQHqaHp6x9kO
QwSFJAAKsypr8TEvGSqlGsMsN6VlhmCLqvzKxRmz6wz7iT95cTBdt7vpzOnnogYKeNOMA7F2M3bs
ptm60+CfLHQ6XlcZB0bgn6IaRB2MqU3b5mpwTA5Y4xvbEdtDpk8bWkzy2Z6cSHwJhZPsvKrCsxw0
1MbDlsVlWyeKblMMZDiZ0qgaYfZMEMlBKtSfrxARxRQpxa6jqblFLzRcmriOjF9RmIRrT1cBE4Id
ZjokcfbX8a/8RLfuyrU7jySoxUDwcUff2+7s7FSz1/cIG2wwrK41q73xzYZI9Q5uFZ2bhd721Np3
Rh4Zez0m2T5KgwguWg2ZMcFktM/NApxLh1FdNZJV43jKsw9O42e7Wh3A2WCvCZLSGHkjFV46A2ZX
Lzkx8vNE7eQztz/GrY8uHYRIVNzBpAGHboYkG85GeBZud676qF83GYx1tErhGQnDWStNfW8BHqBB
1rswkiyi62xMNSiocc8+B86fGCqD53axGID5w7eybIZzJPThvDxmkXtX1RY9p4xiEq/ywY0+AyFw
T1aAbpJOzDEjxofCGl8Yr9WnExUbiWuSq5gBGOK4RHTLLaoWhBj3YlkZ9A0TWdNRHVa1luF1LER4
IxAQ3CRlDGzAFJ8KDWMBVCaKxL37JnS33ZUmfBEF0sBoBAHzuo3Fydy6RfRdMTVo5mEvvqzaKb5x
kTJ2xNG50hqC7gwtQDGbRbhvxzbeMMyhOj950IVy80zHFP5dQt03dEg5k1vmGDOd8kMseZM3VJvB
g1qlFq08fNkcq49kBAc7t+zElokKdtW8k5i4ztiaI0UbXbgDdl/6gXQYp01axOPZDSKxskyYSHMT
3uFmc24Mz3du6rxwL2sAbcXG7jTI4nKfOqWHSQIS4IS5096qPWienBtwr/x4GzLQ+1a/NSznNhiT
gZQ67aaa9OYTBCGkfY4OXC0IcmY0/XAz1qN7O2vaOVkYhS/2+Bx3rXbX5c5NMeLBrq0xu6llVInW
FmDMAJXs1aazRHcWeqWtGBmbUW41X4jiNc7tMkWrcchAyBo5eR6+F8L9tUYyvcI9fIH0EUF6Sn9i
+pT3grZ27zvbrGCAQBud4bmLrbrnrx0J9+VdfeHhgub/P0Wfgywtuvaf/zDkbPwdsV/O1m2XyGrX
5cviUVn9V3VV5mt0VcumP3R5W+xNmdMW/YjTmQDewnshy4CJA8TVeKBgbMfcvf5/Xt82PN104ZBY
+m/VAn+2wfJ2VX9oxfTBWeq7RjCYZCJoxel3BvtmSxpl75KvZyz7//61fwsruPzTwRi4po0O3vd+
e2kG/5odL0V/yGbmiXLC2Pb+y5TNxiq0oUzb+gEOX3jJIPm3UPF/ECqahqPz5fqvi1+3McVR/quq
+L1Y8efjfla/PO8PA5+QgR1ZUAJTJa6fakXf+MO1bccyTCpSP8telvOHLsthwnV4dXCwJKn8LHtZ
+h+UyIThk1SB1V+QZfFLRPnzd9P+tv3+d2Saxu9fJ1+GX8l35lL/snXnt18S9a3aSSvgzNlQMuse
u8+97d75ucREF1NwopK38Yl+3edILw5ylhIyi6UcFumHxjQtesOJZNI9UBnrbnx/ufeDriRMvYL0
X4K+M/o/JwLl0E4tQJ3ylMDOUOYDmIysZuInBMBogAHLri0SfWUl6zmc97NoUO1qw52VvOlzuUtN
s9wsEz9kvSEieIxspCzWD1RcC8nNIQ5UzJLOQx/OeKGq9nNeh5RqegDHc9Jbm2VcRf23MMJT1nn2
swvEYt3EdopvmoZdQBjkqAdI54duP/VViu+oQenmxdrBNUr/PkmHiSlDUewStJw+SLa7VHPSh8kh
vckGe72PJ0agIEDnk5GH37TG8E923lkvXWfFh64GLGol8R1gp+hOBAAWOkOPQbQE8xmp97jFBouy
Mc6PoHHseFsQ4bptEvTO5GdZsJVC/ZBObY87RvDm6pYoKCs6eJK8Hc9ZR4Ejx5fUweBJB1xmWXNg
TronaWN8yKLlGc2rhqg8TZ89/es0lNAniuHPhhLN0gafRrpB69znpqEhXtvPSW1s6pEYsHjZjWUL
x3DyoAu55sciIBoDP9CLUTGM99uGJwKjUGPGXpfBEBAFNtx44zg9qLlfZUVYvSeioZd6XjuLlp19
pNplwxNbnmZtYzTAFmmW6mzIAncOnUCMD085uTZeYNcnrcItpfOESY5hxdOhcZPb0EIgYAZrVRrk
6CalR2M2e0LUiPix8H9kLsE5Xohsipo1U+PkppMLXXLi1KKN4vTdpjqqzlNH/25THQhsnNKTY5/V
lubS9clxga6bpMej99trqOer1BG1uuS2TGB3n9SD1UK9DTvBy79a+tfaavPT9V2oM9Rz0kZl8ghp
bnPddz3v+rJqn9okZcbYejq6fPWI6wG1GSbhwPRf/jXevb/Lmdry0SGYc4XfaV69O/HdqjpRvczS
Vlsypav1hPV3HXmlflaL1jC7TbYgpHTHWT+PYTqs7CH3N4OELzq+k6Luml6K/OymQ/pugb83PQsz
Y58G3D7MbCDxct8ES31nBXtRj5/UY9Te3ltmYpjNZTuE9skZ29cGmzaxVyYgciuh8Tsz/tXqW2g6
xTby+SpJlzCD6VED08+aFeUekAYduIqcEGWCoqM/LscG8Mi2o1pUUORa6cyCcNWcfYL6zppc+E5s
nplXhnj4SKTG/C0A0qvjZkegM/ZTIlS1+abQHP7UrhkCDRntM4ZWMvfkWpcxwGvn+ckfVn5LDzbQ
+GItOLjPYaEBUNT5G173UVTdWj0av0meMTfBt8aPvA00jEM8ju5NJQeUkRyaGhERx7b8uzN6s6Am
Vl5zBvQBXH4XJGhKqtZZ1kvm6dQWOUstdDczLmuWFyX7akzfTBe805xkX8agzvdWjlSGVihdRtEf
6MY4Ny1o5XbW60Me1eSpYh4MbEjEAfIYau/5rtAN/I0i/VhU1GaaGnVBW9PdmBmZb/VeH6lHlxOT
HTGd5yTy9uRIveT4is6lXBC5QdHbwEzsyDPM5mGkpHCTc6VHJhTd4d8ebXejBZ2x0oeSSI+4PEYE
3J8TuRimxIKbFK31ycHuZmkbr7Ww4QqekCpwivg0LW+t4rNLCeK8BHt9RBTXtKRgj8xWzhqdFgKD
GyLfkzw9LhXz1YVdaj9jsJo0MS/Zqc1EfvPVGtSok+V75XnOjqPmRbs4BK1uEaJ1Lnxqx1TnzfvC
1gcZXO2uda/BV8esaBgaGNk+7yRcSA3FAlQ43TP9+hXR6vZ5nrCsz/l4sLHuVBuHCvK2qIgTtbTQ
2VeW81F9saisTjtXQv1URGFtl/ktliQkQvZMWJLctLW23c02g/JBn/Nbuigl9h5CUbSmXbttgHIq
CR+zMH9oegIISuEFmzIF5pGGmIutpMoI9ZkJtKLatOrL0LgXTr4vCcN7xf6XHWT2sulGxsGUnfiL
GjmS5MZJtvWV+nAOEnyFVBx2y1jp21ol6F4Vi2rtshN9wk/ko3rgRcGojv92uto0+Xh2vtXfq5dm
xkq9LIao9NsD3j31ZbVg9t4GJuHN13eiXk+9PFZORCzNGFSEryGdefcm3p3fFLRHCIIJ1xc1ohIm
qoUiA143lWzxt33qaD+A37VtuFne3iQUHjmw7u4KWv1Wj8lSqmLKIOEH536ti/Ar/cl6o+c1YcPi
szE1w22fJN0mHeKMmuWbY0N8I5n4mE046B0bMhmhXOZmSuy9bRo0OYNUbKrJ5REwPbVO5novcbVr
s2ymcm68EjZ9dM2I5tGysRfix4GxgREX1dMAlwAJ9VNnjPSOxoF/s0b4XoWbLLU3qWPFm6o0epgp
OaRcd9y6YW6sbY+AC7JSkmOeOWcnDrqD1JaJoNwYBhHQ2OqW0auP9C02CG3dDdzuaVVSgaH4T75x
aL6NRVLC1kkEZcAtdD79VqDjXNdd+0IWS1oEr9HQg8qivgXM35o3o11PlN68u6RsdmmKeiPKtc95
lQ8rKq5UcSfvUEepCW/ZyDdluwC+QmFx7nNutVwIV7ruhhujpHlEtJvWeDI7qPWPJcs10QCQjMrg
mHaRHKI48Taop2MUwycySehA4k5LywpJDio96xg5kCBtnXaoUVM+LBd6R/j1mZUj8CazdnzNDEZg
QcbEObXEo8bn0MBpOwQCgnie4uBMnBZtZRTxRxizLxW6H1As+z6M6JRa38kkjna5/uwSVrQhh5FK
gKXvzbx9c0O6bW4AQzJGc5zO0G+DLG+OVZNmm1jT/DVK5peKZtV6WpJq1y3uZ5ix4U2kN+1u5OvJ
WMx9mJ0+P6PW/Vx8FD1Z4ktW7UetbGms9W+tBLP4k/g6Cr3ZmpAAUlIA9v/B3pmtR4qk2fZV+gWo
DzAw4NYBH+RyzUNIN3yKQczGPD79WSiyTmXlqa46fd83mREKDS533DD7995r16hgwusoUZgU7Xm0
IO1iUFeOzgjbhdlgwjIOiGK6011Ngn1zXhUnA4jNStnqOOU10EAb1aN/XdfoVzJ4R6fqmsCJhK+n
IJ29VRx5xsSlVfG8088I0sWl53LsU08Ppol2g7XgOF7FtG7bOL8qvX0GUp94JfCK6tNB6QISNujn
JeHT1UeFABV0OvA9e/STpaSBIJPXOtO4i6JWxmt5BgWku56pLsrMuLE+vLNIx5Nlots0BpSNdVnu
pUBtT/L2kk5cS66Mjo6HrcjuuUDdWr9ttfGxpGR0BCHucYPzq9Vud/ZGRJDWtiZ7z15CcBF9zab6
m5RoJAps6AwYBJ+oA/jaYKRaoFh0gjwG0jo5glJ1j3gp//fcvWHGz0j/L1bW8paK4iP1EOI4MOVM
BpmSbNF8JnWXeFENPSRXrdkXYUX5qQPrA/c/4ECQQAZq+L6Ms+E4iOlo5OEgKEzTC6w8Qj+OWbS8
eHb/LEX6sWG+4UblcVAS2qcZ56ZhhrPT6BDe2ymapwL9HkhZwONabCfUNe957sRLlmNDg23tUUXV
5Af4wHSv7LxVtT67sIOthPCjkjNgF8fWOctvpZFL0puJ66e6QjZXmj9bY8XhCCo0yQNgo8Bru/nb
1FRN6E79TZI67vUw129ur25t3dXDHnhIYEy9eZSzp33MSVvsVdpvhZbgRICf7WjWEr7dlGlYehPq
OigzO85f7MLRQioJKGKqE3iMHs/PsCzhIjJqVQu6eHVStEFKiipUUXfZtjhFjCnbBlajHMLdVd/J
K6qTfbgvhT/r8OqHWrsAqkyjzey7Nbn0lRb0U/wQSc89V8MY1oXD9aiRjxoXWw8kkfOdil1Edf7P
JM6fP9xYKRglLl19rCFaZqZspJDYDRrFdsqsr4B+eSdX/zQjJzqmTtkGS0x3mZU3/O5DdmuMfcEh
nKfWpNqgK8r94tS0S/FqZPaESpfWP2MQaf13VxBbwP8AVTyd3zmxznhWDJI/K2uVm1TGtrWLjivq
LkSaiitYjJcWydaEnxtolFkFWqeLizGUwILkSDPBiv08n0CRMSwe6QhJLQTyclvxvhyiPUZEnOh9
WER0grF/WtHV2X9bSYg2WrKwF3CeXBHasGz2o2b9jIctlcI0nCd9F9+VUkXnaImJZgP7Sxhh7Mw+
HY4io8CQQDUr1YQS+yba9tTSvHrjaPQSaJTnLkbIATlhaW7eWsVNyer7zzqNBx9FnzugNZpBsh1H
aca4UBc6suSkT63Tc7IoyzsxoinDJ/kRGdwBPVw6Bon+XWOX2XFSNJngrnQy+57Go5PAjm8VE7aZ
kfI9j3jBgCaDpAk3HzH2hquAzteSlgf3YUOHxvpDPA0XPZgLREyN8AMZnLMqWE506y02i5fJ5mWQ
BpkGUpNZEb/QmiQPSk7jYVQPNSdP2pJpnoLqAYi68+Pc3WcGlgo8pFm4KPluQT3zK9qAMlCdOy/5
YWZVFQzWBGumSc+RAzFWR3oEiuA3uUC8k3cdgINBI43XZtQ3WItR7+9ql3Cb28hH5er3ueLtpyXJ
xOi8+1moGFtyYR362f4hSWE+WNovtxyPQxd7D3Njp1gp+kAiqIoGVrg9fqMIYgrd5W4ysTZDVf5Q
A5eXljfjrqTaD0aYX/VwFWooKJi6aH2G5rvW6a+psd5kz9yERWT2s5pCjTXj06PoTD0iTWWxyYuo
OUfPBf/MjVEB5GLZre3qoy/d2a9Ai/hVlrw5qf0hADyixTLYMoV6SpDPsviZ1q6fyVqj+ln4OAfp
flslQlqVaMfIXG+riteVkIofc2zwUxspltzFrnRhlnU9Y4T5IW1634jVD6nI/GYHt6n5rtpx0dV7
36Bh2mgIkELBTWXtzQhyh17RcQ3KHLm0oRT5BvIwGJ28elfMaJSeP1Bz947EmR1TwjzLuLRg1lqb
SVz87GblV7ZJBiZGkJ3VcoM2Mk6nxXb2XW2v2aeee+U0MUgMd68m+yK8UT8UjVbtPXvcN1I2ey+m
IzyPWD/01veo+wjbbn2tFLaoUXIEmgEXFX0Nqg/NvytsYF9OfkxFLn1rQqhsWm89YLmh/KKN7rxi
vl2mT1v07X4uNWjuPRW3ZPLgwJXJK6Exwiut9Ugh6MuStOLgJhzhs+FiFJU4x+LKFvp0es/zFS+6
bHmaW+gvlnuGzq/Os2mXlLE335Bfi0NpO7+0vvoVmyybkTTBXiQpFRVYxsKkNCuCejeVZ023S8mo
Q/Min6YoTp+Jm54sbGA1BX8uNWM72EcrLZ5Tf93eZ92qBykiSlC41QrpgdamZkKab9yFroVVnps6
eT4KvXqv6WBcC3HSpmwD5RihjtEH6N52ZHfsQ8WoY2sGxFfR9RH76+hoOlZ8OwkR5PXod2UrH9PB
+qT0Z9zNaUzlEAVRmAaIInmZ3l2zr6ty43vCpmmIZjCkTmvvs8ZxdwWH0v0utWaidij1De/+q5SS
7EjjV1+y+TANzmseeeyuzZLM0NqxnxbXRpEHpWvbmPnbOVRwSE6uIS66Fj+rCvXHXgFuoIcmgSPL
N81eHnsip9xpG1yJXvvGMFyeZIdLZ2/l5o+ByUxgm2t66oX5Mi0NldaLFxitoPtUvy2obcH3qLjr
DmcvG7gpavGlj2uYhOMC67VlY21XVihq0k6ufRyyiAq61QsWcC+7qVoG6vUyrsPmbjSTB92zysDN
TG5XM2Ua8bU01HgFuXjwu3kNS9Pg2Tc1wBbegJOw9Di8YLaLsISjRA+vHQ5EA/AZLwUnnMiWN07H
JHCqs1tZwi1aC3CosX0HFAB6fn8x8EMyHx8uPE8WBJVbM7HMPQ7t12XuoFNX3UvtTQ95bb00YmDH
23tjoLT8oTAGOPP1gqYWGiltf8l7gQfeT/FjA3tvDpXEyFiIwzJPD2kWucdao7fPbZzzOmQyACVf
Zlede1hgqumiU6cB4NdeGJxjZGufGmOk7HJQN0U3z+G2WtT1wmlOROLYMeVP9tNofvNiOBvRVCYh
/sSbWel405Ic9lgVuyEyHDVqmnPmELSzIob/dcsuebUrv6StZ+bbOUl91nKkA3j2sFVs7wX2afIq
k74mzO5uCv1OMVr/KYrHockXRvKxixsvf0jNOg2X1iF9wM0hqONfZT1M102Mv1AN/pDBwtUdCuYp
4+Hw1RYpdXYK1OqsSgCY6XEuuSnKLGVXtI2w+qPLnDzk1CMhgKQ4/4C7N5CPwgHaNkEEEsksHVFD
Yc+YmCNbl9vYsS45xJo9V7J9imZgZtl417r4fKMFrBJCJJa6mF55veIw3Z2quGTvSq/c3J8mjB5r
spzdil6pkSJKbq3m9VpItOvOAtbUtRtPEhtRYzEijd2VdIkD8bePPyN9LKjudgJW8pQW0UEiOrPd
sFaPdhx6AizJGjxyLww9uOI+GHxsuPQ7Zl1nEk3ZDIeZaZzLsQWNmCJT6BrnQgfxuR/2zZI9GVKQ
aWj6BwL9cRiPE6aBQTKLQ+vd8VhHx1UBlGblDw5tIB1U7XRhE6zceFdwQRmiPjomxQ7kwhdwLFYZ
LhNc4LbOGn8hyDR6Kx2z3C2bAr+ra9i/HApMz/UUv6XZ0e1zj5sdrNJksN/7omL9KEaOGKDIUsf5
WOIaLlUxsA926CdolxuPebMfdxkeAIhCWJ5o5AOLrEdC7pZ1OpIifkIW1wJjcAp8ybq5t1n6a718
i6knPkfKfYmjduA5VkxrPA1o0sDhWVcmEYu6OYCguq+N9cT+DfFIBxSzNu+wyq+M7qUtGnjRQ1dd
VtizvETf8iXhNNtq31uGFIQXBEahBiIcSSpAZ7TPOQ9aYZO2T+yrXkF+F80SMYawfnlr/EKelHqB
hMoZ3kPpzhTTR1V35Z4+mhfk5Djr40ubqApKJdUEK3vzULUvCt8J9xMGOY5W7HuLHrhC5/4xK2OX
l5kbNKseHcapfBJ0LmAZZFtq6uq1E8yA1xkgcb7+5Ci42iaGE0SjeoEPwivGjDvjPn8nJrbQPdXF
+Yz2P3iSFsbsM5+t27Ecn1ptckJHInkYPZxL3pUZB64xFBC75vJAZbPGXJUDKQiq1reW9KngZHYy
LO9hWM0r5cyH1DUvlANkB/Q/uAU6Z9X0haFRSX+6/sJUFL3e6h/67U3KPJK0Z0Ele2FdTX2cnqlm
zb/jeNsuta2CYFqQ6eAIgvfExzngeR0S6zBr69EVJp1hmrPscVeWIZwWDD0AJKbMeqGq1+YKhdYo
E1rLJ9GFeCt547vUA/yIYkDIyfQICpb2xfmnvW7G00W7at3mWzRjk1RVTXAGjhtUEe8T68O8rxv7
nZYM48htU7G/6RZspeMtl0UflgthG2AQtHmXkOZJPbU7d9HudIRZknLfC/w9rVs/iVEH9BdBex9q
g1F0fq/r1tNUzFxeGK+Y2TuvjZkjQlpq2ZVG6OgxZ+D1u2FVRjg37TnBlMWOjaNi3FomAR/qNSyZ
XS8JTbnGzElnqm5rLhHe1+ALiomEcS2Kb60Q9B/WBh0NBp53A34lNyq8II3yvGOJRxuPaHQVO8tJ
tECSKj3IYuunrYHwLIbbQjNtTLDzh3JrsHaL24RS4NPuuwvjyUCLu+KolY9j9z1rkgngh3gvexXW
M9orFUbgFvVOP8n5J3vM7NGRqI02fpbVrU4UkjIFrD0O5VM4JnhobfrxBLYwpo5kinoaEDZV9BcQ
fvyQln1jUvwkmg427gQQ10N4Bv60BAmgNOAuYDLIZFDiWRlHewtYUyT8M48HDI1t8bOnhfeYNEMU
OLZEZBwihCu2l+TQNTp8NZBmBQsa+D7MnjJWwVYTsM9BAOpyaU9Vy/7QmNwDvqoDb6CdkU3DlVek
6UlL1B4KNhzLIuXSaJbnpcd8il5f7JfWPcHUzMANZIFX0rAykeQ/JMPWsGKvRBqVkV7DAO+yEVWl
LW+trLteFMNDqtlgZTM6vhIj05dOvFYRjX7UcqM/yPaGwiZWCOTxAe9wr013QCadI+8YpgZ9fk/G
gHvmhOdvmMhodKUGe9Wgtll4/aEygAgV+pu0sbcaCSZjquevqb0pUm+B+r0djzJMtUofAtanQ6mr
D05WF5qDKBVxaTDx8LtTDe/N2ntfMwsbmRQcFpf2F1F0F01SfDd7GZUfIMf3VaLT9qpuRpByC44r
ezqZHffNTnj436nPGz3rRyqHMkgq+G1307CAnIk09rNRTFWy5jihpizyszZlSxpTBk17cMm7dlvh
n9FBpdh4+HPN3Fy/A5iWHJTmKS6oiU19IS6pJZ8cpz3YENMO7VK0QT2ujt+Qbz4OmIy9GYsX485x
sCsSFMY9MbWzndFGXc/OeEqLmQp6SNx06+qBTe+drmOU1+ju6uY0FKm6X3PzA23K3Dkns1rmfdla
FedQGu2aySYcqn9vEy9+YG3+dJKIIQp4hjDLzI3GIPKwNU4pWby7tKyuYT3t4G+oazWA6oy08mSs
eXs0xXiH8t+h4ig6OTKDXQP+uP1SMKge6fyiJ8C76PP4mmBNDGkX5AmmlDsc+xnAf5+8sBOB5stF
beq6nzRFelo7RqqLRtalI61pjd+cRR40fQTr2VmFb4Eb2C96tdCdhgs4ap2BZj/875NGdRLywHDg
Ls74s5s/cMW+I0gce5IbXB/0pFtfBmTz2hYT9qWleh42negrt/mVVrS/kvf/+PvXn74ijP/42NeX
uF/kga+v+fr715/+8jkpKra/2uRzv/5BmTDlfSgGxV5zzcc/fZvfP/Vffku3EIqes84Mfn/S18/h
bogI/Y8f/vsraSs599UE57eeOFOCXcZMT9PPXx7f7+8DH/gaZJm3/9O3bVv6Uho9Pfz1O3/9/fcn
fv0mnWt/JBMFfV/fOmH0hEFzeyJ/f+GWAP36vK8n7utjIIwSUP3Rgr+Qf/3HM6rbhoK9bJzxrz5H
o82wwWNWCbqUwgiw44kuqwBzTcvwbsTFXWicXEbumLNpcpLMuemahhGQwjm67JnvbwDB6YE7mxTk
iOwAmc0IYvga7NiG54IVLutNOBTxD478sDsqMA7cYgFey4VlnkD75CHfmz2ZgyEL5oWgMt7IZ29o
jovAz2JnD8X4HaKxjsGk7H17yG90MsO7EqPojjIhtXPja1znJPCyH5uE0VL2zV6hvkAA/sg7UDdD
Y19PpnXw8JJgXqf3aK8pDUvkzHq/GtyfsngKgAtmPgOK3VRGdzoFEn7m4BAQdspVT/2eu1J9yRsW
MtItrCRmrtAj1woDaOZdtU1ShilVHYS0DoSxsp0qksucEl+RkgRSXZrnqS+/ry1Pb4XEJWoH0sms
mBh2z72Cjx3nyDUOFy0W3vnEje2o1e6BQZqxS+TyIZjlAW/9hk9HI58wX2PN8QUz293oYrK30/YA
EH4Kk0Ts7W55w5bDyQHupdvhSNayvUVoIUwnSrN0q34pC/mzmsQcjM3yE9xuzwHRYuEW1bjLYu6B
xkCHz7h+S2LzqSrY3tasZMFItCioXgcwp+u8JjtQKaapE8jSUvs45UMUKiPD+NwioGfpSqrJcw+N
Dn/fyM9RlFJBQtjNtyAQ+UPPajoWHDcGxwDZTgoF7v7wrZlMsg9W/jTR2q3JmuCbp79Rg71jkOYg
R7XflyAeiu8LN7VQw+Kx7+lwMYjHXTutGaSW/bilxpq5jfemgypfruqGZSykMSBHo9E0PyuJjUvK
F/Q1uq+7yEYjWyu84fKFdDHWYSV9pRXNvl/2/Csyk0e7vTdUt8DDX7oVsm3ef5QzTQbAnQIrGd70
eZChbRATjXrH2X95nmRN8OVP7sN/YY01N8Pen62xyEVQD4XlWoKtEr6+f7bGJpG1FOnAcGpZEF3K
UfOusEyb8MyKOwIqkNWt6MnGCx5qpTLRZ5JoD4lHHsqhMrDEn7qWmOVQGARg4+FslJp3b81gqROn
vM25EIBjPrIUxP/hgf8/nt7tgUudywFuI0xH7y8PfKVRHnJxzR1ncvMTmXrsGozzdnQgkKXIekaD
GYZX2otuab+G0CO86j89hn/x5DH/kIJWMzQ0dnn//ORBAsugr5fpCbPGclsX5ik3suTEzs/wPapH
j8R2gRZwOtAatgyDfiVv10TVb//+RRR/TSPzXGAVBRtpmLprSLm5Nv9Ej4R2ThFD7sSnoY6WfeJS
1zL0yPOEWYOpoxt8jatDVcgnw40hpOXGfKTOkwiPdfpqHhmpYrlmQ08wwJ0uMYYZ7leAWhIjoZs2
ZpnGEWpcIpz6kWVfwQbrLjWNtH7toIdT1dEEqogqujqMD+lSTjxXzSH3Kuf66z/p9qe+WL/9+1/7
X1y7junR9+Y4hqu7jrO9PH/6tQcy00lP19NJGmbpT11dhZTGLaERO/vaNn3aXNrrEcwA7Wfr0Tbr
Uzkr9P1iZds+X6syHo+lPllHwy7HU2Ql6W6ME9IedTQeijUxj4M5PQ4Rnadfj/x/7dH/wR7N+gJ4
9b93Rwe/MIh9tL/+bI3+/TV/5wJgdbY8wcSXc8TGauUl/8MZ7dggA7BAu9IzLP7hT/5o72+sazAD
uFY2Z90GE/i7P9r9m4XRmuSDtE0O+RBe/+KH/nf+aMvBaf3Pq6luSwOVWyerAb9A/sVtn2ccOo3V
a9i7MeBz4Qhx1mn2rnQ3F1oEzYRWZ3z3zOh2X1wZbZQhjB11NMZpDpgC9buY8OcOi0nsZ1oHT5Cx
IwYZWi9yp+EEQQ/qXoeIHdZdH59HlYS6y122xpoTTJXZU43U+kWeXDN90vZa/O7Kugt6u5d+J+Vw
RmtGnAUpHxhN8qF70j10DsEQeylP5NXYcVj2OZeBSnRrm81vVQ3VL8Sd9WB1W1iLX9HPQaiOqvuG
3+Cmqvm1trVjKN4tbC9BZA2HeW56hHsUaC9xXhahx9T1RDeuaKEy07gStqbuMIUlV4mhkhYc+xAh
kD5WWXHWsXvttMHu2T8l61ku8UGt1gEgdHNpDTsKF5c9QQndadBX6CF9s7e6/M6M43cZFcajm+Kv
zd1ryvvaq3JdDF9fnoYKSoJGSJQpIrXWjJKpP8nAADEJIRYZsyXQu52rSPitpv04TWYdAtHKH6PY
ecOT0BYX0QLWnno2ba1l/FqVM7Gnq2+MwmS1B44C/qTjMLToTGPS94FSplgzaWtjm1iVyARLSlkX
QmRJFGQPIofCyH7PNfSZTwQCRc28ts36x6/YpjR47fe4OsG1x8VvL7u9YrKRgM7dmGEKZRYqKhHs
E/O+Hc17Ox/wM3g5zpQhGUEMVLv9LXalmzafpgAk+SdcnKBwrtZRF1g1sPcNabYrOcdGEaVdyBKN
37UcUmsM1xy0fxpbJ4bdLA5uboBFdlbeJfwgiTrHzLW/9Jt6M5jmveLuvgjnOhqR1CJMm8msHkfS
yH4a6a4POsenSo3SilyhrcY4kdz43nTL62qhiINzbF3e1Q3pS7g0QMwQWbOMF4Xau3eC/qelJoym
sTkmdSAEjVL5e2MTnnGq6nFgRM/kuXjJyd8jY5X9DBkhSYII5ERQcgsedALaaar8mvn80NzOAuOQ
Q6owj/jNx4Hgtk3bQEdHQw1gdl9icdvR+lPvBh3VfsGlGGNXK2kzbWlZ8cced1DJe3xXj/OxmiZr
LxvnOJBcZjg7zScacdCBSJEbs1AHtqa17zT0QNa0zmOXfKLVijFI3zdENsvPzIUWkJw73GwhGv5t
ZGlXfYxrZmgd8lnu49B2061sy+tSlwdnrR+ltvQPhAro2mHLQ9HKi6jx403pJ9mLqKRSr5jsI5QO
F1Zk38DhQI1fHpeFwWUxk7q1cjJPNCMVsg2LPPKrGe9VX3Ds1L26QiLMGF3kHChEjo2MQQ2Pv6Fp
CvBUl7PU5O2YnurvbWFHd/YNFY/9lSe0G/AYyb7e1jZ6xPGsRXEWRMbrMs3VPtbHhzJ1qBAFCzSS
OObAabo7qqmV8A2nbYNIVnVgaRMlDrK5b5ZivhbrzKibGN2u6Zc4TIRqQ5XW1qGs4m1wyOo0Fg9u
41lHosVUEi2MHHLSjGzSIUkk+q03rt5+O4M1Q+VHafJYJc0Kd0A9Qo/nSNGXn0UWGYd+pUV4SYwf
TnqllSRQp8cIM924kHZnGmtoqBbGndNQFOst08243JuCmIAy1E6IRPp1GQVupP/I0pG6e5OObVM9
4vlgP2FClLWHSJ6lpZxzNo/GScklHN0y3sf1POyIvQxnBgLlfuIBfJVkfdVlUYCcM2hef1IAHVBn
vRfL/JIZtsspCY/NaLsHEff9cRnSe0pc5gOOMRhskct9w2nl2TRBU9dDHBC1a7eFH6VygA4512FV
gGwrKak9rlV6tsCV+nmUbdCaJr/GeYSbYElOhTseqnzCM+hOM4sO6yhU3HVjf9B9EHGyLEX3aTow
Q+oIcjlAL+2cFp19iEfzTlM2QcIxRYjmdOwnRVOek4LoSJ7x4zSIDNTZrjc9ZJmj1uKtnhf9DEHY
Dngqggk9cZc0Hv5+JV69Yc0ObIC98zI29VF48lJl1D5makF5bvF1pz0erK9H0W4P5etPzfqZOJmD
kYmPEMicj1xovx+lSvL5nA+0Y3cIXyvB0HHBYvPHH5tUntz+xfaq9SqW4qnSKRTUhuS4kLKDKW3e
zxshDCLPl7QpnU6QxEDkVFtIlfExdIIM2xXM1M/ShphRLahBJtvwgo9GssAMMUDKNi0i7Yt1R9tQ
Hi7eeim2avgYuujJIGhPZhZJXVsvzYzu8b8b0P8fNhU0KRMo1H+/A73ZyP//FXzkVf/x513oH1/4
xzbUk3/jxOXZxPYtgFLWxqD6YxtKcI8tKiFT+lzcjWHFmfDveCqKBvAAe/wzwChbdzim/R1PZf/N
o0Sbpi399zb0f4SnMhzxzxtRy/Wc7TwvYGezIljQNv75aGR5bt3J2TGvgcd8UcC3/xTEcVe/F+uB
0jrzYG5gQ23jV44YzSFl/9+/f32w1xGnR01hrt5IjksrECuB34+lZZx+MxiLNor8fGKZtK0BN0Tx
xQF3Nphtm6fzfgb8+o+h4jS5eomJZ/SwIjPUx/Ifw5xV1Eph+f/6u21S3DE3CT5lauIbD03NLx/U
CPVjTcqXonLfk0U86DFTdjXezOivV6gwdBgZ6O3jLWvNHKgMwVs29XMXr0+c7wYoViWGGTP08pRN
1wK6mgSJEThQQfzYcu+nNDtblMbtnBUsUV5X58ZbCNTw6tGcaR17A8d3vBAyqkrsYYlqfoitA5zE
5V1NlW2D/6Br4vtF718LuwFYbkN3FkXGOr9iaijBI2hpSmDfjq4b8noE/r1PyYa/ZWZJ7qHiA66x
I/tyQWUJAJFcrN7WQm21X5tyubVzdW+I9N2uZREUU3mvaidQJhOtVX+QOtYqd3gfPSy4kNGmYCbO
WM7Zeti+YZ90r7OdgKNkwklb6c6mAG+XTwxpMMwt+zKtvQNmAfzI1WiB9X2oNEY7UWW0zFF2Viau
k16909reMlyJSz+XFHUDKz0nafuGn+kpWppHo2nv3M7Bh2y8UNWNzj9lR6+UF8+IeN7xtTvNPQ5J
vAzEVOCHrHN9RkzKgiRufpKtQLgT6qdrQfdis1SseFWkYow3/YCz8cOl7BdfU7+P80OSqRCZ4Sqi
1pp6vj3s7r0g+B94ESAOR55aHTZaR7QJLYzjQmU1n6Ypvd2irytCGSpwfO855m3RG79w6AZmUT+B
qEYfVAvj0cT+JMXBflee0dUb5oloZ3KqsbfxS2uZHXiFwXPpDFx4bfKeTlB9YBsu+9bsxR6vLcXQ
Duqp973mbgrzpL1V6tukC8weddr6BtcDwmv1aLzCxGl2nlF6OD7kXh+jazF7++16omz7WOnufWxw
Pyl0+s9oHEPfP6lJu4UQEoyUqmqOvDVHEjYQsxEfU+2AgYmkWL78XI35ppDkieI+ux1cXT/0dDP5
g81XGuU9bhtspXr+0hrRq1DeTT9IzWezHMYpcuVUDhyXavOn1et3Gtbz3gCJABEHRTQ72oIgv4V1
d5u2bfiOZ3uSP4GstEFeMiQcIxK0bUF+1Fr3uKlw3s+3wsUvWE1VQ6kZ2yyQ4E2Dt2XorDvlRPWu
wTlnFwTE4vyV5NfkU+3Wis7i9Ea/n5leWrd/wvWL69LbCtO4kqWJjUXJAidA7O7IFkitpemSxFCP
ebF9nEaXF9nBVBrr4bTYF7L3KhhyjAeTHd/3sziTwj3DzrB5UnF26L6bm6DZ6uWTH/BWptadljQE
sdr0u8WJUx/LMOrax0hm3/lzCu5YHl1CEbs54/Ge6nQkrRhl1/RcPSRRMA6HaaxWmpD4fTq6DH1h
ukTZLDw4plU2vm0LDOQJNnaV3XYGZVdx85n11Gp7N8prn/pWf/DimtY8g/f0mIk7du4FoeYdOy2O
YunLZI17yEQem+SBFNmEhldNdyaRG6S1grsEl1f2Pgp4QVRWfHY4aXYoefUu1uazLPRHL+NiZkZM
UKKffun2DcG94xy7t12R/oqM2QAmNz30gowzRtwnoxL4lRaTAAddz2HSbV3x3FLgyjyOyfijE9WD
Xo/vc82DhCF3A/sAoKvmHfjNA+rO7hJPYXailNgZyg9tbp8NUg9slJ8r6KVUVrl+TkrYoEF4LPSH
iJuAMy4cbtTTNFG0lmafc6zYSq97zaQLeCB86vdsAH2OvE7qBU7BkN4AXpIRBTIrKlxTGDIkNLpB
Pet8e9N1slCPDHCqQj8WpQxbksw0oXg/ZMZaMSR3mWv/WBdrDufE5ZtQnOm5xRLaivVvBZtEUbJ1
A87pHBfqmGfWa5Tqv5zIvKoqSwuTFWJZYnEiRo315unsLAYOp3K9SyNEOjIvEJTYEuIQ1Uv21maB
IEcUIH7QKazzyZEIcZrz8s4qSTyBNuY+WNthO3hXaWX5Zk8PYqHu6SH9FWfissqu5TSIqZ+jOepZ
dTfSFJtu7655bfZUHGIIT5Jfq032lUEPkgKN85nXBtNCGbj2LrdROXS/Y+MSzownDIM5njn2Kzeu
in6MOPX9zqhdwJLfezN+mef0IXYXjN6c5PqhIVYqv/JZ+jcV9dRvCKR4zV1Oc4P84aB3m017PWv5
3ZKwnZiA94EBxMgXBYmcDrq9PhjlsOyabDxWUeO3cub75tZFV3gpsz4/QKs71hPgNtt5nWdUp+1q
98yavmOyLkGcLft4Nt/iKcWS2InvpWjvR2S2OM1Iin5jmHV0lvmXh8FGKx0a4sRzbdiPaibQ48zD
W+ZE/WF1pytwOOy8JV4KrXtoOAdtSwOJg6PRuYk/z9W9qMwHCinOLuf2nVECcWnyvdfKO8Ns8Wjw
Sa568hpv39X5hzWZxCzS7KVeuRD1DJqcLM9guQdMIzXrHXYdrXJwZ6oKV/dKzlXZ2ySFyEgb9Rjj
V3Qxt2i+2VPZkOTh47XOlYsYG12zpfCnioyGyRUirPYQE6qUtXWFcHo1Sh4ws5xnby5BNnHYyLy3
1ODsnq3yJ5OhA1k5Km8n7btHj41f25tQ4p2mXFx6AEC7rine+8nWD/+HvTNZclvJsu0XIQ2tA5iS
APtoFY2kCUyhCKHve3z9W/C4N6lUZZZVvXFNYADJYJBE537O3muXFary1tgP6eigU0jVHY5WwpTd
Qj/H+AT7npJJFRdPouIUF3n9wzCTJ3CkyaZp6g9jbtOdUz9TTnD9pMI4UWTZpeoYDwWlwulgPJcD
p2tUOS8Qgq3KeY6HlQZjB69pKqAXRM03Cgd381ojCMvkUeTBR1GQk4oUg1tQsmZdvaKRPQV0q/D5
xKt6pdvQkn0zKoSBeogbwnhbsJqYY/akrZgE+1t+O8AYhXWKYbXJuCLmZvuEgwmdZq6+KoR440rk
SAhU/Ngtf6KWzutUlYLBj71RBxwDXDFPJuJNAEeEp5ciB/g2fNGc6qfl3lO//j5aznsblZw+7XhJ
W0ffuGZyM0c5QJ3yOXAj5FuRet/aiKYSgm8dA2m63glqMaPpKemkbyYnRAR86ElzJuWT8VEafsuM
FHVU+KNOl1tYEY+dntxqRM4itnC3Ra6egZJtujZfJUcciDqWDhFNL3NBMSVf6i+LY3wHPHamwudu
tAwtbSZQifAd2ykgzEjZ5cl4P5bhq1VOM9q/6GzVBtdd5Gpc/jykM0+KHqkIZk2/wY+5Wnu+WskS
cPGqCNaG6+Ygl9zMoum8MeEmFIV3pbUSUfO9qx+sLH0vNI1qN3Ps3Oam5cw/EzBLKqJThEpFtnNI
uZ9b68yIXDFzGKek7K7neT0GTwTwdvj8VKSnUXyjumG/WXCyIf15KA2EJEnLBW6Oskc88fzvLuQf
WGDiqRL+wAX0JJyFYUqBxh35D7eztnxNtTKkkvezaM3HRKn1DSEFPyZn/GpHw/vcdx/6IjxG2m+x
SypQpfJbESPxiFSKPMOeMAsXk4zZJQeoGI/0o/azNV60JjjTmQiglDTf+7CFcIllPCaQudxWbZJA
SLG/YnM6B3X9K+q4xc5a9n3UHc/SnAMGlxAvS/qAtBv1auP8jDoFp0Yx3mDTunO1AfVBJN461I9B
YffoNdcbHn7D8YN8HGeL8AJxj8iPjlB06Lo1t//+i1k6b0YCqAzr854L7gSSV9dsCq4qMNuxh+Ex
O9NPLjiPRmRt3OBhpC+QYksrusQPCC2g0Zeknp3WD6Ap3S2d1eYQaWBekufJLJ4winH7x4ZnZVs3
XwAHjsjiI1XheEnMMwOCXQOODjPRhEZpMbdlr9MXte/GQL3TK9oVYPiPXT0xCWrFNnaQF+s9fK6R
TjLQRmxsBxSiHoCPn2Y4P7ZGZh2avr6fR+1FrZxvQZVclESsmkZOMCR8UFk7RGiEmy0jnUJFPw6Q
3g5dKt7nVntIFWffAFzGPx9fIgJs8dm+6FpA6aYlcdaIUTeptnnXGPE27bSX1I584QBsDMCkDmN+
SOz8PAVPZJqi9FsV273Zb0aRcANEHGwp8U3fNvj7DVSVRjkdjJlr1JpuvAm+BaPWHXscplqIJSh6
UlSheQXYRIAPTnAS+cUYcxuNtf1smNGLE+ACG+1bqFqbsOq3ABg/elBvWj1cCv3V1IePOArew2XE
sGK99ZF4CU3G25hymH/fm5X9q06rh8BxJs+Oq/0UVcG2ZYQUuVjvNOtnolN/0qZLE99NGvfLMCj3
Tgl4Igv2mtEfap3BAhC7YtOPM00OURBcXVZPbV2dugRvQ4pHnvCduoHUkv3IayaRSzRRwJ+ib1Fz
Z6attQ0rbvOuEl26OH3UF0rT7hx9JA72yPDJ4r6nC/9nPxKnNwHVPhTEVcukMbn4LXkswdq+EUKL
/c8gshwlZMWxPi35nB+gHmzDYF4OMq4IV0lxcsO7KK7HY1cMte9W1bv8O9REOvm1NdqWTkcOJR8s
139PsG3iW6JBbZSQvyMfIwi53yfKFM3I+whnWZ+Q4WfDoCko2yhe+6re/AjWQohcjJxpPbZ/rBoC
kXVejwI1eo3wfI6c1lfWaJ/QBddDTyD8Pqykg8+wJWHCxujS9suwCrREilCyHwBjfhZjxjg9WmO6
kYFomU3kHLHicBdXvr/8tsX6vSwLzQ7g9PzUrb+AXKsk4l+uuvmUn6xID0jcxbK3Zga5uFFSxiXr
6rooEQJ6qbKvNWVVWYxkPcqvhayT1MjfVuWrbTjkhEGiYT59ri4ZKdOFiD+j5aaWQMmgXYd1r4jM
P3+5z18pVio0rBn62/Unlb9K2nHPbzuNqss/f3/5W8s9IR/7PBzktlwQ15sx1o8OteniB+gf5U9B
x4odK3+a69Egn2loTnHCZ5S2159C/ij6gFiWoTAIXr2j3DFb9Vs3tb7T4lOSb0I5f1iwkxq73A0s
jjpKIEV3DA0CxBdSojt9fpRsCUmHyBNh75dw2YVhjWpIZQ50CBccFOhMi/K//OPfPoNcBWRKx0OP
gGutH/Fz78Xwd5GNUZyWuAwJzugbpTyI1vCmxyxL488fd6Lch5X/mtfnIHuet/LH+/MXNOrotoz3
jrK0OyMqtMVPnOi70ueqf/2FOUVOJDwU3OM4quRHKgkSAxZMAtp6oAJ0v4NMrO4q1RrIB8o50Udd
2X2+dD2v5F/Kd/yPj7l9BXaV240nj4QB5SWFwoD6DweHPgn7YAZgfv95kq0vINKaF5gMi6twPsgj
eOqhZs+FBUwSv4VNWSpw1jPtP/5fQTpyEJlEtBQ0SuX/lv9SftoluXEYujE0LEVz/DyS5DdeTy25
eX2stIE0ckXCrUavGxrRLkKQa0vtqTzy5OJ6tv52iH6uyucXyqAHd62DrD/2558AVNorLx0um8+9
WtRhu4djdLye4fLryT+Rj8nNcD0KVWLq2o7QjsiOd/I5Ux7s8hXXv//zEJTbcq/Jtc+/kdufq388
Lzf/eOzzsK1qAQ1BPkUaKKXjzDyGFW7hTD9oSNe26iDERn5P3bX6Tai3G33Wdwm9GsdqmQ2te3wU
OrBN+65Yugc7SSlXOhc9YxiowtYaU+TWiLlRxFprjhO1xociP5ct/TbNXXFTJe3hA/nhXlUr/UGZ
p+4kF6VbkpSjNQQUyG07c4j+rIhK8OwSccaiB1BOCyA8qah5Rr7+368WTlDtRqTCaVYtR8RX9N+j
M/m10RnSGncBuR3oohRbudrrsJnjRt0jpBxDzLIiPMsnQvK2tsLpdyLnCp2vp49cuOtt47p5fWwy
cNsDnODpz1X5lCMP++vr/5vnr+8MT7U8mI2eTBdrapbd9c9/e7vPVZlI99ujn//6tweuH/D6Lv/u
set/l89OwvpeBNCh9wZY9j+evP7957/T14Pjj7df4H3sqrh7/ny764/zx+t++6jXt+kogW1GnbnU
9V8lHFwaZofPmCYZuPPb6hST3oMOxD30wHJlhpTswQDeqU5yIR+Ta/IJuUk0x64PVGX/b3PF6PIS
NhamBiXHKaQZLm8j0XqP5cMQUXfdTvNKwOoIGYTK634hhzHrwpUHQLhePt2manaloT3I9ox11c2r
3OB8S7og5ChiSahpCGAh8oXOiPFk+uzp1HII0aVDeEBR4DNfxgdUtFGk+rKhE65dHVJVN1BbYZyt
wZ+ZGdBnSkOdTLB1W12TxeTm7Dbfc3oHvmb/Hb4m1xhJgG9cGiqVMbQpdYl3IVMbGEsF8qSkGkKv
qJcWa1jdnqp/rv3xWNOoNrPQMaemQQerW5Ml5WJc4yU/H0vUaZ8CplMXcyOfG9Bb7qOaseS6P2UW
l1zTkL+fro/Fow6cx8KlP2PmQg7bMvq1LPI5p8VlVe5huS0a/SUoy8CX7TXZbYvpjBAyqRMzd+2+
zaB2tsyuqRivjbd6Xcg1uaf/eMxYx4/MfX4m8vb+2YH7XJc7eiioqXUOmQ/r7pS6/mtHTvxhgxAL
Q6+iqw+yGRfLDFC5Okuu1dBC2Erj+oO2fuXLPWjKWNPrHpUPJkVJbZaxai/j55aoafeCq7ySRGtK
KhfkQIbGyu1wThLyGGBir4lg2YAH4lyVSXecxbdgjah117Da6+LfPUYF5qDErbaPNKM9zUr/16Ir
KAO0UNP962PzStlOyNFmihKYnkxFW0D5hy7y0B779NgOXy0ZxSf3Uyh3kVztuYTAwY/A2bcc69c9
IXfMde9EDfkJmAnnrdwF14W9Xpyum/LMdDsBhH1OP+RuuRov/thV0qCBvq86AL735E6pBLz4Khd7
eaZ97iJ55jnJYG2LNblUJqoNa0V9tudDGhSIevGyNzJp+mhhUyM4F7NTnFY/AzoJ/rj+duEaxZU5
kCw2cvtz1Q1xCoJzzLfyJ1TX3/Hz917X5KZmDswdydqTZ0uc6I7fksB7TSRz58ldtvLk+TyXShEf
RUn9rHJoTYsVmWGw9z8zByMFspmaYdGLVD09TMXo07+k0HwNIwyKSfHFUr3IY6k2SW8t18V1U67J
xyxFofHAAEIeadH6Myjr1eb/pBX/I2mFjvL2v5VWfLw1P9r0X2UVn3/0t6zC+oehER7B7NIS6n+V
VVg2qgvbQe7g6Ggn/pZVGMgqaJupKDLE6mP4TVah/m/kvJpu8wV+1/OqjmlhYcLAaKuGsPho/yqj
yAyuYHMQUVmhtDfRDKiD5kaetsE6uLreWv8/H5PXgs/b8vW9/t1bN2ak7OCS9Y3paUYOnHP9/6Uc
Ssu/pJRNUg+++rnKj02QPQTZWJ4z4AJbMA57mJI4AMfmKRpfSqfUjwXZIv5gMEx0NO1bTkWM96JF
YGX9idL6a35C/bxLKpqf5o++VwqfNuZkUScyRD/s17raYsB5Ht3qKXCir1WPKK2BDQNs5rnr12SV
ur+nlo8wuESTNjblfAqK4SZLhhenaI4ZWcA3bgLToHMT61SN2BxRB++igCJAVao+tVPYYXO4UjVe
gGT/oPuHajqYAo/+zLaahX2y1BFFma58ywUFCyjU2hHy2GbujXetEwyVB8oVZA73NKyxLIGGUcPy
BrRruU1LE4CXY/d3KjDiXRfDlIImhFcgKciAh7XR7uzE6QlyMGmKVcWLnoSHVlj9kZver9GMTC8c
iy+pmgAI7N0eySkQLKsjhhQjFkbpl5AdhTr1lDJP9UpjdLiEDZiYuVdtKkuxoOMUtwUZarhFIaPE
E8yv+T2IRnc3OLhVzMTMiG0k4sFyXtwwJ5tIIBMdmqdCiPcudFU4DWp3M8dY8EnXuG+iVTpDxn3O
pbIx3Nch0b4sorR2plkh884fFqqjQ1njmVIo4hQhgtuGgtLGbeyIvn1L11G5cRLjaNQAFwzX+DnE
9eyPyLk3sWZ+x18BARsx7zYTLyrmJtAZqgBV2HANt0dQRTZ530hYFBuNZqHdBo16abO1i2cuOdIa
Lv9zjQgw3EzQH2rV/THAIIRPGum7APx+U4Gt0dSf5TAUXmL9UGwAfJmaA0lbFRxNWl+cIcs9hhE0
eVO6iH2WsvfK6q7KXWTrTqJwSEc1hUnzbpkKccqt/mwb+RoLYRz7mGLPMDqlH4rypSjtCpNHVe/6
YRh3BCYcRW74bY3AoIZkoi/W4zTDswyxx+lZZGLgmzkFpobBZpMTNQWlZ4ZsukVfXqM/UGks69Ft
HsIa1jLlQFBDv+Wjgo+r7besyd8wjHsoUgYEH/Zj0mUfqkrNMLKOfQHbR1jzmqT8o7AX8sxbkn4G
fb64o3Vs5+U9GabAN7oHk6IPzLbSm9LMedDScYNI/HtKYR595xvltm8RsvaDlS705brih1PNybbt
zI1iGM9OhT+tH9lXil5bftKdFfdt0hAWc30FNWC67DSTVkpx49aoJhGGEAGE3FMZTXUP5L06d0H8
S6S0B3rFX9wQPEMfUgkeYUOC04SQRj8Q41BvPOlF9dQA2zwoKoXhdabyubCRjOfma5zPvZfE+n3S
iIcUkYBHXwJVREsOkYZo5ST0fRIoMRlOwx5Hn77RhHpeiLvbNkCcp5Jzwk7IA8O4ZIF5uUmM9KnL
+58JZ5epQCTH/2hpjwrMWqOnO4eg71wrvrHEr9bSDSghwE0m9Ughts3OWY6POz6Fi97TwybmSk1G
mOvLuOe7vC/hYN7QU7yd4oBDQ68PfW1uw266r0k0IhKrtQ92TovATp9npUJhYVeGF7vWTWg7b7g/
x0tjHSYnTQ5qQJMlEc5jGTvZLsyIvxlr27f6BSu7AbFtcjbJIBYfxtLsK1bAKba080M8jMVdANtc
7bxKBbYi9OSb6Q4nCik5jIN5Br1AwFE3EylooujOHSBbDi1kbfmocusghn7ct5MNH8k0v1fBRKH0
ppn9pG4MrzLTyquIuQOQZ91DzOi1xgaGhXZBp+yMrMjKb40mftREv61nx9gSSWPRY1TeetMBu1Yx
XtNNTLdZEMeeTjyrVznufRF4waCEpwwC1KYjOwQ/JrgDZRZ+RPOJIjpSEYiJ+hIRMdxjHJ2TYLee
WtMCwiezEEynybueq8fAMk/NQpNdE9Dw+lL5qMfhKxckHoV34PbapYzK96oc77gZXJoQvXkScdEl
AuABYjLtjBJI5wz/cfwV61Rwirz5iESE3iAgj1bvfs3B3K8s6Keka6sDBgGv1CjcdqL7lUzYC0B6
ex06lktsVV8LcNGpHWfc9uIeXKXGUZ5Q/lcC59eyhkYWdNBG5sjHthsO+EQ3OXIUilBQ6vrMulPX
dE8kpgyqp6i8iUztbZz0x2aeL+gweiIM5+IyBLsuDNuNC6JP60ztVKTGsO8Kl0ttPN87QfFM8pSy
QcPNuYMn2loQKs8BfT2Bam0eg5sOIVjrkMkXjJ6RWuCBu4maZP7hxkXrpbXC2AEbC5Pfs5tyLhfO
9I0ymroPGuNHUAdbs+e9Q7v/Vbk0o3QTXGQnlsvSxg9z/uLooXbiBmSb2GpsNcPtM4tfqBvsHZYw
nBL64AUowradZT/ylvsaLvQ2GtXkHionR6cegiStlcvQR2e1wkJS55FLXQGXd6nveTFG7roGjtQ9
IsRDeYLUbKigkuRrsV/lfNrUPSbcuBxu+9ltvUrTPmpcSq6pVySSVV9JBCA9Myl+uZgz21Gt9x1D
Ogz+9RqpB++0bWeYFsN4nrFokxsBwKcZGkYXjbPVFCINWuT/Tg2sUHBhC/P4HBP0tYvThvl+7Ot8
4K2RDveMI0nHmqLYcwuYP8ba/WjjkUn49APhDf1IUhJ2gzF+hCdFK23QqamLWFz5pidJvJ9auz8z
VhDQSsyKm73r8mWMzqsns8TYVb9p2TrEc7pDoIj0whSbwqZzN3f6uCUAzvV6xG62UAhlJETAMyHl
zWHeHQw673OndtuWnbUZUnSYjll56gzsLFsFO/x+yTZx6o++54KBd9uhQWhbHtcyADKzFt3WlsGB
UteApQwl2Xd2XiIvrTaaRnogoa4cQFOCzd/IP2z89hfmeFyLDuoYv9OJ2tSLPjO+ysejPRP1NGao
EZw11WK0G2PnWGFFq1TnNMI2NdfQiseFO2sV2viBUhry/F9w+4D057ZGLVWAYh6LzIPYQ9doUh+U
1qg2Zh11u0ZozX5IoseCWsrFQshIJ5cBgyn6G44BxiDZEfhR6tch5AxiO9/tNn1fEvWtbewvQTRB
hDInhsx9/72OFsef11D1JqGLPHN/9y1rflaIFzuIIp9umsB4csGTe2WJSQIajxUM7+bk+kqH0IOL
eouSjUUzA+12dRjXcXkujP6n3oXWnUuKWO4a3V5UylOeO9WDhUc9sI5OjbrILJpiF7rOTV3G4Pk1
buRLWA2e4cAwWIywv7QAhUSi1tu6tVE/1rFyzuYFx8WY31mFChPXFkQBj2SRNAtjepjxw5MyWXdE
VN6mWRQeNMMsD1B63U3BfU0Nyl2ExpYLYhcDwxYkppY6gDsl0k5CySkCVBonb1n32zRiZGOIyNiS
eelyUY6riwrKaDek9QfxG/W5TYz6LNd6fbwzLFU76gqOoNIeV6/2ODNaQLgRluOrMufoV9P5Ylq9
dRvZnNhWjMElmRE2ctvcJE5W7BN1UHwG6bdTnhpH21mH7bYLScpgKKfDhdkqYXAza/3kJUNl7UYr
2STmHEBNGS4NupFzFszxoQ2WhzkZgsOUBvZmVO3TZJMAmk71cuoGG0wEMFsXRMUxSGr1JXeM+wQK
wKTNnZ9SA/L1xPZnrd4Ms2qc+2pKburAucm5kPRaeWnLRb1HyL41tBkrpiG+dTFiDtWE65FO5VMN
1+mcV/UXy628RS3sg54/tqqz3C/UOP16yXGNFjnSaew2+1jH9peogU0/YUlOKHW/qPABtwEzix0m
m7XIqL12ug/J0yRyNR9v0Z2Vd8V4CQNSCheHwWm55tPn62IZo78WfzzmpNnPGGGfH6j2cIJ9xG0x
7AN8AEqTjif5qIryPC+5nlVVMZ3EFIwnNQMOtrluI4ylqgMac43Qxu+VzzTeivBXoi5M14AytCe5
KPNwXjVW+jmsjR9xZ/RbUZjIMCTj3nXhWG6UtQT4ud3VP0IoHL5YC4VaqlB2NbnXYh+IvCay65N8
Qi5i1KwKMBlUU1M0nLmQWweLLpE95aT8QW0tT7msRcvVgXhQv9faV9lClf3a62Jci55yc1aUh9pE
v9O3gQruAH6/kFXt9e3kG6lc2JmA2Hu5dV0MDZZebYiUz06tfLdA1svl6jXtwIX5RG7fvJftL9kj
Y6xFr1auNm64HEPtkl87ub/JFWQLvV5tFzO2CykJYOKhLH7XTgKZh/JXnmEfIAuLlIUp6qCpW5k6
WBQq8406rLpTGdBzs8kT9KK1DCgXyvoNxSWtkQmAyGfESBUW6A8VNOKFmpNcm3Jj0fxY2RjctQGE
U9M2VkeJXPvsA5uT/ZUsTeCbqx0FL3d1Kqt+KQ8zZMeQRIsD94X6FCGpPKVFxg6W2+Aj6hPjk4WO
nbGd1pp9t9bx5Rrgg/5g2b3Xr1X9dl3ItazpTJ+clm/D+tJA9bouj07xWiCWB59ci+kvcIBOxbzV
kjWodz3aQsY6mi+/ODuJr+hWqGXXKnK8fuNuPdR615qqAzFSdKM1KrAplW25kP3Gai1Bjm1wGtWw
2H+2IBekjRBkmQMXz5asmmP0gmm3HkFwKKuT3CzMqvEno3+3HAJMMaGQPU0yA3UZmim/pUnI7TlK
Yi91c20je86urOZfFQ7yQbm5KER4WE3hFqQVMA2X2gx16QnTyYOdPHAUpgx+FORfo4j+96ZZv4H8
QvK7TI/QPtJTbSR0NIBSrTXYtXTKZaI6IRgq9qIXp3rtv9iK3Z6aGLg52egJlxKCPs0RxWo/w0ZM
yq5jHsAi5UTxmjLB9bK2zuWCc/qvtRk1J5KFf27Lp8m65UEXGSpqIebI//w7gSZ18eV21+t58/WP
d1taIz+26sdUTXy32lybM3LVRPbBVbxnbLI+iH0/2OQNkdC/vXJokaVP60KuyRcOE/dhqjdU+FUO
CT3p/coS+UFuAWbiIFofd43ma92TCim3mpRSm6+GqDbGpbK8SimgbJfEtxgMZz//wlrX/tiEOLt3
BVeV0WGSikn377c3jFbxUrNa8U38tvJndR1+frkpF+P6xHXzj5dE5AgchtVLJBtUlJk4DEuEpL4S
NvTsKHgyzTbzuzLi4jlpoDTUMIR8KlsfNlFTf63Ws34T24lA7H5fztZwBEmA9ElqqXC3FCBDVlkV
ZdzaW2ruCV35oMi9Kbsev60uq8jBaZhJx9Gwp+1Do4VbOEs8FOYhRZ0r2wmGGBwwburrtb8mP77c
jHv2llyTi6iqvy1jb/jXHtufjreAcKO90yv7a1NHrhHu40+DvkqXtAZbl9p/fnf5pNWCGwRVV+BX
nZnhob+SDRFOoGgVRHKpmRQE8NS0uy3qw+6Ukxt1StY1uTmFDTPQPE76U7daALThOJhNf5ILg7s+
16Z1e9SUW9JV/jwI12NS4Gk/yWPSov6200bz/rfjW652MaXQdITFIDexx6f7TNPOv71OHtlqp91q
lmLsfjv45Wuu/6PWKhV9cRURA83/jaOQ84lEgdiHwP/XB5R/0opK0OgRdrVx1HHxkjZC9pSsSpl4
Pamjde2PTfmEkZb2/4VRfvxPOjKAUh18of/Z7Hosx3/pxvz1B393Y9R/aBZonbWlYkNT+cvgivdV
kE6C1dnWMMmJFXp07cRAUqHtTw9GtmJol/xtcFX/YTAM564FZMq017/6X4BWNNtdOy+/catUIDCW
iZvXgI+o24Zh/GtnhqyVbijs2OGelL5OpHohnrb8Fqt5X1MXgRlLUWKOL47SXtp4ac9RhQPInvUf
SmLEvgJhYB9U5Q3d1OFSYSut5/FocJym8XPMLbKvsl8zqovDPLvvk/29axTtbGLr6+dBOdhprD8Z
3HMmGhznSm0uMfOA2358pt6dHnOCb3Y9TgOwiMYDuRgXpZ1OczVy9IdUF0ShjHsiJtwTjoovMOFx
g3c2hPZ8FXE5l7BB79sM09Gq0nBHlZWJcWBifmzAcJV2zhzTjo9FardelolX8iTUu1LHeZcZmV8l
4XJr2ZqXCGx4QWUaD3UhPmwBARnw/0dsEd2yNNYldrsJJn37XE9LuLMzJFjGShQxS0M5m+Z8APP5
bYxBO8Q91ZaRqps1Bvug0KbndGWjGuaNbvb5G3VjShDxISyX+WEKCvUI7u3oGBm1oDxdvKDUk30w
OyetG9RdOOCQbCyb+W2FmVUJyLio7kbu3zEXdwKO4MJxLTFmKz43lb14zggssKzm5dwQYIcNYu5C
b6rx1E7WAbxMi0A7wmMKFs6J5jeCZfTL3LsUQcZ0zVvAgsacbD8J8lOa4rvZtM+zHvd+H5h71C75
Xgus97rIIbpnoj0hHs+2oz7jGxhsSiYjSfZlet8BOmPmZYy+tjz2OdnqLbgpMVOStpxkn8X22WBW
qA/qFscXKR2MwGGqm78MozgbwUjShtJckklxLwFQMPGSdkW4X9zpJpsUG1xv9GaO9eABxkEjkepQ
QKxbSPVE41kxk5zyQ+HjMe1Q011KysFeTfpvyBlHL15m2Hrd6GkFVQMgsWQ7qyhR7DDzE4NEkCnK
Om+xWmNHRjnpcfZ7UVp0prAKb9QweGfaPh6MFIlhGjqMKON5jRyNuy2Y1AerILNrGOn/WKGF2VMM
3wu6f4fM7G5SQlrh8FkMYMbumCvl0bJD97wg3qYS7aB1eS3hooVt+CCSA8ZvT4saJCQcYGiJzdXq
85UbznIGausNih4cc716aJrBuBlKpuuJ9stspoyIDVCAFiYuVCwY4lrwFRVhTGehkc/AGcdUv1EJ
+6v6Y+VyO+66+LUX3KXMlOpFZOfiopY/lalt9u4A33vu8BQ6CH71xohOrQve27ZuVT24NEoF9zyu
4XmM8zfSU5w9LmGYr5ZyN+amzalNzYoxMAk/x9xRvX4wvwCcLm5yiE0bR4jxULhihwmLIuBcrDbZ
zt5pYbClc4ZaH0fLAc7GbrKzt0IMJslHsB7iMQv3bpJ+pea3CezhNpws2DPfY+i5hGQw6I2cx2bk
wqUBVdowhNroTny2YLluahD0XlJ812CVHsaEZKuIRLKc2ravlu1Dpi+/TKY/Tpqfwxjop0szLrbU
D0cATitJLtADsLt4uA9Tkv/kcztemNrHqoyBUjK7850CkSawnTP+QawH8+SVfRvtu/jbJKiYBC3B
sxA8PXQm/qRGzzkXbVz25OxYWTluyPGIN01bzdvHhsbXZiGH1rPElN4qj2Hd7eyiiI96ld2ZLfLh
3hI/hyhikq4loR+IuthZfWVt5rTXqaGX8AsyhkIiuW9aAc0e35ZvjhCiOlF7ueVQ61UIHjbvhNt0
9G5R4gxlyHQ9SEmoUaKdi0J42+Vfq6VJ4fRbdO2IKd5AuaV0SH6jTvQYjQqk3fO7FRJaRIGIPDvy
YXOTwHAMTd/FxPFjTnzLurMrEN32a/4xuWO2T4uGOFBY7SnWpCguad2RgO71cfGznFwSIu30Nu2V
GYVZp3jYvSPixI5xxEcuV7siYV7usch1glkwh+565WNxdbGLJ2g1Jb5Rj6pxatNnQ0dDUCPpcS/c
c3fdSo5sSNVhCNd4Cc2DJAHdmBX5mymUZ0UNztrYelpo0REIySrolOG1nsBdqgjDtCQ4ZY1m+4Wr
w2hpwy9uPjzWeOd3y2Q0PlS11KcPwsAwwnHkTPaXOVDbnVOSEWC3qn6HJXsA8oVbBfAiWFPC4bCW
IidoqRTuwQDnt6rdFZifcbGabavSSShajPnLfZAS0+T29UULWg4fSzU2S2KTD63lJQd7w7mRLJeu
xNILics9OWbMFLqBRDxVeKd15pngiRRSN1ykepHeHcylOpRxf1Soenskoi8eNfuGRkxP1EybdKeh
WzwxWMutIcA7DyLXiSAEjBaM3BOcqdq5SvbszE6G0ah+VtVZ8xxg/749TDWenIloE1XnCNdhWncL
v1uz4KC2hjK7NcuZi2/Q7UZBmFtfXXJBChkpUQ2Q1fYiWk4TayqTuzGj3hsat4RejSddaT2Z7luA
fMdsfBgCGmJC6eC0uxBnubMzAx2LvVlRk2bUouwcDcpDgovEGheCc8voAa0nAQzm6tOo67Pd5QcC
l7DbxX3iM59y91of7xUCE5G1E4BYJ1V3tAgezABEA9Y2ORAIP9tEunPTV6aOe16JSRGKDGrqcxw+
BTZBZdzh670ICJIZI1IwkA5wy003dOi0i0X4AyaNxLoxqwFUVLWrK2W6YAJTN9lAfzstLfBnzbB+
yvyujRkGuKnlKUQphJkCtg2SI0hH4i4UklhEv2Qw7Aj3rsPQwxQCbX+qyapalaxSj+9kWdJ/6RYO
gLDSsVPY4AmGrAF+G86WF1RA2YMIQoAsZvSN807UjeIN+lEWNq4lDnMtKNo6ShkQun7WDl8mO1hO
Tk8wTk2hmqNMIfNLF/qWFkm6zTnMTqIyvifp3EAhQj9hIGRvuIgd1E49MEuckaawWLJe85E7/Uhz
yFahNfxUlgCjuazOqYgqfSaoMeCGioIk0QGHwFI8QTMeBiwICtzsGKH7FLe77lT7Dv/oWr7oyHVI
/x9757HkttZ251txeY6/kDfgKk8Ym6lzt8IE1VKrkfNGvHo/Gzr+dNSSJXvuCYukzmmSCDu877PW
Quq5Sp0+JsZKsivXpq0h5RfJGhxMmLS+5UuCzDXcjvTkS6SxR6QQyJN7bL2wCW5ydxeErX4MteYp
SGW6w1uwPnqqCGD47TkpMd5bXoUVbP3ca7tEFeaWktzybKnLLc9+PFBW5WDEsM//qcT9qMlNpqUd
iA9p+iA+gcmUx9K/twI9OdW4vh16xpOi8wzo5ZTySuKG29LR6cyyft0ZttKV8nVJLvT2URpevSu+
WoOEpf1RdHXDiMJL4H74UV7tKyXXD9RtP8YNqt8FYfab/pA0RbP/rutZxBDL09bm8KZ6Nn6XylBi
N3qjJr2IgsZ3qdfyNHPInavnmrawQnUXwMFbaiPfH5c3DLu8nV2slQtKkmGN6Q7XZ3lcnv14+FEw
tfV845rwGygWp/VSbLMUObsUE5eXhEt+I7y+3v54K6Xbha9kxzpLVRSXY+Esh2U5VmQwnx0zDnbm
I+F48zFyGnIsZqyz6Crgi4Ek8rQ8tOpZ673VHdq+aCgn5jP042nIHmVpGYwk3Hssdq6WlsCPB1+1
CSA2y13qz0+5VmnHKoo0vLLUNRdzf9b4Gv7oAHi9aLa6237LvrcGhhojCTCKpeC/FF+XhyUC9/uz
pT+gz6a9HTX5aanFLg/CwBN965EtxsKRsa8j+LMqfQV38EvduANqacL9aM8dMUxtc+/TeyLXin/s
1c1u1WO0ljUuf/ZCxHYZqm69JMdqGSeWrsKPJgOpFRVFUlUJxg/wOfbQaywnZTkXy4nqU1JK3EI8
tEvRNFDscw2xK2LqxcuZeXf9tsPAnqpNxn91FYTPLgu/JLOraVouF/K4oNg2CtmrhgWB971hourW
P46XP1awu3nSRQe2E98PwfIrl99rx+Z8/PHLGbZJm2iiQz71hBgoRx5SLmgxILkbKblh/XJnsCMW
tkraMBvW3iS6rUAFPpGxufZMLEylTHYTfvxaQYBP4pEvY84z3VpPftM5K14LypEN08cGX4ktHt10
GossZh73LaT7MgVB+d8Po98Ya2HEpxajCt/OOvBe2L6GDqVA2mzGzn0fedGm8y+1Vl+bYXDbuOzd
tIiJ3u7Aq0HxNdM92Ai5S1k+1PaOGRN3RxvNt0hZvBt5upv94jL2l6QovhrCeNZxAVhlGuYbgFEf
cv05icjBzLzqY9gXH5HL0X+zuAWMPLkmaCe7Ku3xjuw6p6yT3TDm5zgc6lWumxZLC+tD17LzbFi9
Iy1vdxgIodqeCbIPyTYYgomlj+gfk8qsTkQwXqRCA8MseqoNzDbVQlW3U3rpaSxIY2J+DXUUwp4o
0N+aa2Mab/3ce0ysXAc1ik/eF7L6QNzzHDNAb7h3Oo/Vl9cfW9vGK+braN55832VZfEuiDSFVqTn
yBm/sCHJkfpr1xoWKiAdOTpem92659VUInCbcDF8puagccaah4RWdZHdTl76Sv+U7tGEy2iThS+t
one0CQRR79Kz54zeehQ97bbq3msOvtrqmUGxNjy35HDJ21QQtBWN1ryy82wbDPiQ0kpm1dcTNfEc
CFRW6PUvE4sM2TTcEgbwB7hHxJp5I6rqSRmxGJZSUSasq7w0PsyyzDfI3u30pXX6x9b1PvcchDmq
cW8ayCDzXecBi4ejl+v3dYb1pjVZ26qZv6Yme+o+AThJhvbOphWcuC4JIBmoWZjFz92IlLI3n6ZA
pcT55J3mzremsZpNZ9WHzozQyrfdbV71WzJPZns8QbPu6ZK8tbHEjl/60YaAjdQcnXOdZNuWrLOy
i2zabjFYgyM4kHp7n1caqVRXZoJbGKW/L4j+7xN/otmVupdsQvXlpcVZBCjHi+ko8+mU2t0u7ckR
7O3xa9EZ11HePM3AC6nhf/LpGa5N7iOEqM5Bp6a6qmrvFm5kTy7xNSZKw4o16b5xu49lmd/zLWlP
+gRUGQkhAREbLzvLdiOOb5tJD1ZUStCdlcxtAgNIjdMQDrdjBo9CQKCOd7HiRXpX7AgEwIeEnD0H
J+Y1MMptPLYf5yk4CocuZtC2H5uQHsvQpgdpYt2fexC2c4NYSY5pfzKxVMfsV/vUKCaGDFSmAkX0
fhOKmQk8l81t3b/oZsfgR+CxYxKzJ2eGA5f+7Upk8rZrPdLWiJ5QXA71aTyQs/jkFsZji25v7cH6
IS/ON4nieixF+HDUiJGgLNco+qdTHJAHEITkF/GIYoQaRQt5YEMd+FC2cEQARZ4iiyoQoxLUSCrm
KAI+qhSFRGYSnl2KTMK4QazDvt7AC0/rNL6fUiLeupyevQqOUnxTpUgnPcVoRAjtmCgKSgeHQtyL
N8kAIVUpVsoHmmqBp3xFUdEz6jcCsMpWhFUCasXKItxaXV+vuUeForHGnNSw+I598Xw2FK6luC3N
7d4sRXL5IF38yZeRzLP93OifijgptzP4F6l/BpFDGr4jUctV/mpjN0Xq6TxuPVSQaVqRn1yg8PAu
DnDZqCgzW/FmNuCZrwi0SrFoAigtBk5rFaUGqQEyrsg1FrDPzBotlxSFQNi2VlFumhjOqLru/WT+
4upWcTEVEYeBvnstFSSnaLlMcXP4Z68aQLpeEXU5aB1VBmsVANslirpjG+KsW0XiJYrJy4HzIiA9
/OjsM8PaJlb8nhM2b5Q98KAgdxwnrgoaM3gg/Bnw3ceFI8M9bHGbU2CgIgTr4c1TxKBWnMnGgCAE
JaQ5lW7SngaNk+tn2XQ3dp29MsWcW8Uh5qwD3Vh+7HrvG1N6v8beNFojqz8aQIxJ8poqpnFQdKOr
MEdwR7ODezRbD69uidbVZinLlMaNhMEWPjAUvCCrUkVQ+oqlxHG2BK00FGPpaIwyrGpjorEGk2EQ
FrOetS9C0ZmV4jR1gE0TcLNRBKdbQMW6OXnzuNaINZ9kZOI2Y2O9lni5bTRb+XHh69JdMM1eo9j4
3Chi1FHsaAlEqs/fGsWU5oa/88sc6yFDOvgZNKtSkltvUj/Hjb871mX0qVSU6iw3PtBqpOhVS3Gs
gSJaQejmrTVCq82Kd7WtG1vxrz0grEaC6KrE5wjjD/e+TSoQHcXN1s6VZdXDmWjrLxFgLXkeTLh2
Xq0wpClw72DXkAqKpQxoYdffojNbdw2N+oXYBd2dFoaXqzoG6p0V3WsrzlebIH6jY6r4X7psJxwi
2P27SB6MDFQbDO0DKHYuW9xLwIjx3SBE1LgPufQzY2dlYueI4WtqpY9ld2kVi9zTSdhkhJVCt5rs
mSCWQV2pwOFKUnhyHyuqeer3ozHrdG6JtulxX1ach7+JgaGxdrqNFB2d2R9QfTIS/UcGKHrClxRT
bQBX2wxsw2YQoPNCmlS8KA7h+gvBGTjxPmlwS8dho8rCt1yR24i89D0+ZcC8Cuuu4bs1K7swzcFy
df41tLKLJXHxkPRfYnkKFCEuFSsuFDUegI+DVfCC9rcU6YuPUdWKXkRzNQGdz8DnrJvIX8g+60Dp
g6LTAzB1S/HqTXxnYRi6bcXwOkb2gUrlWcs9JPKKdQ/sF6A6HEQUBR86h1lR8TF4fAcmX9YYh0uC
3x0r+VKZ9hc0DcyrUsNY3Gar2XHVeZ52MeM+2UpF4o+KyeecMAxjR0KBoCa1qHM5nTD8WliuB0X1
UzK9txTn3wD8O4D/0vAPOFEPOzMj4HCeVSlpwD/ZMMttJ1pASSQErtISZIgKcNN0jxEyA6H0BrlS
HgCkY3Cm1AgSWYKu9AnsBuRKKM3CqNQLETKGVOkZKKi0O1KhC6V00PWvtVI++JxH2qvmrnNRRVTI
I1RIZoJcos7XVJ3mNbd4DqVPwbwzprOorwdEDlu/KR/zTDTsr6aO3A5az3LKaLTjJv+PTG9R6JkK
vnpems/NUkdYms/L6x8PcYUjoukw0msFXByB3AgrwfWQekTQoPwFTecDUOOCcyEtJQE5OS5CymIs
7uiJjLBBNLqXt3489APsVSC8ZI19UHdMRidrr5b+tp5ckjn/5FHK2FaZTxY7obV8cNcfC1lgRlp4
M7Hwcc+8UqbgaODQw7Gj63BEgjKwx4zPMxHY++V93f2UmDZm67k7HK1uHKjksBCcJ8egUQ88NNYt
+gFJZ2R5KVyJcKGsXFUs+0fpG+l1Xl1VLGdCQl4OtLswUkIztVkgg4WW+MEXLM8yqceb2ZyN1aIV
XdIdxsC6N2TGSi3OHp3BbHaO4uWWh1rhczPhsUnsEvWtNs5Jgp1YpB6WZz/eK/XhlkAj2mYC2/NC
MXzY2vRHn1wc+u/q9Y83iybaYKJiXCFe6I7ZLMmwdasrDYteZYQQMbsHNIsaoiRWuCGDIqhyVl14
2CXVCenmWeKYxJOVWyyUqitX8TyLsnp5ZquXyzP1X9QmGDLqOXuDugS2P7r1LJEcHdn1XPhd4h11
E1+oxEVQwoLNPOauaR4r9azHv0zhm+u+9YxjkA5QvM7gazvRpDfLewRH8Z+pfzVG8il1VF+0frpv
hmUhGHJqVhMKSbUDPNXBopcXy9u2xIgl5YxJvdCPy0Pzn2fvXrLgbbdphdHH8v20crS4bjdGC8qk
d6X1/WF5e5IyOGAA2LUzXuFsE9J9leG7Zke8zNSXXb5xqgK08GaGBFbfkYB1sFn1sLxcHtxaJpu6
uU8rZuI84zQRPLZ8/r++hDpImEwJAH71PZZ/mbgQ4oAlczSkzjbwHu26weV+qkgyrUL2XKuy1j/k
WDatZsz9VnGE+C0hgdWZlMca2QeEj6+sprKvZ6KqWdNT0tbw3iSbVJ4NE/J49JKXdMy+sAZaZ9aE
mM7M3Y1Rxt8cp3gqJVdJSmRiVBoE3qbwMO7U6as55XCNRXlimc9eQqN52MdtvjUoVOBcb58kOxpJ
0uQ+xbd202jR5k3Hp9ie93NgxyxOwhNFX9Lk7UMTG0+l0X8jMIsqeO+1qzDROAr4uNIp5crtxTGU
KBdFrz9oGt52tdvE/x8a+b+DRgwgrD9BI7usbOLXn7mR7//PP9yIp/8XGTse63THUOFi/yFHPPFf
rgUw4vuGaQBwKKjkH3LEMpSGl8wc19Tdf5S//5Ajpv1fjmm5vgc6Ilxsmp3/F3LEfMeN2L6ruBHb
cByoBEtXWUD/zowKhxEHWNo9iONoitfAfjcI6ZJTW9U3knSGjZtF0T7OtfRMeAlbPlO5fpOFmVS3
doXtp9l11xqOXCuvahAMQVWeHfJDkIChI+kKfOuM/tI6tccOtaj3fkTL51/H+/Y75PLfii6/xRhD
tv/zv78TJTtM8+ifKfXoHoJoU0mh//0T6jqcCbYY5V7nVKHfinepplyXSWFbFQAI5FCbhDGLV1Fq
2V8+21AJRv/ibr5/uO85On53tqJ5fv7wxkp6g5QGuSejkCygcl9nVHJQNmyJwcGmNghvKoQMq5Rl
f0Dy7vfb8uv4P8Jv5W9++28/n9PmQxNxjUEA/fz5LDHTarJtuc+99tayB+S0A/35tkDti7PSukkP
tL02epxj1uWQ7PjnY2+8u36W349KQbe5vE3L8d79/rGXXZo5HHzHkdE6afr7sGGjDq1iQPdHHroZ
6BThxV+bng7iQDIbQse9R4A2cRm0RhrtL4fk99+I+At1cyEce3dE5EhWqFVJuddKKvlGMhIqadj1
+S8/nJvz3YknSRaJPPgW1BVJWz8f+Db0rLav8UkeZ4MwKq9Mts3oYmyLbC51ZXgEdQ6u57ZUFWED
dkgbbkXTjOtM1OYZVoj05NHFUh1ScP/n76aO+c/XpGMajA+mZSgbgPcqfafuTSsyyOFt61cRhBat
0+grov7VNAWPMRLptRsgcvrzh/562B3TNH3TsT3DNhi1fj4eQZQmg2eVGAGyZyMPhWIPy/Vy++dP
+d1RN23Th+TTfdux1L//K+JO91oTe+6UnxaCbcweP6MpXXY1FtPvnz/qd0fx3x/17gS7th7WIfL/
vcduFXEiVuRd8lolGONaApplsqJNHE2XP3+q9XNShcMNRfKa8FzH8lxYhvcD8hSlrjcM3NCmYDER
abIgNkA/yVjku5m93qr3byIkQJeqGh6lsKE46v6KocFfgSelRH461nZItD3W5yaB2SLge5u7noXD
xutIZZ/G9FwjD1v1nd9v2Xa/NSF+5VpgXgKa+euiCd9aw52vpvS28UqQ7pR1lAEidvZY1kncV7XP
NlW/q7/8cnVA3122lm4L3UDoAEj5/rIlSdU1IeHlPjNpvhoj+2MJahOF/Cot6u+k3lB7Qu0kev+x
zajToGO6HYpebMbRUZaKD1lLLVvXWMl1Ah2bV6LunHDjDWOUpz0Xi9n3OsVzVJmZU157Yr4iR31V
16S/zaZFN9BOLmP7Nc4BJ0Nv0K+CjySqJqTVdGfNTD78+Scbxq9zl2MRUblkkzgMWOqu+tf1nPiZ
m84O8ENZi3yL0BBcIvk2lmx72+FpTsoUmz5PWw+OM14VE4dDc96orV7rMt5Vc6Kdw/KV7jA1Uv2T
GRN/21TGpyhQyhMLb2wfRM0lcnttSXcXUph59Lvgyte/JJoHmTQi+R7EojDqkCozmknUSWv4KDLr
ZX7K/RYdpMa/2Ul+N/benV9WT7I7GylJGMVU42osLqZExYahINV+CvaoPiNBmvGA5KPr78JqePL6
U0ofi7QQqnOl/aDrzpPnZA9N4kAsuloFAdptZe8FqLKOVCjg7NlYkfJKOas0qc53dvxMQdoz4Kcl
fp9e+GQl8W0n+psGriaj0EERYPg60UNaa1VBRySkQjDjoifwZvRuBaRSrl31Vfdo60TpDZq8CYf4
BOWXA3g/0X7AXtnO2NX32dHW4fuSmWiAyWnASHvtntq7D3P/NWqcr6Vobh370S1b9Mu189k03Ed7
tj+KPMIg0R8PuYFlXyAsRKsqX6Dpuyc3JMwgcYgWW1z+GK/iFV3nmyya/nJV/TpweQwjlslQzPLu
lxjQsQ3RCw7cRx2IbJWPlOpTbW3E42MwUiYJwQaDrCj+Mv7/9lMdhTLr5AAxEfx8JfsNV4c/p0y7
+nNrDXddmb11jXs9ztpTY6cfUt/9+Je759e1F9s9ZgLDN3z4avPdlENaS0+KcMfay+7lSmnupjF5
aDSJA9iLo+xIff2kS42qjzPf/vnDf71xQT0gXMgv8nXLct/duGFH4h5RFvxcUX6sGuwYJ1M72HOq
7SppHskSE9qrNrBb/fPnGtYvoyQfbLse61wobw71z8c514mrR4ku93Ynrn3usC3ltx4N3zQe0iJ+
oaIABdVL/J2j+bpl8FyRuffi9s+J0xl/+za/zvp8G2Q6HnGihmDq+vnbpLE2G27lgx6PrIJ0NWyQ
zrH1Q0wPcm/izhxa47oVek8vtbxJgwBCGwvpPBoeS9dEDJbpmz8fIfN3p4b1MJix4VgG4ac/f6e6
hqOLe4EBKC5J6yzTtpVrG7s+7p8xQX3rySjB964MVjD9IfNe9iEno2MSgXJmMT6lKgPhikbXMfIg
E9MOOkyQk73ivG6kHj4aiXmR4GXXLEUoWMOUyyC/1HP0FuHGs1WerH85zMuy5uep0XN8Acjje5bP
Xu3dWiS0NU0LIqvdYyjg7wF6w+7aEEG+JSWdSdnAPr1P4nrdW1SN6PykV3MLWpo56sbP2a21uvti
YodO/aBo12m7GapKbly/9bczdKwYaG/iCK9v0jDAFMb2HnWzBBdyoQhGe2II888+iuArp+QHU5QI
LabVMcuuIK1wNERM/eezaBu/uc7ZGVO8EgCV7KB/PouB0fj55A0tKQvtWkbRFV6xuLtr09VcG+de
4r7gUDWPBvLou6IgLil6S2Jt40Qs+PvO1q5Ynk/sAkcXiRVkN8dmXs39hBduUn7MR3rsidrMysjd
yeyL5g1PTZR5x6ww2i2qTNY/Ltxw1RAZ5vQAjWZlrd2epnk4hFtyojHjjaeXuaUHl6U2IbMBPsOm
3j4Mpfv656OxrPp+uQD+dTTe3WeDzAY7LKd2H3bUD6dsavDiIZAK8cOwqVIvJ7+FaXSAAnCNPln7
ZmuuhXCe+kTe/Pm7OL8b6VmAM0kzChni/dDnTb09TE7XEiQilAuNN51sM/3QBf7WhdjAB6QXBG10
EB9hyICQGTf5WKY3wq8OACxXM1/8HJSk3DqVj/1CMZ2ET9sS35R5las1TlLQsbDTL47JH4nr8kUa
XX/wQ4CToHY9Er/sR/7sY+PhrDQLZdDSlzjkAAXQdojfskLSXBcmTQcn2Dm5+zGvHOwdfKn8JwKM
LdHsEcJ7iEyGKA+sfePonr8bfWCoWP9g2cGLIcont0uY2yt/K2T9oZOkFdVU1uPaWttN+Oohkf1u
lvd/3M7/ur2hTqTTQWQNjD2Eqjz9ezmodgYqebLde6AbYSBpss56tIJasP6ykfrNIEnqHqglG2X+
qq5O8r8Wnm1Gg70p0YxUYfGWVFDf2AUwdN56GCMQPUIoSW4jGKCP+OfL5zdLXn6j6fmmb9uu0N9v
nOsg7CoROAzPhbPt6AuugIztQyrbr6YlsFHzgg3wqVy5RYodeKhjBzGxk8cL1l+nWbmphPeKJUK8
n6sRq+CoSchf2AWuEf1l2P3Nhe7qaLuQU7G4YGP78zGS6B7MINFbRYCo0FREPclLr2e3IyoBNP1v
rcAT5M+HZ1m0vLvTqfiZvmeYlObc9zMqzewW9oK7i1b2tW7phMBqGyHopbjiHHqBxH4WlljzrSuq
DPdm4B3Mtug3g6/EPaV9C6IuN1Ek+10TQOHO8fQYG8MJ5ftflkC/7tc4kQ5Tp+C82Pr75Vfcyd7B
j6dFh1vKDT4IdEpJglihPo4VGPz25yPz2yuWLZLnG5TbqPT9fDZc5CAhKWztHh5ikObFtvlUs3Cv
GZytVcb1uyZWLdtof7tgf92Re65BlZTLlROC/O/nD05aIyyhbdt9PssPw2TfGYLdYRCJdB2NzQ3b
lTVKgn6b4imADlQGqNOBX3qNfTheEWuPnDHalP1OxyZ+nomO/vOBMX43amACaVKDs4XnvB81hqlz
5qhNuaNwSmNUIVTaBkBMq/bCvvFbFLM67m00Vib7NTE9VHZIKPmMZW1j0tFPsjdr4hD++VvZvztf
rJA5U+xuMY58N5bJsA9Mq9Cb/dSFyU4n1e1ACO4hAwjB9oHFayt9n25fqCRwOokMYXWoTIqItMny
2wk0y3TiB2scv3VJNDx0RngXAUxdk3XmK41U7UXXEMTmufaxkHMDB18QFprXAAANGW4X6RFHHPuR
f5krpomiZwkX68pjy/X7D219KSp2CJgMdnuENPKF6KmPc5eVB81KxLNZh69zHW/T3oj2QxEhSzOY
1qxmrs4qgaFmDfDnA/ab44VK1HUZjFGZCuPd9Y3mJZ6cwq33feiQXxgn286ecaAtMI8sO+cxjro7
8vzeEoCtP3+y8Zu1ls+sQ9qqMHQ45XcDXYy9I/Z9AinDmImrRO/sq1gLgr0ZWOnaK13jMDQNiHc+
HLOA+ibMiYNk2frLgPKbI8BeyrF1V3UjfpkZqqKaZeXZ9R7F3U1j5/2qTnXcs4eC0LTIIH0IA8Wp
LM6JbbZ/uVx/U0gnnNaimssmRlDLf3eXmzP53GXHh0sxOasujPamV35JqjA852FtYuThE446z4ek
xzwdY8m/3MW/GWV8nZKfjZTYsB3/3elnpVSAHTo1Ajhwoco/0G+kF0ubPUGQ0+h//cVshX6zl2RN
qfu+8IVHSNe7W9RLbYwKZ4PP7HP/S2mKhJwI6d6OFG12sWweMtw4N8ZY+48aUmYuw+DVElF0EmOA
SmUM/NtEeykSPdp2+RSuhjgmCGCwwtvOlOfWqG2ScDoNNAb3r0xY2pMXtDiVNs6KdTJeXekonltK
TK0eVA9mlH1oJ2BJ0TbJiyT3k6S07K7NFFFllQ4zoM62txjjp0JWwzaucBfCQcD6kNr2FxLS8Ko2
x4I7vfMu8Mv8IdsIXlKh7SHODLTH91RztEebcM1ADM6zchs/UP4KLkGcYaxGVOGto/fNHakG+HMM
1h2NjfpJvmH91a3isXc/eNZzNxvJt566fjOYq6aLHwU7iLtycLTL0BBGVOUFe24vCvz7RCiGNJxO
UYcgbZ6M57YwYJcmy/8YtEmxtwTpaRLrwZvCz55ZyXSHRsmVR1M/OVVnHKX0P7MJSi+VMSZnj3TO
FTNk8YzfxqPehB0m/ES6+4acPkWs2/JJji82tANjB4mUcsZZFcHGsEa6XT4QrvXVjKr5q54aBEJk
n2ROslmBed1lIrwV6km+VlM7rCO02vPKy4n7zUnMY78HfhKXBTswmc1YQqbNtEqMfHS3McoH0lgw
kSkrVvVd9kFqSbc31KvlLYFd2Jqedr6xdBFfM7PH17IkVQKDtuPyFvFwzlF6Jvq8eDgn6qHUbdSu
6tnyXkDkO5q1YA8Xt0tSyzlTenTPy7MfD0Me9ttqoCbnQWLuJjJDyJsv4wtmFvEltFE04ktRo4FJ
y1M0kl228jVJtrFoPo9uye5lDiSCdPCD5dmcw2NnGYIB6Mr5Riub+aYDDIenulneofM33cRZYl95
c3pVNu4Zg3Xn9sdDTWhkzFrlWuRttEEWM2Joy+a8nYhlFmZlP41k0F7hG7cfZDev5BAgFwL98I5+
Xz9PnIFdJES4zQwneLC9cmdMhfFBixCftspLT2OZrFeVdi8rQ7sfy/quz4S8lEmh3Rq45s9+LPcB
phsbxMrBYxiluAm1LSiYepmzxL9Mc7bp2vHQ9FoO5CpSwlLrVUMSpkZse9zdwu0JFEkmjhV3dYac
qtXG7NBXELMGup1dorvJnV32yR0Fpn47AsNv5sml/O720Ykg4v4UzBjkSkv4z9mUZPuqrMRWEtf8
7Catti5smbO28vYkdM/Pk43LG5Zp84U4zPnZTAk+sg3/Lteb5jn/jD5+frbbKDuMXcHNUIk90r36
Cbek6cEFMQcJqp/qqak3bRoW1MitZOuWHS06tsQ3LhrRm+UZS9eBvQa65zbGJkSyRkomq4Egm8VO
1OlnPOWdI04l7jGPMpfr217ZMiiv+zEPIcpks3eMCOuvipBnapQrM0WqFzmYvSWFZWBIhkxZ62+7
siLMa+Zn+33gP/URAeL66AlgZz64x5plMxpDdQG5nE9j1ZJOeDKaAZKdSv2d7PvuczjaH2FNT8Zc
FDfuYFrXmPcFGEESWaY1uby0A+bI6LtfIzeHN7VDhxqEjvQndFDCty0HtJD5w5x3dyTZuZ9yJCnb
tq/GgzZq7UdnfHbgap6tGCeqSqNwTEjCPshr71MXHWtzcj/T/yW+vJnlVauF6UfHVTI63ndxoNpm
lQRbAqdcWXg5Prk2qKLZmNNVF2HsjBHpczHFnxlIss+FRY51lT4kZtncekbqPkfJzgrj/Hnshu7O
8uJLND1Xdm08eo1f3nj5+BR2TfDkxHN6TRDw1+UVcG58KVoy1wiENTcDVgJ7h9rrHZMMxrNu8OCr
hwkFBHUhKO6MFuimgnFHMNAh/qe4dFWZxvTkB669iePKot9WTk+Z0vZmQv8yImJZ12XSPnRjZFww
Irtv2r59kOrBwEFgNZaeuQ5D1IZl71B2LlCuDoVJj0q9TDqZPMRFtXEH/bOfNz2W46O4Glz/IzKC
lP2ay71oplwjtrgywjT+0n7jRA9XvTZ0TD6efRu4gv04hrJZ61zTlsuxlkm9vVdL2hRDA2IZ9i5u
jiTyOjKO0PCF003o1dPN8qyPWMiUSHicWUOONFr088Y2vR0BKm/c7NlHSLrLexIveys0T3pvGaeK
aNCVqHGZcDUX3spg7vVrf77yp1ycLOpraRVdi0mUp9BIq5NdEYTVtom/H0Bgu9RBOtWa7Z0Z6+nG
Gm1xAomrTrmLO0Ir5uhmmexKm3+NkoGNfqDP18uDQ9/ASH19r7dNeEa9DF5vmAcMAl9myFs3kjmu
vN9Krf/qkjmEPcfDwA84+Zh0d/gL7dhRYxsqRqx3ZHgyMGbaOAUwVFGSjkXmXcM2YuXYeJ30/h4V
72ucpvdpGhDlkpGWO8fftAkJSDViujnYuGfZfAvWfT0xZ6XwrmAZab6SZd0SIC8xsAvM5jXpzzbz
OBuY9SjtT33s3gPqZhvKX3cs5zcF6e2IklDoT70TbsjxXmu5ffY6+cGc5O1MtDDlkJsMAQmzLp0l
PDiaWuAvkH7wiKCzZ+eraWKT2eKEapIT4jOsaW94HF5Ppvc6y3FcFVgq4fHIolV4w7rJjPWoS2T4
kg6TGZb9VnRogjU0vWyGkqNRzs/d5N7Wbj9v8E49pGj0rSm7A1G0O7ZMWTUcxgRNQzLCchfzvo21
7dSb+zR0oSFpOYrpGzvOuwrWdDMJWMa8sqlA5oiIipYlq8PPqgrWynp66mUP1F89pWmNU2zi3Ce2
Pq+71sbmpMd6z8IaFuNdHUrY++qBl6/iGNOVOZN3hR/cQwpiXQhzu28TVia4u6oiI2nyVOPqkjjz
pPPQaQxyXfg5cV+EHWGFRW9Su4nH8SWe3Z1TzsZGbyZ+kGV8Lir9mlIJyheUPbq5ETN7T7+dX6MB
rz6UJAfZc30xJ/XAw5DYCIO83aTVFxNr+w1ESLmuK+tWbzTSYYFD172B+7v50ey866kF/OkdLlXQ
ebJHgS63dQSTLLRip49Gs6NV1a8C/O7QjpvXjsY+omiqeNf2pn+aXIYEW3zTZI95qme9aYUFUeyU
2ErM/nXaz3d667NDNhywQ9fd2qaGc3+BOifFnBRQPcVKIKpRQcWogSYyTLGduoio745jFMXKIHVf
D+XZNOInOc94mBTOkUrgW0EpOSzIA+ryb16SvFltic/YXKAXY2UBWdjs0pxzbPftM4K+zxhfARgg
LXfu7ZtYoxkd+j1j3TBuRrSXq9jUOMCE+Eaao60rTNV9b1emLf66Q5ddeqJEcUV5geIIkTOjBGxc
7EDrrmfaNcArE8Ja6kmeLSz/N4lOlq6haXvcXW6aqsdEnM7nCvu1U1cyL1U9PiRm3GDFg31mqM8H
sha+FkyASTXFd3JqbsjCi8h/igTxSNV4SnHtOC3P2lgn88bvDjhM/i/Kzmw3bm3dzq8S7HuekJxs
gexzUX0vlSxbtm8INxLbSU5O9nz6fCzvk5W1gQQJllGQypKsVc3k34zxjSvjHAfIbqzOahTVOfVp
c5kzupZS5yJwDKQgyTksYUfXJkbdkOjbTWUyMw6wC0PN1OegizUqgyYmlNRlBP+4s1uYr6qNL+SY
BWiyu/psGZqJojJriAxQYW36G/KWBwXb2eyu/vIP1kRXnH2IYWdpjS7v0gDkhWYwXjnB+vG7J3Is
d+iLCX2t0jP+AXxd9O6rMm26Ta8B6fE4m5vCzJuzW2cO8r5F9qFHYs/T4Fbl+QG8ErSSSP7sY3T1
fpxj2uy76twtD0KesVyAMocfJDK6c+KSmQPNbp+wbJejPQB8iZnlcM1cGTSBp0Bj2hIeEL4g7A6T
QjYyEGEL781uzo8b9oI7v7HDgzbc7djIFDiIC1OWvKNyXSTs/2sdlIRoG2/aiIZds3z2uIsW/JKW
5NTPWp5TDBDnWSblORjn74FLsSQ6hGUMotS287x6VUV4IFfZ8ijXTVNtLDWXZ3698jiTPQENQhwJ
V0W/YxbnNtbFOV8+soZkP7tJeyDt/WvQA/7ls+j0uKlmv93hLvlSFgtHQ5Oj/Lg/K0KOyseHcPm2
jOn8Q11ORNXlpEQ/PgqTmYgLjy5ocHaNYw2HVPV7X9co2EGhviWqGZF5L58aSViceUl1a0dAlxEJ
XV6AJMJIs/PjZjLAQI3VW1HF8s/dAf6mFTGqpNfPqih3rSMaeg0MRZKckpOu85+gB6Ity4wA+X8P
lSXubyIPxxOsqCsGQ+JHAnZoJmL7gOua5fPywdhBWgPPOH68ND9YdHBbe3AWMJOxSQMzuBZMrGA1
QVvMQhO4BVBp3uQ5go3G17s4eZ8DKzoz5NPbIseYqstj5tXmzo1cmmsRkEtF+MWQB1id2D0YNb1q
kZu/hs4Y1rgEsvVkhr8nu93hvBu3eZTyagKaokMLH9gDSBBIpt70IwD05tSpmvMDE+s97v1D/+z/
nkWJAJ344ohRhTFZ29k0yRFfvvtPsufju02vC4hMedz9uHn8+MdH5Hs46yzMgz9/++ff+XP7+NbK
sMq17Ay9/nPn45vU49f968cp7XsbewDN8NfvNj5++cfX/PlN3Kl4e6RkPn7uX1+YRIm3HUfnrbL7
dLEKQArNDffQuCOX6RhrCziF9vT4qFg++uvTx0eP+/7t65ByFLuuKz8/7n/cDPHCYfzre4lycHcA
AZ4ed81pMW+1rH42bUmrHCCul38sD3z6uO9xg5usO8FH4dl+fMiZ3p2ccHQ3QSFOlUUtntREH4cA
YgCf1pfeNJwrGkpvo4Bz7fI2k/tRWtFGjX6wMpdd4JhNzhpx3MeYWXidYuyNuFp+cSFSKxLTk32O
b19IbLp+3InndrIISyET60pa5DrF8r2TkuGMbkILeExLnhcCKzsf4C2M+D4Tyfo0gJEAhaVj25ua
PwNal6eEUQd99ifpw83soStzkGNAmkH7SGKGTIezx8uL92Zsb9q17whWkH2OaQFvBeQXE3ucprOx
M2f/e+g/u5a5w2jwMxrj4gRoqtviMaX7j9rPRUZL1+lhSbtI93Clj4mevT2Oz09li7ionOsDrdXz
PAEvw+iwauII+zDDEzyHl0IXxMB3JvZY1H7Ci/pVTrKEGFgC4wHEKVDqNRA3TUxA/TP9NPT1PV1C
Y5UQ1E/xM1ncz3ZWfbQO7j5JJgnXz3fQHoSjtjQeAdj9vnFO2VzTVWRsEUYUFjR2DIuYsTARg5aA
K93QRr+1KiJIpVDfxu6pM8uXKK+HPQEUAdhfnJp+X/0kjC/Z5kH9W8Xdq9ESrNOZg1qn5XiOs+QH
sU6GBP1nBosssXPAkyV6S4D23q/KEFQA2oSU2sgqB4PUmncIgtYh6T8nyLdeYotyRqUR3kgVnq3p
OPUVaiRhXsgZV9s8zNJ12lUwomq5sD5Si8vzLVO/Kycetw0t8M5yY7La3apYz0AqVr3Z+/sw1s1K
Qu8oJlxzVlNzsdc5Yy0LfpehSUSK5nc0jvnNd4DYOBqseT8Shuj2w10gPEulejMK1Zx9pxvZdXRU
O05dXYtUHdzeMY9Tnh4YPX0x+BXOLqOPlYp61oBRMG5np3B2lZ9Fh8ZWP+husT1ru9rHvt0/pTha
Okq+khS3veparPMjBPye9SaC9JqNovRpCMnphS2dy61mOsBfpK80NNM+ZU20ytjLnqP+jo4ppDKh
NkBqcPa097m38Z2AgJiMxVdsbrJOGscZQf06BYpxlF6pLmWquBJJRR2M21FE6Ltx9BaoopJvwHC5
ws8i3QgoBZeW+VAToMxyZKAxBsWo04fgK6Sf4hT8zMn1eqojom7gHcyufetiJgzNaKSH3KxupoX6
o3eBTJGuOa6zqYcs4jbhHu1riNHd+T4UZr9uHC9ZJyn1fscCl7ZiPVvpmxgRl6Zl54IapnFKKopU
HZfFGnfNzjCKhulHqki3hSQ4T+W0h8j97NqF3ib8kJA517HrmpVjNgvHrCAKgejEjljcW2GzFgYM
Q2nvwRWMMFUfCvPHogFTBlwkg0eHvo6JfjF/lKySjSr9hs/uoxtG59RZs7Gikvf20kOuJWe1i90Q
xxASD/KwgNkbVvIrgVaDa6gmSoH4gyQN/WsyJAn657Rekbfdg7VmJ83c74LOKdgoBNtcOsHiAw6c
Drqq5n1GxvwmsoffKUC2OycgQpi+61YaAtopzTF6TgM+PD1L72jQzUFEtc6S3j326ups9RRgwrS/
OAasbImv5VhZnUsJZISHqY/O5NsPmzjMkk/tKH5H7rVStyZjj2P0BBtQR2TPc2WF16QSazm71GZa
8tZe3kUDXuZjPVpPPrjlHmO3ZEfp7z3oFLifw/xaLzfDOkscRnNl65/gOzl7o9aXJlT59c+NzdnY
ivAjqhMqKpYQWzMcWP2tLGape79OLlWJTMVNM/in3tZnBchwEFgX0fHduUE4f6ahHDd2wP4C75iu
UNBBWZOcVEs1ae9dHR9B+xTQVyR6BKMMcGAOhGn7B28qjZ1O62MbdXo1lj8cK8P5BgKKNTl55V+a
HnhTgQiL0RaO8yRIdngwY2SunNbGlDEYCoeDY3Y/pnJOjn7U87Pk2ojCZst1xd5y7zZQqdqqzgY3
04Sks/gtHu0Fa1Em6c5L4+bXIPtftjmu05xipzQJy9UjGJrSm94rWxAmKvYTmTTMQoPVqA0Fiy3b
91Swz2TPrDJ6mVWHdHNldwJ1jZ6/pnbs7CADvs1tdk0ilhrxILM9uxyDlxtGD9lVh5ip1w7llZ5e
MdCpbZG07pZ18zeGjS5ImhDtjl2ujHG22eaE+lzm+1Db0AptzqiOd2bIzxQcj081D9+UPFGmkkPW
mQDQiO2AnGD5uyb7zMgb81G460rxFM4BOVmuXzBSh3LgK9Ie4qqhYgiD7SCXHgtEyiksDDI7uvE5
ac7gKdaV3QZPORUgsDV910L9SnM4PiGw0euYN1/zmvSZieHLrup6jKq8FqmT401aIYzTkwp2dW6R
UEQXUsXpeqiG/OyzTN8WHNqbGCvfDrjbqU9G0luY1K9d1M9PTcjFRfQv1hyjn8tAaqjFEtOr1NpO
37B0yJeeBdImy0syx8qyXFeMvHaVg4AtaHeXEY34sY/z34MVq7WwPAcAes6CpxA/IWzYe2fQnLHM
ug6WnqNt64NRZKF2ZC4zHd1O52ciXdZ9q6KjIWcYBcH403BDccaDGV7GMIx3BZpK1Fg2y7YxxEeP
7u/GKMC85BBsrS7KQGrTw0aT/WSFFagCo6uy5zspXTNkFxf0nAs5ntPWnFeuN9oHnFv6WUQvvRby
E977TZHF9jMahfIT2vicZI+23VjdN91F6tXNsu5KXNA33m71axt0lPVuAjsm+rD7TH5NoXqQiWTA
11k+RRknN61n5yfRV+MRXqPa1HB6hnGwPoy0OAcKx284bvra9b/KidR0RIBMSbCYiqkanwI8edgb
WnoCRklulGUHssxwNlvD/CR4mFdu5shjUVJCTvwgIOzFbqqT7+7YH4ss6O/KS+IbO9NbOyr5msI0
YgRlIUcrPlq3BXbR6XjnSPMjb58yRPyXevjJQKK55hk2rbZAWpmU4SmTnbN2O2Fvs3Q8mlbT8e4y
sW8YXX/OWGYNKGD2ElEPuy3KzmkBx4f9wJLEghYcR+lBKACdEWWKywsXr/GvNOi27tQLVHixtXXS
iAY3ar/borp5tqxursW4MJKAj8mYOw5ZuRtTzEr5RGCxSrznPnP3ziS8I0vbA0zdF0A27W3KtMkV
xOohSQH8jSG9EtDjH9HuJXthmuGlqKlhh/KrtgnGtBleoqoMD1LZP/3WFMcwE9dRMEYQo9h6Q6f3
5mJuL9g3geJLaOID5yLH+B1rHQNR3x8IPJu9bVEO+8KsvGObpMQAFS2wnA6Whx87XHAjUox0OzoH
Yhj9hSXKHiV76jl1rdRyQUi4JNhFYF+kypydXTIRMViBITSZiCACN2IOTXeYdYGtOaG6SQp7UwQF
sipOikF7O8GoauNWpjrqHBqXF01fktpyzwLHwkpie98kowyJPIFJMzap+mQVcgv6HXEq6pa98hak
VBTCukHv+BQyHl/ZNXgdn8WbZTZHTiTyfmevZ/DRJy+Bk6xMZNWNG75b2LqPvWAy3Ah31U4pRd+Q
qY1Nl71WABN3ccBl1JSOsQVCfSUPZtrJrjZXS/95nulykbtGLAnc9LvNiBXSdfg9HqL+qt2tlWTJ
M4xda1d0AXWSB20vSX0mKorujo5WH0zE2mKsy8swnRBO0/hB9ECQ6+q9SFMYGgWKc288AjDF/dn4
024ow3wz5M9ZVvs3XXtQzMzxs9mso0wbb3jYzwAa7tlURztDjL8masVLWS2AGdO/BFk0b0k2qPY8
MdFBO29R5RIVDifkuzf8jvzSe7OyX2paMoHcEW5J0AdHXc7s4eKIi3qeXJMSB4zllJ9lOTbXqM2t
l354VbmNAQJZwjXJgvwmW04SRvn7HMHJXSYd46Ei9a59cXMDerk4QDUdSBA9pWzae0QF8zGBALoZ
8ICt3kW8CgCDCBGD169ivNC7hIv4csZNtNw0Tkz+lj8TCNY14S0076y9LnIyD7Gu8oOe51eVtNmF
FcX0ogFaGDPsq77LWD+5ztclGOn+uGFsdyD2611VguUdUEFEqH66pnbHDBRPr3OUjVeuB/2L05un
xE6+D4yJmVr3bGgSVGm+ETbXmbgb+gJDb1AD8bCK8l6J3CKeG5hNPXTs2OdCrKsC7XOghuBIxaCY
ykX62Z43nbsL0S5unVJMW98zy12XyOwikmbb5sF8LhkUkwpjEmVlLjlXRs86x2XdTFLO3pqi4Z6j
GxlYUtbZGFzwjo6nMEa8narhHchMzc6IOJwHC8KlYa3StNn0SY2tVsYEuCV2vLMCxorWOS9i9QkU
OI/SWmBaukwF/g9RJjvtqgjojkv9HsGbaY0ovqRB+ZwnIj0kLBiYgE5rT6ivLN85RZwy3Y0ZCCwI
RdOTqKYWqL2XwTyJum3ZZXqdTCyDLPcnWlQDSKwKwNSkJ/QG+vy4MfRCmRl5YKBEy7ucqq2H8Oa1
5x1PiAog+bwze6g3wbcyit8NzJvPhRBIJUt1RExVraZIDJSMpdrOoOY20yBIRdU2m+MaLLVsY6hb
so73/tzVB1cBoAEFTXkyjcxek2XHT9Ss6+7aLGr27UB1WKfB17mZr0UHtWcWgz4TS6FYipRfMca2
vCTCdEui+M/JMal/p2I4gWoDkWOBu8s8ebfnTt8Ac41PsN7O02TZm0kKQno5hfYlAEtQwdkK9VDy
NjWGxSFZQJ4n4m0dBRmlUDb4K8VE4smNf4T2R+3DAQyrAV2fV3yrDPyhozNm35irq3XES2xwvCON
tcfpjeFvSESNZEDoXSKHV2ll+lpRUrgy3XdeC6GTc/SIBYbpwD5v+/SAx/61TGDyRqEt1oM/UHu0
AazovO2OWQ46oQ3N+tadTem/B52NeLOO3I3tTq+OJ51j1wKVMxvECtCaV7IseUZbEtCqAJ1Ah+AN
qU3rrlJYvKxr59+egwq3YjlO96gqrnFTva8A8LCfQPiOGaSNK7WLMnJ/5tpHsk5XBFQWUQ4iPOZa
wBeZV0De0x2M4tT6UYMCsmwqfYO1X6vCfaHscRWF1UE50LZklXRk/7n9vojmJaRGbUaF6J2I0iGI
2X6qvedUzsdgHvGPENxmkpGQimfDsvpTVBuHyiy2ecHgyh6Z/3gRqVXS+DbK8VdsMwuRXdytyxnE
r5od61gZ09Pc++FVGbm+WFVL+CHKDBaaLFFry9qVwk63XO+Xt265hsCvd2L8mlU2ZYp/qlvJee/U
G01MJZd6H5Z3mKmDoJxKp2EL4IkkXYFD3otsJJeMZKgl0NcpaGMV21xZZcEqzxLyggwmtcz4aVLR
8ygIHKiAboWeJ8Ap+T6PJv8cuzvLatCOG0258UuGX7YbtgcjTG2idUpBbGck2YYU5Hm57W/m4aTb
iLpZYZQetgNLtiKvfrAm88iGFIy1DKw1VEHb2E7EKiVjV7p5uSKIKnqpGS5NI/vaDvfC2ehbcl7K
9qXOEygDeYwcojOcT6QM+7ZTkFrAvg9AobWpE+UeiJtCu81grW9TcZiw966NFNeCyygcz23GGL2m
cpT+W2KEAeNFVe5rMxk3tZoJ9I7A23EannmyRnwNmt7ErMVTX8K3w16/Yqs6UMsiEtc20C2MUOD+
k0ZcHFQ5RznI59Bvq0tZZkx+GvIOfZ+a02vHC4cweeZRHj4VKXOQlNlamtUuGTvtKxWU5sUqEMsk
zVEEdrZx8PKz/Iy3cavD/Qy6GSPtKqgrf2PIWt86f3612JQtEyn/ZNlLQnUHN9cOeOAGNdH+ewsu
PLJe63wmCAjDvDN5Oaab4Uc32EB5MqDNjWC8l2ydKCRKoqZ8iyvrJ+kNBVuO8ndD074nNjuCVvRe
5k1yQWIX7Hw3+z24y6iLFOhDhuXeDYYKaDV4NieIfto2mcHZY27LIHuy2ZM1Cebfjlc1AUve0SKk
FgQ4+xeS5RoSjZUBfTWjkMVaSNxk6XDOynf2vDRZkvIlAgcIHJ1hUWBkDBbUeBXtd2YYa7h7+Zs/
ENGh/VNutdbacjOenaBmK5rIeouB/xTO4of2M3OXAjc9jcprEfJbgM/77liXYIlGzVFCHXkvow/L
19XddNwlozjQ21Jl2d6LeWf6oB+ZOYY01AhUQ2wjsVgurDI85sXwrS10eo7b6a5KCIy6VpcCZ8E6
8yo2hDP9cNAgwxpcwWNMPZAWDIOm3PkVWYxonLzlWR7cA/RvWHnuCHC7D8XJDYyfBUZiwMC8f2n+
l94qOI+C/z1nDDz8I3W7kZGjNzErx6dwSg7CR9LFhDbeOHUk9j7LljzxTrEMCMmerOoYGF6xzxj7
7XrnmzkZwbkeIVJZ6ZAefecGAxPVEScO8YOx5S7ZJCGvALvhjVzoN+FDlMLYV+3VbHrrivXT6Hgs
9EWtUJEozn2nDc+Pm2Jwfytma8z+0nrH8CI9si96jgLlXBItflJTmr8K7dzdyExuyVQHOytJr34/
ZFxfe2vLSKjflRH9D44znuAmKug1vQPzlvQtC6vbPHQj6c/uNVPLeqyNX1vkrBRMRXayS3ms86Yg
6SzWx3J076L0x71dc2jNec16b80lI4kB8aLz+AVIXXc6eItITd8kg8j3Y+4AXw+NkTpAfM788iC7
5oddNfmrYiS0Z12GwqMX9U12+pWiajqO4MPzuSy+lNRIUwK9rQ+JqscIviWLgTZNJQ0n0uCs+5yB
6RRgsK+jaZW0dnLSJlfRbozoDWtQkmmT0wrMuDCsODvVAA0uSOZ2i5B9W45xcG8AgK6NUZmwkMPv
PsI1wIsxxvER7wHWrW5N/tqhtitxHqfYXYX0Ym3G+C0Hi8CgYbB2WtDTzJV5DWeL66Cv9jJmFzMB
IAOp2ftXL8z3TRXS6uAv5zmOXm5FVHi7LOzsrVPzLm+UzYQmKaOrNMeDOToh6Q4jQ5QCl7mnGvRO
dnFLetLpx3jH70FfbmQvU+WT2NZPyS3EMphk+Cfs2Cr2kj0lK6ixOc7KoVU2rlnViLVrOtlGWLM6
AtsadgEWr00AKhY7SM9I0/ta8F55liQ4UCokxxIF1ZNUxk1Ouj92Xt7cwjgGfaCS4jrwvkzEaJ1c
GLNQ/iNACGjhkvyWtM6SyuOmlzxSPD19a+91WXBalWYGCZmDH4Q4eg0DHDdsKvvIteOWTpSKZq2e
qzh7EjZD39npSRrK+jNPJpnRvC63sVLmQeXdlal8DQBQe58ij+VEou1PVUmNEg2Ij/qczVCfWj/L
TJXPqd9s+6p2vgUMWtZYgfiV8Hdsy1qKL2Z/aPv3VrXOay3M9jnI2teyQT9FP2yvc1Icv7hF8l55
Xv9eVcz33ClczQTQHFyDVpgUn0tveOLY2GN+DWxnTzaQ+sZlsESDaGfbHOYhzDvNdLyb/FuSoymJ
4koC9O82sVUXR4NVekQwVZOGL4mceRGZdOdTJdQag/SEZFGKG9i7iI60dZ96NffrBBBBxSjvqV5u
JlMWuGX1+OyMkETNwXQ+z6jGgcB/wScXLj0uWI0BDrQS46EZ1YdUeb0m87T2aPoRFDngqYfQim/a
NCXrhpcyovNldOOfXeacmwAzA+N7oqZtCLdbI+78Da21e6wbnWICwNs2K+p+jZY2o6hFB1fBUGhp
6uzBwMcb598t13rCnWzssW0mO1sjcuO4/07+g0tFXrXHtBriTZvqfAtJ2cNBlTQHB6/Tp1zOH4rX
dxr05SukfHGo6aNXOe/l2ezNp2Hk+Mn8HM3qTHCuSPPqKvUibHGCjtXqHJ2lVmxZ5vSCoTG/2RZp
XSy3q1ZIBCThvS3i6mnwKlJRe151OIaac+BF5rV3yuZmN8XRrKtPwiU/u8eZcwygST/18FNtn4rL
CmPxeZzCF4b9JJUANnawCKymKo4+oRH+4gwBmU15nZ9rLyruNnD5VUVqADTglAkZ07xrmFUM/2wM
umNiyws7Wnos1R/gvU27LmvtezU+TMHupu4K7zJ6cXPrTPNqcWZsmq6yt8VyFTEKRrcecWW3CW3T
wALLLeaKuWDXvsRGZd5DopO8PWar4lfOeGrtjWbz3PTPVVsUlwJzAY1nbn1FmIiB29ItXrB5eKNf
7IcrsWTBN5G1FdsfLooW4x+qQ5/tEkh5Zpbdj3LMkC6So3SSVvOdjsA825prAoE6WxM7uD9M1Rlo
tOBZ4XDKiz55HkbxWgXUeo6VMCFZbgIWVCA3unvG9fsZG8TdEmTJwwg5OVmDighc/LmfoDS3NX6j
xh1WtKwDr1pu4pZ+25iH4VB03b7vc+tYh272QmLFxjPrrc+5uJain88eA4zD5MUDIxl5GgxsgSok
nUenjF1j2UQXnvUSB2O9pK7n5fcCzChLVT+9y7Kz9w3bUcDIi0zvzmTPc/InWyK4ky0xzL76Irul
e4YuoPuDgW3o6sTm54iF5kclai6BvvvsdUz6+sbkp0aBuLEVuucDxVDQRtN2ghK1qTp5q+Y+pX6i
Ra9yZV5NZv3khXSfWgTKPK5l+pbUjHfqAL/YMOmdY02CjpZMDorQXvbqqnIguRJVJnuokEM4cyHw
S+9HEHvVPvH6T7YRP+kEwS3BJeM+8oCm5xH/jIab7E5BcGZPX7EJJu7ArYvoUBaAf3pn6u8D7pIB
38FXTzP4zPP0buE2ZFFie5D7PVwe0RH3385rbO831MHci7Z5xWzqcZO5ln9zYse8QmPaxBuDfdDX
wqnJCSt4wVt5aX5tdd8hUkuCswA4uSXHirBmo5dXwtzRbrtu9znhxc2wN/+CmCrbMz6kpZpjArGa
2CJ/PlQ/J1ZEU2qZlyQDfaCC0D3ZYibcq/LQd0K8PgspfpEklH9uGOFQDZAy5fuBRlMxjC8keFVn
o43eR8ZBL5CJ550qESqEj3lVica0VCSqP8ZXnm7kJZg+fN8Yx40QKDuBylhrCHfdvm4X10Gaic8u
kd7r1O7FqQF5/Lm2zH996imud9DioF0XfXcwK2ThRTnK4zRMmAVk/H3qRPq5UC+hCqsvvR3FL4MY
0Fxk2T0cCJIGfLBXSfTKVGe6NCJMkOeF/h3+cPLFeuwiulGdegj/Ib7P16QgrSl0fcYp+fSaw241
MJmddYEIgzZHnAcfS1Qc6vrrTMrRBnOBOuHN7PdaM3MIUbMBFuhIlyaU13ERYZeLvHx29bhv5BAs
UWnlzZ3wQZaCTe6E1HzbAxbcsd1FUek21c2u5AejhmBf2yYKBnsQRypy3hIUG6sReD6DbINjhkp3
bbbjvOtCellq6+nqUfCvVTX01HeGdQgtp33qZ1peghjtLxO7h7YLuhd+sY9J63AzIw/ZdnlC6hsy
tJVu8+iC7LvdstVkwRpp7ylHURzkRP500bmPKXhl033wdDIgjJuGF1IndqXMl0uxJZ7pdJ1n2soO
y497loY7btuxyrfO2+TK/LWODf1K/RavTKNI9q6iPhpKeuxhbkl9HBmUtZP/1gmz+4zElhbXl9Od
1Y51I2h60+V+dsXC4bKBnL5rr7Wujxujt1j24IFkfsF9rMkOug77PfHYZ56r4oRaz3qJ3FPadfld
NZE4R3LkTLNoazxfvM7WpzY07DfrFzGSt2AM4y+JYcdPEEXeRo+M+4IEOfxtyfDU6WZ4ksF8wQFL
AibIm8xZzcwNduVEiTpjfGVNXJq7ptbNg2hwNvOZq7Jo2rWrUvu5c4ofWYj2csyUeEMnlSCy+9T2
dCSZZ8W7SvT6mjTlk+/0xhMNAyKgBEhsNWf6bMXGqVE880BT3rzZ6g5O74NQ9PtvdBbWcYGtnhnZ
xYdxtCSBxnhmdDGDWEYHyuAkd7yRVpVsIaJH6k2Fdw63mf6SMBVfs+z+UTh28nnunr02kVuM/8N2
brr3XrUvk7KCzehUwxVSxamvhAs8Lv4ch7VJJEDrrNzJIMSkKoP9YDv9H8Plf/8bbKF5pKr+Ig1T
p3HS/tun//laSf78j+V7/tfX/P07/vMKmbBqkDz9X79q/17dfsj35t+/6G8/mX/9X7/d5kf742+f
bEmxoPfu3vX08t50RftfabDLV/6//uV/e3/8lNdJvf/zHz9+y7TcpE2r01/tP/71V8ff//zHYnTE
3Pp/jsHl/0XH6d+Jpn++5y+iaeDAnITVZiP+cAR+4X+l4Qbuf3iA+ThH2HosSEr+6r+YptjWG3Lp
kn/+Q5j/AbnIgV0K6Q1Oj/3/hTCFV4ED/39jJjj4Vz3+c02cs44NNOHvDv3Q5iUSVUFxYF72XmW1
RHdEwEz9AR3yNBo2DLMw/5zK+mIigJ8WJXywaOKL2bpOjy1W0W9jAHQ0wijoi0VLH9hmfBiMTK1l
5G8jHRJsumjvm8G6B51xw5W5jEp4BxB5+6EncwlP8N9nJPymZ4TnTPTprkjYg1eZgzQMxT/5Wf3K
WlwA4+IH0BgDxOIQKBavwLC4BsgCSLYCI4G0vw7YCtrFX9BkHAhe5T4rA7U/HhuKLdFcDfA4O704
FPjOHjleBtkGeA9eXmOV5PZvJgrxJpsFjpFDYqZYQ3L7VlbOd2vxQgDzJxIXe8SUmT+cInmOCgQo
zWKgwEgxLY6KfPFWKEwWPWOvNPd8NnjlFswanFfftdjMMeDNkuQTddC9jqoEwkqFdxAjB8hCRrA4
O8zF40FOALrzmoGam2EAWZwgrvrcLc6QOT9Xi1PEwTIiF+/IvLhIisVPwpzYWYdxN2wQkN0NlCsO
5pMME0rqin0uiZjiUpJiUhkWt0qy+FYEBhb+2NhZco9J+FyjLbfmDY/Vs4nxJVgcMEguT8TpabAN
uGP04pMZFsdMzS680yjKfC9BPY06DDvtuELj+Js9yE1jvLH7aNMap8pEpYItx8WeE2LTAaf2VsYB
rwcPQo/7K/cZcxqtekJJtYlm/exj+Ikw/igMQGkbcZFYPEH4uyHUAygin/E+L76hTAYvQ+t8MzqT
9V61F87FbrvfClkfewwYO9kFnyASfwxJXiNYuGBRkmynnMWzhLVhFU16b6DabDE1BT50/wSbk43d
Ce/Q3qEz7GvsNQJDFEk3xAs42WockWQgGIjPQzhtwX2Fm3ZxVAVYq/rFY+VhtnIXU4w5/RLu+9Sh
oR8TM9yCKVhZVJhIzHjUixwfiG/h9FKOOk64p1bRUFzBMLJM6yJrJ0uGeo0L8T+ophciOeUubaLk
2pnZ0cmnDn4jUTN5feBgkXeAK/+TvfNYblzZuvQT4QZ8AlOQoBWNKK8JQiqp4L3H0/eXPLf7776D
NvOOE4FDslQlGhCZe++1vtWhYQZ9OT1PA61cJZlXRkvLnCZNsLfc4H3pEPU4M26YCaFvjUDPSRTz
6OjTaRgMxMEKZJ+kDYEEIcwxQsSwjBQV3Nn43QjRxXyiHGpQHtu2710fwHnNKK4lGoeosIgM7HXR
j5/aag7Cwk+72iEJhi5rZJenNlU/CyV090zGXpLJ0LxY2PSr6ISNy/KQKETMlJy7E219WC7LRzSg
5ouG5qHozHnTkiRiK0TZdZi/yxQRJOYWcm0nMg8D/FZgw6NNL9rHwYlJFPpRZpAAXRpaOJAmGytL
PeBsZPYNpepYdPJFV9PVKRIy7+dhWPEDu5De9I5oECBrkbsdNY2IVeKAVno0hkQB19WKHdbyTDOS
0yj6jhH7McWsnyZCrS5wimj7udmhEVbFjokoHUwx7TphtscgTPHY69cbW7yn4DbPmNXXGTNTSm/r
obHCP22XYiEt9VfkSDahEbyxUV+jnwsxqPCtgBJpMlF0ECluckZ9c14iqx/qESWdU64nvfrIemFt
TMXsjxmzrqbUV8v0x1zy+Nma0jUQKYy9ZNshnaAMNieb5D8HZ1ibi4dRgdqF4prXIw2aSnpUxHGo
cYXnC9qBpvFrjbRc0opOSTcI/raOn0/O6ujwrJiY0xpM7VesFGJNvtxmkHO+Vk83Uxc1tzLUiMyk
G6BWWUsJZGdorcWxrVGRopqpL3aj7dqweEHKEmyopbeGPZVH8F17M4o/WUAxUi3BLR5zD8AWwWk0
yaPFcOlpTc3DaLZ4SxbkvMpS5K9dwShJnU4J5tCL5rCgOG7wJ08Ufn+TEnjXRLQqvpUETeHQ0lm1
rYb0GU170dvkNcemtmmL+Mg+GuVZjBTHVcfMz9XqQkrfSgcIB90Ddg748p0VD/M6GgqdYC54WPrc
47AJsQcEZLgqNSG+cfShwCa8zphJolk1NxjVe4++U74N2+kjEn0JmS58HebuMLqx8FA5zDhvHcLS
NcK0O125WUubMDVVUY/VN2x3/cq12/Hd1NvljKbhNpRWcZg6nqoWBQyWxRitNUe6FEmufykV9erg
ZDrihUVqO9X5tnKXdZksES2uYXqPKu3EgtZStBkxKfPXolwyn1mGhskkaI82BUYrdUnpwrCcxld7
ico9mWwpV9IUvB4mbzIfvnq9j7E4UWUbXfNhoW2XJYkKUZbPr5jHh54U3AtKSEL3qsXvyANak2f2
zVpjvy3CJFX9OeuG6cjkpfAL3X0aCiSautO8pUv2ZzDY7aPnFcRLu7vFWTY2biv0PHDTc2vbqOKn
LclLMW37PYl0/G5Vch6x2hyYb3TLsI0M6BKzCZk9JKr8Hghf9b4xKsMN1i3Tqsy9OFE1rA13Srau
xkTBYTHO8j4903U8MX5y2fqbOjsRNCSyk4nSR3lW+UKzhe8+EiHSjUl2+halCoQnZzZ4Y/HV4kql
NMUm7YcLzCORGqhFK7S0VlW469xuaMwmEXrxbj8naFCmZtzapULysYVGh6jB1UAI2dkGH1gPzb5e
pHCC5UQHs32c4oDdycd93p2W1YfqZv2ZXOP+PKv1l0N3QEMDDUOAph5h1xZf2gph2co2mwjbOdHH
pI1hHkL3t2nKnHfG1afVUuXZlgztz5R4BwROpVyXQBxMDrk/hJKlvpFGDfUS6VLBwtUSluWW1xC9
hc1rH/1tu8/Zhcemui2luaifQ6ED+MDXGBEJPTUgHMpSGm4jjTzXdGlBnWfdrrLD9GLm29kWSGmK
kI3cZIAfYSuiqrQZB8gk+TwpB8R4JyBTy6oRXXNMS/EVhQxItEh+xmmGHRA7eZMdgxDvgakjtNJD
Tk2hVppvV9kv2yGXYXPNuCR1YEg0vBlLorFoLvpboxeD3xlWtzYUpd90HV8VE6hMA6i/qyyZbX4A
zj/81clL1sRuaIvo3cwnbWvnsenBSWKPVdqIToIB95c1TD77ymAXkx7q6cFIMrdeNeu0aP8kjhHu
jMqqdjpiIZQ+uxgdSN1b4ykbz45mz0ckeM6jPGXonFlAhW9jzbi9XtJmrdjo3G1MLj5ivgOwQNap
PrYPrt6wMA/ZrTfsDiF+yjkbhqdJsNXXp2A7VjYUSA3Sy5yWKGEcsanmorg2RbJOnfaRaVh7zfWm
vHROimalt3Zos54do39OkUvjgqgY7Gp1vTIjMe20TArtSF/zyqxzfUauBjIim4hqG9E6SVGCU6D6
RuGRHqnmmVvG/Bg2H9U3yXuqSB24uPZnHnXEV1Z6thM5+P+ond7RhDzMuf5hSbF2N0bFKiG7jS8K
mDA1dHBps0gP/aKtnKAw/apiKWBmd9Cc6VLm8DmHWXzSnl1pVZ5ulyW5hF22HjRm2FbTG2RZ7ye2
Lkqe+AVTj7QYvqAU75UowJ0/ByfQyL9oBHd1/Vpr7rdomH4V/bZnUpSOzncwlr9RhwM+/nCd/jLH
0DYHyo3XxrVwtH4NsbVXGFNNobGPLRfyc39RVHMfkAc6BN1lmsZdE6nrUCCJ6VLlZLCJ6AlEcGgG
NHO7oeGx7WJnReztVlmaDZFVWxL5Xq2p9ZQy0dcqkiwUzST2LsvONKyb0SKScYT4tvqF3PHuYWor
8BFrnCdDtKn06tHJ7WdW2g6Hx+/AxhtrTvsGi3PT9FGHqz44SucR2kpCFSVXg3TIU7WurPpV/pBO
VxL46m6ay0OXjLfaDB6c3IrXhak9lVpzbHVkmDFBA5AoWWkN95jN8H5m58CZ/be3XD8MY4wfDMBl
Pw09yGpQ+01F2Gm9mBunqZ468tLG5jF0GeTU+XMXXi2m/cjAcK6Hx9owf23z2hoGsAp+YW20REhS
d7gAQfhza5Cp2mb2WptQZvi9FNReqgF3E6zxxLpLpHYzg/8ctGIzKpHuA/lAGDWSRyiMwFOcwM9J
YMc1rMovCENTAulIjrHn+CjieF+WjP+jsFjNVbyDy7Om9NijHuiQYtKxXEx3a6G5WvT4lJtt9wcU
SuygLyGU8nVA3t4V2sfUtu9j0yJQ30xa/YWA9UXB5p/eRKDp50qpNrM1/VHceb84n6YQb0FE8CV6
6aKPb4g3PltzOivsruN8Yfhebc0p2lVt+W3M6nXQ9ZPdsGHBFODYETx2MHbF5DxjtzC2Sqi/Y10+
2bOxS7R+nw9PeSe9ZNWFDb3vYMDzRmMmOVX4VkHy1JDtokvVsLguAXKc3JixrOEdV4o9FVm2ChXG
y0mJtRVHE9+GpNugf1T0/NoGnCmVzvZQrSgehFV77eRe8oPFnlKU9OCp9I5mqLkrtAfWqHjKbajk
F1K/1iQi2ZrqQeHx+zIFdLL4lZZ5SCFutHJ5M7rpCWjys7PkD6KND3bab5hPbazeOo9FJ9vCFxW6
R6OLnNG5suuc+lyL2tMow+w4htlhPdAaeBswJ4PvYEppofo1jUPexh99qj4mhGrOUitid4fEMm+2
0r+35IxyEVoNQ/sLYPBoKsXJtYktXqYzr/SB5NPdRIinquWfszDOyuycLbP+TafnRsuvNYoCPDGH
cHnp1Hbb0Hhnf+eZjoOrDz2noV1dO3whJmsfi2Tt5u6h7DnTEMizd9skOagtZHfbLM+vzUTuLxP/
sEjJLDXnjyFK7pfMAttbm7UfraLebCf6UmEXB/kO4NAfvBe+ahtPOfbfeSy/VSSKZLKtm6F9xhYZ
pdnFRR+nisBjdLjq8nzvmPFjWaSyYGRS0P4FrvRIQuynSmCnM32Krn4NucAtqe2Xnf3cZPZPF+FA
WXTnZcjNF6T5P26nfKOmORSCaWygrkvXfUjQatsjcrp8qyagZuXJghXio0zw6jls3iITuTHTpDx6
B79UtDjYDACJzWDupzo8mSXggWFUVtMIQmGx+NrPeYs+1wkRdf3VR75yolbfion+VGrJHbCkoWrv
Xee85ARgtYp7nthMFJX1PhqEus9I6qrh3KcGOXIfvZJ8FXwmgZs+9WXk49t+mM0SHoVbbHtl8hSV
Gt3qn7hghF6oaGulmny3Kg6KPV3tFNlgHm1bo96p3bxNKCyMBO6RGzwlSbRPTG0b6vOptzi16Qlb
/XWi548XtwKtLxJKIh04ehbvxFD7kKjoISjtUTE/xZlG48XR2Y3QHMPCFo/wUgD+1zjmqgzGVdpH
Pw3a33qANoGdjbLdBEUyycBTLpjZsNMcrBRmn95qrq45Su2V5eqrWZl+8ix5rUCrbUPIokgKURuj
Q55h73t1qjw3LJtekFenudEPtWpsSk28LhVn9VyhVY3VDWE+WNzsc+c+Vkn9mFoMNtqq+ECcthFJ
Q9G2XBfTlAAoBEzqbXRpOhn1JrabN5d8tNqA2mAlBZWpCbMrw6uMHC/xFOaoobKjI0fywMiFg+6E
mtAinKoRrnzXfmql/QjueQF7WMTZJe/yva2oW60bL4Xs5BMKi8PZ11JKo6leW+mLOZYvhV0dZzE8
9EaynhkeJG3x7s7Lc5JrT2aFXaeeT9VCgtiI7N0zsDkRjU5JVFqMRSHKyY1eHSzbkjLQtHcdFxM7
CdY640zaOTibVoYuHuq8e48MuO9IuybzZhnjtRHFe5RflLg4JiYrLtWfCmVgHpG5o87pjXcN2CaY
PdR0KVsDe1NbwSGJmnecPM+VF0HfCLlGDJM40Xo8YzTna1+2r0Rr+k3cfjp2eGIDzE5rTJEfQvqz
H60m6Hz5bxXq/BDJwN/ZJvo6Vh51e52L8gdKnp8Y9xMfL9SOjROfCiPb0TJ/VSraMOj/tro4FNC7
06X0dXd+S7XxceDV9SwUWnGc9MF31Po3TImamXW4otby1tQFwtbFzxYCoY3hatuC902p8IWAjkqi
cCWm6UF+XnVffgz28Orq3WfeZmdcJCTlZdu+xJFT3fSKCT1aIZ31uDkV809mhn/jJPU6NfsKhBaj
isFU6ho9HmpKYXNJ4nWA+kPuEZk3G+uIlFdvpoqyTaI6SKq7hIp4KsbgUdO7AzwXYrynemGHVT51
zdMSML2eNS9T8PcJpD361O5SkxR3Ld60dLJxlSPttoCgbwoYywCoCD/HuoKbf0NDRWru+1Ogjarv
FqO1pkB/SsxPtAIXKlc2TFnJjm1+zJa9cIsn9GhcroblvRkM3GRltUUC4Vt2cVEV+4NBe+pN3bCe
jfwnbefD1P+GgPO4gL9mA3AuI1N0TtlsOxrY8yaNvmndA61TEsaoAX2F3sHY2FDVY/p316aNXRi3
nNYNBGy1w6nkXD5kFgV6OjF2jgfnYKJqUPJYPdF1ZldXEj1c2zux0N0u8WSUCfsjUKF/s664S992
rQuJtVdICFi4fhJFKsk57cY0IvfaAbOiAcKlrl1widaU8KB3w8BzLZz1/VyEXNXmPRWA56yHzhVU
zh1Zq237NJV646PejnyrDXe9jWWpjcJnKoLvJTLTTd0mzb4faJmHeDJEw1TWcBAg6hFEfoytz4nt
XgOt1rejaVzt0by0TYknzFBeazeD1BeGz4uCeCkoXgMLQLLVgf43pp448K42d0kFkTADJeLdw8qy
woU2KgEgyG1tDShIOraoFjK84AxRAR8CHShABbJuNab9bikG2x9KPWxlkRc0oeKb9c1SVNJEQf6s
9X4gLxRheB4SAdm01FOOjlsapj6CScfd1nXLOxTPG9rs3dkLKuGu3ajeg9E0XsrsD0OGr2Y8E4O8
Ql750lQ9mSmxsyOFlYlz4Ks6Sjl0plTImJAs+8EVJGPbcobDEJGfxRtL0yCFHosSJSyTr6jK+Qbn
/d7SgDJ0ogI8DlxxleT13shq0lEU1YfyNz8QsST4NHogkS0aoyAJPq2R7WkYI7xT2gYMjqDmnDiV
jBQJV2kPiCYH6BLWFJIzZOdHq0yfsj77TQZihjK33bg2T4+JMouafY2a6S9x7yx3b8j8qADKhYDJ
FyUxX8sIixIQnKdWnslNw1ikcyQ3VMPQnMGdwx/XeVNo09woMFk2qMJTTrYGia4nbfd5T+apAZ46
l5pYHFjGM/kcrxGCdvMKwvgoquJSFY6fapyy1gCjow3GD9TTP4u5tZ18R+wfFB2FkPrFxOdP7rBK
h3dJvF5zeQetsMRiULxWI9gmwsP3vW6COKq/WeJOKnSllaZS4ZrNSFpli3dDwxdg/NFQH5hXAge/
c50wdUep0adyYYIjhJC/vVFfI9PvkMoI2TqsoGLALEPNZ/xIbxXvjyQKghyM2STgrod8V+RirUbK
1iTnjJE3ku0UaZdOMGlC81jZjpN4Rnj2EbRg7WNyQKt0b9rWHs30S0BgEqJu8MbEccO5i8+j0xNY
q3c7vSvZJkw/lFUyKQtHfopNo0RPMGYAKtW0+NDcYe8QgTuq2m1M4h91JAl7rp/CxPjWm/mUQLxY
Ax/5o07WLnXGVyOmKBHCpzv0oo6sPm7zRynfjMGM9gErb9vZ7crkm0xLGvgmDbsNZ2ME3YsXi52U
6qJOSZNlVUwCsoUSnUzzUD20SXUjd3FFE8SLhunMkOvNplvoLfb0G0XNY0zXb3RuzFDWtRpsVKUB
SLE0T+GUPet5f9FgiKhJ9Fj22dHqguph7NQ9HeaBKhGuAP3qgul+t6oU+4BlllGI3expTv/YXbBL
pxBNFjzTGGWSO3Z8E/RTPWRfIft7oqSsxzEdt9OAwFod+ce0/WQDXLHTDyvo3lXVunRK0/tRnj1h
o07t5GcufsOEhkbBvtHsaKcL6yhy7aS4tq8biofsJ/RAiJ8bcoF4IfMOQe8XpuXJa2eBz5/A+0pN
shWZZ08tSGJ0w1/oabkyqgv7GJDG5EXKk/MUjniBETQeXVVDiVJVv1gfDjMzxWbRz2YZPcad+HAH
9yVAlE5SFyaMMgY2M7IZaVofo8jVUczGy5vuNawZKULOrF/QKF8SMTgrt4l29pJJ2XT5mxX1XpuK
K0YBP9Y6prIm3uxOw6ruIiFWUFzT7YUUG6gCz448QBkY/7l1v6vIu//x2H/c/Y+/dv8b//x7cbtN
Z4PRUy6NJfZTnJQaSBrewqYGbR5oeXGAb1EcCmYFjJiXW5HgmjEzAFS6PNxv/dfh/+KxieEJWea0
RcQYp5D1wvIwR4u9RhaQwW0pqoODDuefw/0uKTjdXiwvjdoPHUwzvTxg+OUfgJ4J0DEi2BNWdLag
WDWoS+TTNSfUM/79ZpULElDuN5dOuwSmM20CJ+ai7OZTfrgfsJD+91stEFU7wHGWuaSHVvXesXqe
7/1p/nMzlb/lfr+aO9mww0ZZAdZlC0dutgzP7jET/XO4P3a/e/8D4YQDn/v/+ONW3hIZ1AjWi3EF
xa1U6VnyYFW8AifumGjG1YEJGqnvJvw8vDwoDNKoPjBOrQ/3W/91uD+WQ83au/23Uw3XQBl/sgxv
st1ABgmc9MEJacchhP1eGN+c8V3MbADQYsUjClRzl8L09HKabxkaSWKF6VXp42/aOSNVKgd4StD6
S9B12jyvXRcYzMJl0rCQxeYTRK801YJ96BSXIa7mQ2POIAdULq7zcE6bCXSHJaYVwt2PyarwCLAI
Ui0DsbPe1GHODgNFADaP8owkC/VzO8z+UiLnD8GOZOlfVdQHY3LMg9uPMxKq5eYkY3rQzaA7RiX5
mnP93SRRvRuKAHQI0/R2LM5tXfXnzqxdrqj2kSlD6dGc90tr2It6CLBla/waHV29kvJhljmQoZDJ
JXtSwVLlKO25nLGC5ugMTdjPe2VUH41Ra8+D1Zy0EtXIgv+80pH+sg/3XpAdZycVlXRYdMZ50A3j
DEuAb78xHQLFvixG9VfkaezzV/ozNrJ1XpinJo5t6WS/xt3k7IVmBA+pHrADwnymTJ8aUsOVU+m/
rd7lp6Jk/w7x6dRHbFn4f+JMAd2CmXc1dWn/Rg1Xarf9GqcGb6xRFhelXYrLEv8lOMBCdrwgvKa7
mAxq6nc2nwp8OLa4aofHOs2LcyREflaVZ6ZL08lawmYdVRkjFdptBRGzm0HDzk99Lk5I1sWJHuk+
jIubHtaCVlY9P9g7AoP+GrQIFkZsnl27BC7qS4h9gJypmYWJrWq+rPFhsmXU6fdrFeVmlM9njODe
XLjkBslnwuxJYTrH9kZTkQoHwum3d0V2CZ185VZ5w0rkZrAw9XfWO3VHm+6ZDYivyg+RiRJKEwYq
OTM5fioqOLPS2jb8+2P//PH9T1BS4oXvS96Y4xLvisrI4C/mb4br/PT28lDiYiNnu3yCm0MLrTlD
XjskSvAyTbDnpi+7Nn7VPnme8/CUkm1BHX0cJ+057sLc60ztFVc1UeJu9Sl0CBzaQle2Xm7jMvTH
PDPWpqKSk8xOUbPBnTOA2SliVdfZoTLih7Zgn5fUmKuhVsYGmE2BbSZWB2tViuHNLPXdQF4OZEe9
wkOHSzhCIGsH7FNRyd7qMJtWZHKZq8IZmKBow7PLWqVMzuMIIphmw3ytiXygoXWgvAXCgEXY6azX
MRhPzpx+jIrJNpXCU7Xbq5YjndGaQ7ZjtM22ZHL9wIJbMiYtCj2juuTi1DFGBcs5uLBjmjR+gru1
hiTALl8QpAjvuAN5UP0ZazZhIlc/+wojj8hdf0SbuFa0o0N0kxcsxl+L2s6rNUIZrXC6BTFX/nkq
6fSF7QqDwV6zrwGqUYIt442il9NxTBdnNeXDe28bN3O5LRLsETXhtVf07CFx0WxkgHZ0PfWqAZ1x
HONwVc4qzAsuhBioFjLA6kF5Cyomr3pUMNtNy11jLV8B+CkK1+ZG4i2RqjfLOnPFf3a7gu6wKF5m
jFjKbDzUtYZ02rIfHS3aVx08Tu0KJm6mSc7MonS6zwLFR1ra82YWlH799FtUpbtHHatclQkoadUz
UlN1/aghCrXDardA6Fpb1HloQJLLsqgm9mPehmxGga0/qAk7ylbf9wzCpkLrvbYDJ1oW1UojJMMz
KHKMmDwko0QEW8HbjeLxVIZHwS4OzaAKiitP0etPOHGMvP6Fn/Et0GZ6PbNKFVPNtkncJ/w80y6y
dLyihaUd6/BriDT9rbdouFjtIYdMv4/7yVhjx3rTlHPN/qwqUaCYTf2T1RqX6eFQVtFfjTAtT6i4
lZvs6rI5G/SByjhEK6bEGkYucDMlBbQSpausYQWO2uUgt5KtoR5ni5GdLmI89Q1K74aQZSzE7Vfi
dHTqUYp7gUVZRt6UF/44rV0cweYgVaP48ULbKC8T7QRPn52dsKHnUe0Wt6atXlBMfQ9m8pv0PwTQ
WZtBn4O1vYQ7rrvmNefNgj3i6RC9NxMVP/OA6QXu0rzO3FnQO+u6zReRef2mpr3c2SZW0tolTq6b
Llo09X5tM3ysA3SBqUwssL4iUms2FhUlH/elQl79EVjabx0tFzvOdUALjeMnU7sqmNB7TeSq/jKq
fLc7eoW2zraZpkc0VyETzV7BCRGY68ioCCWNzJ7n005rAooczw7rR8JtU1/Rsb7iNtL9Rsy+q5Cv
NYCqVrLlWVkS8CZY+qDkna2yi7ehqj1FFntmHVjGCm3PsBKgBjCcsX/Lit9JSUevTWbKYa5stHTt
U2Ih0SlxcjgmNoMK5ZsLkN1qG5PZGdovK3J8oTefPRzPrV01j7Rl3Z3haJeYoVRjRbdMQj0NJhUE
dYY3ZtY7OkPOORQYpNuuUvcJaRVQ5/p85wLJ8B0LYlyZ4fFqp/FgGP1fu15ecyKA+bftA+HwD30w
J69Zf4nM9iechuca7QEbNTB4oxr4TaBu+yS40mUB3xTWdJ/xgXG1MYkZBDIWhNp3o0yjl2uyWqjt
35IOsMemdPQnSSKFSKpKNOkgIaUptFKc9bwE+KVmYTpe3EnTcEZ7QkJOY4k7rYt9yitbNR0eolki
UZXwt2hBpHLNM4CH4QuNWXc3qUSpphFQ1chRnRP5C2tNAldViV4tJYSV4NWZUTFgVlW0eNwkrLWT
2FYhAa4QxtjCwPug5Up+wpnuS7a1JPRVlfjXGg4srh3lYEo0bIs6fz3cebG5RMcKCZFNJWU2lWDZ
sXwj44x03Psj8rBIDK0ePRsSS1uoAGpha2RHu6lZqsIKgG0Pyfafu2hOto0J5hbgh7mhyGa4KDd/
QHEnCcW937JpIu+wMvizROzGd4ru/ebS0HDOJWTXkLTdBezu/fH7AawPiRPQebnX7VR4vYkE97YS
4RvJWzFUX1vifWf6qXwFi70q0b+VhADHEgdc3MnAnQ0kWBfggnUJDhYSISxgCc8SKhxJvDAX92Mk
gcN8QA+V5BDDAQdGLLHEEXzi+0OpRBajLClWdSc5xmML0riGbYwjx9050I51yT6+HwaJQp4qoMgC
OjI2OGLdGkT7gUQnjxKinNEGWWcSrBwOYBwhLYd84ugBgS87EsMMpGQk1AU0M+aV8oi2BD63BDdD
N/jWQnCNBUznHrZzLyHPlcQ9mxL8nEoENHJHdd1LLHQuAdGWihIvltBoQ+KjCf/5Q9labHJUpMeR
8gRMDIOLpJEBowCo6W8znpJQanoL1bGDU52Nlb7V7uxqXJH1cbgDreW7jGMNqrXEXZdwrzsJwO4l
LqWw8A5qEo8t7qTs+4MCejanFE3wGKA21uXGdyRkW0DbTiV227z/wpiOG0DuUqK5B/kmhBMDgx5u
dy0B3g0k7/tzTyTc+36LUASx7iX6u4UBjk87fmwGvmla80eXmHCXmW8mweElBPFOosRVmOKRCVy8
lphxZekvXc4TiHFO6Yzg11juH6qidTzckXBq4ZXXElze3hHmIdu5Gao5b/QG43d2YqxdrR3A5+iE
QgUQunDoJtlTuNaCUGLyoQyGzOHjRo035qN5C0b2erNbQ+O0Pw1Y64mEritquyHAEv+gBLLrEs0u
YLTfNf7/3w7xf7JDmFRX/zs7xP7nKyr/FwPFP3/j32YITdP+pZoG/2kmYyZbBtn+2wzBtuZf1Hua
ZeousW64Ev5thTDdfyEfI+HMwbnAUigzMv9tjTC1f7mu5dqqblgWvjDV+H/xRghNlxle/5M3gjWB
kEiel0vAl6kZzn+kIVOi170lAvuszckA2LxcjVEc0q9dIG1VcUbdk0VMie6HKiY20g4jhAGiPWRa
3CLHkjfvh6RFFkUMA7Bw2f64HxYlarFYcLjfLadkhBydRZts1OOd0SgU8fLQs3M+xIb+77v/PAZ9
bQtfEwpkyNgC2leNoYrD/ZbeTjwIQBc8kAgAD05NdagSQTPtfjOogeWMg4CDVb4ttd2QNdCgI5NL
gbCQx5d4GuBNs4Gqz5M7InyNcpTnDmtqK5i/QaSh1WK74bjpnPwUtRKMNTFYcekJGF3PxbKwVXyr
Yt/O6bdb2FRcqOQOEWM2pprRcMAnpm1qvb0qFg81HQBscutZ+sO6ukGSGTaK4DmFifPSz+5e4NuM
kdTsDX1hFN2iMrIspzpMi5tj45A3WwyOGdJNZJ6GNgEGUprd/XkqlQ1OWD5jjH1ijx63zsLlcD9o
Sx1t1TG+TOSS7eJm3oV07g4pWTSyO1tLNKCcYWZEMm00GwvsVxKnxwjlmdq1Yq9D3amQ8e3DcMSO
K6Y9ttGnPI9rkEWYBCQinetscdBGCOjsjxzG2OwH/usQknr9P92dJXZ9XYzJ4+Ro/QavYHm4H1TZ
8rvfErLvd7+lO7q9ywg0cmUH8v7M7wdxb0jKg7LYyPxyk5b3kPUM/3k+XZIMmzDd6souewLZrXlo
WARjiTBZ1Y/Gg9aiGfbqF916Iqhz+oFYyHwd5VzZMSreQModlI3GQM7LNuCtV8oqr7ASfHUQKZSn
Gkpp39+45fZbF1Dt64BYSF+3+GXUC8YVb2yJnD224phqp5pT/j39q60ZxbyVpyj2E4z3KAXTPbTw
kiKrBSU5MX3/Ka2NwzgcSVmT9mC3vAptc3eIyCZb1cdpXMGjYCVkkQSmu1++1Zeo8ph/EWQU3xg0
CgilHm5ADycoBhdmsYy+XeRwzXpJH4QJyAf94MEsfPs3udLbRT1HnhckW8kp6rziqXgyko39aveM
feXbxvjFogo2mWWRq3HIxm2S81qRWbo75l0ZzU50DZNXi1UTniv3u/ohVIq37zI8x4/2q+J6buh3
D90TtgPeCfTMkvu8NesVQLRUP81Sy+PFx/IR+Ep743GY4J7wv9I9+SRHGBgTUw+v+mAezoA4o20x
0O5dI7lPMKQyLllREpqY671p2M7xFa0mvMX5t7e9sfkDKE9Q+tF0SvdlvSLdjrllx6jc493tYPtg
5XFX6leFTB3JR+a3Z7ymGB4nPK76ASlNfzNIA7nqL8YbrlzN4hrioTGDb94+Gui1wlX1RArEHrad
WvgGG+VwY/PdvFXODp2jzBVFw5QzCPKzJxu6kte9Fd/ipXh1/eySwLgayeA5us0H6EexQ5Sj8CmC
rgy2NF7gPThckYY/Ql/hUnO28SmbV+p1rtd5t0ZP7TwbD8o7LGteDKet+WX+Ts8MhPDlHMCNMINa
DaABdPTQ6+ynbMkyAuS9Tf7kTFugVyXr/KQbXCl25iveDbpSodc/puXT8FC/wnv/ZNzXvDMSAmLH
yTY8OBVtOI/iKkNytqJ0Bz3MCWVlG51BLHxGcexgItqr8LM5+vFeRSf1jGgk5pNYTajIMQXR4PO7
RzNaL3/hrWBM8HSSoXyxSg/2X/cPhcTxv9F1XruNc8kWfiICJEUx3DIrWckK1g3hSDHn+PTzqecA
c3Uwg4Z/d1uWyM29q1at0PwqP1gIfUY/xpF9Z2oc9Uywemki58nmSwDtrDflwRaLTXlooJq0lnQD
V6osYw3gx7QNIRHJiX6w6vdTTrlrDSrjIBMPnM+scIrU11kPmVtidPdTNe4A5dj+6XcwBfodzCb1
pmyRAjJm63eGzWwpsxFUEXdHy3uPiPF18GIpLaiUKJFsHHR27Uyvxp4BucjX//LZna4idifgIe29
WXywd+CVoyOqVn8IPEy10xLzqsyuAWxW8uc0W8Ua+ImjJ+XlRmz/Zqf+gBIIb/GnDT0VkyMT/sGJ
YDmuefMJaceVvopf5N+MWXUcFfC15ff7TJri+3RZbnGoZ1scvNBRVgNABSxpa3mJPubKGtyCMFFz
ePSxO6/KQ9xCKzVJUeRePhs7CN5EcVW+B2vs/fPWTw/CNwRo7u8gONx6nr38fXzaLyfsiKAzc9x2
12BeQfgRXxiibQiuzucoTLE2G8iT42bZEabg5xx07DvSOn2Hp9vDDxKc8BMQ54mGARt17LSZtsRE
Fjnqkcf7mO3iL/xPjO/w1AbrJTJlNpDFr47eRl6aT5h7473oL3G1Sxggnxkaj4LLy+AaCEV+Eraa
8CBSkbLALZpt/Y32+h7sDICl6ZBMZh/a4XUQSVO4LlVQwNrH8DfBRz/zWumKu6UoHptxr4l/OOwR
xxfiYMhumzmBgvLNydLfLPZFZBRw3Y7jvUQbCv+T9uQ8n4P+ITe/L4oyTy9yMVlzFzxCpZk2BqF7
palmB15DCQ1TJMMEWjDtH+p5yDT4+WK0TatEiGprp8HjCbKLCBJ9Iiq1v3TF/+C7uMHo8MHY/0WP
2mz9/A5BLMx3uBbHML0nyg5RJ2+3tebdsLKCe71G3xdx9G0IQELhgM3GGH4TFAe4k2SrHACwc2E/
ypk/i65cYP56KGqAUQflXj94vD1myc1k4xErFbsELRIkcxNebWu/2k3zAqQx0oWzjdlKc9SSEWnK
Jvkw1ot1fFI3k6+8LfbzPrjoa1Z0Zkob4a61TsUWkzDRRzGLiTNjSCzoIIvZz5eZ4FvZpNhCO1Lg
I7XM5bMMlWe5JlAlOKXO8F648IxcqPYp9mwu/pY5/MD2LRmRS+0A+acNU2n3ytSeO7j8wSpfebqB
7I+vcTGhB1CaLb2m/IJnS8TdTFTS6eUKT9yBaFVQ+eHjkc0GCQ0bKNjcYK2xV0kOGLZceUP8Phdu
t9xJvd8rBJjs1MDi38ulE6ZHhEMhFp8CmjGzPLERXV4vBYi0f0JXpro1jRW6ZMwQL8KBhGEJSweO
XpUZJsxDM/6NkqMcY8NsIkrCRK5FQiATuGkNSNo6O1E92I7AtVUFkW1jJFcNQwoZ6gceDWb0rdzK
nfGREb1w5LvIP4PNczOiUKbSsPRbVdq8pZNMz2xO29HTv4iPscVtepoaGzQTm80/QbPrN7SMCBi9
luwoT7bJyHPyR3sUvP44OyE+kutu1eyHzeKj8o8qNPrf+jG+MUHS9yWvMTvPjeLn6HzsZ2fHwy6z
k7sINei9LiwRPcOGawQQO0GRFszojOVJA6mQctWgV1jBRemT6+LAuKDG7wCbezxAwYs98cv4EG8d
pObBqS+oqMH63BQx9XnaUCvxLvBBwynAw7sRz7t0TduN794Rd+HjdBtu9YXrzy+Luk2JiNis3zg4
QNutYtW8D+8AMKzY0sYyokUllL7la+0qXeZfIoewi83yHbPoNW3AUNotz6DshN/dofxUXHJA/gGz
rCFbhJAfYMniP0/dKjwL79oPC6f2pIvY3iAhLa8Spj7QO1uLJkIVb/p8xtIOQ6j+8zUIv6IjhFVQ
tX6NHAZdceHhaltttIULkzxJXKTZW2I7yJrB/AjCbv6Ij60CTdNtOif1OwJlOkdMTpHqdL2nIuTO
EN8AS7uLz1e0MSEpn05T7YsfzmmDmUrmLq5YkT294ofZude+dS1WcJYcXOiqqn17Eb8yfP3vOqaE
bpK7UL4YGzbNDto7BnDZQHV76E/1qZZ3UmT1p0XhGckq+YhwS0UIvqkOeMzgW1Kdk28+fLVwhj2/
AJFYmFpGtK4Ocm8xg2kQXPHz2pss2kK07nSz2cMf558WTBMkPz8p7Qqz4zyFggkTyIwfExbSb8k+
uPGOOpizc2Tl4b4vvD63oerTNhl/BAgFL1WVVSrY/nh1dNbKrzHzu58qd4vhnjK+XtgdQneXakLa
DyuueQYzdzvMQKPMcl9jCMSVZr2YFZu2DN3FvwStAfV4iaVsIenrf39oL/P2l2JA1+tHsCAquX8a
jIk7HM3/ffXve//++BekbIgKFYYOBy5tIa2XCNAWbRDbNZROLEaTimqfdhlt4CtA5vXVII3/91WG
dyiz1NffpAqJDdg8bUZDjBAevf7huFy0uf///rRSItNdqgN15NLXYmQ4iXCvamKT5ZxKEa+Y0hYK
+szu9Qtl/dVsLrjUBtQRrOvWpIG3RFJOdhPk9Rp7T479f18uSlp8DJgHSz6obLet3Ra38Lf4jWQA
ZUvc0aI1bI9WFFqv4NwaGz+L2SskL7JURn4rT3L+6lKGX3Rym9pfKKteW+ulmX9h6qNv6Xji1mRu
RydB5MEHnuUM9bRtgaA8xoHNpJnc9SLsAouwU0P1eFFFfet2valZ8lk9L3aTBBC3EXQXfBlgVNac
7De/TQfBaalFDdJVqfWd8sYYMNg+rXDXfcgfNEjzhk//FoMGmkSZ+6ppHKen3bnKR7erHnSdRH+A
Oj9xTIUdpMOZNsvc7G8VwqkPeAoH6aGe2y9hssPflrzmhal8FJ42uCR0c++nykyXREWa8m//Ex9o
Usv0tPzS7eUR+h7UweR5Wr6BYY5fuZuvKDyk1Cq3LZ6uVElW8ydA+b3jnPr7dKVHTN33oR0Bwbl0
ECPf8EJ9Nc/moFrBR/NbPKoQ+qKFCSmqd2nDxUPKQb/Dj4VgHwCzhilf6zNGBwzQ8FMGbVxuYbRx
/h2RyzJwph7eQSycqGKfLre7bM0JQbCZ+8tjuw53A5TIt4mAH0RomgkdERat+DPAHYxN8tqUfRv7
JDyRtRWz5dlGQYaOyw/xUvOJ3OZ74JYB7lGIhZFslZiRW/FkDm64ZVWSJJ1/keRKT9XfnlzOgUst
ON+jNbKPRdvgXbOgka3U1Ywh1i6Avu80brRe4J7JJNrsvPaLsBHlh1etyKOZrNxHxdlYxhc0YuHc
Pp2Mn/f5xkk4VYxkdgrBxhrn+4n+ebEBR5E2EhvLGfEdyR1YgTHkHZyYHDs0AaZ2EvF+QPEAdeqn
9NNbHdDhU1Nh92Ayr005yC8oqCRbWYcbxQlxdbWRx2O/foJGSxYoy0hXTL6lDtbCQyjJZmvsxBUa
9dHvLvEeR1btVq0Zm0Pf3ReP55lBwIKI6x/NWhyD3tFiK7y0ASvT4r4YTv/FXHHBXb5NA62lGjny
D8YPJR2VgPWxxefARzGjpD7Lq9ofb9yNyjPcch8ACH3IiplcEJpmO7qX7lUE+tFDKV2DRiBhDy4w
8F9JJ4rzY0ngQWhz28vCxjsXc3YYgrA1X2IxH09Mvmgbd4Qkr5w64CcOzswCMBOk42umdH7JUj4J
NSLqRf8bFWsh7JZwDendvyn+aE9Vr1y9wDLs915TUmdJhwLpH8QAjAC671X8Q4veb+kjxdAaHvM2
6D9h+sCGwNA0x/cQVWtlwTOlGUKR2H0uvzIEmqgszBl0MnY12QnC80sndnPF67jCNB2YibgRyR+f
JupGZPM5Dvc84+Bgt/wDK7pw9jqmoqKNdHX8kiDmbBgrvfCWxmoer1X00H9BEXDuOLMwiH3mMQQA
4oZ3R1AB4U7zvfxikTwxtTBHwaoei9lefjXTMYPHErspgMQd3yQiVT9KOOiJXaTUapv+0LxBkNeQ
jd5KGbtjNkneF+DESj0Oqg3KFR+GB5JuoAw1tMCxpuUNtaKgmXnliL8kWzWPCQkvF23YoRCbOb5D
CwWY/teAf6UuuobswRgRImXmCcA+YbQeduSS2ZrdfAW6i1hG2S06M7sSEeDFe40s9c6cb9nDOE3L
tyxxhs6WJCtNj2nyTk54fiM8jWF/X3vhsGvGF8zyGtzFb2PA2Qs4FG4DwZXP4tJiyHkq2PRoHAAd
wAlICK628w1jxXXvE/Jtt9xOiL1HYC1rbB3ubv2THHlIwsUZYynSMOYFc2c3m7zsuTYYtagmrjgX
XA6O0EUzv4LRfMmOECaqXTlcQb04iYLl4WlQKjgcOfWX5mhvIGgMy248u61ooqHZq4fpUBimimKf
XWnbUCwUprpGF2Wzml4vd0TfwX0k1mq6vHYKLATO3HkeOeHG/Ew/vvj27LBkGpRfnBoEscUx2w0C
fAIA8Ma5kHd10B6K3RkWLi3iL/Emr9w4HC2+yDDD7pEEo+m5xn9ZBwklyUAzC8oIdAFUMZrJ3gWO
WAi//643N4Y0LAwnLVH/sEXRIjogM4vlhj478Mo9lvZLvJ9hDyGF09BqrJ+FnxVWLTuEvWB5b1cT
xDsPCEv/5ajVByuaPCG9q8STchWalwwWqokm0Wqa7ftwkn9bbvOZxw0ju2xwgMTB7mLBlmX3Zb8/
OPxCRUF1bhqcrzwosslm/3yDXkfvz6S647E2888nKWpMAu4Ni/E+PYYdTxobNuz3GNMDZBzSLo0v
4nKDUoIYmBWjdZKvNJZTsaJD5VoJaApkd9Cc2eepFTB99RTUma+NfkF/y3vneivnBu+6ylGLLYEm
5WZBzI+j5bgmOOW8qjqLAPZqdPVs37EafyKH9tglvxjVP5F6qvSuTo5W+xM8ycapO0vEAWZFUAWf
mZ2FyHbu3Q6G02g++Q9/+YW3CeAnNzzod8/SD7VDgmlFy1Kgq+TYTl6FkRBYUWHBGk0JJMevgL/F
2Mdw2/SINROmTQTG7zg2yISP6JMDS81d443t1xwc9dqza1FDyZvUIGvMGn6l5kwcc9PTXb6JFw5F
QMGOLumnODbhqvBiN1oeuCmLm3IJj+FF+cF+X3vrCfMG2oRljbDXDH0DAw+wX1v6jg/hphmtviDB
weMZVThgSxO9WEVOhSleCh5MkvxYErfhl9oLI5iW4ZDVgvqclNCq9+RQ9JjfmvPXyKWgnDu270tk
RFeo0gR5EDV5bNhIXnB0QrdYrOLSdodTc1HX2WdyEh31UaG+JEwNLtE/QL8bVtINC4I/o/ZD3PXd
p8VYJ18J43dZ+I0H0eeT7VdhWV44JJFqi2cubNC9nt3ml1q8x4CLLg4HsHInfHKkJ2v4+Wt9V94l
1Kt/GGLhCDrrl7YdsONDwe+B2CTcQytYM4jP+ZbyAlZFIEsMRv+yN3r+h6YxcaPak9E4kVXV2cNl
cMJrxhNAgTdw8GGU5CNKyTY5IRF/T3Zgw0ROLqLoccCBwTEhS8nrcSv/seuSAkUWLM6UG1ZZe85/
CK8PzLy2MchEVLydji0GZr8oJ9jB1dIqwYHi9czwY/iFu7WOD9WJ3Eqn/uZN4unTtFvA0hLxdGNW
62ClULp5cHVl2vaHfq3eFGfcYBXu5vDOZhMdDU7+UJn/OJZJ9UBScKH0Wm4SmpJ1upX2y/kwwbIH
I7cWNsX5iT2qXvgyaUMMyDD7Wb7KjEDahPr2WdL3uC0mHsWW1q7/Mr54OBEr9jcWi/wjtzbXz0T8
fg3WMI9Z/ZfxRmweD5TN5ft5pO/ztj43FzbFGPwE/OY9okxw5JXyMX8Zt7nxpksSWtmDc2mp7DEW
eU7fHDSU/8F28cDE8Klu9G+qE+Fp5ZifxKvnCR+R6H15LAF0zgnKVdgaLLet/A63PL31fveb0ves
0z3hcUfxviRPfZXOZrbNN4rmQECk3cOZgsjZltB0iv1V6Ri7EGtL8+mPDh5QORX40omvsotY1yy2
kbPwyZI6GJvRH0/DXfL0LZrVkmYJhvGrcsBvgSoeM2qXu1GbgUwh5VBdPFGXfaH87s/skc1r3zDT
L6lGcw23DV0v7ROYsw4Rl26MnY9qsnTqCkMGU8GebLv04GsxDngXI5tmWmwdQP0FPtezSwaa3FnQ
LjFQFRzMcjJ9VaSufu46M9/omC7lqOfxj7Y0HMYNW97Plu532hqD+pKNNQGLAm1Yd5TIsp9KDgUi
3nff0rpet48BV1WX3B75jjkWQRKvirlD/05zuKfrozA9oWqSHvBrVsWFjm/DQIDUMlO7VOxEu/QN
qX0qYuuOZPLVajQfIkgrm37o4/TG2hE+A3+4j38iH4+07V11F1q3+26vqKeIXUyPFeE/+PMScnLV
N+IXwNWyx2yUHG3Je57G61A7y9YFuih+CE3ReVeg+ZiPYJ7eLtbq7CJykyMGAICb3HCnxKvribk6
iuGXMV05WvK2xdutA055LJ+WuAX3mc7TvF04mqefq3somxEjKIpxWHsZYAwwyUlJHj2fKFoN92g4
L7Fdmiy4eASDyFuQ9G+/Icrh2J7+SXdNC4MD5hcEJuuSPQGRs434aLeEn9bS/hZXhh5B6GQhMXFM
AP3osJh3Umo3LAuLFJhKv5A9VzYuLMEnbXCKqgUBG++HA9qGjuMjvxXxe8thflogit+lKVnhHXEM
7lkzyDQBBrUZ4QgD+/4kYSkVUGkQL0LbSYs37dHAYo/OA3PQvwcCcngkeKAmUyOiZseuDaOeaUb4
M7lwCV1mi4fqDUImecSO7JbrjIeHUpmDJNyRL+kWn911+dVu494kPCn8JNAIVyC23+SvmMzsr/3Q
x9dBxaxP9Zp1s8FyDnLo3+IdX6T3Zj1YPQ3/9FD+iFFi2DFHr9noE9tVf6m7PGn9KjkFwgHbnK56
zTjnYF2Lh3l+4xWf3Xq8By+RsMlAUuK2gfx3nhCs9YT8a2upICQwGdLhs532ljRjq2VGrzPrIn1B
zc11XzI8hpZYU2IGRZqhoHtzc4dOVs0M3SzGRCSJdl4eevKrjmAmCuOZPEnkxieFohxtGDO6+6Jf
MzXFrQy/80aAEI81ha1/UhwHbyoxRSgNV8OagoB5IY2f3fMAfOcfGdiaYLNb5sZxufQibPn9+kxW
yqRTwJjxN4YsryPLRlf3SYxYWJsE3SVMg9M9A47BAJRm+unTuGDbw7P4Frs1zdcufMBOxygPe1jo
yD53jwo4ORI+i70N72AmM/SIxBz8E6uKzOU4c7rdcx8vdw1qDVir1KCYvFihx5b9xselMo7vVMsZ
WcMYxsyFT41mfGqXjPjqa/ITqg5LPdsmluHoHyABGnnFtF7ATNmRjJs3xqftO5ZLOiJcw+vf6eEZ
KBofNbo+AJP4ViVvPNJDwSdwhN/hm8AuHI6W9utA6vFNX2cP5N4c35xwmWqzufZnBKq/2ZF8u3Gl
fReqWTnJ051kTHG2sLJVb3lHmQzxkBOWJylxmfWPE0Jap63tfHJZtK+9mptP2ftuV7XLNJl5GRRm
yWy/OUAXFpq4S6E7eFtRpuHAn9jiFUbqXmA7kplMzdQ21YDw14kJf1jgwmvjmjCzrgXzeUHUfU50
lHcOLEA995+PFLPLQ3kpCl8TfIYLTBykGMwON7eVFB+m4WrEDv7IsIVwgsCvS5Pc7isB5/FU4B2b
sSBrXXGa3bTLV0SQ+UBHrAUqO2y5LuCyU2S/qLtn7YB1yHIvrzkelSuePG5zwzehJI8Ku7oLQT84
M/T5NgI0ToCl8KmiFjuH1/ksLcxu8Yh0t+UNMoZglOXr4OS4CLdW/DJ3LF6TKk1dhU93RkgNIeX5
UN9Up1mTYNPFVn2PIBvEF7IYFCf6HFOLqAf+v/AnCL/TgYE5A6MBA3XNBrKk3FAY+ipbhqdYElmB
wxjr3jGmvEgHYZXtq/f0xKGOOQfSIhsL0B8GRjH9KDYKKwYOmKb4yVlU9vF62KstdllW+hvcxNtE
70vhvao+co/gF3t2QHUWn4Dd7QP8v1yTdQS3Xd7Uj9wh5XDVXqIzH0exA4msP179uULECeTG537u
wv24yz14+cxT4teEDo0ji4baLn2v33k0x3cWGRueXLnL8+Kus3Hvx86UVkaLecO2Lz5EIIyrChhD
TMzoQPtMR2ayltZiX22Wv/liQ1iEDibErIwjmmtPuZP5zeSjNElxgErcKXCWbC8kpSZukaxjdEzl
TkLyo626Eq6m05HZMTLLQM/jkBWtJqx+E8Y384dR9nTiX3CRTm5knoApbnrhTdpxsNTTmtEXV0/7
N4+Ll/himwlW1nRJH/VvdM6+xtzKfxkIH3l5VszrJqybJxpDtjorujWb+rcWWSIc6aa2JS1YMfWT
Lr4+3aL/N1kC2qpMRoDwbDGiEd65O3zGVzYsZdhN3nS2tlP30IQscaOfXtkR2Pv8wFbGzZV5t6Ux
KET9Em/UTf85fScSz6AZ/zHnWLVv9Wi2FWbc3jBcSWaQFg6pFJj+5Mfw3qOqBtnVdpoHN/wsUtsq
DDq9ubMXnU25kTGza+lmzemLCKEFU0GvRqnERIfhidOtcf/lxeUvfVOG1vNYXog9RAqzYncQ8WPB
qm9rFNBPfSQ6ksNjUNnVghpYOZCmepqYN3+T3dVa0CIu6S+RCsSu8Zryjd/Xu3x2MKtdcxP9xYWR
omAXZ+FDPY0fYexLK3nptZb8jWo/+kEOToCLubwI4Qpllsds8aJNHltGc67XT/S1t/DMpqCKLyLa
EjOz7tWkvOm7wWfOUKqWgY+TZGGUcpC84Ts5tAzfhEMnmqz48rL4UBjyROdUscuL/oX8cgn4s+ne
GZ7MuIliCYIfuzm98xrtsT6KX8om2aM7k2sLsjcVHnyU8To/am8RvkatDUADuOiZIfMSK3oH9pt8
l+3sTFImEOhZBGy29D0jn3Kys+3nJ211AsLgjx5u9O2vNpjtpQIUsqAl73mP0VlhwzvHl/kMNwCD
po4dnAzuboVyGm1l9WXwM8b2L+WCkonrhcQO2x3cBWaj5yywGSszuIU35aS/01l1n8dm86qQRw5e
iAAmFJILgOWmfcv26ptAhBzTr5IHaxO59ak8GqvlIbGrw+gpX7jdkqQFLWQj+8uDbjjtPbrx6D7X
WJkd07fBZroIMVqMHHgvwPKUnUdbWuUklliyK0Dp0Hx4eMAsAPOnBZtH+foQ3a199G8qn5bx7c8L
ssVBe8uUcrafGwEDHq4z7frTzC+Kn57U0Nku/ypI/sDXPtqAqCLt1/wBi3mGDq5v3dKE3gHRjeUL
8QbUgSGitp6PC3ml7ikxk+rdWBO4x/bJ0VNtWZflOr0UZLp8ql98r8MS9JctgoUifcTQaajsb/WO
lF8qtoiKyK7kw9A6MZOaCf0ifDp02CafUAm9BZ1tZQE7Y6TCEhHf6yO8T4GRGx01djrxJ9V7uXjv
KZJmR5I9vGkNYoO/qy2vBFlWJ8QKf4vrcMY7gNchh5hKX98oG8J1MQ19z95RSwC85GbRmQLINkTM
c7sT1sl7t4JFpf6b8tM1nuTtc7KHFZV6ydbHW+TEpEF8+vqNETa2FflO+gDX/R2pqrbhNd++KGKh
jUdVMK2MffX5XPFozeCpdzghzG2wgOvMdCtw3EOfc0pjH8CIhQ93re+YX6EegMPOvj3eK6a7oFPr
8AqjQ9iqR1CBFgD+wUn3niRr/Qix7AjN9dh+VDfRrqmjU7f8ZMfGNAYBzILls9hzgnDSqGtYQ0oF
DQ0g3KLQlKpdiKfvkSpbO0gTyTvErZtdfZzem/PyMGxqL01WEQnnVLbX2mOD2XeKK2yM9zRcqW8i
BBJOZuCP+VtA12JDitnE2PpAXnPhPAKzUPVOT1xavMkzbHaCe63Z45VZd32NrwbuIZB6QfxN44IV
i0755YR2t76nwS5/2hp1LYgx3zWQKZmMVKe/yLCMe/xOw9ByI0MvpWlyqkP9FlNz0NZUFkLLghBU
BkQ/7SedatR78ZvxCM41pTa69HrVkswm+jiPUE8GwyYv32LRV7/V7wT3eC4VF3GraRg1+YzRozs9
VXdHGjhOjsrgStxrFLuZlRwGVEZ+cY79/G3Bg0nA9adw4KQjNToLPyo4LAsWl0I/NfjYHrWDb+Sn
KD0OC5/wh4pRK4Xpb8X870YNgXMIZUYBjGVXYCuX8HtMHDkA5rB4fNipU93JCn8gNFayxsTrMKjF
uItWT8Evwqwl2LI+q6wuQJeZuwJeMWtCugohakfokGelD14L9z1ySie2lt5R1bX2kUlO6Q1fUU74
PCiAulmqWJK8GupFzijhtSHP+Egv+cxOxmGNTAPbsfPkt7/E4G3wkyj612xh+d7cEiiqof8stghu
8DF9Kvib+Ji4os6CRsXOh6E+gcFAct3Tkr6n9ROdhhXNrxKW7gbcMrQabMc4qyqIMjGg+XAd2722
IjELVg+ybQI8OKcZS7tEsJB3MUyncLYX45rYPzxI5c6lIuENZ+ldCqCMlqaAF3lMfFthk/vMiwTU
1vLr8leyk+yxo8+ETT8e2+IUvfKLdhkBqAVEdhwA7Fm4CsNq6A/5hEOTlTGDLBhMkOO5W6Rfk7om
cK6Mr5MOXJP7lCXUZdRCFAkKtxcwhJKdslt29Mhlr+R2zDFcva2BzS6kusmSUQ71tkqCG+DhXTkZ
B+hJHa7+rdUysC58QTApjPLSlYrPUFk143ZJuH1yZWOO1FV/Ub/6w7/Bfvea9v9vzv/vP/HBRJWY
4Vb6v7946uELHanhw/EDqLbx4cnqYPAQsq7+fW8iycnVWu1AKgBJTLrokEwIC67hSSgFQDmVdPp1
FA4dUApfaSWMekIhSUOrt/hs0Cv++9a/v5Rxx7abFmj73/ekOeevcavr/vtjRo2hQVUZHtI2IINY
bhxxjH6k4cW1//e9+vUXVQLV/t8fU4P04N9X//uLf//uvz+iK93LIpJ8LxvZKLPHfy+b6gt2vNeX
//4plrA0JrGcrPHUqfdhvxpLunFlgqjSBf6CNyupke7VQ1OQVtd6JMxZcty2eP6pk63mTnRJumlX
h9NxDJoWkR93rSB3ea/m0T5Nn5/GIjstFOFTFvvWVVKFjATGG1EyrSIhdmqe1y7Yj/m48J4Fljll
eg8IUkIxlI5uCp8uCfvRm9smdLO4oMkDQTAw6Vum0GKnRSzamiDR0ugabXIHTzRdxGSdJ/esL4ZV
H1Gfojjh6FM5N9UuYnDVdKOfqUy2o+GzEAt5owQqvOvQn3TF4a6s4pxrtBR7t5F0NMYt0OhwyFpZ
2hhLpg8oJn50kVm8vnBL1NsTJlV6PT1QhTRkX1JwdNgp4VLoLYjHs7M0YmQZwe9cwrZoSChwpg5a
YzNwECYNYPMgjqu0eN77WCaqgSMGIUnAeKAzyhIVJRY1UYy1ZkofsUQODOW7gnhpYGS+jCB5zUoM
ma7vd6GKA4MInVlFho5dozvPzMvL5yBa8qz9xNnyE4upxE6jZYDbJ4ptDWbCqMN9wbFtFcOmUDRG
e/1CkmxJcNjwBLFEoisMOR3rHoNgHufKm/Iffcxjh4S9aIxOpDi0DWyxmqBFhmEhGTnzYC+r14+/
RJfR8xrVfX4KCjyJsAY/YpWA6+ZiOW21Z5F7eUZWsNik2bpZfo2Tv8yFNekSbBIFznFccqfBbtKU
IuJvo6y7E25arsrsT4xhPqB5p2ka04EM0uXaYBbQI3qIJDCHGiXyW0xMSde+9po0/4wq1BbSW1xi
ljAUOqSFuaUjT7QHjhKtJwfql/Gcd5OcAkrpEsxjEXfOCHptwicKFbBNGa9IbDEwMU2LwEczTNHL
o7bSFgQx9iMp0dMMmxsXKCFjprhQi2vFSnSIcAKHxFBHliFHJmxmsZ7+YT9ab0qd7OoZTESPyHKP
c56PYHiK8DQUhjwptav2YAss/5Qs/IlRlXt5ytmW4FtvyizZ9hUtUgn9dtantTYveEpiqgHy8fC+
5ywoQdCqlgFRragCAlKVzUBOP5eY0jsEhd21iKApoo1pGcuzmNAS9EIOrkxUJkWCeAhjjrZ4YZw7
BcvnRZks7ZqtLC6zJVZMMPkHgvlibIB6wAhsvu2qxORUwnbYzf8GIem2UsLOrcgL8sEqKvKIVHQV
77N1R0kTByEpc3ORWBWk20JW4Bli4T62qejNVrDkQC36tEBUq25ULkBfgR5mqPHRA4OCh7iU+roM
xX+u420XUahkDVVfXibHIfyMmnEtKfC+REgGbLEhOZK6NSmMIaJkwGyTPLkkCu/PgpFyoaWSWciJ
Ny2azoqwRffkTsndBmsZMDCG/30O+F/PSkQDnNzqmUTH5DCWjKZaZohjMkF+7ljBz5cKVQDEKhh8
RoZgZ8kkHjUla/eFTAuTjN+iJn6MI/e6WJJiIkyJAy37qyno7dfBE2MKEgD3ugLkKCjXXJU4q/9R
gCYGLrEI2TbL4eAu69OYCcpHAtwoL5hVamDB4bN3SUteDxQRMmYAptboLXmW0QOTi9hBRLfBgFqD
FTkzte4ZkI4hsoQAlgjZq0dDak3ibkkjJf7cIUEEDpW0wMu7Kmo3J2hdxq1YVvE3wrqdtqdevGzj
csjvYIbaWGiUDBGpbHON/EZ77nMplN9EubvXcncp8M4qOnwr25EURlkDn3iSS/CWlTSgS4b28xIR
sJgAttPNaUNZ8rrsb7IQnIQgZE5RCckaLiIK5s1zSX0RE2uqGduALbLQ72ICTBlkWFSqKBSkeGp9
xPckUaYXY3zJFdTu0erPYCVqlMOD+pWq2e/UqoZH+lqPZwcYPLknqibbSQC1RJazp438TcKbGaq5
IRVkWCj0S90ApCWHqjeH3TEqmyeuJsZVIbYepBmcgscMplxDyriiz3bIKofpZzUh+h4mzkMeq6tU
d/sQvmEuNjhcRMNV7E4TFoZNcXq9xXWgPVlUT1XwFlNg4py5ZJ2k18hYPN0nFhdrOWJGU5PtwBgH
jgem33ALWx7FtJha1+gopnMGHz2+yVCgRQszIcGan2Hg9v1yj5sB5OalUjgGYRWd9CSLo0mxJsgm
P2fMM+iNpynyjF/dDLFhHrCcyTCdiLIUjFGblm6WNAhEeJGRDqeLbSlDtky6A6d3g0PmC6Ym4QNC
BPfUENsMWQLcFaGUTLUGXC5nLMeECezrP+ydx3LrSpZFf6XijTsr4BJmUBPRG1GUNxOELLw3CeDr
e4HvVd2qV91R0fMeXAYpSroUCSTynLP32oavMYRo5XOq0TTISHNtxQSdEfVEoZoW5RKG/LKPcVOX
e18G6arAng8lC2tfTGbxVSl9Qih90BY+VRgcgIgJGiUMwhOFZCFw6RqaY52snfrW1EuxCqXGkBAA
/CK26Ho0NrVfzxX2ymHwFDreiAMxZYYp0GKjHKnGvr+q7KbcBBAMrhxbnsaBnnGx90YwN3nHfD9y
LHAUBZ9NjVEmEUWDW1rG24hBuz6k68hHIA8U81l36S4Lju9VS0OtiEfy6yLx6KWNu/TdjCEnlNKq
tbJ7I4+fRAUFdmBBDrpG0YenGNFyY9kFmF7yJsa3xMUkq53nJpHGU2adRpNAFRhyW9HRwBy1BMdW
C1i2ZuhaurD2XKlexs799NPsHkzERN523xxUAJWXeYBhR+ogjQCluUdR32d0oWrPPXp59i59f8bF
M8Uv4vNAbsGe4MzHkSOQg5VtDbu7UjUbnK20Xpk0xqDcFhl7L3RcE94b5k+Zbb1Asdp4AhFb7PgU
vhE9LFNLU9Ro+peZyKeCuMLlUGqrQcFZIh5j2VO/LGVPeECpW5s8QboQNneT4+ygViz1CFGDoVcb
twL7l2G0X5oBjvRGQTJu21UaDTSxRH4qQa/Y9YRhjOFBmRlrT+jipuP1L1sZ1LC0ICeJ8HUc3HBr
kyU7LUc87bfkF2+DkW5SZnjTpnLIrKzR/2gNk21LS8EKN/HOjyZoFepcpUW0yc1wE0Z0r/QQFT8h
b9iQog6z4lwCiTpdwQ3VG+AGVuSdAqWPO6ej+1LHxZLID2+tlQzp0zCGTXJtk4+wsAPGq9LGyKjp
P1K1n67W8m3BGRn0eGB/xxtWPvrZ5O6qIyHx1v1k2PhuiRjNsKRNbE4201MYR9YaB/hENuae7FEa
Ez5HLcnLRxVKhikgk3QHrRAkFCIT6NIPjVFR55zLIMNwO2IlbSRgAIjabpkR2jE56K7U9eBxlVDM
fprK1hfeiBpSdU+maca7NM3OCBEGA+xXhaC+0vmoAYmZK03Uqxy378xdcnajUx2swQruypigHKD1
TY1U0TUte21V7ZvjleqYed5h9ChXPFlu+uEtl9dGCYEKq/BKOCQx5SNRxpHzHOryvk0hG3e8Vt6m
GDVh5idsIJOHMXA/SAWRW3M0vXWTt3fQd4NjZrGU5fCkZCLgyvGGSvqkJEnsQlm+Ah302dM1L5kR
MdfQilPkVxIR8EBwEEFgxMhA9255FyChUpSkWJrMe41guTLqb4KS3p6+qQJXW7vEzHstO6cqn45K
hl+Oykg9CD78hM6On4xyxWZsnbflCAVPP2UhfCsBVdxcQ5ZAclzSVOuoeln8vepW85iotFHRbMpZ
2RtX3c5zKrEACQ/JGbfs1NPECNh7NjhEKjlC78swK7oRlKu40VeerA6Vlq2Kxn0tDK7DKhWbRKd3
BHUepVBD820cxbnGWvCgMTRTUfOaDXGzCE2FblIlzkYizE8Odm9QQhv9wTa5frQhiDgnz7g3op3T
AhNwS4Q+TRJBE0VINeoIoFX/qREMQvxczl9621Z4oBWWslAfg5UtMYeqPkKmOAbx2gcejIg8uYdu
FkHsYlbLp0HIoExWfQp8SCcbfkEVTT+fsKWIsmMHr+esOxX9rmadaONeoJsYINjSluzZnue0T4lw
WHHRgjOgdpzJ3l1THut0HY7d3HFDK8jJg8apzKD9ktlXgOn3a8bKY9je0lN4FATxkQAotqbPByj0
mh7I0L0lXZ4Q8+Ou2M2LRdNqR39kWqvJDBUk7cYRsbS0b22qob0ub5XGQCwen+Kg25LZTusg1NN1
FhCcJTnZDWhL6lnqwlqQMoWs1pv9ss0T5u7hYMzxHTdWTnaxLKZtlVodilgZzklet32vU3nXbGZ8
M6YVWrkn06b3GojgmkgpNss6Byf7UgQ5zTXHebZ0A4/5rvfh1l1NNyo+6KI/Q7e85g+HvdZQsAnV
4GHvK2D4pBSZSbIBrZwtO3ijoNhRCTrk+A2ox3uzRVoy8v5q8+fuoyc1wQoZvpc+azYQr1BAzmxn
n2IG8TAdoTJlldikrWTWpzF3GYBGAYLZWYS0LWRSp9fD3Odr4KLV4QdM4309tsnBcxuODtdirFMH
uHyQtLqUFcFoMrSecNsq09mF8V2RImMIwvaTkIQfs6Y5ULUUPR5z9cEiN8rB258r3t2S5sw66BDs
ENQVbERBcQEjCS/3ONRbrgIYoGsTnS56RLuy1XVYEOTjSTW3MvB4G4jiIsPvVoQoIVidjHzX1ejr
OmvKqbathTJRk8MHdTcdGhdC1K9kAcK+7uufkaVXeiSgZx300HisbUSMqI+UJ/2l5fvq1CThtu+n
60kzkkPuovsbpvLgdW2zLGsf7aAfrWTs3yY14mtilQ7mPN6RAFGvrKx5slOHEZy2tNXzFEDlBQjy
1FsmYq6eEB9elH3F5xluLTGhihkYuecyO5h5h1GqRTs9jhzXmVibEl/D+GSmcGqB1ADjKlFWNVwO
Ao56NRUayDfSy6mCn5FmlFptfE7VfWhE+mpe9WEZsS1hZxydDCiTmAdIu0DYURooDMux2jYJHBtd
+PdajUNkYi7MH5bq6XNqm+t+TlnDWyHM6MC28JaOyYTYQm1yzfhhofwKpwqKek51RzSizhmQwaIn
275uTcZrRrqQuVus7MijoHW9ByhGnIQ2B6rDsFBRw98YLDaYs5zPKYrQhCB87yDSrQ1bveKgavkQ
6/oI30mQmATBosyHtahi5hyiDW9H+8MN7rA4lPSkoL513spRxpvWMkxR8/RofHEUlUtqN2+E2hIA
SNSi9eIXeEuxYO21Fp1H2oXvrUZTKIYZEBfxMjIU2yoSUVZNVb1wytFg8sHqmZr1WpudutJNhKea
nRvI3LUP01b3U81Mo7UhnRZIARpI1B7Eq1QlXyEk5POEVN8oGJUVcx0rKeF09nClCo4C44SraIEM
qX70p8i9lzUDEcXwaqT5FZiRfnIKcs3hsi2bHqlmUg75/WRqH26phx/UNl+SiLRMtx9yT9LVNJsv
rm+vmU3vRbYBu6ybourqLe1MOQTDOqiiV0uz0GXtOsUFNbIw8zYdbTWWhmOGwmXM8e2T+xMBA9zI
gE2MA6uhNtWaSxejCavYOyqFCKX3H75BJq6BUrzw2Z2Mfu3juu5hGaf6mjS1WdOiv6e+95hPMf6V
9LJYMXzyh1M0pK+u3qjNBF/1WA0wxwjw1Jd2pBUIcqr3XlmwmDjLC/iLqxGo3sHzCLOM2bcUU52v
e92/ZqGLifj0rKuAuDnEUPpD6VXUhtkgkHpiipPdCxev6DYZWpC3rnfvkgyw8icf1X/VPLp5vrRH
otKGosKWWpj3Vsv6l+tWvUwDMpqEJjZoVMlHL6kf0ozrHD2egbUvH7Qa6khvr7Pa2tdFbm8dlAdm
6nQbX7AJdXFymn7OKpRp+BHYJWlRgU+eUq8PWVHc1toRaQlCPigXSR57W5O9xT4orM8oE95NFJfn
ScPUqQxzWINMhdLp4njJcjbylr2yY7n2wcqRr8jM0svh+n4ohCcZCz/h7VmFthfErNMwdfCfzZy8
3slEpN8zzwjj97osnLNLO5qqYbyye+fJQ3yXYfXD82KNK1mKn9zqNsp2bSo3ceN09VdA421V1Ggl
VGlOGw8lBhT1YFH5bLvnrn2hZcU6cCDMqjBwtsqfeb0DOD2HGakkkRbTBpsDR6Ao9gUahNFgxdDp
XwVTbSBlHUBjdd1rEIinuHAkUaJUyWGZvxjjlG0NmRx8v9EWo8J+aHazyLJtyfTFxy8UC2kBUWxr
NudauKAYgow+RxDKdfPWQU6rm5Fp0qQwddg1vIKma7hYCfB3Ol4eLZ+apYxyZvsT7YiBK9wi1r10
Gxuas6oM3lUxaJ92NyeRZZJMdDRWbly+xfZADJE4GbV95Fp7VnyyTyWR8INmposQwt8+bjgHs5nW
nr8MVMVbv4YjI1Az5EeCPD6DGOl7plj8W2xZXEiImrJ7rs929ZkG5EZEuou8uJjJO//z3XCsb1U7
G6qkzPaDJ4v45vLtQeW4I4PquYjo1bik8CdS8/JN882vh1llw0S4PP797uXH/8fnf/341Ne8rl+P
HZcJo9roQv3wX4Z4JKBmXwDdl3uXmwuUu54B4L8eXu5dvnZ59tc3/+lrf3p4+T4f2kzZf+qgDYk0
s1cXtreflPw14/wn/n738tXL48kceEpk0D4MjxiU+ZVcbji6cNz+eiwm/++PSWehd9gsoxcnmyCu
TmLhAWMzFhatzD1xxxN/pWh3lp9dpSWEUX8gKPDCss16UHWhFsr9BIt76blsaS4P22r644lk/hbH
huzKQbX99QOXb7s8FDSFNrYKD5cvRdKy9oRR42TrtISYWhNuz+X7Ls9cboqsZnRL0XkXRybGbRik
PJxfxuXp1pByVxifo2VIBMNej7vVRisQQRE7sHGAsjXTipyKYb6fci2uSqa/VtzetzEDmr4e64Vd
EB52uTGGFkFEWNQT+sYJhQjUGadovwaB1iJ3Jd3PWAciyQXcqpmYhU3DuJDIjgTY2DaaKU7xDIrK
Lwf4/PDytSxTSLc7BxxoDa620HvsDZdn+iDXp5VPhmGq6Mr/+rmUoF0+987e+8DRyAaff8Pld5eB
mMkjoieFFczpr//v9//l8mt//57LU0PLJEVXOa7Qf7yo5B+v7PLdlyf+6Xf/r0//+g2lGzcbr2t2
v773n/7PgkSTKKkPqc4GGGYWy5+bAVIggHIZBt69shAuGjo+O2dsjwmtZ3BS0DN6l5ScTES0Lt8J
tyU1u/KZChThDtJ7viMmrz6KTjFVSpjjkyLRh/0qblMSHNGtVAUoLxArpIGJ977WfmwrzPZ9xSC+
Ttnq1+xcqDglVTakAmHb9MSYWRo+laeXmwMEGBhEvddsfGYfwqYV0LQ1jTfvgQ1YcUoUS5pXaUhn
NXJi28RflkFfYVZiWN/nNcJPl1rEGoAaNDA88uy7Dwi+rks0UOwFll0ynjtadEvs8qiL7OKhtRkg
VEThovQB60KXbMmmm3l3i1+RrKhgVw36veHkN2xvm8WQaggRonibcgne9gTaQEuFwaNTl2lkbANz
xM9VdOdUL7iYRX53GnQGSx0TTN1kTNfNavCUXNW+GMYlaR4DxjW0xHIqifjBIElYlbyG+zEilHRL
UZ8LZot+fBP6U7rIJg8Jjd5+ySAh6DGunKXh6YciVB3yU2LkiT7fBy4GEM3xnhNklS1zEOK1IL0G
HYoeAoaIsH7vCOBZ13nzoTnrJE1bBo2SiX6SnAmcRhMtSzTUIX5d/4I5jvyDJd8cab4bSYd5tqGZ
Zo36Vtpox8MCYUBx0yfIDZ20esZlkJF5B+ekboPgqnLpk+oJaZax3kwAOVgfhFUMu8qhdgiYwZLw
Xh8cJU7MCeq+fag09sU6lWmbwzABGL1gGHxSiX5UpivRj3XxqnWLa9ESiKakfyMM6yOv5r4tL0dw
CNMcMUhJjDuQgTnGmMTPf5w0OqS+wjgeVOI6zOmhcTmDKURE+dpOjVMAZcTUeqi6De2ACgkMXGRj
kSf6i9aa33ZCrFqAuYIfvaYdwAkTTudM2Pe9XQ9neo8GGORVIlGA2dLxtg48mopmyF5Y2ohrKkl2
uksVlHvi4Pj3idXL2zY1fqSBiz9KH0kMQEFm5+h2rde+0cCltNNzuBUBcW3aZMRbK5l1vXb7yTBw
LvyUWLmkWp3bAhOf2aWrMmZVMzN9YrjCntXMGWkjgW1yR1syxjJWReJ8Bn0dPhW0t3zfK5dEZa8r
BbjNp6+79jN/ryURiXDZozET+SveIUH2E63OQj7qRXtMMw8NHKGpSytT2Oosue3N0N22pX/dhASd
WFbOOlKQhzFgMMeENTT9a5XWb1rJK8hKRLCZf1sW+rkJB0o/3u9erHrJVtDsxi89sQVRBvgEjIYW
ngh11DTosBKS+5ax9F/CCFH1lGswdUD9L6AqL9rQvy4mm14v5wf0CPFJuYaiQtvlUJCvgu5gobBT
GHuaGqQSy/naVND4SpEFaGqz6iOzaRs0EBKXpg18z0LfptPaQ/ySNGtnstR91taoDGOEMry3CJjb
UJzY0wPw0xHdjvmhdaLg7HRckwPGQpYVBevB1N9cEhFRw+ToL43kcbSibtMkc1xM6MhTH/qfLS20
jrjIE2EN6jB0vK6qi89RW4IPJOlhzdSEs3voe2Qx45XX05mCY++sgP+u5QSKu3Ra9dAVirGleqia
RkNbGn4bJtm9Fc2CdSvR/A66obOH55cyJUbjQkw0mh3PW9QzIL3JWngnsbES/Q0v0VgaDRF4dUfr
wxqaapPDqGSMjxKW/MdDHqgWdB5qUoQcm0kAJ1YxpgpoQFmC0thuZLYzTMBCUoQ3kEUVGq2ZhMD0
bu0DWd+1JLVXE7owhlWPJK9haupvVdNMC8Ol9zGWxKr6WmDtCU/6jCGl0mjLv4YYJKGqSTgue+1J
aFXDuw5PX0hImVU7HjTpYmzrnHUfd7TwC5MGj+nMGNAcs0U13A+tgR7ciugWi+VklNOhRVyTyiC7
nkVmHLlO0UfHpJyyVZ1lR/qkhBFfBOgRxOwYwvNYOfWma9H/q2FK9mPNB+1NDbjyCDhN2fu0EYZX
J0EDkg7DTULffq9KBiskygDNIFpPmID6tYFMBASv8PJfU5thumbH190k0EePWC1sAwuTVpuLQCKF
H/vx2NVxuq/Wo8puya1iTc29d7DBNPNbLL52/ZS4WoRmpry3GWrlUwRF1ObKnAnny55PVdtghJNk
x1pxAtGzY7c3DR++Vp2UNpZAc/jrYxzvuoYl282wIFfhA8lcUkeqS/4kupysQogABZRfB9DbBm7H
mBkb1Py1yxMTObPryrEeiqYNyDGXL1EK2TAmemffzQQbNd/oKsFMEeSPoQjDfZjV3n60hpdQAKpo
cnPc6+z2kJdwUwsZrGSGnCBGB0Xqcq7vKo/Epbl7SGDhZpjjejSH4qCijnSbQt+QKsuX5hvjH/cu
D39/ifMPNFHEYG51+ULfGmznhvmVu0p/EEkK5MdR2tLFW44u8jkb2pkvnm/YPk40nMak3buGy10G
6YTP2Lm51D0BgKT2NjlMxKx+NQO0/7qHzvOypb/cWC6HgjHfXB6CZaeDTsG2tNq62yf+W2B1ILYv
L8psGkW84NjchvMRnlhcD9o4ma7sOadQzkVEZYAuKeaby70/fY0sPK6bNgaj2ohpTl6ijUTJljYw
O9SXCcETXUdBl8+f5a+bZt6jdpEMFhoT54VVMezc6jOZ9YJIDZKAmiXXNkPTwkqYb2JHImW6PI5m
KOtU0Y3xUnNriz5BV+/0JYoXyKxZfde3rr6zHXhG7nwzpQh5RVulC0WOF6QqYLH7rsR1VhfyOnQK
FgjbMPZjV5j7y71aE8a+VHZBM4NWbDAzYito4ezFJCUHjy6v4XLPptRd2hYSrjA6ks2t79vG1ffo
2PvQ9neygmZiJIh+A0K2DdqV1rgLzTvGIsU+191qE8YuULbmdVLs86j1sgVjg4qPsNCWfiCw7DiN
uS8N3dw3JsT7jmvoVWujPnAMlsoZnQzr0nPA9c88sdSHplAiKC2Z1o2NRU5GTy3DHPNc+n600YkW
pcVNybsia/RHzXXM5aab7+nKR0w/mTSG/o7JdQguJEiThsiFI5/3OvYlwQUNqlfpIcSNIxTO3NBf
3RXtpG8G5qP7ab65vP+XhyYtxTSjmcPbHQDQmz8Ddm5/3HgDDBUXrcBi8ohqc1IKIiM0EZWqTdGh
eKnY8HozSPjXAXh5OMZ4yotx8pdd496bpnotSzx1/TRrJeMpbtahNnyY2ONZ952dGsrDf2VW34RW
K4aTAYxw8nY0d4BvBlx56VkDn0w2hFAkKwd3mPY2fYUUEDFtwhXyaniOK++h+hAPxYHRlIZIFaX2
vBeEuRyzIV7gaHKO4eP0Cl7sa7hhYuE/hg8ZWo+NM0I4XWQ/QBTnk3LY0PZkgljiS2IUQMKuRUAN
G3eG5fRY1+1LPgPHQJCsWdSne3jStQL0uu60DVTHsN9qd9NN+1nwcEQ2SODZisClihngq8HpqxMr
umxf+K9sZnHIv+or7Q4zGkPCDDc4whv7GH3oVDHYUz1+aELOgN9YHPBOtfGKnXM9bHCEGBbBAZ+I
YYDVlIBGH/TXWwBWq+hMyKR9hc0YocWDoFMq1tjO4xk05R7Hz+BsHFGnAS5Y4Y+FSJAyev0quZyR
cHdvf8mTcS/ezL1/Tz+evV6DHcuEvUvu2pE9A8uK8Ro/jzf+14A3/FnBwG43wVGPdhYG/m6hWLRt
Csm1VRH4vADXr47AZ6eSovuqeOE4wAE/MZ1ganRMD/EHjsuSYJGVbq0J1rDgKKXoLTD2AnjoxBUx
ig4KFDpqxKSc2YmxbiCJ926PqC02w0dQXcm7b69dtyNS+eOIz9utuBhurWrrOfci3fwTrv38O+v8
L3mXnYsob5u//Wa48NzZF45Bke++/vYbwhNNamwnpOMiTdWltHn+8/0uQjrzt9/0/yqrQcWpqWPU
1PalQLKySn7EodgmH90+uINymqJbWGv+OXKWY7ahregc3evpkyOEfS0avXRmu4z2klhAn20T+WQz
JzUONqG78/MzzE5VwlBdmmIjPAJqXfYNGwPJ3wtEE5SBT9MPdL91ts5eoXBc4wHdlk/9bXyXPZRP
LR2HhbGsv2MyltyX9N3C4LLpT+meaz86TI0DFmP91tyMTCQ2zi2LGVoD0i+4zrIEXOHbNzE2jRsi
ga0lZ8cCzBvK0snCHdU+OddgmAe62Ue7X3nd+rvuv+yH7AiON/zBmIChwfnBAUWwh32gSlsCTHuN
PxBDagTKIS2+UvcMFh4qPnSsNrCKeYazGl6DQNaPlGyHYdY/ylsO2Zbx4x1is+oZiYV7KtYnjBJ4
dekNp7x/eyRRr07EJnubfqDVX4tb8wkK5tpbBd/TB8FqK3MTPaQzp9F4cQn6PHY7bRturBO+UDKG
ywX2qRXW+/YWDCCC5+y5gCyC6wVl0wq5M+ZIzlMHN8BHvFpEu1yCa73iDBtvZgTAg6ktvgGTRc6K
3cGyXUTLLTBLYJ9MsEMMhIduNl4c8CmAU1/pJHsC8mGnc6RFDl18pjdw2CLjO41LdhlLUW0hMuz4
E4O1eda/yJevtsM7JTgvlQv4Ru6r1/HgvVJXbti5rdmbbwWOoeUMWji9yjeUhChEV/t4467+w5E/
w/3/7cC3DU23bMf2PMP61wMfkH2DostQJ8PtT3iWCI9mjeHwenS8F2NWmJIAsszfsM2gbMJo9Igj
qZmJ37NW+T+8GIIQ/u3F6JaF4lmzyD7481ko43awa69Xp8igV8g/QkbDfDXyFoFow2HD9WOJz44s
a+qq4KZsbwIGuNgsH/GPRDeXl/P/eRf/Me+C9KB/+uSW7+37X77zNmrH03v2/bffkA9FeRE1/xp5
cfmhPyIvXOevlmebJvEVmm0Qa/FH3oWn/1VqtrT5smt75K2yzv498cKYn+Lrlm47FgeA89tf/ki8
MO2/erbjuPyIbVx+4/8l8UK6+p9We3bmhmN6rPieRZuLLdu/HvSRHVlxqjch4K/HpvA8ooBm6FmD
JuZltGqkc5lF1npEEUl5aGGZsBuaM5q7tpLoyx7Kn6lqxaw5rhBT4jUIQASryDuPTZ/tGfB5lJRI
KAWVECqVo2s0sH6jDpJeQFZmLJ/I+XH1z8BUzv1QySMR3AAbpDPdqWZCwpyxwNOJ8M+yGxFjAGHN
qrRd2xUssLoemSJPxHCYDeLp9EUVZcWGi/1NbxyHNNFWeZ1udBU/eyPc/8QNYPimJdtYaVUrgrbf
BWJ01qwIgUUp5bGJ0yd3DKaDZu5IRiMwjlFga8BmRAL0ouy96Lg6j3len8n+WozS9PCoTbvM5/LD
1Be0gMnqTZboXqXdTC9pzHObuz6wFYCNPnpOOc7BYthAEy+un7UBexIpn1gmzFDbmCWTxk6a1PFw
TSYSlVyE2afLTWsbO9RF4yrRkHEACfJSQ63HjstDQu8KfEFMdGPMZRUSK/bdSNxZaHJPkv+vqctp
I3V1KGtYINFI/adP/oqM7QLdPXkATEdLuBkdWgEoMCNBloTcj9+1GneaZ6pV2rAVcNNiYxfDjTWP
ilP49shshnOd9s5VrMRi6AuGIL2gco9xsyfokOkKePuJ/k4U0CYC7lOWzUOmZkDkAOwnZ9AYUf6v
QxtzoakKkgO8G0oZo85NwEiMdrOCHoolbbIrM0Sw7eTyCbI7lnH2HIXBjZuG/bIg4GgQzosGF4kY
dutWKDARbLjnhp1vnm2DxTt33DdfhgqAtgDMk5bg6Z1oVRVsPTM8LnvTU6B07DLFDiqa66RAeoNW
aZlj9mmHCG5g18IoGuz09xv+NDmG6X0fpTRWKIgbwmTLoLwJjPyVGSxhFgSHSoPQCOEy11V+uc0q
N9q6EYNRk0g5TJtdcS56NgJOgyRYQt1pcAmR/IUpVNPvHLvG9DG1Ny4URFLYo2vy8dZNYOpYKZgr
tILGmDMGJ0Z1O5EkgGHMwv1I2F4xzTpmpd1Arqbfh2Ar4Dq+NCtjh4kh/rbd8Dr39Q8rLFD8+WzJ
BS6em6rG01qhH6KxNy4nDdJES39z0dmkVGoDYlHb2+dkQzFFjldDR9+ob/VPNyOCTDB11hJJy3JI
t8LzENyJjiu5h7d8AhRBolmzKKxCXyg/7THRQEWP+ilZTS0dPSuu18loy6OrJy2+wRDiLjiEMSAE
OEQ/5fV7RXTDNBmfsk4eiq4VMDXBiU+1RvOqdJ9jcnn5OP1kEVruzo1DEE3VxJZHz2E1sfsey+Ks
KaBauQkWv4jAJic0M4q5Uh4dZ4PIlJnhqkKQq0cZMPkIBV3G556Im9Bm9l2O6rEvcpqjNRZg0fAn
2hGsdIIXbMME8airD8MsngwaWcjI2i21OaJKC/+pLYbZ0Fk1J+rrkwlihfzSEJWxJeFIqQS9L1Om
bBG6H3X46lj2sP62MxjlyvjKUQIxobuyzm2b36RDSZxeU72M7kTqgttj8Z2SYo1Spbzyi3C46puc
8olpgsxp5Wt5+lMF6p7GXoUqYplVFOMV5avrDyCLu4HmE0VLZ4YfKRI03rzko06rXVAiQzBa9cP0
IVqSUP/ZpkBQkXchf6sH2l5sh4i4oxqr5mjQKN90noPsI4NwV1CpxqGO7MS/J9b6h8RTfsoa6WXo
ICCnoj7n07QRqjqn3kPoUqmFcnr2LIFkOPWR7xvbiuNtbLqTXTaPUVq95UN0blIfLbotApowjC3L
iegA3+3eMtSN+xKKhSuNkfYDMr6eJsbKNYBcOEy8BmIurXDSlnm/bwHZZlRWXV1+5d+hCs5pmA57
Y9ROdis5kQfzEGfutUG4T5ihBbZQS8ahNIDZ91gQS1x2jkaz3HbNZ8NP39LUj8jTGb/KSNuVanwd
S/rbVW++BEkJQLqKngdNP4VhJzf6S6mpBMB/QEKOhS07i9DhV5EDBs5uniOwy37nKypNvACVhjLR
bKb7Ke9/UNySFxwvTN+/lbqGLNdA9mX8FFNIlKbyCFhp4+LGawKHTIqJxkoI39J9MUj7PRYOMyvO
dW89hMCk0JLeaN7JbTF+2wYaYUEoSF/WX0gYCcKM43pFVi4LYLeKDISPfeS+R1F03es0x3UfjTtr
y6Oom3tDcWX14/bbkvXBrWPGXY5YD15wE8i9X83Rejkrd4zt7xCKaavyGlyC4foA7bQDOjWe4/wo
kwxw1MiLjH6iRr5b3dyviKzHiihlIgaaVeb1xq7JGGR5L7Fm3Y1BZZHyDKazH0lKF9E9S4/b8Nsb
uwKIz3UDDfYh96bH0SmAAeAcb0b7xlPuuxT9k63hVTOtb5cr0NpI4a7SG2T2g2pyxDZuimWZjPVS
GPouJZaefFX9jW1EseviZyeimiSjIVjllZPg4zZeM78vT7w8aE4mCeAOFw5EAkfHxF+JIAVtybyG
q258tDgxlpgDSD/+4lSddiJUXIst0Dp8xGNmsJWpnI1XK9IooHOwWzow36by7/NvZaY7r6K47aIe
WaetvTS+JOwIBWdQWp/VcOtXpr2cbPy3XUZBELGLChoZHjqHZt9kO8eym4IrSXhPeDNOFqVFoIFp
Mlm6Yv27y7iUlti2YKiaergqI8bHVucswir7MLz0ppXmNWLID6OVb0HzNPSoaSN9k0MCRtkPt9p9
8JMtw/DHHhPeqptpr7ZDwQ/QXGvXCfuPKcmunRpBg6rfpxH3azWcvdS606vgmh7kl1HZuwZ4qtHS
1CSvopPlsz5S4NocYlqFYKISW47GdalN4QZHSL9h0pJjgnc/8u6nDSGyFQ11UaZq0GVp8Tn4+zH5
RA21CRN0+nrgvDQ5c71AfmG2AlHoO98RRDzVC3JrevCDMf2fVHqv9Jd9xqe8Y4yTyrqUWyVFwBQ7
P49p6yyE77xFeXnITWaNbBCug1IyoUk8d8G7VNAlNW5CbM8NWz8O2IXRf0xgghnq3Tp18BH07aMd
i7077yu1ytxDpDSxVegc1hG5BFVIZQ25hb8JLR2mlSk2LEIhxa5gBS8EOCkRrqPsRZQJjLUOhSKm
SHdb9ONSB/rqY2Ia1HRgtH3PAB40cKA9tvo828hYWoZMe+jGele59i5R/83VeS6njq3r+opUpRz+
okQ0YIOZ9h+VA1MJ5ayrP4/otU7vvau6PR1BGhrhC29YRCPG25yhZEZwGqxN2LnImck0JKnHzbqG
3G1r+VT/0WWzBow8U4unSiaAMI5OfGuKAAZQ5Qwi6faoBWDcPaqFloqGQu+3qvxppe0hCYVvIzJf
NZzYwBEitT4sxdkZKMciZF9CFGoKcz2nb3KKMYiiaxepxq15wPkl6DFtbRLJbx88fhrU61xF5j1l
o1Nj9MFiEIU6FCtUz5IBMSgKHUkT+kyZGB+I5ZARE8z4BB2QfjUgRfH8VDM7DFTgJYD+4cdmKFT/
+cnz67iqIsfsoE09f/v54fkDmbFHy3N5tX8/PH/y75eGjLWKNMXr//P9//H2z19+Xtj/+Z00TXaK
3OU+bb5Wcp+/xwkLa+L5Kfs+3NJ/36rSpLWpDBHBOs5ARfdWGCgMP1/4+UGyRLSGljv89wMttf/5
ZQfpZVvB/g2CifKX+ZU93+P5W+r//tV/vqduReJU0mRK941Kl6JbPsxZB8suXkReApHCzvObz995
ftBquivUN7Am1i9FNKPx/L///t8v+5SCaNcCNKoexBEISP73jaRCT/2KEXqC8J74uqiiGyEtvYPn
94x+TO3hAdY6HePAa+g5/eMY8TSLiLKR7s7z004ITzlyJFnnV0O0Fw6N+sJpNWsH8okkuUJ+0JGC
WAUuJ/UWAYrxYzgrbxSijtihIxy3I3KhzX7N/ByL29t8IyJFgL74AU8Gx8gmkt7GFwl1bmh15h5O
ZULHgSzIRhDonhytF7QAZ0Sux9I4Py7mSRnn1Q91SowE6mkPJTaz6ayLqx4tqMHr7qxfchX07WSU
Sj7BnuEYp6MNsI6/BjaezBUzX8eGYoswDJ+2Pzk2PQiqTBAOnaL/RF2SQmjE0eIo380hQIfKbnzl
xlYC+8DDCQtI0Cp4Ly/pDu4hFltILcKfo8aP3x9sSY60w8OH3CRdANpFNGBg1KiuTukMt4rT42ie
EC6Mq1Xqt50nwpwJSWajY7YtXsPWK14XPTrEd4C87nP4DzDQN7L8BzXhEZyJOaHqfuCjZKxMpMbu
8KdnnZ4EL9OPG/IefRv7mU9xvxHWlO1JWeFSosZVp1v2UUz4QLUoWBcUhHUd3gac6rZ6wahbvYyv
iXgVvk4AtNrAmdcaav+7x1v2yQb9OMUraV3YD5z/qjNGhysQxPC3TYcu0komyF3RyfiyvD+GdUSq
B/mPANVE9Cshy3QOmoetiG8H8nwySDMk8mxSTAdmSvKFesgaU+s/6rF0f0hMw711aAdn+pNDQ/2k
lb9HzFQ73xA9PSJSvKd4OlIBBvSjKg7p4eoR2Cd0C+u16ZwgLvHtlQq9lXvEbsNWT8GvuUHZ3wH2
i5yjuUHN19dP8UHf6L/5N//i4HSvbzB/v+MrdMXgV+i89qZChE5WwSl0afisCL8YAGWNOnn2GUGN
3eJJpTt38ZTfkLA4cSoWmE9sBBfuOMmoE38GHz/W1TyZJxBkC8jSHdVNEG4tuIQycpAniki4khke
+PDHyqeNQrE8dIsrVhqfrWB7Yuoozmfxcgxf/2iAimn82TsD7Y8jbnoPnKC0tY7IOiXrYEVF1kS7
yh5t+q8+Em0w6a9U01/uyutr3G8E+94id/pdoohXOMkxRkXLRmC9u14SB1lzaTdjIrlaYpHzGPkP
CAtOxlrKbao5zYAUZorSZyXcMZo4Thg1lrADVtiKXAeAeDu8DSofW7uRkSoOD2fECcxDXbelmPQJ
Oum/36Wg4YVbBDd6dCTyVzwfREALSuKgjrQKtzMi91deNzlWfnWH68NcxiwFKFk+OKNdvjd7MhQZ
QrdPnYVaD0aNTLafQ7IfPdzZPQglMXYt9RGsqcIWMh3Nw4jiOTZfawBoduTdVawp0LJDVjhGBdr9
Z6bcU9u37Ac56sqYnPr2k/r1mr7EhZoP5zdmAtjkZHaGqp4zoRRxEF7g+wgr2nlU7ZblzMNklu0g
k4dYamAfeN9I/Hi40r2k55Ufy/wQhBuDGsc2zHbiVvuhZTXiMTKfIfcF6w65YX09Vpv4JTqF6L8a
dnEYV+EnRRJ6EzcaBys6ZJ+xm27BEMZb8pziTMDEyBU+QMM+O3tgkYxvQLKpKx7mTRTtvAI3LuTp
Xj6L8iSfu785EgrTsRY8nCOrNTrgOrgXi1ErLLv6al7iV9qv0BjRlas/5d+UzpH0TqRLKavq3din
Pjk7UokGKxq6GOTMe/RELfWr/9UWw6NDBakN66TVJwR1VJv/xuIxUVbf9BR1epeoTmuVl16xhbmh
WY7ysSMs/Kp8A2GVSlS7io4IT2MzUDrZvfBrwSa2gpxwz7XNjLIrjXJzFbuI1h6YLIXPqLjhFsDk
dI3+dOfB740jozPvEKy108VzwXSMeUVuJOfofHkgH3l9ZjocLrX/KA4SjwjF0D9p7+QIKELWWWVb
ViF8BCSt5j1rJHbF/FVZozp3lRywEqq5b8FNvSbUaxCEB+8PXRwMvo9+wsijH+5wgVbI32PToXxz
WHIEVva4g4nF5gChu/hEiAK9jtBlDCo/PGNo9PDG74lIFdwebjkcf9Dbl2dPqab4yrYzpi1I1Yi/
CjIlTJRD5PVrdZl7JQ2s7h2zkmB57DEhXiK/Urh8XD6xy0SU6fx0tj2+coniHU3e1bDc9IGtZww2
cbRmvW0SumcbvC1DBzXiNfq2z//DAe9Ymjq70PWa6yguTktQr930BdynHZzzE/rZV5xNI3UN7I+R
wGVgKGxUM0bdf/yI6Hmb91k9agS7+AFwBWBvAewRgCN6C+0TjnFqJ4KPtu9wze6cDGwjNyQaFoUc
eEM0IY/Mc463YFutRBcM8Jpplfyaf3VEvgEg15xRHlOoYa1UPgeUx0nKDY4rrDjwOoJBisbVt3wH
r8R2/rB+DAQdZTugPkdbNHmDrj1rx3i7UTmIPMCxOFht+bjVKx/v1BVyHmBw0CPGnlbEtuw8b+K7
1qF61pS0+F9K0GZg06KLBYKAOfCSXki8v9ubeGWh3iMHP4Jwq+yqT0ySbDZP9gxQ/LA6v43dgLpt
uPLCXfe12LCyDP6EX8GnsIMlvAs9hDMZQbv3OGK3RXNCUZ+q/OMkf4U7GqojFRBsrd3nxuSwOTmj
4cEoe7yf0AqBkLOCYEuz7IWH01xRzmEIkf9cHiKa/txv4mANylrye6pG+FSYC9jeZXdcuCCrFiDD
F/Domb0Opz4P36YEor8NeGUHUtEmaRAW9X3Cobn4BHFBwLPgLrL1lJ3U/rHD+8ERsFp4OHqwR6tZ
xogOl5zuzTD9cniDd4LmLEAIcRPyaPVko6m7hLbuK+pQ9t03dVtY7xzRpxuMGqFlIWGN36aLHjIi
SjxyBeTAqvusj5GXWKdybbh+4FHNcgIPSKLNLH9VnBhMijucR9wBjmH1jQlc9lMJl/oR2uOvQjYp
K9ZBAO4lboEZCvjwGeFJ6kpQTZkLk2gu8FtgLmc4PUDMBgwCDmPdGl8PcI/Eezj6SRCS5otaPlxx
AxKb44oy1Wi8UeLUgj29YxXdCV/If+RLPdmIlgO1k4FXmgv+NzgEa6vHm4VKAvCmLduOtMYW4ZjQ
el8r3+xtnCcE0hKi/GxtLP+OJ5edoV3Wlke4Ul2h+VYjhbENgSoL78jOE8Gi2nZ3hMavkM1hQpds
HOh6Y1hCE4jN47VRHe21gpfHvq0hrU8E6f7Muz6gHbNYRzWpI2l+vziauDO2xixtjis8TYi4W1wi
kcKz67e5XJeeelfvQrlGcPc++IpJGPFRHlnnxi11242IEd+GiomMxA/XM6+orqyyVwlxHGCirUuR
uEavTfLTmgr0aqQEHUKtY6+w8SGO2cVY8WjzgVMBmUS8I6OEQS+CShDN+nwjs1rlcTuqR0oq8wMs
sSe8BslLiNXgIf00/gSYbaovY+8xfP0vVMF/xoO9DxBYl7oq1+xzJpTFhtF+HAUSDzzNcFwhdKH8
KA6bSoVuwMDZ4IJSwWX5d+k7csWJx3qeUIjgXqrVRR3WWrjXQDPY+mHaim7f4fiyL9LTuIMShikq
divVNntAxrkL6j6J3Sx3PmPRFiRXJCzCNQqBihV+LZzPf8B1dS/1aboiVTXInli89vh+oa2YOhRV
xGsTr1Eg6LgCnSBto+gHpXmbhPdg/DBju0DxmJgBBdjPVlwREd5aKsyE4NAgG1sGrwQ1wfIMrDMr
lwBj8sPuSIA670CvMOe1I4VGA5eFxQQNPxcHD5/qECyjx1Qqro83Ib3Q1NlOFeI5G2ymOAmG08PD
2KfANoEkDEx26UjrvlzX2VmPtiPahcHlkSCjQApn585I0w0Nf3Yz/MUXv5rie8Eciw/4Ad5DOXXS
kXBmMfzDyh55pbt5x0oYdjyOwMnkWYZfqV6KSsyjuESIo0SCV+L2FNhi6aoMzZEmbYikkMHeZmPW
oKDgkCIlvDayXRUij+uM3V/yBBQTzDdqIZDMKTUCK6BHhxjuoFH8dvLEEUu0Rr3AcjEKRk9phONr
OGjpH5fph4cN0i+55dOOSTNH+ymj12STG2vJ0wGrJPsJ4XyCMM4RzaHTM51DTHWjPeVonLnRz0ih
lUNNRLvgNUtRkSAhEZD3EHubGJH/kgdETGJtHsD8TTSI1ZeONwzncpWeMMvB5gk1+R5id7rD/sdQ
v0zjVINSF7cc2ZKMDsL38KlS2/ouYZ+Ry9w5lWTNvsvICeKc163FE34YNL/2iHGxe4U8qi2Vb/zR
0UaAppF4g+JxTNM6RllFjdcT8bJw1bw28/B411HNu9WSm0W/AeCtO0cS+L1iE48XLpo9B4y3Um5D
aiEcRQRM7HXz4zwiTHvheOB8WrVH1o2J75VeeUdsr4hfK+rhHnFH+4ZoODs6FvQv4Vf61e4/y02x
+ix/FWzmfkCM6XAq7fa3VNnBMcXDWu4rZmOaDjyEm0FMwxR9pyzQrOoTuew6PmTnBO1NauxUZknv
voQ3rNrHN51B+lKc/jjqbvJD2IUZHseYsb+U6M07EFWqq7mpv/sbe2nu4M3F3JOYxGPtNziIu3ST
6CITpfIxP2aHdMsNrdo3bb0UD9Bs9JaDl6r7dyJ4bDdkeikeNHm5Hl7H3662CWliucdfeA3vXqMY
wayu3Kz5HJmVJVqLniVT9zDdEdYHM7NZBpSqBF+BllM3sblP6eeeUDAeDstBMr6xtngnMne/urKN
FefOZ8GhHXBE9sFkz9rnbyxeVuTDo1dOvYA9fWQPWsmET8Map2qa4Btpj0Abs2y6g97/hUkB9gdL
s8CBC4q1k0ct6q94lc4sd94lI2k4tTCwfkEmZff4nJ2NXeEbLuGdfnheT9gfkx/RnfdYpC1pM0F+
idnhMeiOefIxG9sGf6+B3Bv+IZ4cZvJSUEIgLF4apt1VIaCybskfcnLDw4hPW8t3CkzCd+oG2Y9R
Ot1Zdol02CBzbIwdnkM+npha7ZFMVboRXup2+4GIGow3xTuKG5644ddHaiVPN7U59hZ3OyJaBgd6
dGxLPxSO4qYhFqVYTUf/EZC4wN02vYXpBiTpU/9o8MGjwcf+B8DzQNCkWZe7gSKsK1/HwSNp7xWk
shyEXXzJAYtabEgzxBTb+GOtH+PsLwI3N968HTyLGc1xXC2wkKR1F6xp6IoXwSvAp3FUa9iahBig
vg64e3r4RdTRimhWVU4IIYofOrUP/YS0WXNnAm0Cn3uQUXWw2bJw4Zk3vZN+1ftaXpUXhEmEn8UO
XbEzgAu9C83hhFfypNoBlZfKCfc4gt2qHxRA9sMl2gW3+jpwYJJ0op0GIdpcRWcbrae32riBmEYt
+GvcIrpAOXGVeU4xOYjeoE2OdZ3DYV/BTvgK/mLsZu3hh0klCrWrNH4b4BLrDiux0C+x5RioGPf7
sv8zfHGe8Tafma8RC7Uft/JvhlWfRr2JnE0V/pYNTVU7/Xy8XQqsUPbNmWik+8Q1ritsWd4tosxY
tBZrEBeUGVviWKoDzX1qVhF4tRXMtRkpxLuy861XYvNd5pJh0hd1OmqY8mLl6vEgxfQlfJmGDbZC
k7wDFpnMe6AiskcywfGcvxELZJ/y5F8MumHMVKwgloSOIGzZp3Fppg6yFDvuCRrWHqY5hyn1+a4o
7wTm0LgRaGg0B3Gm1uwm+yZtmNyZcS0Dd1BPyAeVN2q+JcIpbDzEoWazy97N9jjWrzz1g0gDuNul
Pbd6tGoigcd3wUFQUYNLwhLc8C4z9uL0hwpdrsOl2Ac5xKJv/qMiYwHBWf55UYIdkrHQ9a+WcR6b
nb7EoXp8QqBnjfnZBaKvGf0+MqcXdrxHR8XfD/7mR2b9D7URS/XHNR4sJiYsgcOGtifHX+ojKAas
A8SQ2Vihc+Ki9moEO3h+CtkVdP8P6nSE8Kgk34h4yZYoWJZbzOvA1NPuWVXXoKV8bre39sY/S8Vt
rd2s1yp/Ra96B9de/+iENYnXC/Mez5XU7+GeuO2tZ/uZS5cwjF3jSKZh5l/igHwYHoQ5N+CMjwM7
Km9D+ZqsjcUcsasT/qKUv068RU0O3ip+DG77TXIJxBEIT3fEDm8p6Mo7nBmxAyP5vAkvHEOFw6aq
gzih8UMQhe1QuM6o2vgyBjEoofbeuF4G5JMragY2UhphMD+XLJoTEXQYIkqwPp87YHZgu30jVy/f
UO59mlx+M1r9jViLbQ20MAJ5y+xj0yMuDT66a/RD6kJcTC2XDRKiTekZaznZkVjs7sjvBR+x+kaI
mVD0oyfU0H/8Zncb/2SS3/M7OipSOyD92HXDy3ujqMHSWhx0HpsmPKA00w1riVP6JsGp+5ZoYiND
SmkmkLzU35Dar8YYrIgvqriKiqCKycJ2qWGtkgtcvjjFsvvY4DjxwiDHFd4zbqhChnC7w3BV3WmL
GgdxtcciU77bN7BkewoeFdUaAlDzg+geOVU+pfpPKkRIIVGzIkbAii99D8kVQXW4BCOSspaSY7fY
yaEW/hf7QiKqVLcpucM2G1yUeyqfsARkBMJrPVWl+6DdIMWCtAq3yeaP8EZNlC3DT6MtJSUuiweE
9ctwDynn/F1USytg04WHTxNhFT53jCjAlJQUKd2SJAUf03BQbvkxdTnbPhg2MbkFxFnk3yYVmhSV
Csyrv0dccmMEizdsDYvc0nX85pXYVlAQoy7FCT90xwfoqYtOUmubSIIUe+VblXcyGxwGvqBix2UG
pu/YUpLYBIckPRqaz4s9GkRkX2RGhtziTVn3b9k7nWTUfvF6fkcx/pPfL8M9ii3tN2oc1hv6VSxi
uuwuOLsDE5xKk8nhU5RUFF0GhL0Lw1CKPSTqSzoCdmNwLXOF9CcOpGL6rtU33FJptdEMJX9NL/wu
hZ2K4ALpeA1FRp+n0Ws0l9yRkhBpNdaTxglFDT7h7wZ0RJ1xDQOETGJgmGqfl7LyDeaIhXajO4PP
t/VRCH9b0DGocVJhirfU2kf9M7c8PVyX6obIuVF2mXYT2Pq5ZgE3z9qfwvWj9kdxWiZPvGQebNmk
1ouHpTMwK3N6vy7PAaOs9jj3pG1uJKDY5HC0P94ITJDdUJ4YdK6ea+WV+USRmM/U03m6FQXSahkb
7rdVrrwhOxnjUbKljBd+mmExojm57FJN5HNSruIqjrYqXRIMu1TUcFIsae0i+i3HXwa1Gz74c95n
SVcQg1ghxUWcpewYVu6I+4LEjTXqhLCUsuaSJPr1tMD48Qy8ZunnGP2Js5ARZ7xU6M2Wl8B6A7JP
foWCoGOgQtVR7CEvLnmKlCg/mZ28JoJlnHvQmQrxD3f9oNhYpe+U/fmCy6eyjilcgPK195CpW7NT
cvKRUkvoQ9LN1DCQo6q5sI7py8G4zs5Q/Ykceaic84wqGgICBQ1Q5ax4Ot5AW9CYhYGAQIfsMrfg
8VoBSvSoHC6PiF2BqRRo7HBnoXmD8uNXnxYeHR5eYx74hL5Yi8JflbL9wUSqkxpa71EnoVTZme4y
aU1Xl/4wV/iSkiv2XEuU8Hxn3gHWPZeArSc1DXXFnTEnSU9KZXFHZa/mQrnXCUQQWvgpPvEbhp+3
5+DP8eHbMqz8PZ3x5YFiTYoXLHM5XmRxuR0mveJyVSwifsKv8DgGf4xoDS+3zd3iFM2lIWDI0DEE
XCM6Cdz/jIRbuPht80dcL5NgeUhIKXVY3EW0kHiA5KCYTi7tG3Fq9sGWZANpVjYjbpPpYHbOdBg+
eeP+jS6BQMbk8b7cDv/NzRsvqFPm0V54PNSFU7JmVcUC+ciq0NQNSz5Tdq226egKaKgC0wQWHfBv
PERebFkYsc1CrTRs7mjWXYydSv5jejxYFgjvwS/y2LlDbnMRAXJ63a/OoYyXANUhd8YGDZjk0j8A
Bkr06yC8iee0ZK2z0p4Db6SraznSRX/sKJ4IKcWEN+Y8bx6AehaAcrqTcUpaG4c5hIq4n4GpRDy4
NuY9j4HfhU+6zEWAKZSfkSohOQX6SsWdcIe5CqzzOty1GhGoxXGYq+D3eAySiQIKBHAUZFf14i/u
WcqVP4jE/WDt6dcxP3iUI+yMzK8kn3ei5x49CLi3uBXzOplr7YZl9RmkfVwVlz3vaWywLNLSbrsd
k6w9da80SMMag0cHafT2AnGSqkfZIk9K2AJKx6fFhpY1Try5o0RfkIm5OtaxFrlEjmPnQU4RLbvM
JEgsm9fZcthOrO7ctx8JMLEGDis8YfUApE2UPVSaGvmAIms0e5BeC3FDaxwbOBBjqeSGmidqN54x
l9kHF9ae0bzxJbe7ILjw94nXxOWBtDb6VS04Us+8pc21DCyMYCA6skvyBMJxxk18Gf4V9u65i641
c9Ksruq4+WeEAWwL7RpMJeODKD25cFrbA+JT7+MGrBt3NmEXSjUY1WsVVUSfBZcvXSe7PmELZ6IC
7KA4UaRrSXaYhWAKEIyWBZcBw7Mdd0AeHQO1aAxD/5m9B4BPBpYdiK9rzV0Sqdwtue4EmDjKWlvG
FEVAlvI/C7JBfXDlUZP75f54rkzLgL6dutQnh8fO+q7OAfdE4sRkjLcMLGkel8T9L4AgA3CRHelu
QDF/FRZLbgo+MkYDLLvO8463XyZBTynTRpjIRJsaQlXgq1Q5ycpWdC5kfJ0saMmU1FZdP60Gq7J9
dk8bBecM9cjhNdb/sBitXfQDSjV7XeYrqqMkqeYG6fck/1zERznyUtKMlUrWVgyX1IL0vxdHxE+F
mwjG87nsTNXT+2Wk0XhhJ6PKBxG99gktlAYonFMyx3LkaH3kAnBpWQZcRyPCLjGhf4/IHdjLgXfR
YQQ95UwsimnXK2cg/dWFOhtIDstEwhLnhJwK0dl4BD7LYFk/Ku6h4AudEvjdCaZ00e35Bo+6qnY1
2oO9Y9E4B8PyErwzoqJ8ANmVULmXHVZAwR6CEWuz1jX4D+va/F7mtXLmWVJoFWmI0vasIH9RqEek
ScCRqHW7xgNwSSWXHSinTAqcK7OWcZsmc8s+LMsWuz8pPtKa4PvR6rCwAHSyfq2pftY6aeiyPRfq
lmnIXSBMSQItEKizQGsXexqspYlIk40VvbQhAHAvFFk8bpv4UClYaSAyzWRTDF/CD4gVtjH1XiGL
iiLsa1a4DWNKeGP9QSm7bBwwiMtMQoAPN+SF3mSLB/TsG4Zn3inhC529sNr10W7K0Wf+g8bK0vWi
lBC5EZbArNB6y14lU3Jql4OGtYjNivpFGcGiTeOX1ZqJyaNgyoL4pySVx7hnsgI1an0EWQYitehH
XDmM0DpjttPEG8wdP2JrX2IOvFrOwjdfmxESzGilXXRuoURVyOYkz0VO+62Qvj7omU3LXfCbBc6D
fKk7JVYIACNRrAJsbWBDj9KKvax7AeznBxUR3t5oHFYer0zHiXP7wXFqFzKzkab/tGwgy5n9oJK2
YScBoDxjYIadOcUg7cyyBJweNO8VGz1WXv1W5qUg38eoD/0w4emBBMqZpdviFwZdYXYRKB25IcAO
rApk3+bK0dEPb7dwS1ZzzwMDA9PtFG0dDmth8kRK56FTQkykEYNOS79D3JlCDsMt5OeAiIuN5bkZ
sVjL0+ODOcOS4srYiWb0VLmC53bOZsTOwSMKYRY/Njw0dp4M0IqORAztJYBaTvMFIIQNivNO0Db8
OtJ75M3EywgIgVnL7EI6so118aE2wRkTmyMKahM28Ga8K2cfxTK+ZAwJzlgt4kiOeqKDo1mU7Zcm
A4+Vv8pCiDlgxg+WxGEHJScZEYpU31HmoZ+5xHu8FCFI6rOFPGZU5RfRhCSlOtwz+8MBNbkNa4Z6
2kP5egUTQEuGSIy7N37Y5E/URknWyVeX4xvkCeVPkEXogS4wg7YB9bcBaUExmcO5psKE+POMA7wg
mZ45InRoN6jRoGrP5qFZWL6FFTx1pWpHBnP5WqhzukW9pie8PBtsVc3NtqsrGZRwQoSkDy+z+YBE
mbfGVkP7JVQSXF1SkJwYwsR+qavYCozKFoEnZWstrhdiAogqV7MNhLXPpIVGkbWTvE0RGEdqI92I
Q0SjW4DUEus1xtV1iiw7PgfbsAtCZJ1ljNDyQRHtHnkTJjuFs1qXBnRGcH+KdcGTZp4I6lbXQR8e
dhg0BsSKcZGXUxWEDS6VapJILUIM5iK6YMzab52FX0PAIVMqnM7RnPmd4SbENWFook0AaHo1tBbi
RYb0NppYqeKF9J8/D3R98oLUPD6/VadKRpAjvj1fOsMwYz1SuckXWlAuj+02axByG6qYIev6fSwD
okz//wc5nAFiPr9uIwMwqFwis1OxcGu1rLZhGv33g9L4mlZwlAxTRbghvv77C4me/JiT3uH3ldME
Wj7U/QSn+N+vn5/1SGii/pFtpkWjIn5qVDw/fYgFgEZ0ghNUbeadUIHsFNJ6whFnrGE/GayRGLy/
0wZ4Pz2v1hRAhNZV2mLVt3z6/OY/f7j8NchOfvLvN8s02PQ1OViL6q1d49aD2gMX8fyAQDNyhc/L
eX76/KZWVjdLpJM4KrCVwkxEqkzlpEP8/T8fhuXL//O950+f35NxlVYSPfYVA/l1HFK8vA8roC4V
RuiIvxlRKLADVO+1KDdI+UUGYiLQC8JmcMRe02xZB2Vu7bvE1LGHNgq/QVISK0lxBiymmUt5O6Ey
kI9/EUmqyfyCb6Q3HkQE1bYIrNYdKo3GyAymLaGElhiIGZR9Hh7zxZ5RUWdSv4VIFzXUPJGuIyRv
YDYtxkzIfaGw2y26N8OpbDmQe1HDMP1RgmmeSIkemJ8ubEJTTdGuxWTCGs3vrHmrNQqCWi3lF5FW
CJrxyKJmOHybVYI7WEkjhCKJWuvnSZZO6HkVvqICfK2GYNWOhCcTmENfq1HPQONCJyWgPldMnhIh
6xurHGlF37024CpLqlZmistfmXUblObFWFJowtWVE4wdXUOTXAsF+nXzGKhDlaprQe5zs5GRDido
3uiK1ggQObWxT0NE46e0+h07gQMaqX4kwAe83GmmJ0JKt55DCO6hYdNViLCAIyvEW4I+NtbpiPIw
qL3pDD31UUvE2WoAEZJJZBgoer8XYrsBTx/ryL8XCflzYRjxRprBIBVUmU0KhPqAZh4uLJ99waDV
1aBSeX1XLHKHfCTaFBH3gqzo9BmMtvETfiDiHkYP4l9ZRUr0p5oQkoi6KERbtVD9R4FyAxUgTUq1
9ahgXVc+CB6jnAZMR7FKD+hHzdR2xBj32E5PQihNXX7IKvkNkwZHhwqxMSkhAvWCQWuAPLLQ5UDm
r+4Fwxej4aPouGJBSAEFCua+a0ftReTsMjrMxUe89NQYsGcZpR9GSzQqat9WYmn7sOOAyzSIpmUc
3iSdzBAcMyaqMm6vUT/iQZjnO0vpIUpg5tUbWuE8pCW8l4rADYf8cYAONhRDj0pDrxxyuTzPQwdC
ikYvFJR5Jxnan0pWgBL0gl92MTo4A65KJh6PYXge8mOj6NYtXkqImmuhXLfLRgTF46LFyVhDkq4s
dppQHwxDG9Yp1gl6qEneMFRgVVi8diUY506KOfdifK8foRkvk4g8JzZ6qjnGb17OA7r+cNsSVf2t
kJwXQqTBWp14ROjzHKcqAzADRksoN4m7yMDxDuUnJ5nxNCkMHLelpPvA04Qu0NymXiJx/k7qrxEa
w3qoIfZB+3hR+lTeKiiThsWD6H8KvjQFQ0QhHTBUD9GivmSV4fWqZO3rstrDp2l38FaQ2pP+KlMD
gaakcMYRQK8BQBJ+QJomJb6Q9Ij9wzzKpGorzq+tDnm2QZ1tmwOOgOa3MXsDFJs8kSSVyWLXozdb
GFL4iwbaL9rAmZ8Vuh9ID06CurkOdf456A8obZ3kz8rjZZnpMHUt0dWEh4yJ2fRtpiXGS3HkmhGU
twGKSiU1/kj8rVprQZHWQ4wgmKhDtcktsB71PKCfwzlitX3szAFkbyxg0X3TKmAgRgUDttKMjdAR
b2kyGupyaGwzHHBg+QSTk3YRTuFhs5FEYd4MSj6d1ShaJ6W2Y4pk349APpj4Q8ltMV4xRfCNDpqb
PtBZGxrKhlH9oTbjWjVbYTfHwDSQTYQANs6IQpjNdRIf40YRlX3Fo6HkCPo7jPBz7pS7NpDfwLhC
6sMiKpKk6WWkvzsg8IZWlzYfNVW51ZbUUPmY402NRDelRQpRSPSTE0LC0ktUu4S6HzeFhNtMEdFF
RkEGdW6nUKDpiJX+NsF/3U6hOvhxgEDvJOf5diaQ0R/F4vGlnLsquQSSVXlsxulGTq56WIgvbVDu
rXBWdjL9LD2N5Us79TR1gGI1NQIgGKmNk/WLNBFqZkP8d4pwaJOV6Fo4IZTTTWF+CvHc762yOATV
9PDRgIhhD4hfyKiRzQf0s8yy3oslniOpFOHL1ZPn0cmYHtJBEma2TbMfPCE1IlfKyndmqV1WQoku
YUt63qP8JVjaw40bgS5gqL2pOKA8Zk13oZTekzHYJ42sAKfNHvZcEnYWQ4wuItnuI6XtUqm0gcxU
0ndd0F9aPCI3IQwdGg9LiQTucFgn8SFOK081sr+NIcEPkLD5QdwmDIZhMQBJEc+Rb20WDm6kaqM/
9CXi4Ea/qbSJo1aVdU8bSI8M7Cgz8fEu9QoYjWY6C0ZIU0zBZTjD884qihziI3578ogUYMXW0qm9
7A2i3O3xEDmhP/cxFu2xzhpqBOmoIDnX71EoDv02jnpq0AN21FNzTAybwSt8Qc4wB2pDwzF0DdvH
dALiImB5FcjBRh77B6mFUG9bDUJSo1NUqFr5cYH+cxymcY8c2IuQ6KjrzxksCAL6qkSYSoMsiXEW
FZREyH9zDCQfieYSv6tfgQj3mcn+mqsSpXLD3MRE6Gv8Nhb/xG6P7verBA05zGu8/EQzB8Dt4OmU
rMu+uVqLPGuPOij+mCRbc2j+xDPRZmF2QGV06lS1HG50kZJmmhvaBv++yfLSkeRQ6oGatBFI06Kl
NmdWrBlR6nzVKECZJ/0B1uOY5n8h7qMqrGtf5fynqnvTDmNk9POe+9dhvMyzFR+m6GhqGdiG7gOV
O8CsE9mAvJvmZNdW9bivEQMHN/wbajqBeVi375HwOuAa6aRWU6GX2P/GiLu+WXSWxCLukBMwzUMY
9j9hYwS+sFG0co2lAbpc7UgZYC42VUZIn0rZLqoxRtLS5kdqe7+WCTcqkyJ4bc5/cExcTDXI+6aJ
ZfxpNI2rhnPralJPu1kKOILm9EUaD5MSR/uupIVq/j/2zqw5bmXNrn/F4WfjGIkhE+iw/UDWXJwp
UaReEBQlITHP46/3AnjPpVqWb0e/dwSjAjUXq4BE5vftvXZs7wbh0yBULHJYhkNPZMG7gGYh4cEc
0uqljvzjYHUvnHAeJDBgQksgShDay3G6hXPmXpXkTY5ibnGbLzUms3gc/ag4xujgpnTkn7Qw+LoU
6G3foT3Y2PifJXTX6solBfEWsGp1DZiAsj44cp8Kgad7YmXG8tYWgLMSn9briBEn0WBfhngOGJuS
b14RxFd10KEOipO9lC4l19GF8DCY5BSrjbY2rJHcsxgBwqpJfIEEejt3g7wWaf2EbZ3zpId6M8aQ
blkMOeNEcW/K/btE8lMCikDVZNmgfDR9TnMoN1LcUzFr0wzSTEs+z2zm17nTxFTAW2p1snS3adic
4r6vnhpki7uS/jp0hwcpa8oXTslPljKh60269JUgiGiuSTqMUlDjccdyGEAj+UfuEWCndXR8H3ov
CMgOQM8y+aZyppr+E0vTct9gw0YOzNXMS8naStyvEyQfMo/r84DJmKKl+Fo71W22MDO7eW4vl4NH
JhMYzJAv15XOosllSmpku1yO0w5ooYsfm2mEwciUEtIwFNRBgtj5WjD33dqZ+SOrYUqO5gBWE2zn
OYIn7XOQllbIMGazgy8hOenQiWPQZ8RWFgDnJcNkPuC0sD28skHzidQx75rEUGKXreJQRIsNAcFn
LlxxHoP5xjR7cbCAQxxYT9vDvMwKkK4nIaEmzoycEUEYC+qTSOrkvov8eK87musELtSHolBAxuRk
X5lBAoCvl1TNooB49vEoB+xHnupY9EFDOKVprzlfJdSkgCg6YraZnuw9O52wfk/hkwfB9nJOwHzH
hXgOn1OFBT9mUr+Rak6uGpi5mOByznmWGdxMKln8ArRPAjf9bJrURaQjxF3pYYZ1mNoQLE/i0dh4
OOVtWBCOCnfIAON9GczETLbFGR/jj2pS0cmfi4jKCdEEsjzOBoznrE2H3VyIU1Cj3PZVk59qymh5
yD9reuFta/PjLgFBlTmzMHTBfg2eiYxsQpthxASqFnnzbBgg8Gyr95mzxPWxnpCjs4qg5BSh+m/n
9jTjf2naG8Pqw2vPjG8tZzA+sdy1OXe+zXVTXTrNuZcRFRuPXmNnPBS5gm7GQkF1dDXNgNN32tJF
z9UNi6FNnthvQ6IlumZyD2Mny2k7gGfP2uc+GJ8oO7gsnzxGObc5FKquMFD45VXQ2QMNifSYsLg/
qbJmbKn0qaHTb9RmsE+qpMcTyc+JpXlvzFl+QXzfsgo1e5blNsLJkJ5hx9Q5T1GGChv3iRiyo8pa
+84Z+mNPeaQnBe1aTwbSdrJBbtg/GU5jewZLTKwV8zSm29L4buEsOHsieh4jTqum5mhkb+GAZgq7
RJHlu1oUuwbZayMYRidJYGYZOh4PqF8Ke7DBftZfzcEFCxZFHKJlSSdnfhaR+VnHtArnnra854P/
tVJa/cFEkqGRV191BHTbHkOalGjNmxL5v67ofmjds+zKkpsxsh8NNfR7058UfQ9Sor4NIfLrSZdI
NQxg3K1N/kat79N5eprnCQuZTwG4K7KbvGk+zzo/GGkYPqbul6bv38bYR0SrWUqWlDnAkpIoZlG7
tRrz1IwZ7hAUJOD/0St4p95LrnV9ZQvzaz2DZMhs/6ygDZDeJj20t/1D42f9fWIOP+wBG4lHaB5A
Bd+9aFSSPJJz9yyHp7Io3O+z85hHyX021mBp85k2UDwuTWc6QY1PuTVxrkdOSDBt25995feH1qeX
B7em50w/+3sISqDJBIpG+C2vxkxnQYDm7smq3hho+LYi+cKA1e+6mPBUykTxueyjt6hIv5cqrKjq
Vne1CLqrHC1lz1lVzd53vzEFKVIO/ch2fnrtPDHemJ1BigRfEtyKYl/ZATqALSx8607U/UElGWua
od3ljOCXnRiv+p5EOCu0mfDr6zmDLuf3itZFOR9G6BqX4zRhO+gAR0TymFlLzWUxJg41RYypLSmI
dxXIuZnJlFXe4vGldUHOEdpZ5zn3/R92ZhS7uGu+5ZJf3IqCcj/N8tZOBRXpWO0ag1mRYm1Xelhp
HAM3YJdXWPQRjI8OJBAf3xa/OoePozfNqNB6JC6lgl5bDNhYBYxkCm56v/we0aZs2+ynGwCD7CQe
VKIFDUaawDdfjQw5kQghQE4pfeSIZpzhAKds6m+5wAVFMMHUVMWxdgqGV4elXNDrL13TPI/9PN+m
7p2f4TSGRp/uYX7kaBeBKhkGM+aGWrrPaxhpc98mNUmfQ9Nd/BfobcW1/QegN0vAZ/tXoLfrIm9f
89dfOW//eM4/OG/wVv4yLUoEjimERdYVJLV/oN6EkH+ZrhDwNB0fGrnJO/2NevP/MmGvmcz8PNd1
pAdt7h+oN8f5y5aO6yvbMl1XcpL8z6DeLFssKLdf+YauNKWw+bNdj2Ru7ze+YUnKNYEUTNolRngy
sBBtJEV+yMGVX2SGeZxzAuRAf56zJac5JbDZW5Kb7SXDuUjITK/0uTPznkJ9yOGT//SAykIEcl8s
r31wyjpGd0MrgUjaRbSSXqrWzw9dpZ4at7jPBvfW1xZeDQrw5qdkar/N8wKPjeetWBgjSW2/6GR8
yy3iPByyqtMltVrT7ssb1NlLnjVyHDoicgbb7Ix4a/E+D8Rf28ldRRg2uqcvNhiYffEzHPBCTbRO
luxssaRo6yVPu0rHjsZCug95GqZ2yaSX+G0mQLhF1fR9XDRufHuX3pLVPWM6N5f07smfTmH/Os4m
I3NbgDSp0ecuid/KUmeMnWhtljTwtCMXfB4cBkU/+l513jlfssOh74Eh2wjOHXvTK/bFSE81QvCa
OdAjeQRNKMZpRm40qrqN9pqyDGdWfEse/7kDlQ0DDWdSV+6kAdUmLDMP88SiLSv0JramO43+PR3d
24pkdKvEctkuYemR7T+SRYzesTbv2h79ZLdEq7OqAaFbPhLaVm8NgfTectJnUZNnWZFOIjpGMBZG
zMp8F7fjEuAekORux82Lv0S7g2omTqYzT0QDDVdlpXfCo3UvsHVnSzQ87Z9uH/INLIRhFG/qqyBG
Xs7kyVsxPYjcCSdQNhbd0yV3viCAHupCfY6IpI+XbPox80CHg6xufecw9bzGnNRPiiLZRaYyn3Yf
xsDCHQ+k/23HWDNJT3S+MVOk4KnLOlTL8cawq/4ynvFTsx6kh8LULwc0uI9UtuNIuSZx5JvgjLOX
ifqaz5gaC82plKgwnHo3uqLvO9jla9ZyGiIdlLTCJr6pRM2st5wlCQhXNr0FgskGkt2RRXgprXZS
L3xTl0eddc9mlM5bCvwhSCobHSGCFrvG0dDK8NzKQ1O8JUabneKclaTURb53bFSKpgnqItLWvV/Q
0NV1nz9o/RRoVpZOBWaUZv7A52HJGmcwehqBHRRd9hjRt6Xnr7E1Om8uuQYapq1Z3ypjyHehwDeN
QpiTUZwqfGF0blhF9+iXnOQ4ecUX387whbl0PsE0XdZ+jkzNUa9ZHXxvGcDowdLxrEl/jxYQEuHT
F6C8fqh8vLZNhIVtjJY9qzpy36KBXb1nMdE36B2WTs5OYILgxEkkdFVsJpIEwxx/CmxxLeLnyvXG
oyIq7a4eFgIh5Lq6Bxnr4PxgxU1oIplJ25kC6aYDQA9km0qhCvdmVcOF9cyvEfWEYum3ePaOERij
qPudbxwpKKHM0ABhpnG6FR6/bcvSmzwf1rbOcWSfrQlCCzAn5iYpNkk0UGizdkXTIbQmE4DlUwPy
wCSis4syVGp9MRxjSz+XaBvMwqs3RFBDxirY5aKkxF2RdpTNSW32Cwd3KvWeqW3CnUk1YF+iYzDA
eqGY8QkkTZ/DQrCH5aO9r7rgtiJSFT5vVzfTcUQcmJJlLcy+3VmO8erZ2QMpUK9uHt3mSNVvDVWz
/g+adlOF033cTdf6c0QsJdB5at9tezmaKATDFqUmkAtTRt7e0gDcpy44wGC7HMpxY3RHFip4SmMr
ObUSs2ne9SwJc+Lv8N7OQ32KCrc+pbS2TkzZ070fmuePm9ZHYAg1rer0/pz3+5Yn/nLd0hru3lyy
j5JmfkrmYjitW2Kw72ZDEtQXgFazxd4ipOQkxro8ua5Xntar6wURotnWDZ2fbU9X4LJSzbifGp9O
Pw22NilggIwux4I3hLfN3BylxZqoD1B4VBrqIAP1Rmpl0UxWaLB1S5gK5VRm9Ag6lhgFshyJSVg3
14umrBeaHZPfeclGWy9yVrSnNUHg4zbRwqrINfVKY5zVveA0Oqiw2ehlJIzn+sGmd1KCBduF1vyp
AORhJ4V3M7vzQTdRSq5Rd2tSnT+tF6UbWicn1JDhM7kH4Imr2gU4Abpcu/JOhuGXNsjumxFoeUgp
Bw3wtdd6/tFW5oAxk4TsQ028dyuWX84V1Y6UosdRFrmJwIXbyG/l16wpNA/t5ywdw5OHNSdppkOY
RQcyNIh1Gb3XFo9eG9vVOR3cn8VEHLThSaTeqrl1l+b5GoeQLL1eU93QpJ6Pjm3gNKFIThqC9eb3
MjioiYhDSROrggN2EQqfXvJyQSAc9KWs4QOvm6JleKzDot1W9qQOSzJ51UpaEMgDtkOCPad0CB2Q
ay5ZtwQ4rFkNdpIkJ+deuSNV3Kw/ZcVJSzUiPNApNRLzKkzkYsjov5rCLCgayGM0kGVnpuKQ5T3y
ROKDN5mDt6QPkP697wG22aFQdcApfqRCrG+3Xvx2mxVSF2ooB8IYazNzGy3fSNZA0JpLGNvrt1RH
LEWyqPqxfjcfF/QS2L+X7+uXixjIvkIQ0C/98PViJiRjA1KXrvNcQLp3iJdH2I0C3BkA76LbAkmy
agDWdIjlgtRdd6uE9ZwnIDiX3WE2OHxDB8NCRSatNVk9Jq8uMPMAHdMU6W861W/GqMnLqJbvl6ob
2N4l9uTjapb0eXZY7xnVWM/b9a73BMT3dENFquA/HrHeVxvObkk8IFh3cg4fr9TnxDtDyhzf8xDt
5fBbX/f3kMT1xl/eZr3eZd1nogHZT5cP+XGxvsz7x/l4q4+719uKwN06k+GF+yymD/PPF/jtCb9d
XR/3223vH/X97db7329Yv7Nf/o1fNtdHAamcmYGMyXgFGa14/zo/XvqXh//xP/nz/X986J8+tMoW
7o7X7ZyUiXllN/o8giE8F5MYQ/yzYk+09gKM4Y5gEiWCpWUzI18NDe2yuV53s88cJBzy2n1UTVqR
LYE2hmAjcA1/3mxKpnhU99DCCSoOhIUOG3uNQlRLNKJhpcQfrE9dr68XQuf9oQ7EZhS9IAcYAsGm
bIhedqpzPiz/hDMv7i4LcS6n0a3T9z6JtjJD303CyZQvYC+HE9EmjMpblcF6i9mhi2UM95Zdbr06
RqbC/fjP6+uNxrLnr1u/PaWAI3boW6ZFS8rOevERtGlRpdk4MfMAPxuz0/oiRVZQxV83+0AH0+X6
9tl667r5y62DZz/nLhMS2UzVafLRJHtF9SLFzGCs6TV3sZEe275c82581DSJ9Tnq9WtoSdZBy3G7
XrTLVsxkGMGcH2+tKf2WI9HyY8RNhGOfEwcYaeN3B70MFmK0CPVEPe2V7UYX4TZYvgu7/Z6RPH1c
X5CFKTGHy6tCT2g9dAyIOr7Pg39XZQEyjOUbDRL5GFQD8vRqSUddb1u/BsZeSqINlau/Px9tHEGr
HTXyx7eIVob5+ZpSSmsPR4mbQQNcwn+YKT33wiQTfPZhyK0PWUNGazt9Lkfhbs06JVhrFRqZxljt
J0/BL7cfxhq1qQuQrEXDlcUp0VlL0IzVVTnaWBGClVKEhq2fEiLhTW0DVV5ff/1cgcSZ2Fq3s523
zN7s+/cH/vOnXa/m3ZLfhZWechxpmgURRhSxeJduScDsly1jDdpcryfzxH8JFaQkVBCRcTOYtGjl
QhBv8+G6I/Yd3zQZ1N4y9xloBJ3YF36WOsvef9/1l2jWl16+zo8fhuTYHykKaWcCRuzqxOcoUfZl
vIrBvD6gasa5tOQrW3+ZdbcOzR4dI8uLADPv+t+s960Xa/7rx9X13vcdevmx/3R1ffD6kH/9Um1O
131or9dDbt3X1g+zXoXyzRzs4/q69X4jCoHpwgxV+v57hUYnYeOgkl2O6fVtWWtyJK+b43qovW+u
x/f64Zj5/X0AJusbfXzksAS/NjJPNPzuk7PABePl2NBGYKCGXTYpm2B4Cye6P3VOIVL3yaFotIbc
vDz8fTNYDpQIn07HnKJd4nLXPXXd+rj4uI2kZmc3CexHIrr8bQxa/7GWyKOJxjH/o7/OT9fN909f
zuOtG1/T4E6JoB9vG8KIcC4tstAqbYqjdL556wdxaiKdLPO4ftn+MnCtWx/f/cdtavG15qFrYHBg
FFjvWN/y4+rHc9etj5/x446P1/vtuVH+uUuMhjGMr2YdODul6/ywXl+PPL7xpD2v198//FwiOo0M
RAvra62/6S/75fwaGpjX1t2VfAw1cSjxG+g1+mvdEf+8ub7E+1A1FhMGDsQuq6j0Q7S4Xl1HlfW2
j6vrbatedN36uONfP2598BC8DWBMUb7/fRj16w76ccwEi67p4n1nXm/1rbzD5vHPJ6xb749aN3+/
vj7p/VV/edTvb/D7swyBc7qVn8RsxpfruLKeRtat9bl/uu3jIeu91ppxvW5+XKy/x8fVdWt93v/3
VUtyzRA7Lr/jerE+8Le3+tNtv73qb+8ULgP+aG7rTnes0TlmWyoJdl/N+/VY/7iYPbucL4dlTv1x
47r1cducLRjS9XrV2my+P3IdbtcX/3joL/esm4ETgtK0LYbk5biWc+7/Y8xbj6Bfrr9v/n7ren19
6q+HJwC9kT5kl8yCkh6T4+qNph29WOcOLDx8AXCbbl76ezr15qUPqW/MCQ1tOsBdRQoGZGGOUheG
9Dt31ecyaY5OhQ13FnJ6ga57kJVtfLZE4N/1FjRGohQek5hAw6Ie/S2qcH2MIioO0n3IR3RYwg4o
6jVpCcMwyqFMtTEWrAxXPOkgBnWSS70Ik7w+q/aDolrXj3JnrGPc7//w+3Ay50RiLIuqRVzjrWnV
6+l1PbF+XPgfZ9tfTrnr5p8e/ttt66l7ve39Hf70vPd3GBL/SjZ704T1sBya64W3Hrsf19fgyJHS
OWWx9fhd5pXDsmO/3/jH+397unTbCTmSAt/SdqzP1qdnnsrj2/WRfbJw0sbqfr1jWg/BP29GIRQw
Ny3eRFTDCytwRDXwUtOh7Tht4m2JB/2m8qsObbQliqchdiDJ5s9JliKjbeoDBTt1GkwbGVTg0u9s
naemjGj1ySvkTDd23r9GXlx+9ZAHW03mvrid+xCM5ltpwSlYhmeIfX56GAQummYmohpaMyLPnEyF
TqDgMEI61FXTNWQ+ZCk905a6JnXGfWt05xoJqXYRITIzrAwPklZzF6bmAvChM51ORJBFM1rkQRfz
QoA++ECGLoWbnAXn2QOn+OdEWvMmKpSL4jZ4kl33EuoRv1iaYaCw4X9TZ1uI6lTBKIRfVN5SgQ/w
1sNx58AYRxAEwUSsbUiVQpLwkqPUxD6AwC6gaDGhKrx0O4Cs4TDvwwZwvtME6TZ3Cjhc/q2z9ADn
vt3L0viZGYDoM8MCLqP55Kn7lEosJorCHAm+6q7X8aueeoCzM8l0OVnHRfClk9W9h67Fi0EIpJJv
tU9BnHyz/by96aaW1mBl7tzY3ak6QNCX5d8nrzy6BgY6IiHGHYvkDj9wflcVpn/Luu9N+do4mYXy
yEcEuGRRvxZD6hyRg5SXCuNBk5e7yqG8NksA+UEOCo9AHyo3uGxTReUcBWlV5BKHuYNBqEfKN6Kh
HwrMpiZNBN9Ls50odbkZFNIxz9gnIWUL4dQbu6XiaeT241BU3tmdKrhweb6pK8RtcwCHSIU+wgP/
MV6iZhKzie5jt3vWhD8n2UgSIjoFcOPik1Hk/iWhlEjhWPKcOxFc53Od77oQc1uJehDRknnOaxe7
Wy+Q3w/O3vOr1ylDGF3OCea70QFiJLMGBib5ntLIXzrvJp8aCKxpi9Q9IY6Qmt7nbBKvrD5ZVTqL
D6HpD2NQB/y7aBCDnDJTZ2D6Fv037CserFBSRFNDXlX2sLMVwoZl9Nf2MupRb4IIhjOnoyab5ld1
RzieIzqEevjTbcSvjrElM/aFwPdxl1Bgrbr6kN06bYjyVdKr8EX9MtvN98x3G/I9JUZD2jxN/l2V
Qn+bbPNbXI75Y90n8Sl3C9gchcBpGImbdqJWTr/l0qmHsz9H3uOQiis1sDwJnHJXDOHVWOMiHVzO
KwUdts4iRnPqfoQqyu+SIfnuieEQNR6AkbqgOdfKmwkYo4Wk0urMbwilrWtGCgBSdjdccBp6SZC8
kqjH8F9X1TMaSGcb+TVa6zpicQgOcXG5ICp+nVtZXvh2yvQTq0IdOM8F7gW8m4lsvsqBVkI8PYeD
mkiptq7kYH01ILdvCwNBpt9vTbJuyre8cvV9bBI3WZb5uAsJIxxdmB29XddXysO0hyLixVIwfjpq
xFMUhezS6k0EGocGSSu3EutmJLEzqkLgHTPVJ8TA2UY0VrEl14Tglwm3WsOIYZnss7EpQCPRS0zL
DF106X/PKLVlxIiWwTRfpTq/V1VyphxLJqU6JpK1pki/kLJpUKgmq4ndz6iNR48IHYqkh8Ki7pm7
7t6xk3tSo3ERga2NL6WbIFyr1DHkd9xO1WNh1tYbMLiyL74MuYbU62lzN8CJblK+SEOk5yGGRFTz
dptwerLc/os/kF2ZAjUZLQZ/Jph3mZudh5GB1DZmLPBlpg+eA7xRVBy1nWPbfGj3qXcL81QFX+aZ
9lGqEME1Tw7znQvLR40dzBbRHyjCnDi4t4JoW9RBvPO6ttkMc3mu06VIDgj+XBfi2kP/7NTleOOM
mN4jp+EMMXFeIpEFm8II75z5DBTe+qdTOPJQgZ1qdYQjvvT2vZ2AIcYC0TpzfmxreITZ0MGwcFgR
SsvpaGhylIcFCUapNWFB50edqmG4DsoWNhpN5l1J0ybyy/oQdaAI4g7AFyM/R2BHfCEmh25XFzGj
i8K8W41Ou/H8l7KlZ2rVtIJCM/xphO1bOPc40+z7frDV0S5Qljo1EDcnIX0ISHbu6vDahifpmiWs
hAmKXWfYJ3t6rZrSuCE8i91Fp9eDYaB7RSN0pCl3Ubi9vBwJz0orBkuGBrzQfXDZ96iT2xr5d6jc
i456/xfGx7Mk0wm/JDtqPiFhsRmsLAE6zVbJA9XlTYt3Zm/yjW0SG3GgneivsShuYq/Ad94MCS+J
SZpa/rVl9HdzG59R2RD2G8hvrJixO1OsReZLUxyKayzhnCWcjYwgvLYkHuyu8m6g+0eXdg2ltOsF
3SooFW4EYKtMHf6tYj5gWfPPJ1HSCx45HM+m8TkVfLvhIpD0A4nrOvpiNjAX0tcgoKtvzAhgx5iJ
dRR2h2h66k1Zkm0GLCGJTpYr70fCeGjMJTq00Y7j/fGs6cofOMQrEpAb/ISX89h9pbvNARrwQoWT
GYcgFThExedk0u19GNQ14n9Ujhq6Vco3lDO41P4Yn4VZ+fDct3V5NYyN/xBG4IFraEYRqkVLwstR
iK2GjATMwB9IdUD0TEc5zS1MUe7dJKGQt4MNe6EiUDnz28shZT7eu8BLLEBHZZuN2yASDH1z9NhZ
2M2nTDKbrgx6mLk/4S1tIKgZuPWbCgiUuFNzepMMiDDVV9ufk8vJxufTWhURYvOIeHVcCj8uiBUN
6s+N4MNUI2D9LgKz0FvmZZmcHeN5GhISrmwIkFZq1OjPGsJ3TcjC9vxpnIy7qEHJm+cJsGCBsplz
1x5zEApTz32ZUGqMBMMMRiowCxhElJKWcYj64clr9EGovDq2cQ2rQ5Hkre1joCqDzj7GJF9OWFRD
JsyRxuNs3GnAky3zptInPQrz3APSayrDqTaAZITmjTKCEZJvtfMTmk9WzBqpnl6ptAX4WWHEoBYe
bRVs6dfyTRAGr49kG8EdI8RozkB02I+oJACGRK6BL4cTagpGKExqJpjlTKZ2Rye4qzgEEYEGWfPc
o77YhG75gtD16JOSc2E2Hr53/TObkheUJpBRqUtc1Xn7YE22v9NujyksxG+fJZ9cRLNbBDHE6Cji
EJoUpXoo3EetgAJFOP4VeTN1WsqtwLaRudfK+KpCXe2jjrXDZJyNYQYzt/SqJkPumoJ5S9gyFWM0
LfJEQ7VvzqqY1VEFIV17QLLRxKBcWVW6mQTJrOkAsQModprdWbYdH4ehI8PQ+1lXEh5uJu1Lv0fM
p6frHhlAUld4cbx22tdwPzVWKz/pymNk3PmWJL1bci72rPpoqY54cRR5F+Eoj1aD94zFBWuGDABh
cMKsYx5Sr8Al/pwPFhP1wi/OFiF5eeYdORs6jxGjg/KOjOifM1L7JGWqs1nfJaOJdDkb3ubO+Rnk
S6oqEqAoRj6UOddtquF2lf0hNsChVHEBwMTgEEYSfxyC4MZs8FeF1VEtvcJoaXBF3bDP46remBor
chhhvsrsZQRi8LOb4a4bx5PPPIhZFZK6ZoKGH4Ts9/7AJDwx98bYQXprzcMYZ8490k5ELzRC9cE3
9Es+1TeNG9Y3bY4bY9S1cZuGBBuX+U4iLb0hYOpCeGZ+k0QjwvFlaTKA+Jq8r1lm0SC0E5yD0qvY
+73PWlYkRanjGJQPsZr2hXD2Tt+iz7Vxp2vitjapHK5SpNQhbclNLK2nqRLf1YyGt3QBDEYqQEzv
2qSBZPGeZcNzVZDKgVJ0k5oSQnoyYJoeOH2SrXPwceqOHUoCX21HPv/JmuG9IFoAX33XmfYyQwcR
4eXZaw4oT0UUgFy/gjyFhP6iE25/pg5PvFuICp69cLDa+cZPs8ex895IkB6eC8//UtVLYI+dfo9i
Q8KaIRuX6S6mSfav1LmpE9d6Smv1pUHZQ4NUEMot09MMSVbnNiTqthnw4aNLCir4RXn8VLYATRpk
zJssheYwI3aKI+NzHk/RrkHLHRT4/EyPKnou5i9Sr2ghEhc8fkvpxuw5RbMJEXVvcbHqnWQ+UE8F
0AGEabjBThNpJvhYbwYbzEFlp+W+nHpk0eOlMghpGqxU7EPlT2TSw0xNQffWEnMFzlmms+OIIcmF
rKLq2EA4fW9xvtmhPaYPA2uuTdB8CReUrNKIVQS5Jla4K1w4UlHY4turGu8ixGB4QXDZYlwrTiln
/1M9TIchKVsOfVKZppbic4ozzaxw03et+yVjuRSHtPILVGmXbk1ERoCEbe6x0qNvzw52BKOopi02
1gMWohh2CPYGmLYZIREx6Bf45ZqRLE2ak6smoGRZGrBMnILFDUiYhp4lQn1WyYQoQs9k1Myy6TA1
8X0mVbHVPr4B1wFEHSz69Vbd5kEWACMAqiCXDOmyJqI7wy8YIN7SyqFzUqNOM0kg3bA654BjD9yJ
iNE/zF1x0r5NMNKUPpkxNiuLk9agJeALpemOeDo41cXDODRPXvSgnfYpbrF8dWGykAJ3fR7LI79G
HTbAB+JLw4eSpxxv3iTNiMCqqzigFVyWwkwBc/hPumz0lr73vbBCuUdRRhg1tCYMmxC2ageN4CxA
R1gZcrqAyYyoyQRD3Tsp/TPlu8QxNPn7Mkp+RIP8Rv9+v3zEYyy7ry5VLmLY0s/1OFANm8h8bEOI
PTGa/CDHO9I9WwFB1sq/iuAYuXa3wRTrnn9WlZGcggCNPKeIB4slyIUdxjDjQrJhghC/zcxPWrr9
jnXFRRg2+qYryHhwxz4mkpQQhrzuOA1A/LM6WIahRbaF0rftXN+YY7R0BApFFQSMc9KlMEFq+zH2
lh6sVOFGtEsNYrrtqqJGrg8bNqpG8BW2CLeqi1N0/u1/aYvfo6D/Q22x8Al3/p//53+9jf8W/ij+
nxDp6+iNqMzX/N+Li9cn/R0ibf3lCFZSgihpxLumTVz43znS5l+O6QnfJctXmkiIfxEXe38JMqIt
X/o2MjVX8Cn+FheLvyS6U1t5jlC+9JT7nxEXi+VNftUWW56NrNixlVziqh3T5p3Kt9eHKA+b//3f
xf9gvjm29J7E2QjEY1tXOFjn3j0VNoabwf9GOFR9MjvGA5W25rawovm2riZNAULcrNdIMfbgxfv3
E8Wk+0xnnNnmAdsc19wR8rQhUC+KMnxzsF/lVnNfGIDldV7bWPro4SQ5ICprIHBw0tkZARDuigrJ
q5FRlpuY+R/sKq8exrF/KdNEnpXsH5q6CW/XqOEgnu0L7IrNyVLoEYshu+W7vmtaY3zIFdNzKRfM
CAFqsO27LDi3MSJBbTWA1ymABOY+W9zxwu36zTRR14nchjntPOhX2VaHbMSXa+ve3EyjgE+dQEKd
As/aEksKuVEHAYVG27mfzY4c0UDe9YFlPGax+2q7jXk/ogc6M53lQ1dvsgiHR/Qcw36OU2B7jLlF
ZU1fQ9MsL/2OUoiKXaqXmax3jjWeW0sbWIQauZ1is4cbXB5CFkpX3rL6TXWSYVEjlpOfj84lOeY3
nCdbiDMsyx0R6ys4ALelwzk0b6ejaI3+pujGXemE+Y9JdOqqGxofbApwIssq9n2fKJD4sXlbWIHc
4DVhvd4TrRBGTX8lW/koTR3sLU56TIwEQPAivUxUJq8o9NFXjbyroRlPuYZK37k9uGkefhMrzthh
fRdZP0mmZsnpx44L8QxUPv/dEecXCrmZn0W74b03mMk1puKHmfnngzu0+0la7Q3yKVaXdgpxi4ns
vc9Zvnfj+Fq3pG/hWd22rV8hfqEPnVZPIULvs8CScanN8mFgtnjpqoL8nT7xziOYE9wiiihlL6SF
aCEhQ0Z56UymuGt8pgis1uBd5xTVJvu2E+Vw+mWAuHtX7f+3vMvuiihvl0Pot9x29PscZx5DgulZ
rovv4N8fcF7TUedBsnMepGIeEhRyg9Lwym5HfEkAkBqSm4/kiD+2OhTHnMWeE0AO0w5SZRFmwfZf
fx5LWMs7/mIv4BM5OB+Ug43Bk5TFf7MXGFFql0ZXgMILWVSzpo7/L2HntVs3sm3RLyLAYhVDve6c
tRWc9ELYls2cM7/+Dqof7mm7YeMAgtvHtqhNsmrVWnOOubNtMPxpOTx1SaaOZg+wsanQvHud85oB
D3j0QQbUvaAYlzU5zTBtfZxeGEu9e5VqtBqZH7wOagDI7a8YIg1fXO4b1WYcvOjvpbYn0qk0uLUu
ztjqSPNQAtZIzj63jRtaJS0Y9x5KVoOJ9+qkzqZClbNrO/5i4JT9JiClehVQtB9laSMwcg1ksnaH
F3eKr32HXmOa3GO1sElybEd44c9hL6OtCRhnHdcBTSzz2Eo/+2aAw9iYPnAPxwivNaajl6BrLxSb
7tllh197yHm3SSLkUQnnmhgiuDrCTEgT9pnelWF7xVT6TPL466CD6cmr5dauzY/Qd9QFBdbJsQx1
n2tyM3yBGQMox05rXLhxab0wU0MuToT2aB5FMDyNpRVjpdQcJWM6+iocj5hZs0M//Mx8iS44JuMJ
PNzFiwQjF2n0mwZR85SbvMYYus5BEF+cONZbmX3J8MVvoyFHQJfqlq6S+Ko90PBFjiM16bpP7tKB
mNokAZFTEXan0yOpvmR7lZzzw0WrnsEGZBRzVk2O5zwoarSJsn/M3W7bWPmRSyoOIXMcclOnbRw3
0cquhvEyzh1GWZeeS9lV3SHmaG6J/s3VhC9FcUESQriATQK1pWWKZdpwL6EdF+e+Tg8etu8zYa9w
D+zkKGwekK6tv7ieWI4JKIfTwHH2KsRW1rYz+VucnSCy8Y/GyztS2wbMgJq/7k+f+hBWeD/FoPMU
Bv2WEOBzpXS2GRvipamRwVGUegsVqVqpUKmzNU8v/EwPs+s/K6fXkEyi/toI55bOEP7SbhS3VEVc
Emp4nMMmebmc+WOtIgYtdbQX1se+mux1y9tBgJTvMtYBHle3SySkbolVMQ+FJ/XF9t3HEN/3Lqbn
hAmB1nHla+8S2NFDLbQBkfRDZS9THU0yClm2XzlJR9gzgLUyKtiLIcKT6j8bHeTxFHjVVeHq6TKd
PMFBCJ22IPCj0Hs9knCSy5oovc7r96OqACQ3L00rxifPjeF8sgP4jTFdJ3LhcwUShpkXfoDSfpaj
UBjOdyXWYigQ1nejon04zvycSeS/SOV+LGzMHYbM9yhHATHHRXEherkUI1G3hAOnysNXlOQ37LrG
xrdMvfXz6KMlmGT3TsnrEIIYjeOJDnuI+7eZeolzk3FGK/QWoypzzp58coWNnbFYDgPfT3YZ7ZV1
wy5VjbX9HHCOPVRGQ98qfaQmabY5ni8aoJgRpolRt9cQAtZP31TJMGYJ6Y1rTdcHZ/o+qqenMYId
WKn0VRsKku2y8lRz/RqaXrHtQ4MWql1/7HP9oelQ2dD4yvZjbiga5HwORW2fzdgYN4sjK05na2/7
L273mVQrzuTi3poGXUkxAm/qUAGPEoyXdtotLYJDB7DtUoQMLcLUsPcDKdBlxMlbfs9mq6BmyCDU
Esdhi59DlPEsNj5Q0fAtaiJnq5eXMff9e4hpnNM3aeP9EO27KFy/r3FlAoy8xreNV1VeyrFvz1Mb
HdKR/l4m7OqkyM8rhiE+AE10yiba12b7WmYIBWoPJ9RcYQ+BiUM3OyaSZbLlMV7eXEvBZrAcwsEH
2Ek+JhU7e7J96e46s3FXMzSkdoC29P5GZgA2wyksbq4Lz7GhoKqbhQ1ad7diLsrHvgYpr+b6Uk4l
2dDtRI4IBytIfO2PzPKaW9bhQnGh5ftWefNr4d21Gei75001IJuBTIMBsVEvuwv85oprY6KRSaLR
nFd8AAUnOZk8OTTrVDk155QYr6KIwmOry2ntZlhnKgNVOWXzi59K55CX2U6ms3vB71JVEUHgMYbT
PGAy5k8xyTAziG0a1uEZrsox82YmlFj/d1Pn/hwG3r+wTQBAeUwu+1z+QPsfH5LRq7ZKALd0dODu
7IE/QVXir2Pfzk9glAgW6II3ApnzxyqJ8M0UxRfTV/QWZPdIEnDLFLQXtzq1rXPU4Y43ylZcOD0c
aXHCCDHtlWhaDXCmLXdwKW4FXS0ziqFW4lzI0lOTWkssw1ScW4WXy5EpBuMOXoIjcZbNxIkxlLhO
kUlBhiP80gPfmxgysBk95OE4bcLG8jaTWfGadApeq0SNmWcTQzVR3gYzrK6e56l1EwxfO8KiMQ/w
EvYtXF3cHxP+sPbisKbtvJ5Bjc0ntjZ7egqNz5gpo9d8iJdebUX8/AppWLRXRmUf3aVXYsQV3SJ/
7C9GPDwahERs3v9rQJMGgKCMCHjswGCyxT6nVniw59k8VHYfQdLDI5ABn+EZe6fcaCi74zHuLP8R
P7ptmoRqef6nrOwkzkdMBu1oPmCZQt0QW3o7297X1CUyraf9sK0njiVo9vm5A/UBM3y5IObonOp9
tCy1HQ2ArcO5f615lY6imz5LEpgvgCz6nSrBaDUW7c+YzDKn6tji6xCRYPjUtt6PBP7fObEM8dL0
4tRpqqaUkpa6pX4TMdBLzxW3UooXLic+5En0YwzM9t479pHJEHdwhNISBAQPlMLZRwqAsBr9dj9U
DU2h5bZHgxXd5mH8mAwd4HNGYQvhLbP1ra3II5+qByaWJGHK8hCGkPF5VhWGj8cxDG99k7AZzOI7
zb+zndARlSHhkrxkvIQbLnTc0oQjd4qosdTNjSe2LuVM4pbjXTRZdg9qbhCGjMQW12HqHm2dfXHT
qj5XkfM4h6RiYNthB6ThuS2yDpEECOPI1uNTBBpwK2IWC5l2Gicpji8vqEkwD+SHBhSHrodNpIv2
ju0ero5DYkZYVPn5/UuXm29FHPPHjZADWB1M5xAHDqEj57jTNrs/1iJr7o8dzBucQMpnHeYnIeJ0
hD/f5D3iOru4/HOArCN3fsrTXRTZkN879uUyguKBfbXbRFSDG4wZDZkOxK/5YTaCtPQjnFMEavQ+
jtg6zEHjIXVBTwCQoBzpmU9Oe5iz9IfvO3pt9P3AH2WujGRGHSO3JdoJ06GOuvLL+1OZBcF074eQ
5iKG3LIq73gdQdePNphue/wWckKCSoqPs4CpuBs0lXepJlKh3OqTxeluPUTEA1Jdl/hE4Hf0uaO+
cmVcXltCLKKm33ROkgEGZkw+phMRMHI40XOUx9YDiB10y0TUSo6FHtAP8SiF44AdBRrIucihTrh5
2e6x/S1POlBEI/vmm7q5MTWESMQKBuHZTJh+JZTmTe88SYM0R89Iz4Ghv4+dZZ5UHf1QUfGNI64i
Q6kiHYuu7qoHwRqXZDghEE+Bsw/OTocyeYU1t04nfL8BSiU2OV5lft/Z1+3E/IGWNn0xhhCVjdgg
sI6y78Wl76xvYqLKCZRey8mytl1J9AayJnDukUbCEqG9xhsM/9GktrI9CLaFQ+BJ0VvYnELv0Qd9
ws6js33T9IQYv3qsbLchF0+SRgSsV0wNPrYsvIbH1C6KjzbKLaQmQAvm2pUP4/hqtelWPhat4xFG
2c14i62brik1mHgKQ0E3EFm1i2rKD/YKefruitG8pX0QbpQmfCh3WNutjqxPk+Lad4IvVebVz0lr
PbfetO+6Kr0E0+BeJB/WlgM+nPE4QKUa5zU5zrEgUUT95K5Ep6pkZAFlJ6T3flSzGHYAEWEvNyiS
7TB7BJr20Y9If7Ag2qxjZ3kLNN5iJVgAdFZ985NGXuwO0VWj3LNI4mnJaM1z75oOEE4KOsYHszaa
i7Cta9H5yZkL++ov3jvbtyBMzTTYQUeQC0TNjWxmcZqqe1ugiUfEFm7titdbZpH6SJX7nDLPdhl0
MXq4UQMkFwYa5II2D5OgM430e7qbNHKECxYJ7YpchzlJuDybnP/Tq53VjENtjWNWj2e7UvYVVOQi
d6Cayy2flMs4uELcQJTlcHIwapoHLbX7NjNltHcxMALSJ8ku9iDDLV/maFsrlTz4oUCrGlvztmsJ
/nAL8+DkHGpja3hLLN6koedbWNRWi6zlaci7gvSahpb00naLyqXxNQN1eW/eLDIbDhTiaBRTj/oC
GIvv0UQ3Rgdq0RhH5/dfVSLb+H2E8AblB1lFpbEKvaK6UKF5B0lrPGI29ER/Mn+wu4wTGgsB8Phi
Wln83sYdu6/Sj5M77wqUQxPLp+w4PJZWsnMDq3yoksG/+FYrrFUviAZTRpieKfWZlnhsdrUXN9hd
Z5r+KRAu5kyNR4lOSpkTK4QsOSma2hYHMXVia7UGyBmyrqvM3anc/+J3bXZB58GblTskAMB6PXU2
x4jeJS0UVYbxMiT5Jypd4uCAeOAir44Fj+Q61TAxq5KgaJHN9TZI4Wz3c5WdE3oPgRyTJ6MAi5Zi
D4HHVROvpsXZC63sYViaXsYob/2oR+ZvTsA8N4hegpGMUSRRxHhGZvjCKj1fpiJ4uwwqcp/NynWf
wwrBjyFy5xhONhEhbmvt2cbjx2ICnW/J/mwWJA9ai7Zyije0dStY9vC1I9smJMTpodVFmXXvPP+5
58S+k2COD2nYEVg3FsYxSbzj+w8dy4QoYo3HpLau0qvF9f1ZaYU4chp+HKiF72WZEqy9NCFLy0nO
M62MjfKtN9/pIyzaXnqofMbq/nYycyC2jCCDmQmSiCEKRxgIqZddwnKRkLpZY17D6sPs1vMF3GJy
rQ3nyXep0ircuaowzJ2otLpUJDD8iOewuEQDyxI8jZbmnsXGWzPTRKjHBDaKiNCz/RqULS5lHVx7
BMl0CROIC1gsEy/x12PH0DRASkcFz48kohEtc8GdarzmBTTteKjHpD009XxzXHhFYeoPuP47f62Q
Ot4MrMIo8OSAgz0uN4z8q00+D5laRVGznnv/KetoRiZK1YeUBZ3dFlp4OIsfeabLMxbWdBNGHJNS
nBp7OE1ISDR40LH1abuCncAwRvDx8kUVVrufh+EZNYZ7BsOImDQbu8N7AeKBFZyDOts0zShOcN74
5rM4FpZN8GxuQuJ0GGRTpcgsFqRoDD9KnT+NbnUecnL5WFG/BrIhvoje+NZih9rp1uvWSXBoaHqs
VC89QMf0fsyYjMd+7qOdkjbc+/jWkbf2UafVh7o0r50Y9Ic8Q9oDVInBWHDLciGuNqkp5mi4B7YM
C5IxK2iVNN59blPgz7332LngbvUCAtMMzmwvIgK6Lh/q0C7OTDs/S5KUa5hOVydawrTHQBF/PJ+U
Xbz4WbJ7P0gWTca5scs+tx4NnabhcGtkxSJDy9eM/KJ9s7inCqf4GjXzD5idBOg2n3BdY9F3UF/J
iMx5s9pNHuUO1mZydGNnJqfcAPyagpCeAWUHDeIgj2OrHPtjacAXLYz+sc3D6GoH+ecQqwmVp/5q
L0c8CJjpUkqPOTNjP8qYKCBIdEAMs8uf8nNjD/QUYs7qqrLoN/k8tBmYWY68NPMY1exYaJpdyjLO
4LgNziqCCubaVrXnHEcUSUnywZCSsEul/AHtA6IbhB9OIc0XpCjgRcqcRK2yMOE5Liou05w2WJI0
MT3lJ6Nv871ngYDz0j7eCaembpYfp4wibMrSG9RabofrcboPrMucMl6Ypkhty7SR1yn3YBgjgzV0
jku3pJHJjJ6eiWjKi6HMdcJe+RBO+K8hU/A5yiOV4HhviIctjbrEKUrWW+ZMPwcEI9eGlanpyOgS
dDr3fWAExMSQJwsUGAFvFh/oJYHjG1gI6w5BYS7JNaoZjBp27tEjQPDWQ1ldlZF8cUDIEw/g5pvY
CMnq6twKybHlr6xwzzGBaX2d0alLYrR7kA9x3SGG0/2p8XM+hYAuJpVOdCKdygyOQy8/e4k532rl
POUZWbizGXxchFLcWg3ixKC71xZtcECq/ZaAv+c8zJ7FxBz2O9G62oasgbC3bMCYpEAVY7DatCw4
ZNAZ/unmorrADDOeO4Y7TjHpf5opnV99ZuzxBEazh2iW9ugA5hX2bgtxTR6fso9OSDc84FMippfS
SjnFm6yj04Q5e9dJThe5YUDlr1r0oMTc6tnkNODm5iEMiFLLCnGfKh1unAwgHdXMPh3JD3Ad2jaO
or9D/x22TBUirS9JlTGc12Ro5KkpWHcGy82RLGLcLe0TlZci4ooAD7PPBoARtIJioXKY54itiq9h
2w+vurVfClaOOWcQFftXOfX5ozmT3utJ2PRJpTlmCsRT1kCAlM5Jg00XcRu8r9WCwC2FPgaqjc5j
R/SYP8zOief080g7K6IL+t65lzzXzOMhz7XRU+Nw0NYzo5GWY64urHAdwuH92GsPMcnM2cEvWUDr
wTh3BfbP945EJ1nD3Zhqy4uRNFnpUIN6ZpYefIqjxjm4ZoysSY10vOdyXpmujg69kv6iDLp4LF/0
uJzwOQ8EEUmVDDjGBMCCZRc+42BHFDJgorRFWZ7d5Qus6isGhHb/XrSEFqlhRWPsdOoGZ4tHp4W4
jbTXJzQ4EHBjag68Zzwz26UngMhWO8nR5j8NbWUXvXzJHeOjA7QRTSYMcqEH81ZUZKGFLNVtKx4T
kYTIiX56RFAcctRiMqg9uhlgYcPKnbdDa02E3wUuKWn53R8UxvoEbnVD5Ic5laRdx86raQTVviAg
gO7B6D82Q/SJ/f9bUbX6OWHlYl5SuRtFRXlIZkhOdG3SF2euEOnE0DDifGkfaWtfMjdFXM+F1m4v
P4Vz+z1pOHxTFYmTFTtwp+ts3I8J6B6Nfibz4DZlrWjYx2F5qHqqNvFYZC+zCWfA8rJjaxC8144d
81+fEWtSFvYHSqADjDhA/33vb+fUJOavq+nPWNGJf1muO+3NLw3cxizWjA202y+qde/extlrXQ6L
IsgiNeIN1KSDD8k173NcoRSN0l1lgQFPCgmScqALJuf2A9xffyfrkmYHbJKzsEip83ictSTPs+mw
Owfj/DmtHAig9mdZJNhQY3TNrp/ZWzGMUCUmChTdA/BmGHgyGyJm6WtKbOpO0TKOZEp7mbW6Bw4f
dZqa46eh8n/6CeLKiq7bxevHnclS+jkvracgpneT5CUxKQMbC7fI2Edl1Nx7hWIuIg+3ScQVYRT5
Xj6U8zCnqkXO34GhItgpD72nMQBqp4Gs7mY4tbsYxh4x0OFno52CvQtkZyNSdPplIw2sCi7hN8sq
CXyq2KNz9XajX5Vfyi71ztoHpPT+/7JnMhcFoROr/OIYwDkKho9rkEjhWXWIRSWakoxDWtyBBbSn
u9+F/TEwQuvakwmLini48x4izWPewViMNB7snh/88CsSG8LSha+OvkfThDMRgB06rFdlT/SpNbV8
l4cNgTdN/Mku3qYwiJm1wQ6JfcJtYUSG52Ahk8dxNp7B5K4Ko/IeOb7RhGUEONdTt3WyWV1zp92l
gx9jK0MrxtDPdDdjnRFfLgDjuhML1xxTkEAYehiyTF5M8dPS+GGWsXYSU+EjmXzx26h+9oZPpmPd
HQBBGOtduJCR971PW7rf0UxMcC1bGCwVMVXZeDem+Q2xevsUyC0NfL2xFYj/Frwnp6L4J1RNZ1NX
8mtumS9O4OiVbepkR3wHiqBJk5Q+BQTKtKN8UE20Qylp7qM4eMAY86ys/hhz+Nj2nY9picfcAdjp
owDbhAaKPDqJ8aayOZMbzbXlbMtn2QBpO5im48J04fUJTXHmfENMPUI9p1AJsbFZs4eZX/v9o5vE
xI/lqJqmPnsTJjKhmHKHUQqUAnRdhMxsRGa+tgalOcN3TNWoIFcZEmHC0tKMnjh6Ug4kUVq+Ym2x
eGUoXRRWodLWK+DwFzNL/GsYOvr6/qsgMC6o1PWxdcbO3MhU9gf0HZ+HwPswBHQJbOkzEqvCgNE+
X95/9f7FmKF09ha5j2Md3IIcR8PYhm+VlAlmprQKb6U/HJuinxCoLL+H8T68DQ3+LGhfiE1lg9vC
ccR2KNzSXEkqsNv7FwCAwa5Dj/PP7/lwRHd1y4TEVWN8MwOSuyn95yMUfHSueXz7/99//xU0Goea
oHbA7xIdYdBO6QgNOdlOcVHa44RWVD/YyFliK3daakjy+Izc2GDjMHf8++46ANJ0kDSEYUkSWEmK
hHnSWpHCTKKVEIQVm2Z66MmVoPzKi401V/VWaIpfM1pwqoj/t6blD88JrclLH5UbYeonx4HjOqko
PlisCH5Lv49e/D3jk10bLIKNl94iEBVreFmvAyevVVlEHwqz/JkP0Uc5hAdO/uTF0Jqs9MThuaKV
0yLUryXeVKNW0KcZrWSSDOeiPbnQYsJ2eMvzL47TfxUM/7qgJqeg2luiXgMp+5QKm7Fa2OzqwLno
iWYxZzuqNqerV2EePDXMURPb7TBMV1hD6ZytBKc4Ync7wCI4ajSCRxsnamJ+zUeYW+FrJ74hpCaO
LlPAQEZ3m8PEWZMeSlphnNykBQpA9eCH8i7FOhATKKVja8k5PChVjA+qxrOgnC+zSE+T62VYZDMk
FZ77mDopI96yvtkkqHJs7UjWqk16a8rPGEdr4+j7pEZ1Syc6tLtHn5b42mt9jGVpdzMOYzqGn6Cd
u+hWqA9iikajVfTx2pSAB/5BNAxfci9gK88bll1SY+d0TevYJhKbf9NMl1Nhc0iMCYJX8S3tETHH
tiwwGQBUM3xnHbtbrsNGcp+MK3e6j/pbAjKAMJhwKaSR+WqBXnzQCW2bHVMr6uEM6ILV4Sphnsch
R0L+8D9Q50EM7O1nXbooO6O3Uawcd3kvajNcxxFBVqp0v89RhWkiTdJ96A1PaZncisx/ZHZckQth
IalPxmrn1P7Zki5vAXa/RnmY+BcFQFXZLx5jIu22tHhCMazd0P6hk7ekIztjbIKloQfhjd5xtLEL
B26+nDbSBxxZIiSeoJ5tza498aefBySykNeqs0UuFJbGBklmqp7DRaounMbcljHyb2xqtNPqT1ZB
yKk9EPNtVD9s1zxQtpNeCcARq+mRFZ5mPPHzec4dyEW+zebqyartapfN9s7zGSRJ4k2wRDFRCAgb
68GNBX1A/l0evolR3rua7iNmvY2E0Lc17RbhVfTDVYIbGXUbhpXezh3Ba+omIKjJRBbt1nvLJnaF
Bo90Rocpfebt2sR8ZSj5hc8Vxo1cLBmhw0NVtB7lfMuAHkAvU2v2mII2SokUOA0ICCoM7o+/uFE6
HIOEZzTHsG0OnDlzpmw2QxiS2Di5WJhzh0NhFOlumOJ74yxn0oQY6rLSekMHjQ3HKvAQyaZ+dizK
5qbf5bFqt31UMDdUAKebrtjMUOyzlO1wCGoG9E68Kke2isCtLkFNHkSFxjqxaDah1IVmJKDVN9sI
edM29srFBPFYeLECrJHO69kgYQGm1mrqCIUJ+pxZWU5/SwvE3MlMtjGq99XgoKAetPmtTcl+FBWl
fYJXIIN5tTbKtyku5DoradrPjhYgzz8U2jqkGb2UWpBPyMD9uRMVou9dVqjvmP2ZrkxfUTZ9TVjR
Vq4NsixEUJM2tbMbfPO1mmj50MHAdSM/doMIV+5L1uGGmvOdb3njwXXba5ExqoU1eJWKaImczHR7
qTfVYLfHyOlX1kwRb3oDIe7la43kZT20ocfH0zxPAw5FmaOkLLLgZEfcVIcwKUX0CAe7T3GcfBMh
UQ82i3FeT1uC7cO96emXaYTa5H+xWIk2LeMo1NrqyaRdH3o0lxXBvCpKPsO2D0GKWt/LIvjY8dbF
2oKLmowU6sX8munsh9s3iOSLs0+4ZlDWX2AcAzqVPaOG+VLUGNBoDtGMqMdNl7U2Lsr+LppFTG0A
Fgd/+y3z43aTKubmZUyISu68oQ54JYhqODqt97Of9Q/fZsOtUmM31J75j/T4Hz3tf8nlfhenua7k
f0K70JP0gtn9lz61yKQXp6V/6hKyaifvU+kQSIhmNF2HQyD3xLDktCUsxdqPtSgl7i8xrgkH/U3n
0plXOFARSzrhPqA6+rN27lcwrwU3ybWBGlowfi1XaevfF6dQnLshs4RT3HiS3D/aX46O2p0bKvCm
RD02qb5q2UVLRytd96T87ABhZw6DWQPe43qYfY4ombi0kN321vT0lwtEXfyLtM91HZfL0ygNLdP8
RdrXh4XTNTrwT4pjXrAqaqqJPNwlc2TsKy58HTYDSDefiaOZEhaVOmtpyeL258v4TWPMx+SapuA+
Culp9cs9FKprjADp4Qk1DUMKjHBF5GyKzH4tHIrOdLmZZYiYpEjTv8gbl3/639pGz9Qed8aTJgwS
+xe1ZRVot0Qd7JzkMpJuGBfGUeRt7UGTlLP8xIGDl6RxC2/z55/ZWu79L9+ZCApL8OSa0KA989/P
BryEuMjTzGYEFVUPyL5O7WAQC9uIQxuQVTpkLFvkrOez9xN3QL3x1H16r/agONMxjDAipwlRzz39
N2ijzOC7cxrX/ZUcwq+ZQxGP1uFv8lRp/37Z0vRMz7Wk4pH5VZ46ZbR8NJXxSXY1/RVjPg2LgqBg
6IAZVfV3Sfol0owDAj01y2rtW3N6QYBLXmnVTztUifFgFYAcmbkbbYvoGlBlYtWPZVu2584sYaWi
33MlGWWkSKADAlvmdfuhiRk4MJpYZQguLqVFuqoJzJ1WdIx6Irbg/WZXCm/x8uc79fvT6dnkSaDV
c12LIeMvN6rIVWXySTunjr7xquEFXpkkdFd995nAtHwV1TSAhRt/qp3E3P35e/++uvG9XWFrziS2
hST43w8JeVsD6vfGOQnT2ebzSMZvJrptSbK5u7RN//zdfuGIs1x5tqsB5tqO1ixbv3w3p4Vgg1rS
OUWW8WMoyg9ovEl0p7ufiOznWPo//vz9rGV5+eUdsLWSpvSQFmNZ+OWjTaqsovNR2KfEJ8EgMuI1
JfFeNCSgFt3S7FhGBFFB2z8wnsoSrJRvSXZbEL2kwDIerWpXHWVQPr2LRrNSk0QqOVUNZIIUttol
LFgzgVgPQVMRYUQn9y8/we8LqIc5ikWUk5jkV798ZHkEPGTArgda0IB7UNC+j5v6LjovOI1ERRyE
MD5LBmGO5nIRVGHNy0Z6bIsccfBQiJT5vvE7AgXVpBlnOFfPKD9aBFq9zPkH34Zl9OdL/o/HWVua
0S4fO/v9r5+5tobInEsbJG0T0eC3mXbYXpUfUAAehQ9MIl+MDrTCyfQ8//lbi/9Y83iSXUfSgHaV
8+t+6NK85Xtn1mlc3AMw+/BEeyh3+hqii2Sa79f9dBWtV65U3DLrWjS19UgWMRq//i9Pu1ierl+e
PgwyyhPKhMJvy+Vq/8fa0ptRLkMSt06pU7FeLeqhedH83Hn+wv1cfuBUzgtHfWi4ZFD8+bNwf3+1
NS4dG0Gdy8Dm92WFWRf20tA8lab5hZ4gHNdQTp9tb5/J9GmOGEFLLMirzF9GOGaMRTgNGJKEzqsb
WbjeDfGtFu5h7gr7oZdEEpJqLeoS1x9qhsCJ+13E4PJhVOI+h5QYpa9Oge4gZ/dVD4p5BgDSm/vW
zh0wDIzcSjS1N1zxCy8CHzgXv8uqmt1vIgCNIBG9Id3mqZftoat0fmYosSwN9mSVK58V7KBKVLNi
CnAhhxbSr4YyXdeCvUzkr7EZPFmz1+xizaBwEP4haNceD8omIgHuEsSWsx/GqlwFpXEhzGZ6HQd5
MIhxGyB3PNUGhRtF7aXph5m5mGbY2XCiijtCpJXXe5fcTZ/bILl3TQiKMiRL6s837D82bA0SEuIM
2x4HiPfF7H8elzzi9DgZUJKCQXkkRtp7lAbf4rDxHvvWhOCADCOZ0AzEgoNMAxo9j/OXbvTtoznX
DJdpwQa4PVuCwPZaAGrx0DIyLCnrY1fZH+w5N1Y4FKy/XLj9+xuvTZdVlvJYe0T8LE/i/1x4kPbI
VqgBT+8yURuNyWxMP7sgsL9lWf3qGRNJUbZ7TebZx/qUMpOGHgKiP+ZmsJ0iocmov1izIvPiAyei
+yxRD0IFYNgpj0lQ0FeMPwZMq7Y9U769Ap20aktmDTifM6E/y3hAXk8QlzoDkJGEpevgJMby/l5Z
wVLXl+yOWIGFUY/WFgc/PWRmy2eVycfRYBaS1t9rH9HzZkwjJoUsmYeKDh72Wr0zXsG7YUrJIuLq
l2nZTHUv+YQfMh9iR40b7FC06Lxsa/jy56fiP+w62mSPZhURkpfY+mULM6smxLjLFpZ6B02z59a4
bbVFzoa/SONkDtoMdPuiGk0KwEFp5RJQFCKKSDSZhXXyl9Vd/LalOpJPXwksRKxt6tfrqaKGwSUW
6RO3dzi6EHY8F5M4RJlbpOgktI9JS16XW6J7HM1yF84o1XOXwVsUFg0pmHio//IRLevov9ZZLglX
kzQdB9v5byudN1tosmkenqwwkshMyZqnX+EPzBuSUNCesZDXuY45Xen3T0cnbQl9760zQShy/Zdr
+a3eX64FrTF02aV4tX9Z8zPcOWXjg/awA4EvEHfCsWlBNjAGXA3dEohhWUhfmXtuWscQG7fj2oyh
fAgSmC1Tld2Z6/v8nU5tKk67HCaj+DyP8+tfLvT33cmhoFgOJZibOCD8ejRLZRiNTukOJL5bIG9q
7EhZYF5Qx2rOaYl3oAFLdD2a/wffJwxW7zH80lmLsvBiRE9yxoQyuPaHMKgJQuujblXXXnZJp+Ea
7kaEvk9lNWZrlrtbq9vymRUiOzOxxHA0kLPUsQwXCdnXk0pIaSj0Fz9vf5gz8s9ikv7OwJuOzqrM
Se3IEYT/H2Xntdw4k2XrV5mYe/SBSbiIOXNBAgQ9KVNSVd0gVA7eI+Ge/nxg9en++x/TM1ERDFJS
iRJFZObee61vmamgubgKq+MmLHaDY6IshKZHdP1P0RFVaTbAwdu5sP1ex9teYxY6maS/Qvjqd0I6
diA7MkgGkCN7mgUG8iDLJRGuTDxJAPCNa7qkKzke6Y2GyBsVh7xBszxNBmPhx03dkwULhFgEjwKk
YqCH+tXozwtuSdwhpXVbYGR5g19IW/+kzRzn0yz6VOj1l7yjxI2S3FdEr4EaBrKhogcZjMXZ0nu5
gKkjX1BK9/ZYRFOahifVGUiUlV/UasEbofgjSqtzoinPnU7WSzShpbBFdInqdwb+KZ4D1z1a7bx/
VNJJ2P6aShTsqTvwarATbMsl0q5anrDHFeG+I0b1n5w5/uOb39So9PEbuyZwqz8Xu0mJQwY1V3dM
Msh4Wbt9nKHr0XfwAO/I8GAuMv/vr35T47IXtmBIYRt/Pm/2kar3wxS3RyfL+p1SiQvICfdEcGp+
gCxHSrFjBH1PmM2qyiow8/zWK5jScs7//UWl/6nAERzTbQItVW41U/0P11SJ9UNrWlMwmlZeG9sB
0GYkbMEmDVtkvwH2DXGw4vCiCDl7q19jsXknmpXtvkGLI2uImO/SGS9JUn7jIELjmFS4GqHjpBSc
nVxG+Uv8ZDD+8yqU2dsFDz5Zpn41Tfo/W+mdP7eXCE3VLcOyDH4X3aBGXa2kf9jYRc6kUiDaPsak
zXuOEmvHpTDVIzAO+tqPx1gWtePjXlbm266ek8Noh8sR6gJz1MddJ0TyRBBoke9mQ3kDZL8cHzcJ
p3gk7sSb5q3pPT5kKhXNQ1oXkFr65ahPGQOFvt8bCOEYgjSGl2UYKG5yPrTNwjAltYxjYqZKQdzQ
9Le7KsoUAnaYesjKOKaxM/um1f0q3Fkhm2SZ2N87uW2LDhpiMVXxxggHZEu5UeyFmcEBqZlrpyI8
ArgbQrjaAERJ4ejXuzNmIQYSx3K9edxzu4SCUi2Ja8E8nXJYNdSn0uwxy7TpSx9CichXRAm1aL6f
LBHojorMZopfGsmmxSqGYq55LXrCSh4sp1hfAjv+FBeRGdgNdjZmCejFFSuBJBa/PpyZv+1X6AWx
3EVya074geRKXwGg1dyV5EPr22MINPC6CMIj+xbMjIFNC0RRFe1BD+VbGKMHneHGcwot/7WEcduh
ZfEnuOzbPGfAqs2iPYF1SYKcVXo7F45ztgvDo/cc7mqh7R7Hs3ms72LFbtURhI1c9PG+xyj2+CmZ
gV9KZu8HmcAKVu3SfOkzPfFcAKE7yhcm80iEPCtX+rNiVMRVIX6iuIBQMuhi2bY9vSbw3/cwbNTX
NFLdIEI73Ao3fMHzv80ariFVaQz2pa5WwIc81H7iEpVRfiPmDzJahgLLGi3r8LDrsG0BJhoZXZHl
jZiiL7G3z9jlcWvteQ9Gm6mMEa8aShnEZMrAXKGcds2IfMruO97ZfW+M2usoMmOTNZGCB5SW/FyZ
xRmVy6p2Ms8mcWkbUkzioEfkGuDc0jYEIEaQNuFDZaH1imBM91PUNUFV4IfMZIXdMlGY/0Rv9IhI
89NpQ2li7+SxdtALsY8o9tGoL+S0hO1xBmHF6CMrG+1zWZhvoiw+Ox2wn1jG+EpxxR902e6UwTb3
RqRh5YsqYp2x+Ncxrr520N8RznJ2LnPhj61I9mBORp40le1058fc9Bb2+N8dSjVDdui0z1WDSh0j
2fPDmDqvstypcV919F0MYehlmhz9zuUkb5W2yG2ppKXvjMirAI6+o4RtgsHhbfRwF4cobO9iYMKk
JFbyvY0/1GixArcj+3uM0feR5U7yQxrDceSq2+Ay4P266E8LypjXEY34JkvyGHESD/NGXjDyaKy2
qoVuhO6CLUdELbEx3RMS2bAmpkTAQprdkwd8dk2lBOOM7zmF8AWQCxmkUGaYMyEZAOgFePqlfZlh
lXqqqfok1mL2shyQzey8Wydj5FkdxGzVL5AZIJK1jWR4IvKtsTBhLfNVf4T11uu58lUspwgI8r2I
KhfRULRuvXOE2FZFAtnGZ5ol8UGkrEKdygVRGmRZkitAbAKqEW9ggHWx9I5mjs35aXTY8G0m1G5l
oNDDWXAagzn7WWdIRdH21Wc1SVZlCoaTHGHl2S2fqFT6M63eHB6jTraRDTcN/pa9zZUqOjgDKJzM
ippXzrWQ10rxxIkJy4rbXcpealfXUFI8Ec8YdwpSZCRrTNctuTf0Lg0VMY0nfv/4CL1zm6jOdE/N
klw5h5FuieVqGO1mZ4rYuStRp91qLqaGchYUEoDRBB/82sAdj0OjnFMYY2HEkEyqn6t6oidXjq+Z
7obslPPs9XV0Q0DsvGTZdzYGJqyd4Rz7gqqHSrKJdGybiHlF0GOyGMIBIdTdnbTulba8tlMbskIJ
e8uPUx6diuk4Z4mNtaT/yGdoV0lhQESsM+m1yJJOVeU8d+pk8pJ+xDI6uPhkjpmLCG5G/L5LGGtv
rFyLNmY7FJ+K7JPsSCLFbXVKUJPvh6Em94+/jWKyxbUuyWhxWaNrtAXHypol5VnJol1NJrqtVUB1
e9XeTa3aBmGWPomSVl9fc+FXdSkIcceTBqhrPCRFqR6iufjEls9ChUaVV1ul0ed2EkMS+rYtZ2IX
C9I0eDnD4CCS1maKKpKAmaamNSoi4XSnGg8u7C83UJqaq1k1rwR9/Moiy5uNmHmszpQmNCfTT1BN
kZCsbxDOVqe54LjchJ5Viq9hM+sbaAhEwjvkQSR5dkN1z58hJc6sg/TABHjE+aUEUY5RALfYcmUk
SaNNXVxPw028i7Et+7hiiiBcGrwSrgblUyXGXDWulC1o1eDT3MbWwMmPrBVtkm74Dj37YOpbr7J1
54yATvoVWYY7pFsq+GRe+j6fQSJm08E0Gjzn67dmKAwWry0x7VVEMwp7ehlZhXybJdRhDXppdEL7
jEhOiCfuwjTMl4alsiAk+r7MBOyNQ09yfQutqh0yLD6kSW6bkGxbXsnUN20TL+XcrZaR5NwnI6q8
ZUo/VPfNyq4ikfYXC95GZzY5fi2CM9JpHCAqtduH9rfKEsYssflRQIyGxJDHB1ch1ypUxKUoBXHj
Q3unpPyhExbuDO5y0EiM4yhFYTT9QM6B+7DonmwgxBu10sy9kPY1z6KrTo/7pnfzl1nAKcyj/Kx3
qrvXW2jui4HUNsKeCBprJMPHHH2ZLGu4oBlubFqX9OKoOmKRbK2ZNkPfDTFVs3Uoskbzqka8PMYy
sjeyg6XAYBVp+dVQUXD0g3Xuy+YkVrH1FBnAbLJzlQrAgJlknBxGGK2HXiDMG6e9wbMQ+T2erLIK
kijWzuZgnRYn/9H0qXsNkQUZNHgC2FT3ZgKOmUdrIEe4yGOihV68nMrZra/oy5AUi1o5MHkG8qK2
rp/xciRAGmgFQRCY0+fKdeKLiX1CmzXn3LSW5yyG6bXh+PFwlvcJGqOmiP126c6AvEkMdSHIuMTi
PYYhfW2A+h4yr2k0IoaQtvpTQo+oohHtM89H06qOBwj3MbB57ammO5LK78RHwut6Em3okiU2NJs4
rDMEehjuRYn13qqxvo+rhRGHqKcilmFQF39DWjzta6K2UbSW3py2NSIAGR4p8tDJY43eao3TnkPs
mUGimx9JaBgXc+lWo1J60NX8cziNYsc8VNvEBeYFG69Popb9qbWtFzevt5lIlWNYgMMm6q29ZPX4
UhqdepIiAlwLU7yfRUmzuNtr2H51jubP9PZei1lXT/mCXgXy8yGHQs54exggnhnxFTnJblywNwMo
sc+a7DGejENypP9I2lLP6ktbEKK/MO+WkryxjLfHkebRjZR4LkCrOhiQiL2uz65yMd0brRMrQUCZ
MBFEYMnYr+mGr3T/6ifr6QE4iTJ7uj/OoYimd7lrxGfO+wbLOJJupenXoNK29JR2UVEXRmgKJW/O
hZhQ0csDIg+If4YzPCnueFCnSL30UulQwptQhkwrIw7TvqWqaAOlIAY9XBDewSxAqNIl3+whWw7T
KHGsusVzS/Begs3gRY1EHaRG57Lck7u0mGAmyyQ8uFNTP5cLoAQN3iQ7Jxz6mueahux9MLqXppje
LG0Mn+kWoYeqM/02YLKmPQRgZk47xHzkvO+7jKoFbxPWvGE5JZ263HQJeKAtRuXrbOQ3nEjSUuxf
IZm0LdqqD+phxWv1/py0TEebhS5on2mHNis53wjeG/lqqsIB1tWYjgarG4ko7fO91TjkwWx1nGOn
pmdKtoRzccyqpvaJHzYwbkB3+i0C7oATIB5lnIq5aGM1MCPh+HxqTB0AYA3HuqurQxI7QPZi+eQY
hf0xcoG5C7YgmXflMUIc+UxiLJrPltC9iCT2aZIpBnWCyFeDXz0V8TEVny1A/uDmOiTJdUeGb49k
7djVTXKIi/kOCbraCbGEn60Ytc1kbcYqHe7RILjm0s642gSX49/A15LE+j00xM01Jzwgo5GfZ7zU
bpK7r46BxxF530U24lSTB/xkdnX3NAwoIod6EeBP0ayv79sRTfh2bGG4dBLlr7SN6XkaW+2aSsN9
Y/dxfXNGD4/RZzfXAAkG9LFea0NLdsf5sCjUeVTYb8IdxUkpVAyWKjHG/GXegambzOhYbcMUFK+L
OrRsi+hpRcrULeL4OZsEgCZjeil6oAVjNuytHGM3bUPnJXe+hIsJAEVzX0bwK7+5IlzWLTEKCdv6
Oi6QcDlx46FaG6qQMWIJuKUT8NnLrN3QOENzVU6HQoUU6rRgD8UAFByvsV9JzgN5A9XayYlHJpsN
ukFeiTNbzQwfQkeAVJe/aGUA4we2uu3aQm4VfZoPqoYrIpxMY5ci0rsYlbFDzJOdCoZNh97uz/oU
N8eJIYtjtne+HeLfdEbCnGV10LtINSa1V4J2nvugCtUXkiDS00xD+tHeWrr4ezkww3Vxvm4KGaZn
LNYszbr1ygj+dSznawuu/Cg4wc0lDHnRmhhFuxh8eovXUwsUqMvbfmUZdan5liR4cJou7/xwdTVh
1e9udTN0QRm5+Kw058RCMgT4q52dTvPLS2T3offSAEk2LEwTUO7AQV3XsHJWPqnIlyOTysCaVY/0
uyvDsulLbmJBmXdFnlscbSffCkfk7cRPUG+V3XXs++yo9eGx6PPq5DTZt6gH851HE44OwRSsMpiH
PRBJPfpZH9kW5POMrGhaUFeYOLvS7NonI+UgGabttzl2Sc0O0WU5ybDpwgLvp87chfSy3AOQ0p+G
qDeOJPrSMKtMeeQ4nJyhvdfhEl2mJh53mADcTcuoBAk4mBOLIasZ8xqWqKjgsaPssSYA2XZr7ROo
zBGCy/2k67/sdjYvheqcZwdfRCfwpDRzOu5jZJkecaZfBYpj36KioGiCkz7w+u3t9m10WBp0g21d
juPzAwTF2Ujlwnc3BGz+xkwgNdeuIVTNoYnbi2LK1wbV4rbr28KvHSukYE8k6FUtv9BCDsdqgkw8
EeOKrLcGASZR1vkofjOoWlZ7slP9po1O90x9zttzNcgWyXVwyALMXHHDl3uqoLwiuhXRnf69N6Ru
49tRpHq9jaxyVuLm3Da13OZtc9NqOb/LHZryTa1G7Q3cOMgnKDDD0l1taZ6iIeYvDx5iF5rV17Hl
Cx/WQ3NcSo9441uGVcjTItSXDa6KTeb0b400XgdsyNiMZmAnYmunIZgwGERbVv5vhRLjQcv15jLy
nAd3NN+Uyv3KWWXTCCcPsNVyzKWpEeRtiYEmTy9NV2weVWZbzr8bpRCojUNpa7tOY/S6mOxd6tq1
dIf82ugxB16Zv4TGTw0YF/bwZuZYZe7VptLfnfADiuK3aMIzAwQ39GM9xx+pUfZPuuH42Cw1jzTi
aIezbR/hjskWoyOWEXZM7MYXnIM/hOQgZ9MY2FhaY27CHkcQgmncavprZtAS08gd/7FsrfKrshjR
pSLQG/Kv9uqSf9BF1hdjMIebnuSHVrXzU9oUz1FL4SUMAfclnJ7GmTyGzlYyv88sZ9sltXNIev3U
yWj2u9EwPwaNcFRlNg9WVho3atEzb/nK6qYDcyrdUxI8xo8TXMXqqiVMLxJUx/xKLoI2IIz2AM0b
v2CwqPavWKMfhSsTo7dEFjDOXKsditXYpn6tRpYdtzM+d7zXN3E09wdjgdlOSVj6rjr7LBPJLunH
E/Tg1fzRXH+DIFcBGfCnCQotZj0akNGaBpB7tknnHViuNwwSnXEJwJ+jFnDf9MW1Vntlh3AQtW/g
NELx0L8RW6GEJB0noYVhJr3gGhuhyi4l6B0sQssy/bQt4HxkfhGBUUzx6hVcF/TuR50m7R6WCNbz
YfmmBHB5cPy4V7JuxyOZG+N2MuLBe+C7oArATpqQ7Ud6T26hTrP2IZpkUJwdLZqXm8wE6GJGUyDs
li4sZZ1T1l0gRo7dhJp3JluQNaDnLTGWb/qBVPuoKo9Dn33I3kouHOWbTWsZ7F2cmw5x1T+NvUtG
Smezpczqo2lKJ2/9mEp2hAYJ1zPMktTlcfgyirbfjX1ebrPMovdp263vOiOF3rRaVPoRoU3cqfvH
ji97SBJVNexaqq3GwBfGexIbKlC7CWD5Z6vTD4nA9WyrV0y0qjnVh3JiZDYDHAK6QmhOP92ReNob
u2VSqrb+JHVg+Cyy0rG606KqT4uTadexBRAiWwXH9jhy7VCIOmuxk/fht3aEmuC0kndzA2TDMbtq
o7pjSji0jLaLYwX5OkxU8eZRRkEb16smYH5iHGrsQSChS/RPC8YqLWy+8jnML7r0+yTRzt3YXPUR
nLsyYwCnl353j9UNkrRp0S2q6U7hdDmkmdp5nVY7nm51L3Wud895mwpCvHpaiUpxb6/WaIonM4vO
rVN9B8Xt+PUgmsBBnECjgoRWOr7aa8NWdYBZPVVtdc9NWG5jgpsvZEPAYH5A0jw/Jzl4i2x2Vv1G
ckmf88YxT5bMNY/l425bM7iAsYm2OimeQKpn68xJdJhv9JA9o4XhkUI7fUKzypCuIaLCtEaya+Zs
vhm43DAO10TL1I3xpDgstkLvnH0IZGZbSxyN1Momo4j1ndtAhcHqKwPgpwC6zDJiEN6JbcWWiw97
jP1i0m2CWyT7mqLTrnYT68s4/3Bi3FlKDZo+1af8qrbFR+iWX6VJ02TOX7tC1z/pw4LbFP0jWI/6
pJvDD2r+2MM0VTCzWOIbu5UniOA+d4BKdgau7Q1tbZgKkXhuTdNfWDhfKhajOXaOJoemXTyJb3Uz
J2/oDT47Wu2D+W1/mvQ7o+yTUzrGWUo1Jruj2Gtoys66ZHzg0G7Zm+Xyc0wq8ORtzuTKGMRbGH6h
Inot6Bg9V1FmeEmc3QjJU5lkJPNuiWMMpmOS7TnQn8eSdrqShvNLW6tcPv1s4vFu5CYMRxPkHT2p
2Iq6JzxebzpHoItRnxU9UQOtBIx7nONMMg1q3jJTkshAHMEXZ7UihITS3xrCqZ5GrfyMn66+z1X3
q5TQyPQxzYNsVOz3ZdZXQt2iXKsZ70c2LmKnU3rtO+mmHKCU7hpNdwkFqQrsPPQMO0UUTIttC4GE
tcpaQQVm32TnFvX0MUwWGoBE5C5YZPDzIJM9oOSk0eXm6ibWy5cxnd7DSpl2MQjdc6iNJ2NtjVjz
MHDappgrqna+oqObrzpLmadMpIO4cv6UyUjcCZRTwo3gR2uakdNu3jOEls3wEmPZ3FuDysWxPpzr
UL6o7kFYuXrLqzioiB76FMWjb+tq8aVluhLkYCpIptH6T3ZTHDj4e4OF233jh3iVeT9CqAEVqXxo
9fxlBHryFrvYwB3X8YlxMfM+OxcLMjK3MA92D32KKt6x+lMVS+DDPDcOkGyzjqRT/A7g66TlB8/8
+/nzPmyGDf53/rFf+2gtA3ghJ/Oq353X/N36QTdYrzfduBmJiyohuTA28givcxIv2QosOr7LKgwd
YN6DN27Po3NLxhd07DWs4tZDNRsIz/ev/vXLFWfZ5sPZaFtg+f7k6zvz2BySe3If3pzPBpFAG069
NWlqDe2cLR5RHqbPTe9Lk9GHTxaL821iXLVXD/lpvo93/bX70iJax2eCJ8qG/bSlcU0uMU4wpd/J
MaCXj3sVJQgOEvUaz8W8Nev4NZb1rgOIhluKQaWsnXoPCHEIwlQKrPituyX/Vzk4Y3nFdlddHRl/
Gati4kK1fObWxreMg8CG46wCGjSzSdGrznk2jB9VDQxAktFymZHc3eWovi1RuevGIX/nTooyqYo4
Yyb5O53krdkiQcjMuMFbLsS7MVh0zFKOm2l5MjB8lPwQL++tT/oFHNbdvR89HJnHewa4Kny520/4
Kpt6tDxzjZd+3DSibo4NuM/fD+04pY9Y4/pJ9bQ92lDbjmHTtcfHw8e9rOOtIYvirDFOOzL5Oivx
uaBzu2sIiTi6tVUxL+fenx62TEf2izl4qWOQlvtIe46jZk1DZl62m3Ln+fGZJbTIgTJbOsRrAG2Y
GmebAeHu8clwza5t1uzY9ScYR135w8fr0qYJhwenHIljfNxEa75muGYu/v1jj3tgbdZlnz07x7Ws
rc/ZlezX4RISPvX40c2EDHHBTJcYlxobjqwJv46qYO5zEpjUWpdBBd5tMQlzfHzPbg1kftz708fS
BoCT1ubtljnpp6Vs4l1r6xiZujjpPTY0iFBrojOVT3nssHXmZboE6Bh1lh49xiHEoFrP1T/ePD4W
2W1OS686Keur/rhhHkvvNHEzbidrAnejIJEwVFb9wUygbLV9dczWJxoZ7//WDv6ff/DXdA9+/feq
nls6uP2fHv77K3b9qvi39f/87Wv+8X/8O5z7tuqqX/1/+1XBz+r6Ufzs/vxF//Cdefa//nQrTf8f
HvglHd75Sf5s5+efvGr9H7n7/9NP/svPx3f5J2R/5HMO0rD/mux/KH8kH+XHH8H+f/0//x/sL/5i
Iwk3mdjhHGD4iBjnr2B/x/kLzih7pWojtf/9qbJq+/j//qvQ/mKbLl4Ym5mXQFWIvO+vYH/D/stq
knFR97kOwm3b+d+A/Q1X/EkpiGLRIESAKgLls+Xo+p+k61LnzbrEk4LayV+EJHTGsNn+k+IWspVv
LFfFkMiookunxLdSuFAC37c5a8VTLlLdMyZCbvJyhAqTRCSZljgkRt690kppJ330HYN8Yhi/WXZN
86PUnlpLF8chSz4aO4539FAxYwqHjarCdJYXkkq9qCKOqrF67hSQGpVSIhLvCJeePjPLyuCqLQE4
zgE+XHRMHHJ4sqJBIm2DczOK6uzmmJfiGffzjL9ercYWXYt6QZxMFaiXJBc26bdZ7+FeiGkVh4Ww
Qzui/Xr5rLQ4e11BLZuwDDO5YjiFrxRwPmQ1Xc5YA0NvNu2vnBni3VxoLKttfmoUgVTagb4RjYEC
xoUJhFZdtM5v2+pYA1P4gXLnS0rgjV1gboFz8mt4d1WNoWuXn2SVOiTlZa6nx2ymaWEHs8LUByfw
Oi0VvMQTlcrA2IiupZ+7o8Hoby1v6wLuOsNP92c2gKnV7XOR4zEstZsa5XrQoGVcxNi8mU3p1XW2
53qKL6E29VeRSog9g9wCuboXrSD0sxLfIgFjKBb0s+3MavZVpL4QVBBr0S5BD781inrT9hzznJiI
Qr10ry4xsE+N/JX2N1fXo/dxIg+rGLHhIaL+LoVtH0dLbhEAxpvJTZarKGRQLPbznOBEnQth3Zr8
KUt5QiAJnpXluNFX2GwHWutQ9Moz2Ght21TZDwvQ9WZYZAu6x4UDoYxQ2eziuWI33cSattCfSg3q
BDZ/NGhPHfzKbW6t4/k6/x5Wbn5M7Rr2BWc/jU3Go53Q7RNH+ZSUoe8SNfEU49fmT8cBKZmjkiY7
P3TZLH73VpGUdNDz+bk3Bs0zSK0kBE3rqKHqdcv03Y5OmWJwTp46ogvMeTzN6hhdQS7QDQthU/Sq
9TJmVf1O7PkM+sbJI+kRYyV2pOxldB9R0pR93qMdqzFPyRyvF7l/lRz34FPemDC9dAvNRhhbI4Fd
3U7JEfbquBr2lguKU0NnQkuDfG1BPqGhyGNciHyXxgDSzK/2KKZXCbXdDVuwzZE+H1K00I5UCK3Q
lQAqL1TlqrkRKTJsJzCISJawa1HtnrUq25ldbm7VIufsoaItTdTug0nku+xmdauMZNe58queDrcU
WejGSVKOY339rDiRec6bJxvcx5VUDJhaKZ1Qc1BTb7B/ZlFCnlkxeKSJ6IEmbMNT+uibkmM+7OY4
ABP0Xcmya2wocwDtYa/z90aVytBAUeaNYbZEMTnbhJMtfWeIPPhstoaWIo+axeJZIzUZCsI7GL14
j/AaOC8szR2d9LEnjnFp+s80rQG9EgeWU4dLZ/le5gQcJdK6RCnz2HKq690Y9U/SlD8zoNK0x3ux
zROim00FWYRNdFQvbELobPHcXAxeLtFXZNmVgAzodKUbeuU6ZQvj4DICeckxxyszc6cWyz6zQ8cj
1Tjz7ZoFSJiR44MWYjxOS8eAjGQAP/fzQeL8wsFea5C1GT/YWzmegTvNwC2nfRphiFZwKHpp2TzF
JaT8wQGoKVNqEdO4iJylHWIprPiUZCzNeFZr+wuRVaifAJ+Nynuuy2RXyOxdEThkzSQe8NjP5XbJ
BBM3pB69MUefM0JDCRNnXtuXrBFW9Rqr7ud4RIFQatDjF31wgqltPqJGvw4Jxc2QVSTV1fa+G8jq
i7Ny347JT62qxifXLYmoXZzXYlCwSSu981IxMYmSYgyMKrozOoa4XiwItNTK19p+PLqs4xpjQS+j
ZwaQGuqt8yvSkvBY6fJTTXv4yUx+Ov1EDHPB8GU0GzRBQHpTIT8vZEt3i/XZrdMLqVHPuD2fe7X5
IRxEXclQ4MYdUSqQl8LFCVpgnm6a2u0cjdNZhBxmqyv14DvOVG1jGUSLCpFfN7xahSuCQV+SH1zG
2nJxtI702jpWkDx/QWuYnFJNQQPtKuCIlg+ECHWwaPFPY6Gtndq/tCWyDrl7KGnZeA4t3LnWfECk
8sk28opy+wZ4c3kWTJW3ehb6ko4Tr0I671vi5Rl5JAzkR/MGIcncmDbGE5XAQGA4TucTkGFEQm6n
yX6JGGPpiqreLCZ1xmSSGZpD5iUWgBRAdQEk5SwfoYBfltXZm8WI/OrWJm7wgqyGeqqfiynZg56E
XClYDSzm6E4SmZe2KZ9GPSbdtaNXKt262pTwYPxOrX+CrFDPbaaz+icr5M2SH1ZrIYtjausUOl3s
EF4AMTkyMKVE5VeSVN6D1UPjOnN4d6uToY7fmP5f1bRR3gwEYFK43wasQn5PIymg919j+GACVlbl
XTFxSEbst4m7/MgG+S2dpQg6kRL4Tb7fiUXpmEaMh8kBW8GkL3PqTsAz1NoTkq1CArX15r55VWlY
ESxkDb5pQLCnr7yZqKU8vVxeweBC9evze12wFypzZ+30SiVgUnuNa3Tz7sxy1kNuvrRkjKeWYh1g
D2VenDJFqDNaTksK+G0COUShFTi1dbF7dR/hFSHu0dgA26LvWbBBE/C3aJhijWjclrXF6Qs1d5BK
NtIoJtkg750bDWcSMubPXUu4cE8afZpE2cXsYgB+sXqaYWJFhGiCHxjEtR/y+WAP+gcFX0SrRNqX
aCDmXnSKFtDQdbeq6H8w+JrOTTFS1ucMNxi7XtLXqnGRMlTtj8mmqKu06pMlmq9ILYZ91rGNRLgY
/N49zlWfvyR9Cx5ZPDuMZUAKFu+wmwSzqHqjzjlek4EOzKROrNn1pPi6snxLuphKKi2vLbU1u3uv
0aAXbytQdrcGS2/y3eC2b/WdAJagcgoLoSb8O63WxA4FSLlJh9yX9L+R1izf4zHVNzonvU1eyROs
rshD8M4KX1Md1VkT1PClN6T3fVFk33GIg9fjZogOnBzrwayjAGVWw4XCHA4HyKI1FlyNelvJge4N
WJO8AnLIFiEP1F4jMw2dlRatdaRwBqmW9M0xGvWWFpdYcV+SrFcORtIPnqXNvmjWMD4AlKmzHPsZ
CsuyEOUH6pe+xxt6GW0yIf+61bij7bobSD9ZJZr6mlmsoAfkFGhPDcnIjX7owSlVRX3NhPo1Xqva
mVP+xixIvU6FlcynELpcMCnqMbNJnrENyvHSSZDgrMWiPYeU9bpag0gBRkn+a/yjULTqaOVtRdsq
fE1E/MpYcAAJ1aJUizI6oY5oK7+v4hj6XSKP1noDoaU/YgVp//r48UHO2Noha58N+Nc5UmBK3SZj
MeX/pn5k8/uC6TfoFAsUj864Cg7XT5dJD1FZqrdGivrILkIbY733nz38zz42gWDduogGN4//m6/V
ORmp9fa//C6PryOWSGc4NUnyBCV58H//ajNDfbv5++OeMzxMINRyf/jMH+7+/YeKLIOZtNOCeP3b
b6AoOrrmqNK3qsNh6vf3/Z/+lgz2qLxo9KD/LL7O0FT8vz/b79/g8a2yWvL2NhT39xM/PsbUfA0i
zJicif/H3pksN45ka/pVrt11owzzsLgbgAAHcRRFUdIGJikkzPOMp+8PyurOrKjbndb73kRQlEiC
gOO4+3/+IeG6E/4CeqFstJ+hUCsQw39+USwj4OcRRloZNolMZ3/+oq4pN8grIBPhfORILaQr/MEY
UuEPMlEvANHPPz7YFbYNNC9/8I0FU1rq3R///DxnKUDkQQ4Yki2wCHA03lTgF90CmeDQAXiywCjN
D6IiLuBKCsoiLxc0zBih7QLLoKLOduIC1fw8+u05VTU3iAwA/Q3WLaBrGhExVr5TJ9rog0a4BzFG
DPjl3pG1BIQIlNXAfkrW+IwC7jZAklwEvfPz7n/+My2fWCxw1J/PwS/DX3bW1v6CbwkLohXMvUAD
O9lHCzb25/PwMyxvKuR9uOBYnVGy48bYHOE4L7JC/TGU8sKzNJW+LwAlWNrPbxQDPaPc15ufAy6X
c/3z6Lcf5WnqvBlHLnlGJxYBb3EE6QLvCQvkB5BU734emQsM+PNjuECD5gIS6guEWC/AYb1AiD8/
/vHcAjASc7pOtmdaBjuSzWwSchho7U5Qvbto2WvCg+0mfKzdwUv2ZJsf7iS92cF28qpVs9LAh93G
2AydE2veed7dB2/dunDr7HHCuxby1N7yXWne+td1n+xQqZnO2r/WrnbButLbA3U53Yq8hclez7tm
pdu1+7p82J7iXBX2OalX99h09jhIb++wpu6m4Omn6ZMnuhUfmAKXasAcxS8pc4Xkyo29zvZ3/9qm
wAcRJd0JTWfeRVtWwReOjQg5PhxJnU0J+8byyK5WqGucYdVCmV5V4aogxci6ZpiVhJwLyMt8u+El
qg5qfuK0EALUzOdC++T0TInozvPW0l5S1tFv43TKySieo3YTyruqQTHgFpMnCh6ilx7LsulUzWfs
j/3AHeetKOssco58tn9ICexKWakP58HjkkjEtihOFQM+b3p8tiH0OGAWmHsRJCbC0BnuHEey78w1
h4GLY42VaGpjasukQKYXX2teIn4d6CFm4PKAHy3VK+ftjF9vCEJgo3pRT2G+FocHa3Jg5XARWBJg
5ke7uftUNCZcAFq2wxvpDTtPntVKh7wIP1jVyXVoK7tSHBXRWeoZ+ZHF//JhI0K3FVeheKHPA7KZ
dA6fXjQuBjDRFp/RCUQnXUE8ZF47dAH0/S3DgpAkJ59c4pYDmuBB45pX81RtTfOU+mdmLJf/1Hvh
ymvqnXxJkPxWKz9dze06eZ4mJ3pWTopNnKLvIExRH/ODTM7FIdwJfNMdiQ7DEztMqYLN/yF+it1G
41yb6/BDPKetzQnrv/DNy984O9n07D9SFW0ElGn43rmzFz7hU0wv+mPTPImeO1JZ97Dq6kMruJgt
lXj2CdvMUR4TJ/3AkTsmpiJLnqUaK7wR8stBfKTttopWom19+58sFjWu1+wcy0MoP7TH/JbScdt+
q9w41fDab8f00sobwysyUlPQjvgOKgxGNEwVTARb4rIhWuq2lu6U7/Fb4cjtYh+/MwQ6TfBEY6tK
8yp2u2t/zH4BidfPdG/NFgTaKSeX6xQ/6+XFapZO65NEiEx1afLXJU5yydZbzod6gkZJc4KrLrHH
zlyiKwQyracT45FL1jn3eSd+rvll9wJW8ibFG/prbN4xFYFbWcJt3OTfVroanbl5lEony2FwuFh4
moCC31z+EpE8902Jt9ZFLQ8MLjIuQmP5SI0ra8IwO4TPfDnekhsi5MIazWOL2Zy6jGjU5hOCDfZm
8yHHYZXoMt40JxsXdbngUQwm+Vvo2ct374zkBh60tLKEfRgcGJQoTJTSwUmEJ5cAizJ/MJtd+nOW
8mSXmLeqfLLKz075hUEp6cBuVeOqvaV/agBsLeEyXhTvhfqjwWSJN9DMq1J7mbzvWdz3KUQ/aS2R
ES0tQQvnHsYet3xWXRIoddSKKifcpXXS4iyXB/M6S7sKx1OBKzKkkPuGO71XkJVtz148lNa8RVj8
uufIT56bxiWvg8rIvbewXNHKr8hGM2EHbclBIQToE+4xXpTYD8xn6808cYVRxnBee+cdGc2ptY9R
+Kitp0/uYB3vmwUyZEMEoXLTgrpuMus0qO67clHWWB7Qj2Wg7OeM6skjLgeNwV3vLrWbGvvKUOIz
1kQYfVJXRzZFk8uLYAZ+Q9AvXQ5lnz+DM02ezGoMqrqEB+Q7IXDyVfiqAereuFWIEJw+Ra906UuS
1obRfHEkquqqn4xD+FOaom4NOYdCr+wYhBwJYpKX1g6PnANwN1CM9ay+dNJKD1z/NHkDcTRPVE6y
1uptbvecLaO7cQgqf6xhre+ibXwxR2/yoCVMn1QfSim51HyvxGRa9DfSTlovMwfU7N6NnHKpmvkz
xZLQsWWggvLFNGz4DsYaqp5+MhNmUka9cFPbdf4tvOHQrQtev+NiAePIJ4hXauBmW4vY9w4O2Nur
ehUOX6Pvip+cum7FUUwYXbAgS3/ePr6DpFB2tWhLqgN3ML+lVP98vJKtkawUe6N03o03l7Mv3IxL
aw8vUHzfjAvTH9fRWHOCwvfhkwdr8n7qZRZJULGlHl4WzMNM7CIXepkJVXwMbWkn3JAdmDC/sLE7
lzIj8kSiK5PZfJm5ogwtjhWLJCeD5rkMB2gvXA6F08VScpEmeL0jfr4z8pguDFrD7a7aM3+ZJ66S
deGun5mJG292kr1xyXg/5oP13XhjG7ZHduaEA8nDK4qCshZPwkG4YedC0Zzse/w8Op+cBP2K8INa
wlxw4IzzkO/P12LwM4X2u+U+1R5KN8Rg05YuTC8aDdXiOX2Wr1zGYs/07F+NAxphBGTUqDVM/Xyp
TLBjOZoLd1m2523j9zB/kLl+jhxAR9vwifOaqcy06csR32cxZhgs7El5JaUSnNWjijYvr7yYNQok
SMyBHiiVwTafNxEJSjbFJ32mDEo77jz6Jej3Oe3VC5O7dnjlWyhvfJsgsplDObOa3brYlfNRxttr
3eyJWRPe+AfEE5kN5udPDPtsOxEFfkHGNnEbcV1IClK98D3XHhrmyW3rqiuqJIOVng8HYEC4QOK6
Ui7Uf141LoNUHz2GWfrNYTH58xFsxedNV29K/9x8clv7xpqrkmOZ28ENZtng8tHWAeEvEuRVK+x5
5aRvRvO6jFLVJbVXZqDvFXHtV1tA45HFguoN5/QbLN5ktRc8oh6d19M8XsEPkO7p3Y15s138i95q
gdR3bThzCsgfOceT0wzrrneybW8ngZs/+B3Kbntk1GO/raLEQnWPy75BklJ3EB4NwMDNyCnWJKgU
zR7wowcrCZuGv6s7T0X2kobRBv7jA67mBoqVVQXtuznX0A70p5L2QQqtGu8d7fBuXtmk2yV0yI1E
/lmKga9tOQNEW+OGxz+a0HWKnc3bwIXH+I2OtIBcVSD8VHOStt0i0d4vJ58InmWJ5kGquKcZyKLH
sqnEv8Ax+wf5Kkt7PTtRotDd28PnuJPghEYLCABfMYpfmU4H3gYCO/qfHur+HqW463uFdSgJnTpg
uVdyEWmIIDGizZ4frRF25zIMzOJQ1gs27NzQBdqzeQxrb5rOrMzFYS0Xh5DhyopYfVBXouISjlGy
cuX6PAYHbXHixRj7y2Sv/8zUatxidpQMYLyFuE+DFa0f1jTLANtDoePDr5+MWaZz1tmM3WyDFeZw
rlWvee0nBzfdlgxDcZ2i1XmZuq249T0udLcEA3qj6jEH5qS6mceWHy+jeZQWWpDd46epuOv1miLX
1o/Cra49RlrxQr1iBIwiOnNbHL3OOmQsh4JVhCc54mc3WRNDNFMFKCuTMwOAEQiNQM9cViujI/4y
o7UiuoL4NPRIEG12HIytdVisGvY7TK+s3RbijPmUx8QNOSzSmTEalE3HtEb0DkfBxdIV2mVfO8ph
nDZysMr2zefYfGcYbwsXuns5QYqPrbaTn6Q3omxd1SA6jWLMfuOhhYzJ0piCjBEfrr0+KDu282ck
7CcE7RvjA+MlNvzhayXrbvweEBvOViayrime1O1zsuaFAVtUL8oe0b5xKsxt9oYGZDR2BHDHtRt2
hFU6ZHyneB2dogtaQGd0IY7HmBqz/2IAtlBcswgTddpfh+a15XbP1kykrFrbRx2FIT04B3Nb0S6P
kMk/ueWK2OUmhqxDdzlzFsEq9yNtBhZyBBrmW5Avwn7u4E0TeHyA5siuPttvpinjwcrdlrnuQDHh
4oYISZNDEa8CYZNi93oYDoCPNDubixg5c/ZGc7fa0WmhexJ6IgAiSxf8s1DXiL2Ljj4kPsnVaYkN
wLX6FqpnN0CGgkVkZEdTOYuvlbAMoZFbObP77pdJmMkZXn+oepkAHAtD8AzhKO+eBzrd2i4WXshE
muFOKwcBDZOGDHwtPBeDrRHA7PkI86n8jR2NLyM0Lbl1mpVITrL1petUoddOcySESQWEd4fkYRKB
u9yDLax2lzY8WeI7DXW+io6VV74JWD2TfVC4uuiRu/30aDmNFx5/FiYw6dgcvSHP6x3j0dLW2Vdw
m85MeNZMh+5BFR9ikF25ojJueoAAZt0MwlmX72OFZciawKlfASD9Iy43JHkxDdr5Xeg8pMX+k79h
0z12JFjgQl3o6U6MjYr+/0Cz56I9NgDD6iqu1lnLndTiy169GdSf6q0nYKUN2DlhH4sIpcEczNEe
/Qv8POUX4q3s2X8jPwxExMYXIL4GB/Bd7dHq0EN9oCnq821ZraEiildphiuIxcZBevP31mOLkhR/
5IRh2W/imPiVNy6z2m+jtSnvibr0r+OO+sNQMGzeiWudImwwIAweCQOw64epv0TaORie5vRFRT9D
ymUYviocAIiuTYQFhum2gjOiiVLbqU/p5wzP95K/Dm9VylZ+xQxMlXwYbfav+2k1Qb3bkZWQ2nKO
x7ddf/B/eEpP8q0904hp8EbIsMq29f5k9UdoDz6SNxjY1IvYFQ6ZvIrQmIK0QTx4p2LAwYtF3PTt
CogWwZLsklG6L7f6GvcuKkzV2v7b7I17bR9S3dx2H0hUwn6Vszx4N9eHYDM/JW4Cb80KiWrkjPTb
xsDf9A32wqqq3MjYbeKStTL7PWcO3xvBPIvQnVflFrbsm+VJHjWTydytngNzZR70GyCLKwMNi0Q5
sMPYwZ5t7y1G6ZKX02kHuKOPankiOiX2V5vQk1ijIFAW7Do9RAngfvIQsKC3TsID8mX4+7Z+QSe/
Dm4y/l7xKlkn8UoDmDtRTdXX5EAiH7b9myxxlY2yyh5RktrhPqScraTYFh60EwaGV5mqgIH1ZtwX
hFwG7wtlm+Hj1C/5Nqf5s/Jfq7VYgQCsC7fRd+Va3SM2BJU9X/2jtgr3xkkAUrCNExm2D+Jkj9do
g+92yCpU3uOFyfbuVI2r8SlyU08fnGB+0V+Dt+7WiisRHdyquqmc8Q1HjKRv3iMcw9aqGm2m1bv0
qEFbPEw4p8sPhenWzZUL3Tgm1cPOnDgnZ9KjtTUIm7qAicFia10chuqnJhaORc0/lq0tbw23eSEy
g4H0SocsWEucZWUbxdTvh0KFh4GS1+2qtzJ6wmiHu1h6rNQzii2JIGZ1a0rfrLpMZMBMSvU2xoKI
VXeWYRdRI5l4ZevE9McKgfwl1qJZAemjHh2BlvDyf4HFncCiaBXvTTffzSTGOs0WUnVCzXwIR3Sn
O9KR42Cb6QrbeTK9nNbp9sOLAQWBNa15z/bROtNMiHvTur7DUSgCsuidXrQDtxQeaGaxq6KlQ6sN
IrmOrZ7dXVTsHw6yhR2AU2S2itwFVVC7zcldw2HKWA8Sd2t8Y7nJDn16SeTVPLks9UvXsM6zdAHq
F7f5smeHSYKGHqavzfwPmiEcJu+dUUAeGsvebE3bZorfII+mTuuGx3Az/KL1x64pJ7OOvokd3NKe
vSeeVndL30GxsKPnzvCCfKMeCtt/Xap3cGtpDdmKN76QoXvvPtB3FMDvK+lTAz1ZWZuEVGrL8dHe
Nftkemu+l4RbBcYEddw6QBHNKof74hunamoc7AJWHHupWtEWpwElN3vgABkYJXTJFd3SZoIfBHwA
A4gVAlUeRgfeK/ELdhiJ06zJMdU25pZF/nWudo2TPUaMjNjzy/fiQkYP7vYkBsJ/AhyyjuGJFAwp
36R3k7lqcBCcWtAqf+Gm4iZEXHf7RtEUh9OYd6txF712RLytA2XZvYTPvbTu5JVGbtsjSq+e7bNV
vZbPQKqfbXxhpSWsM/XckburHq1iJ+F1MeKpX8wbSkdCiJPt4wrbb4ejdDdfO8FeV2u293tuScXr
r+1dfw2porTESUREdut12rjBWCLpYK9pa6gC3RdngF3gd4bg/kvTOKfqXiFn78G6wQ+V+0PyLrPv
DdyZIVLYkhdxD/q1S5MAanF+Lz/Kj+LTOmi7mp09uMYJugBsAaW6ptzQ3ej0EJpZqnzFKPpwqI/O
1lF5YHREG5yBzbV2GstLAL6wa3cEzvj79iO6lffSXVZlJ/8pV/DCPAXEXym2NBIA7X9VuPrPKOoy
NCpPaeTl8s1E/f7V2krszJvgAWjAcGXDFVyV4mazAqAAb6J1/9HamHpw+/CuIU23h3HTbka4CERl
OwhQx3VwYXl7sI4Iy59KD6W08TIDo3miuprz3oa8cX20jsEb/aqQ+CzxVbyCsT2/0wDSl2r7HN5Z
QsVcZT7WIILnZp5TC08HqCg2Zb+/G0etWIGLnxQqOR6ggJ927Mns49fZQbuPv2SA3zflsbj5245s
sXu0G58YiV9VfO7zCkD7WQ12xuOTKvDdPisnukm2cfRhN5D4cEx2wrFjRmYo+Od01c4rnGsIB3GC
NxzpQvuUhJtedmXxZX7QHX3H4gx0I5Ev7eBvkoFw9yejEPatgCpwaQAFqKRAlpeHA7FnuBpNrCFJ
EvOCgUgBEekSPSP6PlMnGBC8elofAx2gn+esKnoo4fGsfyi44TTntEYXVpdcA0kSWTY5f/4mW9pc
f/6oBj28B/GpFfPMaZfu3M/rf/75+VNCa3inCYY4bMuKOvCvr8c1W9oGOOKJNHZaQa/++CdYfvx5
zi8Hluihqb1j0AhsznbY6MK//Olvr/x5D62gV/TnuxW1X3hp0lwhKEP+I22XRu0Gf5EKIjn/BNXy
GT8PCT6Do/jz0DSSRnINFMvrZgwf/vzz/n8f5p/PWYFQ/fMtfp78+ZssraMNU43359/9PP/nj388
CrNQdH77TaKGCgwZpqY/f2EqLR/y83MxsC6TytJa/bzFXz7+52vDCA3YK0/cVk3AApJ7GmdpHBQG
Zk7svuBJ5ZPXlxaAHoKNuK82mmaEHp19PPqV6hAgM9aiGOxqVp6kBDGjMlwbydp0Jds/XNJxBmjJ
0oY+UcNTb9FB2TqxXlEgfJhJe2hU+c0y2vWUw6NsRWA03B2zjjw2YgUdhZaFJVgQRlTwn4msXQcu
b+6IVjyDNZvrPpMkEONe9Yiz3og1tILEN6yNokGTDZN7ivTF0Rtt2041HDzxqfzh+iT9yFuON8WS
qIJFfB2G+SHzWZ6JeCb10yqWNjLZv6PK2rJKznH2EgSsU0A5BjZvmmlthWZkqRhnoHIpSZ51xH4l
OoUN6lLJoHYpwXl+F011ZxBHgd5fQOZd38pIeBf1GUu2xPODj6En6VUhHxSOAM4dp7le/EoTy6RL
il2B3rUHo5MAQGdAHd94G6GL4u2Tn6GakR9clxqbI9iR7ADovjKLaNZrEEDWK1UAnWLohUOYHgff
+JraERvEUv4Fk+QgBsZLkEBhJTSbgLtPScLoN/3MEfraQ478rQkb+KvdN+5XH7SRc7zqFYTl4hyu
iYvFLGgzk3QGCMV2usUKx2/zuzHF9MqlXV1NO8gk2yyjzzL7+zGSH5u6P5MMib6/hh2VY3hER6jO
IWW1XtYmTj3orMUo98RyctLlG4ZAvfmkqwSrIPdCFoM1i26SjX6TWu2N0/TRQPqTrPQkyfGHymor
XTKMZxK9ZCwRSlCPjHOmxNJXGXcfTSCixJlVVnvM8TUkF87YpBv71pBqW6g1DPZnE0EvFq3kW9KC
qRTSGcZLFZTq55zQLvK1x6ydXrKyBge1OtBUJYVnlH9JAcFPYSc8ENizGtUi3ySVsR4zYDCtY0+l
Ln1qFpZxLEzbsIp/FZmjyoa4CrLhVprMrlOr4SLRo+Htk3g/wgfCtmhcNeSU2pmYlkeMNV5ncqhX
xAwKqx6BGPZrz2MnFdsmm98SfaakyBJcGYKBoAEIxGoOr+z16T6Rw5jCvIzq2LMU9YuR5EpS++wP
5ns76SefrvRsQNWYxfGG7OsBgzS31iuYu31Gtp54mIzgaoT5LpPwz6ks4A9lkB/H5zoD0EmtXt7G
9DJLucXDPlJvSmeOOHbJ79WnqFjfVZL126TgdI0VWVbGhHJQ8r2h4s2taWLywuKq1dD+C9U4kyu1
k0LhOIs+ylTVxxYc17+4/ZIGS175bB5QgN9gk9cQMWHfTlVwmHvtXc+hL4wF62g6YnOG9F0g7dUx
puJXPGXu5CvdKRELE5f1I+Tnk1QlrD9q/JTVgPBCZYj3Q/eiSZQ5AhB2WqrrrqTQ3Q6x54GNTj5P
mn3XBqGYmGPYhmleahL8nH7xWuy/1Wa+wnaO4DGwLfR9Au7jIn7Q9eYedewuMnnAzgdGLx1rmh0p
tglu+ZxKmbZutflYCujcuDc5u9pLpFulJwkgMpG4NYOJXqUeOV0Xv02DdO9D6F9yjX4bp0EAq1BD
nEBCWZtMIXKwAUWxftAIYtcjGV/zSTxmYcpKdQjOxVdfl7/8lj4PKtY52ynhLK4qrAPQexN9LftO
pxuNK/e4/xqavCwJ6bjgYbCzzI70brqfmgDsKVB7NjWGnPhVRucwrd60srlV+XDknB/nWsbT1scl
IKZrKoh30q3RU1tP/lCdCZFdC2V5jlQCd4WciaE2ZtH2s+hbHa9KMap2QDyUjQPdWVaVBGowFt2p
SMAewV62DMPUEbQeRpcu2pqatI7Yp59CYYaQq9tvVQfeqtKKrNaEYDC1dVol/DBxid9CDR4fDJ8t
P/U7rYrCLhMVMiJUOKO9Nl303UbydJZaRv8cwFbHBQUIglkQ2kPhZWYfAQ92sRs31UsylgNWDvlJ
IQLEngVMlILsS8swPfulq7QLqvA1bT/0cOZWF+XBLkged4hndyHq7+TsIvg1Es+qOcKuXlilAOpS
MbGz8VGtDyndmjZ7FsLuQ5MVImHlpdW1YHVqvepx5nCGAmcbjG1ukY5pkEBvEtqnbPsQ50r6nuUE
gV12hbTcCaNhrEXcg+08ETCgATEvW0AQE27vWBZnJaf3BRV3SXkb7uKIEDFSzW1doATPxyXGytLu
Yi2yYhdzRm3XAoTUyZM4y59FH7pF00HmcUY8JzApYvWUQi4xpAQGwaTjixyDpONA4oQgYm6RxfCN
/LTf5mpBTFvjKMpO6PaGgpWKItJmCHwLrsmYbqRE8w8BkKOVQfo0lOkTh/HKFhsgoywDou0B9BPz
mHUF1lt9Z3G09EnyfCRiupIA2sv8kbDexutVbPP1BgjAlHciriGwLsdxFfl4A9VS7ODnBDDSlZ8S
Yag/Oqn/Lyn7G0kZ7vBLpMD/WVL2/FVnRd7+VVL2z9f8U1JmSP9AB7HYu4sSCQSaQhjJPyVlhvIP
/DAM0dBVSRclcoX+8z/+l6RM+4co8bSpkmqnSDKBPv9UlKnyPwwZEQq/ofoxdRj/L4qy3/MsCIyR
LMvgAFVl0bYtcrPP98coD5r/+k/pf5hS381RYbL40q1PszNsJbpAq6ZuYXnzhyzxX1SJ/5F3JEFH
ecvLlX/TrunMNHwry1RIT1J+z8Xxu76SEQv4mwlXL7AhqPFGP6KTrpQIcz+nFn81jbjtiKHDVt7K
zZdKINiNhcNC+X/LDEh8KaKQemioCshqk3Ei2zgJoCbl0S0yWRSnYJqYLz9EqWatSrka8HUA+lVh
FsGrB6DWIAwEzISNSFnBd9zthfr8lxFw/sMk/69f1Pjdsdrki2o6lFAyWyRiZn47q6GepqOSmNZm
CtTN2JrMX7GZrLqIzhWqoYScX0eL5E9VTL/TSCHFpT6Ta8J20idELypbL/BJ5BSz70yFP5XCXTMT
Coteo6jO5Yzk8qhC/0WZLYCY60y6J10IKXKddKm6JTaLxheB0ZR/cjpb5WDAMk/jEhKV4kod7s2C
LMJYNOLnSFe7HU5lJjvOnNTxMlQwSWIPltbA9YJhcaQqh92iUXEGpI5QrwVm1aB9gdFKymFQbUJT
uuXRBPyXExBj0miPsc21LUXReEn0LSF/yMvh3OtcgLDBbxBNxDR/Mb+d0eh86wkzPEvTa4l/N4YY
PR4aWPrijvxaVGjFfKt/7ytUCJkOz+RvrtVv9urqcq0MleukWSIm6/pvgkoR3qSStbO1CUMBnXvl
P8VKQsx6AfQ8kj1KKJ1d513nBGqsrXqiQJICTs6sa5tGoP/sd8SOpyG7FySHRhKKm9rQXX+Q5ZUc
DbsyxApZq8yXsdFpKKvQAkUAtThkv+XrZElgOgaujlmPOV1YFYm4VslB9K3FGGGVES67FRaALCMY
91UvuPWA+desWh8pu76dUlcvaZjvVbykyCTRYjT+7BY1jL/k8rkb8nNWMPCMEfI+AstISt4ajTzy
ZmoQ8i9xf5Osr2QpPca+cMK4bE9bOoWjq4gN7due/BD+ALiMq6jmIoCbaV1EiXaEP2GMGcbxybKQ
Vqnp09gk32ad4DnL9sJixPzNdfrXOIqfy2RCVZaWHAhD/z0ho1GVrpuMwdpECnQZAolgTgQayWR0
SFsoH2ry8n//wH/zaV8GhmmKiqYS5qCRP/GvpVHriUwsWa1vlFF5KHX9PJuEM6jLzaDn3b2M8qMi
JNhJmd1LMjGCI9pqQGsyWZ45644o+AZMCbAo77u/yS/578YsWmST0UIInqUwb/y1astSk+eZkFob
2hpWgz+FEXJozGTspvBNxf4b0Ajf/L+5Bv/Nx6J+XuTRBNLIivpbaopVI0dOB8HcZFr6PWrmE2IE
EReT+LupiGkMRvC0xnz6m+sg/pb4tFx6TUYwR+Yh09S/zVFxIMnWwI27EVupd6LgFCz0CMCKvV+K
9EpLWkBqzwpavfmN8ZTg0GRXo9w7mFV+S5L1kPUzlHCmJW677KDH+C7GFBkf3RBirHSPm996wiSc
XA5WrhzIwonTcUXVs7PaEGqTTtEdmdQlV/Vd3nOq2Ummq0Qv3IrPdQmQIR1F1b24HFrG5llHb7oy
dJh3SQoZTGcCCJSHnLRpENQAB2zbyGm7KPA6HGOm410o0KrN+rMVb+i5YPx1w8nyEUlrPm37uTLe
2gGFpsaRDYmRrBLi8yiLSIAQo9PX0h4kn011HLFRLrPRNVGL2SWGlVD9kTzhDjbOkJ2YDMRFLTpx
2crKE3TaO+SVaI6STk9KX9B9Wf6WqRV1y/RotMw5lUBfp4usJ5zzODCLk6tVyos+zXBfl9lhojmO
X0++InJUBATY1AglMMkV7RFzbjuts7+Lg5HV3wLc0PnjIMQca8iGuaTeLRPwX5YtvuynXTjXNA0s
GfAb18O8J75g2ZP5DQtz62KKIz1YqTwoig+ogSfiPMw0kKsAYy7VgvCX9iZonIink2+KG8nEeyrN
4g5AkImItYqjDQP08IxtotgFeyIKb13cSI6MWa+Teh0FfdV2cb4K1Z7WTkWbQ9A+CdfCVTGbnQmr
IUcz4QplKf30wtBcHyf7hmwSZpAAxXs2fS/ye0OOcB7WrI9C3Nbh8IiWCF1wL5V2AaNHTtT6UMzq
r0RoNMf3pycS/QSbmuUuIdHokqNyvmIssU+1/NGsaHLpI25XZZFAwpXkF6tLB09WDXR3ObLXjkDp
NhYA/mbfmTuWWIEEM2qW2DNLkyfkeYfiS7jrOiK6moa6mWHwPBevfgHToW60Ozg77Ps0ugIDwRIP
nEr36VP5xh7XSijmjYAndbcdMz/Czdy48LkNvDILzVwNJ8OENxYOVyUuN3IfuchqUDEk0ECmuFuR
poFrF6dKfW6HtCEmsn/MK+17qtBNZnXp5bC62BDhhkYAY7b14/ASsrB2DK2FX51IXmKB4OLZxmtD
yPA+Fo7GPK44V6t0KhIceTTOXjR3rq8AfQYsvspkO44ZI5nXOrI+vbM0g3q3tD9aSGCsTiWQUGwE
fNhYiEHpoocVlruQAJqmjLx+xtoDX+ZVFSsLFQfCSV4xJGhNQHcjBsAb8K0FR82wB8bI2A4S+QEb
UnFbLpOzQh/PTEmfNlU8jslsfJnolsdjFeJCk15jrUIJWW5j4tmcKsFEi0zvTdZVG5xCMX5G7ozf
SqgyGCZ8zUUDhCrWaEhl5C2IFqsns0CLOkHLDNBVZUJ/JVaRvbNU37IFs+sldPSDIWz7hjy/Rp7f
8QvQF6CLqURfAuhwI9COugjU0wBpUYaUdS4yu1RjRRWUAxlTuqXFOEHAjG55sjSuetzLClEhcry8
jXJlwBTC7dMaCwX/UGltZHCW1YS5NEwyJISCgaUTRJ5goXjmNIyHCapVP9PKj8oHIgdOU0+CpiC8
Z8V4YdFqM9sYdqQszeMRSzrJ7197OX+kjcKXrEXxQavHXWOIWxmkP9RYrRRamXl5J1wVn8o855RY
lZ4vgYpOGkeXmKghPAOHx0boO2AqOC2qIO/nugmhynJXt7DgpwTzlsoeX8l/yOwRNkjpg7ygqD8k
8SKip79VFa+1UjR2EwGh6Rm0lcIvAW1T5d1qd37Y/aqoNtt64D62xmbdaP4xraorEtftBRZoeCgn
BX2PkB/EsfZ0oppLI3wGfvyqDBD4XvQ3VLZjMz50evXaVt2T1chvibqjDbbDQh7KngVlK5kMmB2Y
eONOMNxTjd5FS5Mybddop47z2MIvz2FSxj1c/QlddRlmtzrtaa+m1nti0k/RkvGaWiDMmQGXXEHI
aRR976WU+lww5RNcsnk19aHsBoQM2MmI0asMu1v8n+ydWXOdyppEfxEnihle9zxonq0XQpYliqmY
KeDX92L73OvbJ6Kjo9/7ZYcs2ZIsAVWVX+ZKr8Xgm18NKnrSBpVWYznf4MzEUmLlP1LFT0c6L5XQ
xVXR0KxgeBU0Wa1fQ4vVxEhFdl8ZoTr4ZVsDIKqxaGM6LjkdACU4GCMhC4BAEedGXGmTB5/Hq1iB
Oz6/0M+BbrEp2cNDLRHuHG7mqrQIXzuwukJ1b3TVbWZ36UZhtEk1lugugKzb2jUQX//Z53xznBUe
hmpMeEbOLcoZ1S77NuiJWch8a4YOXn2ZfkTJU9OGFD6T4JLSvlcxBLE57lc07XWjI/emTJ/8midp
2ng0HZDIT6qoO1RlOMHFFNtuqGke9x1/O/Q2I2HShyuNlr6kw1sLdldIxLQ3QZzjRcgmYw+XkgFX
OP00knfucvi5qcZrE4YvNELfj+biwQiz57ZqQJDgremEiFf3UPDio9cSKqoTf2vLqdzIClhENfRw
DcSVCDj5sY9c0aDUrtzZfqtC50fg4IYsejZ4rJvJ0J9dT50qO/6khmrI48/CsSlPqanAZjf13DGO
Wnd5lW4qV5+sqH0VRviJHnrwwPWtpsh4Qd2/VDNsOOsPFLSM8E2E8zY001PB44UswmJEH6kE8vND
iIkv0xwjM/Dmof+NKohQGjBKA437qhc+gk+iUit5U9ryLYqhe54hyUDZzGAhp3a4N6txIWNbmMv4
t3pK8IqyvLVzuJ1GCOt2yNZAm8QYJHN42g3WoMxfJVBNBolBuhpSA+nAJ5XY9POz0ec4egd5UGFO
8IWPK8Ezt8u+gesnxLcyvTDwX8tZYlYX7taqHXMrlhwHzzi0CMbwSRCcxyb8HpcvNsP/W1lx/iIr
kjk1rE6GAM/S4riGX8BM9Y/OKEGj+W9WbLpvRnOfJuKh0DP0db8zSHDNuJMdHvEQrIsfWWnsTdZc
PaXp3hsCbJ8VREEjNL9kSnKwnz5U591pjbvHR0U4GhWAHj++6mR0GgB0hgqzR+kaz9NkOsdRdMxO
K1wSbHi2pgPcnWUg3/S+Az3/bHUKyLNRnwxOri0qs+cKlHzZLgfA5veLO+M1csolYO+592xX511p
2yNVL1NBet9A1xlpdhJWWB/57/anUcvhdHnrz0u8CBRFSoeI6AdwfZisT0MQM2bNg723ILnsJbLq
1ey/u5lUydKEJZeeq7TAQR3mM5aY5ZMHnUVbXT7uazc+OEF4joMiIIfR3UgzJFhZqxeq9nBtNF13
SiKLlQNSAoMeieMyxRFjW9eVK66FsjdKW3AYOus6tUieZcUzlzjL7lJf1MWYioENrjwXB2ENPmwj
rI7yhWFXtybyupF99U1yp6k1W7HmfLmAk30Jn5GzxzyB0ojGa7ZJI4YdeafL9lm12SN1UWcE4q9G
j+fEwjYXWB9B7707p2A5fg4hlpmi/LLy+M5CajYtXXD88fH9msmKXcb10Hus6/0zkekv9lDngVqb
lXKwgYmZpQ8xLBCwgqZA4hTLeJh2fBVqndwtiMJ3zn2ULwqKtbTdq+3gMyEqPbMomMBwu1rKOQ5G
Ppyqaj8uZopLKNizyL24fflyCbxeorsZv+ishcpMvwwdRWWyaUFWny4vSufGiTKlG/bd0S5awq6w
g/ZOrt39JdzaiCyc18kS/6+b8inNuk8mF/3vC+by1uVaASJKPe0EcxWcRi9/53svyd1LopcpJgOz
2ivwcuO+bcInz2poWSrmn1ZZmOvMk4T/BOW+qD96UC9REO3VImiINPtOh+iJA9PBgQMEDd29srr4
ObT7ZE+Yn+9XuIdkZHVToujgfsSnYELfiTvNwXXo+jU3wTGlCh2xAJ92zdZt7SyAZ6HcrWvNv5xJ
Hy8aZpcGAY4wYNE00QSlyYEtcXdz079xamN7JAyx9eZrLyrZD7o7m+fmVnscT5g7r5ou/R4cBDnX
Nb5GANq0SPIf6DAHAQchnzVDinDYYp78xRXuR9yIDLW3tfedLcv6Iv1dDokRYYvKw1/lFN2BdiPG
OcuRex743GYC37UYumNlFQHjYt5FXcYz6E2QvrgvFgnvInMx1HmqRf5e02xPdSNePJGnn22UMSmb
t36XH72R/1/a3EhhYIqNQctaQlwsKw+pFaCxgQw++tOtMeCRC0tWV4/I9ZpuAAGrCdtfYq6rMZ53
varw7eKAM71QbjyqCDqmXXpiC5cm1UfQESimjzyd6GmiDerg5/1H4U0p+rJ1zJHIr6zkKu9BnxcR
gPlAUazpWfrgo6d2H23JCWq5YsZZept60TEpz9oWEu4D6kHTFdWWieTGaaZkHVNAi4yAHB1Qmoo9
VOTEoLjH+0VW1KWk5kkTbPGbX5GHIqD0dK7MmP36gFDhpe0rDV17f+LH7YryxexxUTk10Ko00+fG
seie6Vi1dUM0wmbThOauyPvQhJ0ZfFMenTt4hcv23Jvc3JdfD5Ds60QmMACi9L3jF7EdZvViCZay
FGVQu+VtGuJjzcSMqzLSDzMsaViMoIfdzL4x7OBeuAgnSc1uGpLpg0HvLPALVImOn4qfomLkXvIj
6ZlqRWi9l6suG4H1mgJP4MjuRI9ECEzxPc/sH+TwWwjJGi4e4EtgZ1EcmT8Ae41gmaaA3dLlY5za
ai6oY4CtdPkF2HI5Ui9KjF+4903jfOYV2lAYYZIV4isxIEI7j3LACgiWf3f5kSZprbd2gg87+55i
7lFXJaQj+Wxl9sHetmTjM+AhLhYd18D17rWiWC7wre6yx2Icb9ISdX4oOcsVTBZXPWVq4MFxK8aF
eZ1Da1OIDVgl6FaaueBXY8fv9SJuK8Q4lG1cbLCsRIbCY3iFWirqrEMxYyCo4W9bI8JwWVEbZ4IV
Q3QCwB2Dh+1xGp1KLK2xgwoDnmgwESUaIgd54TxEjOB3yPcsx9I/19qUAEhBwadDgPM/AR3tqO5A
sx+hKGpeI9rbiwSxhlaBviSrnIIHyjUnhTkcj2ZCBaThvsWMHjgV0G6uohP93D91nGF+6DFf58H8
XYhnuCAM0SXCGoP09wSaL9EzjseKL5Khm5kN5GBKpenuRFJLkZVmzFXoQkgWXHjoF+5aZefLTCY3
0m/kFX7NOnhKcpLZs3tP36+1ZQPV5kUHbguwgwEm43KNzQ7htZG+NZDaDHmHxtrS5nXftriKZZl9
i5knbd9c2zwqYa7jyo8mfCm9aZ0tCyA7gr0o6r1lMUIeB1JyAquwNqrjlOESFJJfXVi2n1EUXS8q
bpRddfX0IIf4VRTc1KNnkdsh5BgO7aKjsQuOh+DoRRj+Ju5n/oeYIiuaWmlDwZFbKU4ltknqCYE0
pJbB4JmyBuJM1wxS5qqIhxaIIcYanTxk3vjR1ARw/XYTQQzjwH8VMiTHnUG8RvjsEkeOOa0zRXur
M27j8FAACS/rQyMswOjlLnNA6FaEgpgUvCZOdy9afShRpPAX4eZeHKk+x469qWiyYXFeGoHpDxIb
7f1ozJxBRz49e7N/MKmTGQLjk6kyriETJrzFDq62j57JtjBJE6QoPMQN55vKSl8rYFzrZBrffZdk
TTtkR3xFVxlmG0o6TCjM+SBX1ODcRCHU6856qhu1DubkRtT5jT0l930p8OUTTZrDFPhJ3hzCRpAr
KL2fZp+/dTGHxSTItyE0um3K6D3DqbiJxDywFrlvJgPxnW7rGyN0aro1gbIXcxrS9MZa1/XYcsKs
PI8T2xT6tBMHPROCxGECr7y1XPsrmq2amBzg2S06s8TXW0KkXl5iUWNE+/PnJkTWrEt9MtoyODe1
2extI35o+A5OZpETmXV4hgyjMZ3bmaahOas3Ns8lfFtCnEppTwSlvEacLn8OZXRr2qRwsz6g2bmw
1VXEQHbWAf6m3t/CIyU3lZBOVVrsPfpUsQ/a5qnLMpsrYnmzcmMMActbl5csw6OYsHZv8w6Y9uUl
6nOM5i0u9k5m9u/3XT4wy+QKzR8vdIpO2JTBDubWY9zbJHU32ERrMnFGhq3KQRY5qIj5JJIpR+P2
2LMcuWcBo21bsmqvIpWK058XNwR0Rx/EuJVlrc6G05wuo4H/NyX8b6YEW1gYAv5nU8LTl1Jfbfv1
9d9sCb//1b9It+ZfnuvjPbCWgQ482/DftoRQ/EU5sc2QDbmVQU+A+v63LcH2/vIwHXhMnoRjLpaF
f/sSbOcv5vqI8X7IvGzpjv+/+BIsDnn/nPjB4PWQUoRpewB0/zl/86fGNqSm6l2aPgHAhUZ0YV1r
NszHTrz0yzmTjh6Uo1kQwqEJm67k5Z2Xj1xejGKijrYz9d/vHJcD6p8PXz5weZ+igW7N2YjwEJbX
C3O6XVhDIo5xmV/+/PvNwAY1kYfE/73IO4BVYuOGqxwx+m/o9OWPfSIITGJ1Q1Gv7dsLNNtsW2zh
lzc1cNN5e3mzXr4KpXHL89nGOMf5G8mvBtMltXHkUAvKEEsSC2b24uYKwb2oxpXLGbObzxjfybPA
8TKZWbH4RpoDskXEw/fUOQGEtipammOSsOZsGlq7TMYfsGQpuRqr58a0NX1G/qdxy6jvR0Flys1k
ETSFLswiMiMyGiSSi95pd1WV33ZiuNOOzLaU0ZdwCqKlaKPZUMfMVIG4LOsju/Em3Qvm1yBYcLNT
UXPuSF2Huo82Qsm3qrHP0xinOyfAbkarIM6EPDkbdn8/5u2e1Yrz0H7kpLCz9HMmB/zZy8qtsdMJ
TfNA4bwKjxoH3c30OaGxs10APjL6eNKKe4yLRGV8vGOOUVHMEj4GsTns0hmmIcGlNzVbq4qB+9aF
Z04Zbng1wfwHOhEYBzEhmSYI+lhqQ3OHgRhoKT2UXUe4UyD/yAfdpT/yUW3V0l7lQAFZ2io3mT2Y
O3Q6Jn6hswbfWq90QPyn9/WVFbuPhU/jsEialRUkt1nUg9Yzc6hiwLJyM4dIG4Sk8GVw7bTVeHAc
89tQ8HQURZ2nOq/u7Kyp763s5A6NTyjd6HB/MEMAVb1DtgPpMnFSV6bZrytjfqDTp9nJlhbbKUAu
zJE5Oh/xuWHK0NvjDyup4nVWJuZuNDHPqcj7qZfP4k0I2OObimrkyWQYVnYwv6OCJKT/ZqRv7qD5
sc3ZMU7WeCcUm5rEjZ0NvWnEpKXzGVO+tRpshpO5z2UTMbJQibL24Pr2bc8gsbPAPTrZnvEgVFbB
oEtwNB6h/+KhJd4JbXVbtASuKBFlIhRkh3iwt0EHgVIMyc5t9HEms1c13niVGEGxie5DKzu6S1oy
oP4Bc8yjlQw/8x6Ba5rL+46EBmmokUogdpI81nZVA0ZX2hwP0V7NqKrXNlUYaz9pH1Sj+800Amug
PZFBHmlqA7IlPw3lKU4hVKBsx5Kcf1WbZ8YUT42gKjgxzLOYD7Xj/EosesCKrHAPXimuzI7DTOuw
9RgTdvWBXf7k6gCu1etkKxKSdRxBCF9R08W+ZGXZAKC4ijdJ0rwNbh+fnRx7KTR5ajxXUabAgy28
zm7SO7PrzVVZjlTRzHCVLIrQrYDRjAFdGRtLjiZuEAbZe4J8DxfQPY0Yq2oCOgnaD7Ifp5Np+cZq
hYTR2/ECMI7bY+E8Fab3DuIW0+4ucdkP1sW714YmCB9GM2FEyau9oz/E9r961+8OHu1h/DoiBZjB
KcFGta+kP4qDbzP8icmrdTOUUEOJcxRCl22hyVRkfx1SSGyAwqEjMw7hLRVltZchlSs02aX7sCEK
52vzVz0d46J5y+JLwtpODzxA9rnDrSElsyepbr3li5R1QT8DbR7S9zp2g9fCZOBgj417h7j8a+n8
Lqkq7ZOR83DS3Uw5JZxD08THNnyMxjB+aX3aWaspGQ+zqY4N1xhCl7ebcyyz0mLGiXA87YeU9CVG
f5BNUA4G8Wll/KkQ8UdsrBuMOusxSzB2s6ctcgjJ8mGKoV9akifnIDwspT5hznwbtxVXI3tAnh50
qjreiz0K7oMEV9UYxxTxoTqAcVn8LX2xNpQfQ+AiMj7r+uh1JCppFGPCU+vozHhjUNpfufRdbQcd
fDkjj5eBbtkD/a1UaFNeP2TvuUcGO2KlCprizXW+jaLu1ibuY/T65BiVJPbL6jsolXXKouFgNGZ/
IEXxxAgXJrHRNHuVcUyiQ9e7c3F4pYpTZWZEx9nkudn/qup4puPIfgknnyaqzGRG2Gq1KRUVrlzV
A/vKVVxxmONocfR9GibkujEieBgmAVrtsislDqCPasJ2VZjFcDWnP+cKiZ85jXuOFueX9T4M9bvd
QAx3aP2BlUjKVWTMI5Esfo6h/hgBoxRIAr0x3hZDBXxPhKdU1u3ZDm8FldAMSDN0JCuiwYVO2UD2
rDLSPEaF3LsuaQu6VLE/2XN+MIAw7xtsXdp1cO4imN0ZFf4w/JjYhy1QPT5yBP1HPbWxzSkcz63J
LWmPXrRpZHo/jemwbpdkQbwz2INsqhlDt7anPeGO8RS5bKtbF28R8HwuYdz8dnOrJMJHmcmnumAt
mi0d0TJTtOtM8dDQzBniQW0LbeeYCyafDFpvHdvXwakYlkzXVV/xoJmmPRmKV8oNUJ/qfpM7/rJ/
Ud8q9Ki0dptmq2QdbBSLStxOt1M2PzVe2+0yL6WBjXoctg1k93ByPgBrhsg8u+eMRmCe0zeJV8U7
165fOK0SYRfeDSXmQ4umbrQC43Yj8YxxfsLkaVDkgRSAh/zBMNxD6F4Knazdsn1BzCBOHheMicWN
r9xH7pw3aqumU11V477J5AlNCW/88oL/4ZS1abD1rYfKDTYkp+qNK4kLO4NLPkNS35eS/S1qXR6L
OeSAtbzY0novWNI3Igiux175WzfjoT5n+b2sKq48Gb4PsgCHkpUUKjPSpuV85Fnn1ECKCvdJUNyF
CjX9EMGQbhmzbIxAujlH+YJpZ6A+qiRlNuew+xoyA+WLc/SDyNJhNxGniFMvPiaEmmg8XpFKqXdR
+IvGo3pLZgSrWGgiRGkkXvYTB20YP3nmt7vQqG/jbnB3cc2j3zMchq7Mg9GkoaMTEUJjqQParKeU
yxSclEUAO3Xbe0XXNX2T+RFkgXAHuJjL8zvVJYr+gp201FAzfWge7IUvqWFIggAZGE9ECQh3bbO1
zuwHL3VjdCnfZpGo6pOQEUQjvmYrlKAks9QUa3HnMXTRt/DkN76dm4dsQWUSGHwioER0qUmudZiM
Jx/w5X5s0xPTEHenRzq18ESdJseiy2+iykGmuXWg83bdSeCVTp/X4MOCB9V2M/Tdx0m+xA18S2Y+
Je5dvh2POSvXiTz6qFq7fIiY+ZPll2OUnVL6e5RnWSc1UU8BFZc9YWjlOya9T+mFdDot4yEqfq7n
MHMB3Fma5x6w/mXvHlfgccW0TLkIWdUuNeF4EuSx9oCu+vAMvNqMiI/AvuqSod6IBAIDbeUQKZK+
Pknbqk8FEIw2ek5nNsutg6DHTSLsgKAVdTtaihfb8tod8RFm5QRWW2Il/YSokPlOdwAfvp2HTu66
xnsL4pYCTuXT0BECvmvyeD6VQnhbH4hsQdfwfs6J7Rt9e2K8Y3QFl1Ss3uvhkSTjl054XkhR3hCE
AL1s5SfyX88jUkdWZ09JbVjrobKHU48LF1Oy9xEmxgwGhRFgGPCbF1NUbxINtqHkdjIZTs5hb/KN
O+u4CN/YB8pdaKUQGrwEQrrACjB8DVlkbJn6RDEklUnI727MzxebcYUjGyfhkeLT6eQshwinNHbS
w8qUBxX1ueU0sBuFkK9CoshcRq4DNlIJ9mCiqnx4/tm9UYNFdgvQnoGoD4ZgWBflJeCFYQBZqdrp
WIQPDRm4U7W86Pgzp1kcntpc7CymerZtLkLJjMtPgk5JDJvZUyybdVC77d7m4OZoae/8vPrBjgJV
s+BhA5qi65xlLEvmoinmYBOP6rnmYbvzbKbn03BOkvpx0DLfl70/nA0mdtMcmMepP/j08p3apPtg
9/CCUpRwW7VnN2Sm18M+KjBIaDmdiAvgJg6retNL12FA6+6TOh8PrYtmonwKAaoit06oL/7RL18T
wwOVybP8903t6OLeqgGUhBQ3rtLlKrQaBrIewPf9mPvgCeLShOMNyKXmcq+gyxXCaNZxj+Vx7Hh0
eDCHzRDpiTA1d3eQksXp+BFFHUmfcEoYfNOLXvRFsudkdZ1EOjlNd7g/Ic91fDrfjp/KKWbwmnby
3Bezh5Ns2fItOpCXFrtQ+i+xb5vksiiQv4wGsTN5ak5PtVqrPOFr95UDxXFKjzG841XZhi91QpQx
Nm0m58tlPmHSW/Hgybah98NPrHcSZnj8puoqtYiH2Xa/tZv5nMfEGbVrYrGYm006QzZpBFtq38Ut
WumrOkMylM57ocIW3zxT6Tr4LvD5nC4vDJzYgUWufa+LmWt0ObviX/z7Ja/6F/rlxp023L/fVXuM
B2w5AGNbXiIP5VfREXIlhHXZpG9n27xnIW0Jkcbdyab/i4az+gNIfbgKk8Rbjwa0bsGUfFPgGDth
a/qXFx9v6UEjSXi0PNJ1V4/r3KiHXfea8DA6RbNwTklduL/fyrS3jjOcjYp1iPGN24IVUSJZKQNX
jz1KJO9Y94cWjFZHBPBUO/VdqGK5F17tE4AFSVSH4WlYPvbn5fK+PAWIFxvgHcLlr9RlEZ28NH1Q
pufvRhx1JxIjloOGGqto+nQQV9ZTH8BVKjMWUCjLN7URx3vpLdJn6EebrgY+cxmyOw2+GwL0b5qU
FWsDvXzMxTJSTeKrAkln/6h6tIIiCyRs+EZyMRNX5ChWn5Cgqt8v0bJKmpLdbnoZ+i8vQKQBa4Cw
IENY8NhgDHTxDVxejPm+ZjJwvCxrf94N2KlyuYemwhUnsbzMffWkOgfcRdCDbUycj6jNYoYOlj7P
PhcVzXw1iGCD3XJRHueZwZzyhqJkDJmqbTUuTlAvx1cxHGPDoMcg3PEMIBle4Be2aXu5u7wUhvgp
+vLR7XwqskPzuWagzMJJC0gTwhFIk3PZuMCs6HTdN62FTcKlJ4EORt+ooahy5a0dsrsbOzOdK7hO
lBOnL9lkxz9G9WDgU6G5danTjDfSN5MPZ+jhO+Vue6ZmjQKSxn+sKrYGIiD9UXGrq8i9i2DqH0lc
/uoaY08AIzglFdCM2pnLjTemYAmyDKg3u4gnkFJn14+jVUatNhCZMj431vssiiONzv0P6sAHZnVM
tlL7ta1Sa8XwEi3cTspzJmp+WAS/dQqkpMe0eyRt8gVcnLKSIjxAlp92o+3vpeZ4FslyfJgTUJlK
fURFYX6qujwhCrxOVmE/NDnYRjfFBIklUZ50MIB4i8ebKql/0VI+b5KZo2VJ+wtaYTqcdUnLIqaQ
60F0hGEKyjgKqtWvkuqnicp+rm6pmXUeOIFYm6Ys9K5JYBBKnojlNGPItDj5xpVZLI6vYQsl/pK4
Bv2v/X7P6XbT1Ko+ZFHTXOlojK4IkDy4+mMaZfZuOTiTRAflbbSfvND7CF7zmFZfVkUAzJ1LOwU+
1aILreO4oHSJkUxXXT7D1DRCijSmNrxi1OWs0pbyhaawN2FMCxUIYTwY+B+GCm+7b383Epaj56Z6
P7Md4QASGNu8jZ5Kmju3MWZw/HPOeF237bS1O2/YyED/pNC2vXVV+yrLwFlf3DEXO0Yfxj44PRbT
yyJ8gZJPSUbHNNUrBJMxH4SmxhbB4z8bvPkUNH23K4306fIu9kLT6a7Owx5di5dp6odTqslC5hb5
3X7RmC7moW4RcYnCbsKWvFMQtjt7gthdmlyAuUlwKQXPky1P7mYINQ3Xcvcbxb7w2CerueNUr3+/
i94lRNfK8p67sY7pkh9g2i8vYnkJvHpXApgAAMOKU8u7NinpXVk+ZLPSn1qOZ0zmqWBn5RzxNlst
m2tvpokhj9nHXV6sscUazOUrBHO83pOgBy5WmcumJ2r5T1/eys0UcpYyXy4nnZJjjU9R134cwfSM
XCieaf4y60Duq6Q4FoRCD7giw7MVt2tKkBEMGTdScGEht0wqPVQxv7xhzD12uWF/4L+HKNLvuWFw
gEeS54dxN5pwlAdYADh5aup2R+9rmEbzPDnBOQhSUEsM93Ec9tu8fJBxepKmHk58drxMUfbkzTZj
YR/1OLHwadmRmW0qKqfSmq814G7jBfyaFUfbIfIgm03Azrlaq8VqzSOytDYSbjs55IBS3aDbVlrB
XrBrrFeU5QSgW5CP9CaslkdNfNfb/l06OORnqADJawtUVuo/ZHH6jaiV7fl9Z+O4qyRFzvmMa3eq
hucsLQ6c2eLtFDAeZqwBpYxfAQa+KdsmsDi2QYuvvUmfCdp99ZMCuZHAItSx/OAcf9vH4z4LM5Se
Nup2zeIAR1zk8Tjsxpol2l/q5vgtZaZ9CA2YaKiLw9YmlwHhb6TlyLR4lgcTdW0JP2x/poXBbzM8
pXbS7yDNOjq4yhzhbfrZ/6myEJBNflWQeGakwX8/nF9d7Z9SMo/WmN2SqECjIxCzqVp8Z6LcVIi8
kK3JXrmZx7+mrW9VzvO5n0x4kP38OJoUDrB5ZSaaoF63wBdxhldXVoYh0zdS87aEp1tYSz96kFzZ
/HA80+FRjrFlxzgDO3pYX3topczhv0aAQlKH9dXIPGBtNwWz/dA9WAUDfqqKNnM335itcZ5s0hN1
Zzwi9D9u64j5S2W+DS2y77KNVfpDcLqmv1S0D8Wc4CgQwDOIczOiSVHPuwLBmTNDksePHARS+7qb
iqVQSi6tacbaiVjx5sUkUBVPnhVDDxm3Q0sb3rj8ouvJgTicQkqIPWBi1qdfB/PO714wZ5LFKfxn
Rj8v4BVMkJj08eEyutY+UkjoRcAnguqmjoOIwYKxWCAospORf2ylaTHhxMuRspopIyMTIXZBM77i
NPKPhjk9BUG+M72JaCnPLFY1SKiDuxmnXlP8M3aI+Wa16yEwSyqZD7nrPVgWA4FkoClBxNQHmB6e
LUiCLW7QHATHqSDAqYo8Wlph+8mAc26B4xFMTQS+oc3kOWozGXDBNHW6hptBXjaJOsWMeorQDjeW
/WWE3S/ax24sGrNh0pY5G+MfsbyTVOxADR4wfhH0EWwPcGwAfYhceIquB9OxpZessOmia/XWp0OI
qpm55ocleKhEp8Bo3t2GfNGnYkq4ymN1bUzCvSpi+arST06qQMXdjkAJ2dYZGqjwLI5sNEUnmJnn
ENUKVvtYtNVTCyXR8OfH2hUB5yWgmrEDiyV5L3vIg6P2MFp7byk1f8gD9q5rJ8yRGYH+Pgf0l3kb
UcGnHjSSgIP1i6XLpqcdmaWp+a8U6aax3so0xc+d2cC5rZ+JjVen1lg55Fy+qAKp3OyBF+JYOjd9
U+66EaNxhpqoJvNpRg5vJlK33HNV7zxFSQi+wB+uijJ7ypwer186q403sPkpwmAn0wm+eaI+YnNc
DdWCnpbNvLaZnJAXefARRjS7nrazaW1QMN8TFiyH8VBSHWZVAubzjQchou5ROtZrOYU/FHBkVDcZ
7jse6a30bqwo+Y5TJ6XbLQbEV8FmCdKUmZFiNZLsoNIYglwbFJiocCOuKOA7LfAktbUy49hrdONw
Ss0tYbRkgfBAFDbxCrOwYeJJjJ+t0e7dKNpUZhvvcMcB2htNZxsQWFn5w579xyc3+0Y2uDIcBdxB
CovDtTQAbNxCCh5M7rQ6fa45n628piqh6jCsaGPzxc87CIFzcJyD6ipW7tFJxkXAy8qNUzZX2Di7
vc537GluW+jLTd54a2FLgpXNNWbpih8EltfK/raa+cBkje/fhwLjd/4qokYb0n5+LZ8ywKS9Pnuu
YgJUe/wYQj7FgLP9OjL0ip6rd6xWbFaS7pUhAmXotnWbIg6CeTHOtduBFp2HYG0DCcUGfDtKWeJb
gXSRFaW/o0nMJZpQObh9uOubRgJC9JW9HZXNZLAud0MefnZRyU9mrpb+wZkIDTdUi0YULcSbsFn5
dcVxwAWOl7FOtB5Sr2K9BI8Y4z0bOYNONNg7mfC3gRdstIr6LcdyrkLsjbn/jroJdp/eAyepVqM+
+mYonpLSZxyUE9ZfNomx/ZlM3TmbyI/xrNnMI0hOwYyIROM2+OVj9CnA6i21yka6SEZ4KAudEn2j
HctKMUWyC0o6eN6o9+7GMdLHpszon/Czh2HiEhMjAzvFLQ20bVJbarlIEysM2V47Pjl+eSoKkDxB
DYpilEwgZSU2RYulnawGD1U/KHewhZOOqhbmRqe48SneiZZiWoQcwXa9HosDu9+3One5NC1K5urB
vE4YcOpcfTifqZvbN1Y10P8FnAoylnN0KfSYNUFrLAmYvlRbbt0x8FZ90H7zjPHXtfADQBrgjmOm
CyPPjL05oLxKkl9BQdgOiconQbhNdYPaE9wwy/V25iIdwuAq8ZZ3AwGOCNX0d/X25a1LE3dqQWr7
84E/7dyX9xkz7r0VxzGCcQo/buJCiFPd0th0eTMRJY4CVASIeTqqyAoWfIiVrcTIHrAg/vn7TWQx
/6ZFqbr888vf+Y83f3+65a+Xi5jgWdwel+7qAEaQOZtwxZYPXl4u//bPH39/E3++3n986n/89d9f
jyCA2MbmzKOawAlxUb5RvRi94+UraJhg7L2Wd5oYc3E0gr4tYutZzHay92OhgBN1n4hi06HvqoyC
nqA8KHbX2yr1Pr2JHpzhNalLVkMMmnKS5Y3vN6ecHo2Fxfcu8TwpSVUn5CH3YFgzitXi2Q91yG7o
n2+qumhPdcABp+v792jRC9k//f2SBh6OkMufcR2E5vbypiSCwJhn+Vut8NNTseCCBudYFud/fvzy
+XyFYv37s1C71f7H5/es9F+f6fIvQ2dmb+n9F3vnsR030m3pV+kXQC3YCGCa3pBMeoqaYJEiBe8D
9unvB0hVrK6uv+/qHl8NoPRMAwQiztn72wUzZ87Bv26a/8zX2/r1Wl/X/+0x/3abTQjnUTb7ai6g
O3MOVE+pcSXt0dosV8N5P23+une5tNy23LtcXTbLC3xd/bfn/ttLYUfombfxW5ALv9FotFFXolAf
8GnZwefr/3qjVdasOb7uL+YnRV9PWq4vd4uK1U/rHvu5dVC37NL0q7noF3L8fXG5a9k40YYSmXb8
evo//sRylYDK31iT/1Gh/TcqNEMYJsqw/6xCO7/lzVvzdwna76f8lqB59h/gBaVkyufYyI+MLwka
kvQ/aKWas9LMNWAqWH9J0Gz9D33+hzyN6S338B5+o3FQp3lUqQzcKhYyNYFt/M+w+d/UFnLq/yOu
BgHmP4A1On+AjE6kSMJBByfEP4AHhDG5LAUGgbveP1pxql/1dqtfSdUPpwlZTICSY5+PJcjhtqIh
MFcm7WZg95dzfbKVLrHb8HU48Uc0nufbALTgupgvdXPz6OtqAdalU7VzWO7MfcQ3dnlcBtllZF0u
LQNv3bbWEVPr181f9y23pdPIkvDrblU0yb60kjPuAIKpQrfqdxE5NQ4QdAjyr5QsjV3qreipaUfW
XNkp0cEpWALrvtuEvFY7h/fl+LVBAhfhdhJVSWtAT9Hy6495MAwHA111H2rhOTWjYSuE+IndhaUE
Slr7qs4aAopqDEVLXXXeNL5EhuamL0amUzejcY7ymu/7SP1r+R6ln7MIQcO0iP7M2ePF3/utAfy6
OpRQ44EiEkI+XGSKw9QJSVxNp/Y6bYSCTeyfYCgyTJb5QH+ZTeogxMln85dtq6vUn6NkSChfL+f1
ZfPrHL5cpJJTHlI+c5EFKLI78H5fb2N5a1/KxOUq70PtGr0nBYceLov6v2+W21SBTrtPURYRfX6g
Xv1LXxgzSWLkJBdtLRzEurZmEVLvujRUhCbJbpk3utVvoHx2UIUIfcNwAgBZpdoO58IDce201gcn
Ok36joLWcBLRfGrAfDn76oD5oUGrSiKxJislow6Pjg0Wd0+BjaoxDrkoQ98jLfrhl0DrPFqHQCst
g3pHTmlmZRV+sYELgx1OJ3SPGZiREdyZz+12GwU4OgbCHnI/sk+94SBHq4x3r3CvFp2jP9fmlo3Z
ZvqBpvp6uRZBrtm5bXgdM+fCHTcnLC4bP/rzUjE6HZj3e3+yX+Q4goTkqIoWZFEFSvNozYnM7c4N
/eiQM+E+eHG79XwcHtgOgPrPPaS+RLOdFLaFHJyGTOiSlaFM76dX0cYihDddA/RDSP3r0WUWYNRZ
Hmk3n0PzSrUHcqV16GLb59uFZt769g70EzKyzvyhzUU+M63hDBiS2llM/HUljP5ES2zczHGtq6yM
S0xFNVLuuWMuRnc2ks/iz+VrcBLqBnQ87//x2Rc1KY2xcK/8WqNsBYtfzYmbdPpyeL9slmNzTpH9
fZiSKrLS29w5tHKdWZ3H4kv7qDsCObXsSjTgRkzlYhxtWJ5U6K42TYUJzIfrt518yrepBs0u7Igm
ELQlQZGUj3PBn11MAquou6dUE4R+tR4Ii7zaJ0kE737YDSbIqkb1+qmfLZrQDhsddqqZ5+Vpmiuq
QutI9jMDpOQuy4p5JzcxhoM2dCnj8wagd/ststAoDmEpdA62Kz3b1HNZ2GYRxhKGkWJRIoI4MbZj
Frxl5qBOdVAqWp8e/f4heA9GdtCiQ1+bKhEdOpqYSReJTTM3TrWuAVSJXsWYO6XWvInmxulyabnN
7Y1uixbmx3L0u/P0v6oSZvRTEWTbThjBivRNII0O5t+oAZsJHqJGpE/+hFvjj/n1lghEPVQdCs95
DFpukh7QUVsz4B6mb1Sy+5M1b4joRuNC62RWAOdlUxzwi4Nez/k5l33h10W7IgmsFd3Bm4XGRkKy
AyuybWL5Cl85RNrAPLbmhN8IJRSta4dZJ4zJgQDt7iYsGSFMRG2nJMAaabm3noEIbfkqbQAQqDLO
fTRzZJ3gSZh3UwZgv4Bvr7LQ2+gp+sFlwF3GtzzUz4Mt4l/jshuiR/XpCK9kHeUH3Si1PdHMdxpy
054E+ZVdltdRgcqrjKiiwARJ8LXKkcoiU2J9wpJdDxJBT1xfaabo90sYMRPk39nEqEqwU2jqkLXe
LErg52AFXJ/CmZa9XPVNeAp60WLnLFlNzX9KRcw9HWl9jollbIsoS89IMJIz3PSWA84JOPEOcQpY
erm4bOR8469LZhPTzWXYrAMEn4NQ3iocI+astkXFKbWLo2VS/5j0NDuPRpud216U20LDpJMpp9+K
HJ1HPjLMDFUboy5D5xjMA4ryQ/reyNWtzDvRLfBYPrHotJMM3QuZc8oCKESHE3oxcfGpuc8KrMhW
3BSI5lhumPO5YLkNBbC58VI882h3wVy4csTT5BxlPjNfgY8YsxCL5atXXnLcXcdIpNcdOsND3w8T
9ly0aGNccca3/U3cwPLxLYdqQWIcXQKZJ98O9gBtunNcmt2Zzu+qGrYJ4FoD+sxOBIWmYyJEpA5p
4/cvtVwNmQjtLUnWmLcGqtbvm6C9H8B5xII886gLDm1lo95UykKZ0lDk5xBYNrlbxjurzJ/bmage
zWvLdF5QLhus3vnJLbP46NBTlgup/dcdHpqjnDZk+lkP/SWT9PlNI2L8UqicTRMNbm3cxwWOfmSI
bya4k3oGeJcp682geENHV+6tvqYBqWEL1kd9PyBTdEf5kJXenPFo6ViUJX5wOvxD/5w6IR5Y0cbr
hK5jAtLEaf2rWsMQVYbEK3nzIa0xvoQWMSBO9UIj5zHx4a+FWjPt3XB8d9Jy25QcHhyMGL6ja+U7
KTpRHNzYLvYpOHbggN5zZkRXqp/GAwqHHUSQn40pbug8Ygj0MXR2QK+VEU1o8QIciHa3s6bYZ4Cu
nkVHIFmUPks1ZDcZczwLBkkepQnwbhDr2SRvmgTqQ1R0uygIv0t6YCusUluL+ROeULoXwAgPsSTq
XAw0BpgxzrSZjLqNUhtKJ5uiKebzwFtZNAGV/wosOeCztaq2xmFIlHlbheIpy8cTf1mGWXnxox7H
pZrPPh6nlqkjHtfHC+rantgxXW1JmOrQlPWwIgY7e0T9zpI56gnHmQbjueGc5Hb6T2FnZLemGqQs
S1CAqzZ1HWMWmxCfTz6zv0F8GB3/R556NKC2UCLsAvxwtFvzzkAWwiTDGyaxpSkBQUntMd9x0BnB
eSjBCdG7SwOBtl0niqqxvo1jb9yhE4RGa67aAZk6Xt0AD8P3yilCCND1EZ0MPU/Z4B+V8mICQT/a
/cjX6/lvbuGcoJKQziFjtC1ZlG6sW5G18X2CUAvZd0q3IJNHGkgIfx2QCwPVL6gGGKzi60HQdcPG
Ve7Qo6M2w2puVhUgm3HC6ZKDglEuIaIkPRKRSt0qF9YuHejfTDLaR2H+2iG2iqKYU16MK1TWBl5v
EA6w90lU1Lrvbkv0moc6rXfImIrFfQ8i52AX7iuEBsJyHJvkX5j1zbUwYeKAMSYIbCj6a7gzBId0
G1mOBo0FV+2MyXtN3f6a7jSZT49tcJeI6BwKVcx9UZidYW1CcQ6fcH6s07LRqYNTgI2i4lZZBs1d
oCb0ynj4MMSgJqLmO7L8731c4neoQVmEMNFjiTHRLxHTxlfKmQugDcikkowMq7emQ2F2d2MQgreg
B4omEO6K4300Qc1AaPekWRUygYzh63tNH8Sm6A+DLy5dXHgcxcSI0e0HV58QZwlmZ4/cgXaul9Bz
dbATQkfRfTluwsAncQrXfR+s+qx7KDLnQ9PKfWnwwfXG3VlpvA284gW92HsQtrzt3m3XFX37FS3A
aGXK8L2QeMBl174aup2+G0rAt+y2PcvlnWu032qP/EEhIV6qPN6NgSORaaXhSL6cUTDR9jIQjWUl
WDMt0ebdEGOp4bTBEstB6Y2YgQd8bZYHfV2lWM4zF+3jcuM/7v7/vA1t4rWHFX+gNaIsZkdLNoc1
n3GNAVclTPU5tmPeRH9dWq5iY/rzbsGccWd68hpbAbrfibnfckkJvTwGsGzqRFxrQC13y83LJpsf
9fXQr9uWS6DLmb39x7u/XiamRfLrj40PCRbrX5eXF8d+DjaONsfy6K8H/u0PfL0Oash5umiLhNXx
Xx+gYOa891N1nOIOgGdZvcTzOS5aZvDENWyS2tZX6bLaXm5cNl+P+bqtGOfV/df1fzxGdkTm5Zp6
BdBN32l+/a/N12OTZcHwdX15zJJh8nVb3pYxtNrlkf/6zlqPcm3i5iSkfr1c6hKFkPTxXWnX1oQz
VN4aLnqM3GCijVj87xsxz7qW26pxxDfl03CKlrlWV85llK/7f13/9/vsv15leXxS41FQOKF7RJw+
c3LeHZD1qNMhdS9L4TQHonBZLk62ZFExVEQIziV4Z9Z2LJe+NtEs9fi6qlfdhm4K+VvzE742Oa6g
NS2Rfp38709Ynv9vt3HERHQF/nr012PwQ95h4Z52i583zDrjFNb5J9AAAr7xIeyXutz/lDD/mxKm
ZWBi/b+VMB9oP4f/a/1WF0SDvP29lPn7qX9Cvt0/HF5KUtdaON64c38zvl3rj5mXKmwLXyxdcgNW
659mWucPU3cMBwG0JWyTR31VMil/2q7uSMeZ4aeW/f9mprX+DzOtR5XV0dmXXV0gd14Yq38DZraR
meTo6QuW6iQuAMuTV1HVPmY2fiI5vNR919x3DcaPeugQgdmGcxWPZ3qhaCQc4e4vMvMKXJt+diOr
O19q/sabvGlfaMYJtwfMk9AncHm8GQEaHzrd+xHHnJ+xviOfH7SIJiuzoCgC59aLodgEN7ik4gcP
H55e59YTniaYK4OlMZHAK8qia+uwetsrPQCQFrhkuNZusLNpM68ao5u2usSfyWogPoDB9nbl4OGS
Cpyzh99L0NBNTMPA4ieRA6mw2Hp1mR8LPzq5A23KWu+x/tWBt8/LCE6eDSJE0ZUNenHTMJPGBZo+
4NKscUlY4lAlhHTRNt0gTC7P+oA5supJXo1Qupjh8OSFRObm6byEdfZMEqNzOZhiPXp986pZMMia
2toHcezttDSyb3wVzzQB6Z1En3/UCZOVvFDjpoOBsW+SFmKAMRDmI8jNsaPmW1pE+FS18FmloGug
PwJpr6w9q7KjyV51bgtJfHZvvdez/dVtqhzh/lFGhvPoVQ14mKg65iaxvHkWZlfB4B9YQAQnKhbk
V27hKY5vU9dcwfl0KIOeLa0wtjH0F0uP88OU4i/ESuheS/LJOjxsnsjufTVHHmuNfelHO8NJRwsz
CX177QcS8iIRMgkmtFOYqOiG892wBRLw1IlQ7ax2pEUdhc5ViqJjFYbbtO38K7+hyNCTFeZaIULL
3K7vpsJ4ycuputJr+TwUkoK0Q9N59HV53yeUVjqSl/2qHY+iwLPntdh0xp6q5DznnCLfeQbNjfTF
t45mHdzbiFKwQ8ao/ktICFlOtqzwzxZe6/VgYqAZQzGdsUPRZ1cwZaSV3POFbjRPwGJo+keAhMy6
PeboWhpOq7SLxWYqe2iuCY0wLQmsXVB/UC3FzgnK+NZO4C4VaJgzo3yj4BFTau6gD7KaWNk6eO3a
7MRLGDlIRUYHQDowi0KmF0nRcksuB1pWEKMrtxqvs1Bqt033KAK9JKIxu8ciuI1a9UBXZTqNpHu5
YRCCDxLgoH2LE36P80ha8s4vmwN8puBo5Ky97aq+igaYPpayreMMIKEK0m7BH+rz6Q+5gtM2ZzUr
pIsuOeCVIRD3I9ZgYEgcP+xA2YMY1I2ZRuMdIP+PDGTFhgQgnd81RzUXkH0bVp6/ijOQeEaEiKdC
VcS6dthoZQ76BKjA2fTPhvZdjmChorrCE73J4srZ80OFfetuxti90jwUSdRytJUL2PCU1MmTntkk
pnh4ttP8guMI+SZ97sEc0ku+D2gYi3NBofI8oHGFEq3rWzs2T63hevR4m27vhWW/cwoKrkPZ7pOO
JVEzmPWln7BlqIpMoTx8rM3nHDFK5rrDJteN6CYIpLGOPTJUDU3eIvZ4ZAiSt31PpFRjkQyc+806
KjIifXHQX0FpYcworS25SnSydVvs44VzkhR4kUV1MwSRvCqUh7UPxyOEGBB9rWq1a9tt77Oy6k9x
JMKN2485JKzW2moxmNex9CK+H/O7IW17nVaJB3K1/WhEsgsQoe61IE0OQGahe9j1p2xH6vt9YmwU
RL5tH7vZLZTOxD33tfaUxr65iywaPFmJMyUXMyFuhC8ZBtrthLJpOw1htw0t96ft+c81GvV1aaB5
wX9C8uoL9fToZnQhVdG+8Hnfw4WvluTyMbuv8k9ox+0TzdoVETib2EY7qNvU423kS0aSrQdIDSqI
u2NtmNlWg1q96h192HQd1K+ek0DoIiST46ePkHTfVBK+qxFOKMKYMTssFMH9oAbjMV6ef6vxxq9c
GRQI04enXKKXHAdkECBVCdRtqC/r+Y/JhdZbGGqj5f2PzAC8bSbqCKmg28oxjNdFmm4tA9V8Rq4q
nUkLozxQy4iYSB8f95x+vDPHiIOSlXI5Eg1bWAkAnAn4e0D1mDLEQPQ5hjE3kVe2rQ237szJ7afj
UAudNiBrx3xi4LBqp94OQZ8xzJO5Ns22iUZ7sVGHjc0Qscr1rCNJvmt0ku/OkBH4ZrnD3hNNdrSm
6tUMpnc3RCtY1zDT7O6+GYEwJA60azsiFtEwNp5ChEx51tmMBR+isSPCQUGYI1HMd+jEA7o/2jZP
7GvLJ4y9ywlMNBJCWWtcOpqVeKfUAKXs2V6znUAvbXT92u2c6aJkTLpbmesHN8ecO+EVpMtDSqON
xDf2EH+BqZEkpgUkDNxktg0wN6NYE+RxtsW+a55kjmbCyWNnO4ajOomJUHvUCgcvIQwP/+sLAvTw
YCqoXAboAJQ5+dsIJW9QXjy7K7DfiYl0BGdgL2EHQyHMACsb71iUt0LEwRNJ4YdswJMRYkhugGaP
UobX01z0Si2EI4b6OWau8Zg3B73IvhmyL+9x6L4U1fQjt/y5l8Y+k40RIGOnuaDCSjXrGEd7z9e0
k9HWr65IKkKhglm0jDrTd+IYibAUe09O2YNhqiNeOPydjN+7yvEB0PEBrNo17jyCuPBXRd9GCIBD
4x9ck6QAU4IlQF3nnxwRqJeksx/caLhrsNx/60zsqA7WVnLfnEfX1+A1UxjiK3mRRvABdrxZ48Jo
biQMDhpelDwDVeiEtgmCPFWbPthwY9Gu1WpT6Yx5OiU8ABWN/20Q43dzVOrGiNBfefGVCEz7rdNJ
iO4lxnIljBuX2K5zOFuS6WHINyd0v4ExfguBwx11G1wAy8M5+jeVV2gf7cdO1niRWaIrI+h2Lvjg
e0cQPVVj1z9MI/wEFcGQKuWQnFpnuLfxjlxbXQ2LjNypgwgOweSHn5WGUt0RdfxA4gk+CiziR9pC
ziXu+T4cONdEFJrhwarCI6h8+2cRxAyN6VVvjp+hS3c+lOWxGlByOrqxm+Cq7ulEEOgZGVi6RyM/
aQbYwbFVVyK/TzJaclVYnrzRqx89xU7sgA7+MSDrK0V1H7mNvkYb1hzL0UcmXzzwVekYsCPM9cpq
dwKb4ZWV1sHZreK3KJACI5Lb8qM4m6Im79cZovBRxLfzPKvLAJukviCwISeRN6ueOPeSQhUkR0pO
7QZ+5H1bNreLPbV2v7u+TfWN2trDJBsLjtKUX0dMVxmroTenE5b1yP+EQQrxRBXapsyBW2jzjpPU
LgRofNhkuGQQAnLrJxYbQrKVLQ5Zrt+6IbOk5sXunfoDIdSrb5aYsMHuzc46TnAU4ZLJ6XcWGHUK
/s8Ab5tNHpTmmmpIBM0hJiPQmcJX/za3omtf9sNnUBbn0A6n17GxHjTpvDdeXtznVncc7faa8YgR
xLVSKA7VlejBoRjslquh7RVcq2/O3NzMHGalYC9pqExG/ekrfkfZROLidjYccDpTuvbT8tvwDOq+
hV5KDpcmhn4Ljr/ZGjKxd4RrUssze0UEhh/dCnuTBZH27Lb0pZs+3PRuqV8KXwuPRp98lG6SbJre
GA+FP7xUBABWpTauPdLVXpOuvgYy3R1jOr2EP8+YBhsgqKvWUjd/9hkIC+Y9aiNb2iB4FJAsdMWH
lQ+rRJjtOW86Ex8rvTBYc8/dLKJg6UE6b9EhO5+fszyxn03koY38nQox8dSD/1D2WrOZKIquWGPF
6XRu9PCZAAmcXt3w4ToRMlETe3daKbHqXf9Z6Bohvou1NyBcFqBbP3fhj6FeArw29U2RYroMo6Mr
2ePMmFaC0XV7JmDXg4nl1qem+svRsNgaFhN31PWvRlGBT4sMkpJ1B2+sh3uKemwn0GElgfDWaYdw
ZQogO+djMG10OQe21rPqzO8JR0jKEp9AGb8Q+JPsWgWeraE6bTgDbYUEW3Fkzg6Upj0HssVCEoJ8
bB0cidbcr1y4s/2MnLWyfp42i3dVDdqWCrqc0b7A0H31WA2EwzcuikoLBFxgorfOZhKFGsO7ypFi
R1/PPTI9mSp5X8CRpwIrQP1dqY+w8yBjF/Elc8CMKLwOlHubMy2O4Ohrjn01zH6YSN8nCvMFDIvw
2tD8cJcn8WFy3PjiwqCb03yIUQcQ4rrSu+6m9LkAeQYe3gbo16d7cLPrrgXr2YRJfG9g1Cqd6tPT
Q/0BmwBdffST2zQH6pT4MbymCanrjE2n96vvkgBwkRnR1Fa9vceE3uIdXjdxQ2B9Dgaqt9QDzRuE
vYH7Gg8F6VpAqvU8/YaA+NWOxV6VxpXsw/fQIf0xAaGk1dchBrRKeSxEK8CZJrAbvsrpAmHmVSXe
btLh3fZpwPJDszaBwAwwj2yhPq48HTuj6M5JHp/s9CaNHFIPiVQBhmk7+rjvWRXXYdcdclrRh1Yz
9wve1+ecResJhW/LGpA6bixoBpLVEEJ2Dwb9YotBAsa46rLepjdevXUxon0ys+61BrmypyNBdfws
OUew8Mn8FIN1y7F7m7fJi2+V4uSpjEqzfmML2W6Y2C8vVNA9OgBjPFQ+DWPaBQerpCnsY79w5PRi
Bpl59guO47B2WRZ2yie3oExgrrL7tZQ1WQVRPgi9FIoNbjy/BtGRZSNcI4ueGO6EuvdSVBDapeuH
tXJAIXsjvlCZIWoITD5T0xHIbWCUB8TlNht9bB8YeO7I02SOkzGJhDVLVEbNcmRr9XTI+uwS2Ul9
Dijgjhc6QcaxbCwNcFmAtdLB1KGpD61l0Vt7soXQhTNqrOsbdxjdXZTIYTNmg1otnx8YQsuqx31k
ZUUvyqpw5s7WaC9srb3D65UlTQ87IPN8BuesxnlM89r+wZ4ySsjqYrYAY9u+HzeFxjyKucyjgQv4
kHuy3+lIL5DkBz+YDdXM6wMkRaEDAcx56gcfU2Kn3ef+GsDBveEayTZRPXoDmW0nN70B0zltgwnE
MKfXZ12M8OdFeB3I9CNzSY50u9zeaUuzZkZPkmjTpyArpZ3MMrphb3clYVq6/yR7cuxbY/zs81fE
LNmDaZIOSwd1iLD8JdgeO7IMknZGHowuLdbwko09ogYBZWHQimMLhssPMcbFUr0blXEAIw+kHl64
Mt1bAoi+t8amyVuMDK3+Si/COBVwPZxxkvQX2/hQEHLuN/hrYwvsjPEGo5h5RKX2GFkcshFY29Qj
Ju7A/Cy1yru+aUfP+w6DtXObNXDJdge4chW4wVk0Lp3+ZiT908Q76QC/DUmR2wS0aNvE6i8Km8Ka
BHBz5/jufoiy+Mpkqr9WdRNs9RQVV9eUp8LeOvCWoIS6tIiMj35ISbmo5zUAlRH2S3H2tYAAjdjt
toVlVBec8x+xUzzppYI9A2EMe/m0QcxIhlvSzcZLj+B6OwgvkmQb6jR9sulas934CUKypCBzXSM5
doWvHFdIlpCrOmzLKb1N8upINf6zYq2LEB8Ag8R0oaXDpXwKycvuCUHKwvrZAxC5SsP0tpmTQpro
uxkieNId2tYElwKAkE+hYkArKIVMJvkVxi4eyxOdrs9SsTuY+AptgLBrSGHXodbh5sXqNRAAA64a
8UaZv+k1ovxKPFR6nK7DVG0Sn0xb04a/BHfibcyHQ2dxlvOs5sbkXLLKWMZJge9KQaqTDueFgjmL
hfOL9Udkf7hx+EHdkCyIhyHIWvQ4Fj9Q/S0RyWsv5hIxkHx+OaMqdzauYMd37iALUGZFBFSEBpoM
pQB/0XXGBwnM6EjmEnba/AMt0XEogM2lCpc/CTp6HOZbm5kyzCnSvTqlH23SX65YVJ31WLstC59e
cXMBm/IYdeWDi5V7HuF3MfMbJkf3HCMqKGHFdJ9itnM2hngJuuGG1LKVDbaqjst7CkynyNTeAXlj
q0vtXZnEJ93FL24zzAcKNARKS6PKdgxqGnBP67ZWOD+9gREXvwRQlZfJq39Mvf0ZT81TZovtFGCy
cPvnBl6ilw8/Ih+Aj1GP11pkvWtD9TDBqu/i6KPTjXsJeVr3uuOU0L0mVpjgO+pHAKI2bZu+DVpJ
/mA/fBhwonxTcfjwO7BQubFNyqYsE45eJGjEB8aTJZzjSLRPgPzWazBVluq1qJzHnlVAX8ToXSF+
F8mh6ey1hcFqCjWCuwG7gNriwx7CVaHNAquQnbskXBU14IeLHIrqKGQzifCxVemzIwreo9/cS1Yh
OuwjWvJatUlNPMFu+U4Z+DY82tlHUeEZqkES18ggdB0D6tSPHFT2eI344l2Z9tl3xmPRO5RVhvx5
cIjOUgakioR5mdKpexbp52iDePDZw9N5deNmhxFYouF+YKJ9hYYEBcRg/ljk7laU+aWaSsiKtynQ
BzAkxCgBula3HvtU4K6zClgZQoxq6vlhE2jnjo9LA1Ojsqjj0u5fOQ0KMyHJOBwIhMQg14Apbplb
4zp6yENWQX5sP+O3SxL35DnUPwqePlGDVrlmUAwdfpZ2wjIq8Z5qzYY77U6v4exXc3wLyk+sr+OE
aovXhz+b3LpRDrqwiqp267Zbk2itjRXm+nVVfI7UwcScjGmFRA+10BpFe19NmX0EwRFS41g7WTJu
kQ/wi7T3jTeQYuZ2Pl7b8NpPmpBVebpLJx8sYhQBB8O5PxdzkFCUu0hj6DUcQpmtvN/XnW4djZBA
8Mkf3oMk/J5XUJQAOS8Ze6zCSYSCuw7X/6RRPD2ntCbCg11W3Z5gHohBfrCJM9BXGvKx9RzppOAP
rk0dU/XkccZzyRhiggyZIxoJXG38YrzSOKzMFCxXlFXUZA0HimVpH224wKsha5l4ohYBq/ImwqAn
mqNKABzhimPXX5H1hIxGOigLIkdcwZi2BuKrTIgTlpPNpLIT2GTmQG20ajvnKUBRV/U3wjHe8vRH
5XfWkxvSIagbGNu+Hp+b0TDWk3R6fHJBvksDPWW4rndG25GVFpnMMQzqkpa9DYHUbPIOEndjRvdT
3BaUy211DCqKn1VEpEgdaNvQh69UOyjGu7q9cS5T+0MvLbLtJ0IrK8ZnG1HVztRIpenBSYym7q00
7R7+G4E8kpKEjrFvG87pSrk3N3Z6MmGIBY3KZNhzXrQP5tBqG1slzYaouHJt+fnzSBWuDoLH0iPo
JYyjl0SB1HN6+9IxaBEpZO7JJ7/VK/vRCMcE/lwYXYsaoh5iYAv1nHNfNnFN1584ozbp3usweFQY
61d2Q6KjG1BXLUyEn03z4KYKGrzyYM2gaMsR6Y5HNWIAc6kAreKSM0RJoX5Xk6cBN99byJDMRazQ
uwWZsXNgssKDrNhTfP0KSzg0CWUeEpUzR3Hdn3nsZeucsUoAKNx2lTiEVTFuo/ilHrXylmwkEuDZ
DVUebNs0araET2yB368jT39mgkvedimTk0lNhBlI+qMtNKCI5lOQyOqYeCzCHC+zLnowkQ6aCfZr
q7jpwnqXpdVT5kv4Cw4AT2dMWeT15UbL/LeynVIKgASkdJaH+G1EwpbysnAfbMS7z1T7203ffiIu
PA1W9tGrbtOYRbKaNPFqi/wyBcFWQH6sOgsxTTd9I+YkWgkvfxgkb0q/cyXR5gNV/XrmjdnfTdk/
uDklDBgTOt5MCgqkhQFInKodqwrCZBFZI+uxW0RjdYCOiuQAJDkRuIicGO6hOSDO5sDXCIBT6JZG
n/iPB5+STgRxdiVjFnC6iVy39+f4gofG8i9MCyj9ExhEGRODAtRYfAlr4rYwwU2Ykb2EggJ9iPuR
iOGNB15l1ejpW8iDEzv4mY0fzlhfS91HOlnS9rOi8t6MtoYXM/m299kY35RZ/b3uFXts+uow3RUD
fNMwWFP/XZcaTD9HSJReVnebzGsDJBVMZ0iIeREDncMwEcy59OpzSjuWKRmrFMpd1j5BpG4O/Qvd
xW3WWPij5Unz2p8TX0nn2J/ukNaYqnmVPjhk7HuR9UYuGt7h7CMzNkPg3RWjGNaGWa6lh6pyFqrW
vtoiaLyrHaygDUpewMRSBNcVSq1GJtu6aJ6Z5dm7qHVv2kFeayIGZcmqdaUb6WPXqm+l45/m16qd
5BoA6ZkZ615Z3yqvhoc3t5yGk8G5NQJi70c5QTGXSubfPALte13ce4AflQ/hsPtmmvKKXxID4MYc
870T+0i8JfMURh9rO+bG3mSIXA3MTOrC2aYMUrWa1yc6xoliYqlTjtdWyVAZZcaDO06PUZN/Gyh0
KCveoBa9ykR5tnp0jvYj39qGo/QYgZ5o6YfUg3dx+vYy/16tNke6xBf+5I1OwGAh7nzVfO/JAt0j
9umQ0bPWHrDrFzaJyv4BSvMB3n2MqBqTcJ1xZrSprZdWXVGmr+5E2r5ULpbfuuEMYN4TfbrSlIM+
b7oV+BYIl9vRzn79L/bOY7txJMq2v9Kr56gFBIAAMOgJvRHl/QQrpVTCe4+v7x3Iqqfqem1Wz3tQ
KIqkmBQJhLn3nH1i20QLGBN84N2BY7rGiH2s3WknQZLlLItXQ2U/R53YEc108rv8UtVoXMtEexzB
L/HJ3cUxlSoynmnWhICbU7BBIKl+0lVcpzh412Ub3Jpdcq+raDw0s7hOasi09A0aDZlh4pOR1ls3
lcBA3oU/i5SGa1iVLmWyZ2rPISNhjS1btGItdXEjr33rncLWOZ16AdqNonUfH3Qv2JOndCjYJWfz
ZmB4tLrbANZZyzkCdOESWcYeU8Cxi8NHEbPw1szdDL8sacqD72s7m6gFX9J1KbGYlCNdJdgALnl0
qd09gGjetRp7Wi9H2wuHiEHxShTRlhSMB3Xit1r8o0ipejCnFf31MMEWM9GVms5rmgAL0KDyJPa2
ad0nGu2vAyZ2ktfO7LAZrir9xRhcG+Xwr9zE4Ans4G7ikl8ZMuDLgUu7Hoz8zNIDUIR1FHq9z1QK
lOU/CqoPwCSpJojrMYog9pU/aF+/NaN7MGLs2KHI9s7wmQOAyGl7Wtq8QWW20RhR3Vb7mI3mZ5dZ
T5Nwn5qQujvFiJ8kfD1OidxqmgAWWz3Tx3yHP4FI+V23/Ttrbn4lVfiU58kusZM7es5HcGdrouWo
XQEMyOMbvd9rRfUow458dS5lL/0QOn1gaT7kQbSN7O6TMsxhbjdTl/yoNR3wUvOWcdVreXnVhfGr
KDHrt5qzDvDb9IlzSLLsdqYFaxb0vgNR76qECSgDAYMQPnTiDXPM0ZXIW03jtuA7wfb0k/e6qgZI
GrCMi+xJp5MmmT8rI7uN8Z1b1Zc/YdsOxHWTwrglOCZw4kMaBlfRPF67Es0JCYqzaZ1rs/yKgKnV
SX+2te7V5KKS+DLkZGQkwoG80+/SJnrLM8ISakTjMRtcrOorLrAXW7Ov7ChSXoVV6VQkMZTXIWmm
Zk8zRW+HG3MubwZRn9rZvNYyg/Iz86Ub4HBLrmAaPVJceqiZU1YzHZGCNJRgImGi4NRm9LRJPZlc
Ls9M3HYl+6f73B6A8EFbpBQpu/YsC7X7AtuannTiMO1JINu3Eb94wC7X6mTxRXbrB7eGD/i7dHEq
Ub9inAH85TR1uvZzilY5Dh9k4KgnMEHUgIuDG6snZK/NHw3L3fawdJ3CJr2sqLatXt4QDbHtnAcz
Ho72ZCJOoMIfiFd7ys19NlICcqYHOOv8EwP8d7u+mXvrEk/i1tOqD4hzh6AG6pzNVz5d1Gaer7Ok
ec+66L7IHr0w9Fem47xM7rvvTaQijZ+FBlcRuNF12yT3PrEg49NgVD+GbtfXzRV5jq+hNb05EPSy
xHsOXS653CLxsWk/ybu8WFTBaYvsSyXxAyPdUqciirUVm0gLDonjZLTG6Gygi0Hwfh48anHEnoxJ
cQHYvvcT1kiMGLAy+JoGxPnOKJ0Vmhux7Yx8V7HMggz7YGhTsOkd44nu1sXLxQp1wIk9ziGy0mer
57If5oBXn8865YfSbA65UXP6UXiyrVvWvF8Tj/uGuyU1fTcaN7LKHou03gfmHX68l2aoH6Rt76DD
ki4EtLolkK8EF6Ak4FpIgdr2tsB7fql/N5nknW5657AKLzC6kFgrFLj6BzPLeHAyDNFR6F2NODC8
EPtEw5kSRk8iE7u2L54JwDLmi22QX+ePFvuQsN+ntnvWQvrP6kmkqr50TqCyR75EE5Iak8nHQpR3
XbhzQAMNm7TIH1wkJVY3bxKYCqLxK1a19r0+g+3AWTazgVv5RUxlGC11I+dnc+4UsXZXAh9pIpyO
FkUREg8SuvIlTkhBgRm09AUuK369ielgHA6105OGLSkTWkd/aG4mzblMgXkMQtj8s3m0XvuOIvb0
SBLvZoymg+t2N1b0FqhS5lB8xYP7QbX1SGw7sglgJYHzUXlPtGgOgZ9++ZZ78UMg05PEfKk3P2Zf
3vsZ0N8uPLqo+Zk21/wDxLw2KWR5hsgyA0c1eWsi6d9zumkbmw55mqJ0TsBxo+GysP1axhpwt7Zx
aKuu4zZDuoBsgA5UrpT0rG0z8aaGzKAZX2UGD5Puj1xrzY10WxPgjI49uDhAW934qCYu9hQeWtYT
JyCdi6bx/+Sf/4P8U9hSYCz/rx3st185+Ni0/5FH/0H8+ecv/iX+tP6QnpDkx7Mfx8vuYSP/S/2p
/2EbHhnzQgrp4VX/Vn9a4g/ukgSZM6l5XBW43//ysXt/OKg+pUNN3PQkEe7/Kx+70FUcepGSIJAf
f/7bv9qWiyoILD/aFcsxsMQqn/vf1J9pZjZzVurTYUzLhyEe5i2n94M1sdTxcbY00tsFmoFTTKc9
rVO6dgUc4wxVWJOnwLsrJ73H/5I1hMPNSxdqbuutVB7yDMk1oyWwUZn241XhNHeDJxp85W0JDmas
CcuGIXjFtsFFPg8SLOv4z2T3F5jj/UgyMMPdS453Z+NHM1nJCPV4rSTcuaaG0ixsT9Y1ZBj/tviI
6z461gmLOLuxGKi98MBOSW6tFFYZIQl0Aauk3FgkKe0nx8rX8DpfPJNeQqrZwLo9wPn1IONz17RP
cXgPsbzcTx6wIy6sQyCcN7DO9d5oGxr8wa+hkfvGNPxtOJH4jgbryirI1E3ESFc9TU/pTCPOkQOs
ox4rfCVN4M9jRH+XGA3sD6QHEmGnU5c0KEKzU6N1PtLpF/UH6/9f9NqrTWFqT9Lp0azEer/qpggb
foq2FNv8JpLiQjYj9eUYn09kNZfEvAxK38Te8piHRBuauTew9iXhvLMc9zgmImS71lXHWejDtvYS
pFrhhB4Pdmsh+0sUWO3ZkB9N2CRXJnO2qZnORTopk2HcdNu6BM9SpwP7GFkR8zs6yc5s0KFKv187
E7kBU5lSg237eN0jYV5Zua3tTeorlqBwHo5Tu0aQAfGsDJtNMVMpQ7kASbA89/UwH7zSPYT9KnFt
dtNa++kbxY8ayzrRWPKGmN+MHbfaccrJwandkVDQtJc5TTVqtcEN6j3n4EShuPaoG46F9eYYWXvj
B+XVWHpUO2mrE1BkAIk2qU7MLitObXpELQCXaowpNw7eGQedg/muPqaB66z9zn+iT5mtJXGp2wZz
4naCNrPL21xfaUk40CUi5M4NqmYDhr0/ZK4YDx1CEGpuJJNW4c86JfwCgyAp0axxDSfb2bn2VSUW
5P5xJks44KEgMO9bwGGD5hxjfHW1iLurvGGTQAok1m+ZGhCKEU15LeeJn/LBYXuFsWQFtzjY5u1A
m/44lz1o4955b8MwOYCknFZpKYNtUyH+mVv9FQYACZgCVbc1VhfdqX6ClOJXxubBkxA1g8Z/z7Th
KtPzhzkkla3LWT25gUXTESt/wtZBF7q+MXrz1atTWHyA3gUr1k3X1Mfa1/hTcW/tqQ1cih+Rst31
CqQ2iYcJz9whyAEfaO5ON6pDh+gL82QW7NPIfwwG7cuN2Nwl48AqgWK3EYu9UyUPgAarbdbqyN6M
/FdWUyNqUPuGsw9ysQR0pju4ooL6ynaJLnLJLVrnDePWlDdn3qx5x6f8EcXDqSDQEQ58AM5SMMM7
EMkyr7oxPe+xNuqrpmY7Ih0bRbqXtec2efIShWbV91Y508iTc3aXvBtj/zMZqAjOY8cWR7ooG3XE
fCXeRsbvcRV38AvneY5faZ3b68B20auAWcXJl7P67oW/yiTlfFdxttrRQAZA3iMA+g9TpgTEYcSH
S1XtB6fn9MMrtLOF95ijsV4ZiIaQFhiw/9g+kzdDy6/iWqoM8KhRQIgRWEq9QJ1sYusuR4RVqOG0
lWE5+2GOADyzCSJiAo9l/kQPAmUcOYeld05AcYTIVzSd8cH29hbis0MtMNv4Sp3nVq+2OzQbqLfV
voBWUOnmS0Gk5qqdumjX9Sw9KDyxijXs+tCNyTMcDH8zNJG/knk8AGY8ThXZGSinm+fZYqAb2sdW
IQZZewUHwFGE0GfhuYekj6YxuyGz6M7pxW4ohmldBqVDIWN6KlMiqSKnde9f5xRcLWlJM63i49S3
NAHJyh31hHRsqn6TSamFfdMCZaEqbFvmaRiS+HqeWiwLmM4u+A8lRvjPSg3XHshB2vKU6DICrxCl
ijzzyarPOH8JTmR3T5JXRfI7nMWTRogH9e+fVmbc49Gg8erH2rZ2jI2UxGfCc/+YWzNfdVH+0qJq
Y2EYO/lGD+BIAgOgQgWVwj+g7fkguYgNlRnutdlqNmVpHAKYuoTpdEct9Nk5wbeCx7ChA/WLvIHn
xGbAmPD/sYGJyKxq453h+oRJ2QgyECFc/Dm5F8XEqdAKtCq1+WCy/7EtksynquoOWq7UXqZBM0Ja
2HgDQKLUs+ZuAsK21icz2xRVW0KWx3NZTOY2bq/b3r+rato/mUBC43ESke5ReMZbFaboVQEL7jAy
ElQkeoLXhukUCgN/BuA1BLsPbLmQEjvUt21VZxmRh8w4YTBzO0zFqUXo8cbl9hqpIRYLWewrWHXY
x4M7diDHXIA6Ccu7MZ2PRcwpN9HRXMPyeO91274E5BzHHaBj6g70KFN88HT4geGa15mXH7QmAbto
GAo3SUNy0e95w/Dp9ti+ancvYv9HMDlPqPtIL6rgotvZyEaazUU1fRJ2HGxgq9GswatOFh0d0uRz
8JxjJzO5ruyXaHI/7ZCCaFc/N8BoMB7cGtZA43SeiB1pbjSyELrRXxuOh2oyvvF5g5g2AZh2F82i
o61J81IFiTxGKZOsQ5xszliw7ugkMLdN29anv8RqA+O3f4z6o13jtg+0QZLl0nyQ8pRh+NBIpQZx
4V4ZZcVyxAp2HWGeV1lr3hR9D+ubphqIxQubXNxspnkpEGXsaSRa9I3FMSiKl7qDrl8zurHRd/aR
0Tx5Xs0+fEp+irFyd6Nm3pR5/zTHNfV4IzEIi2nZfjmCBLFpz8mtTAYaWi5UFxCD57gi1SZN7/OI
elJV/dR6uUuIYtuwVdsHHmWB1H1E/63sqs7e10GGh+h4zJCzD3XLLmKHzNqKsic2G5w8oJOJJfHj
noZz/hS4kLoOzOzBdjGqLoehtUkxSxHbJwm979WgQfzzq/ToBxCZqIn+/bDcJ0cfdJh6gBOAJafs
ieBTCCZCnv88LCj5GhIVaaxkt+DpixdsnmOz8V5+5uJMjz3lvkyx3n4nk/cyxYlHY8tXyOi4fMjY
9K37qMZpT/3h1KCM+X1IkM/+vrU8YJeD3Cx/CLI8zOhLKLmn6DhLRvnU5sfGgle03O8q2sdyazks
z2i66tOOWWJ/37XcWl7j92t+v5xRoh04l1MCr7z6mGNpnor+IYh07yjhce5LLbkOIXQSDeHD7Vme
4MxgECLXB1hlQSFZ0NruAiT5/U8sJJ8u7kBj0BlcAmBqBbKpMwdj6nJzufP78I/7llf8x30+ScX0
KQBfqJf6z37VpR+wjlEVMG4xkIchwSUlfddTrQ50aitAT4Mzr5efLcd+TsvJ2w7qG/3+WmPltkwX
BuPyNadjDbh1eRwV6XOWpD6RVeo+HVvBoQFt9/3Ly61/vCBpRexXaA5vTeVJ+T7oCnoj1GG5L6K1
tqkd8nSWt7C8VLKcY8sL/r4Z+PJFJIXcjsoc3Cnz7nIrWYheBH6ryaT7uShJMYTD9R6UFV3mdM4X
FzcAqWNgNDFIq5gguN9fWxBUfDG/by+ffQzAgqTJVoUyjpzlrfrMS4WqWm5JZc9eDkN7ScpMcUUt
2D36WPMXLTeXgKLUDfZ2pSX8We3LdyIDrAO+hVJdUbmNr40weG9llJ69hhRV82lwEU2orU/Lj8st
Xf1o9QqduPxMXyBhJ9pu/dyRKPaKN81zu3MBQUS1BA9T0tS33L1utLJ+tI1TTvgumoHpvan8PXWj
8d5orgCMJvduZO/t2n+t/To9ORpM4oql9C5pq3pXOj6Zj+1pyC2iHgrT3iVudpebhEmQqRPvw2Ji
ukQ3psZLNnMSE0gxq5WHAHhp2URjhB0LtApMHH4D+YnpMD70HepVBZ41Zsc82bF+XZEeuPEA79Bw
xMtgjKwiAiC9bkOfHN1ych46M1wBKM2uhSiYIeXM2gUmDUVEmZzgDoAyCMobnXR5ujni3I39Wy/y
aGeVyJjCoG5IRBbmpgqm5ISt8BdX+KPFRH+s8fTRTo/CQ6fr6Q6x4LRJCRfK2+a2RVUMzYSoqkmb
rIvn+muPWQF1eR8hgGJFaNQQVwfgjNkhEQslhK1mqYTMGSU6yJ/A4qa+ZmpZbn7f+Y/nLI96Cun1
/byiIXC6dpX1xLssj6ULmGC5CZi32xUjBooCjBqp1ZDf1GH58feBbQka4IR5voPVH7OdUZJ4mFMh
TdQS5AqTkLcBDFyeoJndjgRF75YXoswKk0q9Wp1AlEvqecROc/v9mJ/n1abXElR96lmV2uLrkzwv
v9ip3/5+ie8f8waCG0ahbNNEKmEr8UNy+IJmmyh8TZkqzuty8/uQIqrfIxRTPryCEyo3YYkrXimu
txM+t0ptQenGqvu+H/j+UdYKgFojy98Tcfb7KcujQTL9gGOkM5D89atlU1prg3WeIlyrP4rPJS6d
aB/71rlcAmstaV2lmuHuHPVNLd+DdCO+3OV7DbLCgxmuvneh5iXdtF8M0xzXta4JhO0cpq4wTyKk
e93XM/V2lffSKSEsqlVxAuYhDi4LpyVPl3U5fns11CxUvH/cZwnDXYtBeLBmYBQFBn/GAnb9zXzF
+HWuHBlBaprvqJtGR22mRRmxiBymywIdQ4/GaKXG5F7pdcGakRQBgsCS5bS3e3Fg4xpsay6NFZsc
tInLO5iXAbFQ7215g/Vg0arKdZXVybiFccbeFaV5vRDD4lSjb9W/TzH0vKGb9mWpi/0CdBMyooML
zImOf3FasoRrgObtefl5TMdiXje+B7QfR2CK8B10thPMpGSBkSM45Wthuy2HuPWs7NCpGUHPtLpB
FzwVe+iLp4X7uByaNkHv4PBxL9jH5feWB7qFzfubCBkvs0iX1FBMCBz6DZL7/Sz14t//4vJvLQ/8
l/f95kJ+/zvLreX3vu/7/vH7Zb7f3vd9ccXF6gfUzBonfvYXBsby6PJkuPSsQn6/9+/fCVM3JK8T
ipmaJJfD76doAk2StJFVdsoNMauQkbIno6qsk5sFY1ZMTkRzC8DXgm5cYlYpXoXFwaJ6clruRDb+
NLREslkxOvV5CEh2gAxREAi1sWogdfpyyvxnjMcRmHSNTAq5T4xkfbiLTVhlrsoyJL0elzPBGJuZ
rgHJImSjrFo1D5exw2SyANaWN6HX/cMgZI6PimSlyMwOC/7RyclEc10aVC54KIV2LGqFCEPNR7RV
jSlCG/z4uADnosm4NdIWmRhTNlpCIpZ+IyRH2GK8C7vd10bKuETjJ2qzX/jkq/9rLHxBJWqn/6Gx
YFCz/2+5EmdepvtMpr8TJf78pT+bCq7xh4fwgvMOfbEUfwNKeH/YjnDAQpi2VGRc+Ld/ASW8PwxL
eIBsgV9JYeh/aynIP+hPwLO1QV6gT7fl/6alYNK2+I8NBaEbxMPjhKM/YQjxDzCuKU3sEvC2TgPa
3lyR9JJKgUXlCIC59C++FwDgm+sTWdCPGUsUJtIcU8p4F2npKdaG8Zi3SEO8OvZ3uuO3q9Qrxi1O
z3klhxqRnZmxGWfpuU6V2zPBDYgEhiJoplImMP/7OrYZZqjjUA1fNYZmo5vp4fy/Xs+fQOB/ybvs
tohY7Pzbv6Lz/v//Tj4p+MQ6/Rv4HgJCx98bJyMzup0IV9JBBz7Nink3qryj3/B3BRaPVBpS65GL
tCC6l2lKVXjWDvXiPiFJNjfQmfrmabZ1IFEqxwsmRnSOa6rlRHzVKusLDvkTHstmTWjiQ67pH5Sh
rdvlkKqsMKlSw3yPCg0JVyPmwEhTLLYSi61KGsukCh3DXzWctbQ4TjOJZJHKJptUShnas+Hs0Qnh
vVs/EpO4QZgT3hbI4qOrhQajAgePIfSUTetWJ+xzOTSK5TklZA/O2t333Z5TEwqUBXhXWnPToGs8
mBEUguUQRtShfdpd6wVsvBx6xTk2ff9ujMAM+8QukOYH2WxX+OZbcSgd8dWr1LfJCoBSqeEsmKrX
Qo+8bRwixws7PjPcJiwCpK6fSpUmlxMrB6GSosGobC24hVQhNp0/DWWpbou7NMFlOg8hWtUsvac1
BQVYRddZ0ixJggUtlKsfKZl7fzss92kMsY01OYcyI3A6MpvbUT2r4fRrAlL0kFFqZCFP5PaqrO1E
YIdzDJ5MdO8UHJNaNRU8i4yrHuW+ujXNs3FqXpIlwQ/051raZA0FOfbstCLICTPMn4heb+pPDZfD
ZtCgjLBxkrSKSQv0iQ0UCeoHXSUJhipTcDKNO73lrpm4wUzlDnqSBEKhsgiXQykRF5kqwbDHsAkl
hPTChBjD5a7lEKiMQyyp2o7W5d28BCCmyky0HEr3l1GQkpiqvMTAei9VfmIxXEmVp1ipZMVoxkgU
qrRFS+UuJgQwEthxjkyvQ6VqnmuyPlK232tJaKMr33SV4TiqNMeFybvwdUuVvFWY2nOhsUelNhIf
29LCiq+iIQnBsFVWZE1Ym1qhBCpFssASvLYb79lTCZO+ChtrmNDabCbTT+VQ4kOUO5JuH0mHgTWn
0irH207NlzUhlqlKs6wIcQupeh2EZw/064MD7nbV1FMxmLpKxIxUNmaiUjK1lrhMlZvJdhyPSz2R
U+2/dxaxqLPvEmyhGMoUnNnZKp7sqAfs/FQuJ2aRu2VxgQYZoSYuVQSvSHbBcfJ1CYLrRtZsNrlG
oUr9bPHNtSoHNPa4RGkAssgo8NMDGHBVaqhFfKhPjGii8kRF2T7XBIyS9aydxu4wziSP+kSQ5iqL
FIdgug+JJw1UTqltblDpoSAZCDBVSaasUmeyaShOSsfaWMSd2sHg0XQt30y0ozvB4t6pyEb1VUpq
qPJSAz4izmIPl40KUzWIVUVqlu3GhBV3H3zSD3JOlTqk3j0Dx3Skkl2yPSvILFMDJRNmdbAIcfUr
u9qTUXLXOJ2zyVTSq2VhQM3yR3RkLAFD21m3Sy6sSoglpsde20avUU9ObzQFWi5UoqwXPIXlaJ7G
JD/LNvmFFBWaBjUTlUWbEEobE06LGodgEhFfNSq3Vku919Cx1rlhGDjX0mdTZdyGQwmFk9RbvJsm
XimScF2ViSsIx21VSu6yjAxVcm5MhO5AM88lUjcXKWtLKsJtV10XXdXADPG/4IZahPH6qlADwGU5
zdnGnVKV2ysJ8M11knzhB8ynwCO/rVY5v06gEn9r+arJmXcp+m2sUoFpvZCytiQFq8zgJsBETIZw
0IhnP9LqA+PEvWM+N0aNJomNyM4rcNJyQtz3WN6Qx9rnWdC45s1swTaE21bAX9BQ/Hl1d4jDRKdS
qzubuersayPU17Q7AGRiMt5M6WbkyyGY3T5EJWy+zqanpplynXuzWNeTgC5T420iXv6cm/dAJ8Gl
SB1QjfmG2pcgph0G+S85hdeWqxm0HYHl1GN19IzcvkgbUG/Woe5vu3KTUKsHcQC/dGqda8OEWGJG
FDX8ZJ7Xoma/WujN1hQAst3RIQEoERW7ce9jjAvMG4l/Nwd1t9IDHSaV3d+UTnCmO3Ss4B/vIIBv
F6Yb5cH80Ij8QMzT0JbTIc5QGBmef5P6abKBkfQi4IysbA94qDl5WD5YvuAD+XBqhXAIzGml4T9C
2BC32yjt52OiyUMclIfQHKatS0mRjJLOwEY+X0ZMoWsSl+uNXW0ak0afWeLunDX80vac7uEnYQ71
ymidepViF1m7fqaoWUzak0NBeTXnmnYnG/W4smojTBTlvHa1lCThT98P+H8pcYkIgI+S5xstLAan
R/sEAJ38PGUcs0WDFoBxy3HT9UCWSqSzMhvuRy5mSPO4K0LXvx2kqB5kmV7wp23blKif2rWUyJjk
LoayndkWQHZk9pR3/HPJi/Q8VntyoOGATGbb1/XtXMB0Igk2nHudHnJwwdMJR8LIuM67O12v073W
gQbo+ne7RZKcYqALrIQ+VcRpaViJBtDFSNelAooF9aqJOuA/LV8/GesmBTrZ7SqszpbuYVqeUC5U
rNhe0uLGDkFRocEcsD6TtlNv0Ll0W3R4IJl2GBZfUw9+qJVryLYb09qLidQGx3VeY+Hhee9IkQ8z
adzCIxe3WTjsrcJ/DaPMZSc/PFYDeVuIJH6llECKKWquElffxR4rMtY0ypKF7ASzzrRpnFzSBCD3
u/mlJa11JtR0FaNUb13bOCqMT55nMHYjq/hRUOVeYYeAUStj7zAWBmDcxK/2QYqkPtNYAnc+pakg
aK/IXmQKebREJg6yzK4Mmvqu4IOJ4soD33B0BwNnAxqQhnS590m/WIM7PbsF2asjIjTAQptaNpyn
eDl7WTpnh2oELNGfDXW3rJnzVyIA8A1SrSQ3+tKmhgU8sgEFH7nFyU3Maes5ofzhkDxPgWIOgKxa
JEEoK1iCoZUA7yuqqHiOIgELgapXZnOgKptdiOer2u61qLMP13NDxL4prOmffOkPhdnfJTbdE+IO
by2NvIY0yzERYQnrKXYgBHhqlnVegKKX2ilOh5ZLYfqYoRPDEQr3tCx2VUUzOaCRPIubOUf2gRIP
8kVCbTZBoB/4+aGYzW3fjcSmIe9EjofzFPz+F3HGZDLLu5nMqE2Xi4uGwA62S00cKE6aNvR2wu/e
x9RlLZW8TmmJTB73VUvMZwg6q9faXctbVpIQWu5Zc2sUfr4SQ2BvUrcbVnqpd3tfO+a0p1ZFJPCp
gOEhqK1LsKYXL+30kz5nDB1HXk+YH/Y9fVA6U9WTEOPzODqveek/kN8ulNbmo2XnvoMwUx+88bnM
nb0zWi4mAh/Mr7YmrxP5EwUlpyYfkitYhd+tqNFtzAbdpaKrrgYLqDALfQTcbUsrWCBvxCyPM7S9
7kvYK3zLu9xN810yN5ug8rYkHJRr227OJjyDqiqvHRxfiIARuxvoUaw+urLIkF6PucjPhkWuiOd+
Fd2PoRFPzDd708skhZjuV0nbuJpHzteIriZi4PrImvOX06XDLshyPBaQLzRJDZjkYC25m1lm3zcs
xwoT1FMezfcG7jLQzIgN9IBqt/05529l1yLe9lkG9bD2OhamgV3ehyjUtFTHtZRAU0W8qYNr5tuI
XyoSNFFADag/XbrOMY1AEgdWYZvVu06n604dfwpRlfbGfGbeL+/85BqABr1b8Dil+UFI9X0tTX2f
pSY7ORtF9ITbwk7krWitYTsMFeNwhWOP4hotZnyrVXAcY6JdZ0k+xUAWJxpwPGtY8QCE2EVH80/x
g4Zh1ULmEAmd3ymtiNF1MSCYulFsoqDfyp4EVhHEfNQ6C8nAjZ+qtLgz7WE41sbtkLAer/mbbSwL
eyt3rr2aiD9Z2GetFD/niqSNQO2q7L47jfATfRmFe6eB64wzdxwhxmBlMrYItl4dRFZjzLmPmbjK
WMTUIX/0mFmoThgLW31Ot17qvVtmKS6Qv+cZsjpl4XmTQmEbq2dQcwHydI2icGAzklMaYMb86rTD
ZCqgd449qcMTk5fEFns6xpjc0+5JM6yJW53cvebV2W4mzXRd19Yj4hc+UsZCqtBUS1E7eSOwlbzB
BphkHd4veYNLF7oVjESlULp2uxQjkYqJE5H4EeQ9SAVD3OARY9mWGOdKs59SOvJ67X7SIL5zqICv
keWYaAhFSlv5MzYcewNA/c22NM6cMEtYWE3rACTjKWe9q9frCC4HErCcejJ+8pJQ2NSSxY692UoL
rP6awXEOWDkGhkvzq71OKevTYCnX2vgLhd/bENFZCITx7NXUQKbm1IXDZ9mm5ZGANM+04E0NNnHa
OAi3LdDOsz+oRYlhWStoIp9dE155mfdJj39ldmwRC7RxtKmO3QDkGgE+hjCGP2GYZ4f8AaP4NaTN
9EihGzu9IACiOZpYubdZJmu0fgV2DlILADbealLH+qjbW6OBBxLaZgWOU+JIm20koSN1ckAVpY9k
pe4iCzmnG26iOCIPIYphg6B5JwBaNcZoCrjJhNRA1f7BNgLZxMJPPbXdU3WvKGjUdxp+D8hBSKMB
bDRJcl/m5Zcpuy/BXsTKarGFjOVM7/3YgKCKHS764T3t3IcIjjnNmWtBVjAnPmYGs/B8KEDvDit4
ZANMYaNDnJuvvaYNIDCLjUPqoLquqwdemGVTzADWuMmrDmWwTBpvTeV13OguizycGeGubQl9Ktq3
KB3yI2EwJ2PSBFQEj/Blxio9uJIJckES7x0WRcF1x14OqRMwI8I+N2UIOoC68XrSTQT8FSp+i9Fd
69lcAndESBMMxBCzwrY9ggPwd8VA9bHnznP5qNN43MlMbEMjttddSIcw9edr9V9Gzg2tVPRXxAnk
ZbJr7TcqiJyuY7Rup7JEQoEsrpvpgIWv4JaYX7UCh3LlrlzmWFpQyCDxkbKMAGTfyG7VplCnyszh
8lcfZFKKF/eqL2nyAbtFpgexyRYQDvUETIfdjAwBkAE0T7xbMx1hP0FROxTQswa94iW8X2mYPJQR
Ic3pl0YtoBrRf8Sm8GHK2re27hWrvMctK23aNYLOMmv75xhBClbZJ8+U03b03EfsSfCGahQeYYEX
k0hlc/RhsrAtWnOF42x3f/paRJLGvdejwo+Nkz8VLDeGHOlZjA8rTxofn1g+r1Egeav2oAv8sA2F
RybHz8iI/E0hyDSynKpj/y/YyzNPBMBhD77kc/MHsmaSwl37jQ8RZrIm6m4VO/ISI99YSXs3dybd
19h01oON1sZvPKQsGdJYWX54gj9YC6N7rH7xOuibbOuV8Rlxsbmf/JDyiWBCip/LwHpOe3KcRwKX
QT59DgO8Vr99j0KkeaVzKNr+UtsW/qwLY0jfEbdM/Ame1uxxCm5KaW3HrCUjoPd42nAQnX9djz4F
u2Hno6F4B/1g0vRMpuEXS4tQq+7tuAPqY48z6NTZXBPBgOzNJQRIM9mHnNHo7iZlZGOV/zTCSmss
snFdJkpmPdLmJd9djRxm0zKIgjwBdcdOACBltHZVzPTg/2Jd1V/n3nRftX5wSBM/OWV4QSqtPnV1
c2i84kpYrObToh+Js5mfzGp8gIB+g3ZJ34Qy/CoJbJZklpFRYt/bafVshdZd3KxNu3subOum0ZH9
oCQfWVM45HhaTvKAadNe96z6w0zcZzVkDzgOaPy8DUjaszeya53XWR4zMaT+m8/uBowlparxjFh3
HYXtl1EP7Fr0/N/ZO7PdyJEty/5Ko99ZII2DGfvR51GzFMMLIYUiOE/GmV/fi4pbjQzdQmbVewMJ
R0aG5EmnkzQ75+y9Nk/a/NiVHXHf7a253Gs28BJdfCkltcQM1dLtCbOEfIxMSrRrqvK7tmuqbU/k
hC7Ec2A9Gsh2SasxfqHwuqpQEXRgIA/i6hk3WZ6z8urxB6jZg5wls1JMYYQPgbcwcdk0iOhEbr+x
YVsPMaOergm/1l58ZEopKaKxg7V9fEdgjJd4v0Sf3sgSN0llha+R7d8FVJw4wG69wvllGPljuXxm
Y2ifoVxtcigZSiHWt6QlwLUCEpGJQyoT1pW6UFfhM4MCwNs77bvljEfC0cqbyrwyoxQAG6pjyjZ1
XWgVwOj1rZ00R3JWDG9HasmwGzWNM/r7VCB4RIkdQ+fcTDEtxESBqWUnWTOtdq1pK2Ls4FHaGsfQ
8B9jagW7Nlmlkxe8m/OBEWgOX5O4CvAEa8CqHSTNGfZhU+1CMzVvwwKVM36kVeCAh0ZCt1bxBMaX
MV3GllkRQYS9RvP3XdsAfrC+lZMJeahKCazCJVrKHOuAIGZ+NJsz+nlMgB5fKDEBP3KEwKu+S7eq
dAs6ktTmXq40LYKE3atJTXczOPVLurNIaqHwtsTOjJ0X5bKjMVBdrscqu4HQWuA/nN+yClzZxGW0
isEZrSxKiZ3qK1DYNdEbc/oFyIDC0/lQBxnq5DzKHkfzxIPI22YkGH90nw51WX4v2/zZ12W5i6by
HV4Tu4l7bA9XbOWc6ULHoP0wYKhIv7dR6AMGdCxk2iPgDjuV14BNPnut+XXM/ZGgk8y5cWYuhFpN
d/nszGd/CDH2i+SKA2DV6hCu78QawhM0b9UtcnNKDPxoK2mbcl9WXrzN7HBYBzPkPH3IsMPexDPS
vhktZtRJb6NaYt4G5yq6lIDE7JcdlajzWySJ2USjsmVryecmvK1pkaEveScBMkaw4g7Y1vJJmHDA
Z5wdO8sg+zjvk7vJIEU9CMenAbwcUWsgaeiO42Xx+i3POGASBb9XDcMmLHDpzygcNmPij5tcuY++
QH8ch/YakMSpAq1wZpfM42vqnH0j9Vucj+8VbRkwpe5JVtldVuD16Oe+2qFBd/fS84ZtkMg37SIE
lyD3CmXfINF5G+n9nOtyhvG8OEDGAR0qxksANX3H495O0Kw3CSb5ZO2Jkadg2bwmKaaMHm7FmsJx
vjQq/wkEOtsGNl0poagInEC5JOtk941hOdclTMKhfb1LEwvSAldvi5fnYYDpTuSNjXAUpAew35cA
xChRSeNrm9T1RROrtFJhhRB3RH4GXGhlG6Z5Gw3TcRqXZiXyXBOxcYueEG043ETNLs5OSGyZJvs2
xny/LwQga9eS2B4kNFIywSCtiA4tnjM9TOWt0YOSTMyqu4+LBecujiwTcC/NY1Q4LmCRX1BABpDO
wftQJ9U+KWeGGT7RNJZxkSikz1J9tZmJQMVliy+Ner52DQQxYZe3fnVT2PgHKZxJNdmbJuOEPEx7
6BuMmlQE62rsNXfoLSKs9oRbhuc3GBRas4sNF8pKY9bvEJEfwil5AJ56bQmaN1k9iHX/mhojFo6B
bxSVAZX2CIgy/lm3uXNfie6Zcjk4BepXPzOgJJZm5VZxzQYYtJ+ZDqfQ6Moteh9c/XP34JThHa2j
Yc+jcOUarXoseiPYubN6CvyCuPiyHO6bIf4JJvIAX8RAkM4Sj5/8BX4ZDS9uSYA/r0Vqq/0yLdzE
w+huEXJ9hWn0ZLUFTpexalbk2q06ewq/opigQkmd+3mhRVPV9QzBhIMkNf5SMSXYhdOXcE7PbUgT
da7kt86yH5ok2pDpA7wpA2g6dK59ZQfRKfaG4SIjjIsaxYI5UAMBELNkfxDKmY79QOwpfUwiuo11
pQZnFQXNSaZptNUCI7K0ous4TAcXWP9WVU0NFHsGaigDtbFysnlSd4eFgri3bLgZcB5gOrhxTwZq
B/hJteYSpOYUZDxXKPel89DgSYVux455qSajdNzMIQImRYwCuLDmp2NwnBHG2LIH/eCZzlVbdEN7
Nf/IyWLCAgbqLyjPhV9/dQbMBDiwky73dqUBSbi2G6A9nXfn4vdnuOTMG2ElHoM8y8AmxK48IuWc
qKKZDDiy7YAXmcGvoLTyrWRmZ3XORL8uvQH++oPiKtqTIbmTnv86VqjwRFUKWongScM4OUr9Mxv6
ZAN6CNOT8DEnG468wdEGj9m5mDUU2pQCL51wH3Pr3Sq/+x5iV+qbCT2kob7UeQ8tbIguKdNucL1M
O0Gp7PBQQ0usNXOPiuZOawJy1OVtStm8rZuAtDHP3NiE0fR2Ox0r3FOrHgElX974JN3vaTTfxLmT
7Ri/dSfLdSBZRaQGFvVO+pNYgJ/eIcwZS9tNs2QrDsd2rooN4P7Hzohfqm44+M7krGgsZpseNWaS
055JuqVvv+RskRnj7NKAcb03FunmW0mr+kvUO/z2YjUzCcKJuzy8yc1qOLctuHBddKtowClYDcCh
0/KSW4gQSdBtjlFdWxsRDw8D2NFj+tRm6bxN8Cp4A2F8ARfJroWJzoPKEPcTYWbehMUXh/hhjLXY
1IvxF8TQXgiEU6x8P9g2zJtWxeVaSDxEddBsyMqyV1C050PVAxhKZP6QGgObe9evwRV1gHRqKFu6
TN9Dp8Br1BoPbdZKzosM72SaDVvVYwLJ0N/q7B5AlXc7xyBzi1k+uDmrgR/PN8gyIx7a3bp3pDw5
UvwohoXRNpLoFggRgiq61d2vgL35/SwK/6Yx5i146pbDBgiZEsjWgWzdyftSjo92P9WHNqAtN4R2
c9uZ1ls+wX+PU+O26UjtYsd/IVCCNl/WRtcFhenVmFWcoX7R3ry2QoIGh2Jxf+L8E/KS9QR1dP7P
NHodZHrMTe6myoGpEqJmkqVzCAf2gJ01OPtJFBp8AfEeKkHjb0Uu3oTU37RlojaO02RnBX2j+5LM
1a9Cd2yRW8Bc2v7mu2Xxbnv5yc233aQXF75MYNt0ezlb9R5aGCmbOjvPOC8qY4x2syspigK23gNS
2JE8EMHjIkdBszZm09v0paIjHRurbBgeyoDHTztiNnGBtU8NOonYDt/klIAm6y2B2mq+kl5BG37y
01089Rfo29EuGfNL16XdSlE4MN7AvDqFOA+rrj9b6bzvOhekw/hVF01zNNkbrVsjJrEtMi9pXobr
PKevV5Exuakc1Z4H+AGUpJJvajK+0zJ2TrA27r0hJetjmN/YbZBOol8zjA/rFkxs0BbeiUzpcKm7
h40YnT25oCx+cCruIVeuaq9Fz9HoeFsNibzxaJcTm0qB3dvZ7RhgYjP6dl87UHy8A7O1H4luy63U
4OuSwKAlRvlhBXO49hU49sY5DtBwFt8Fhvwie4ib+W7Go37bGTQpHMnXmdTzG+PKq3Sz5OcszSM1
HotZCMKdT8EGp3mYpuhiVpibXFe+JQ0igE6lR88swxvoSax9M/DLEOZqkto7c3ErsWqsmLW1t56n
+fosbum0vmqIOA5WKK8xFVAxgDe56Mo7EdE6kSBftvDR4kMfwHwBvsaP0tUGnJ7T52k2hlV885MC
h2hewpnSDF/I2xit9FGapzkes8vHi2Ek+cWVGKroGm+iimuhQcPBJrZhKpmSigddcF3ESXfSJcV8
nANr6hpVnmcZrEUm+52svO9xSRiKjmZAYmbNU5O5IqoBJhFNbZ7b0f0atsUZfX6/SaLwtnCT/Eue
LUk0DN8LjwjpsMWBNi6TTot5leg98Yw8z55uNSNC1L9suPCrpDyZm5F3Lotzh9vKj+snu5uwqVa+
saFTRyjqCZyyTUEv9rXr2euhL9t1DHUG9QnxeDId71KBQ2psoQaWI2iBrISbQ2C0bw8o4bGuONPP
sZiZW9LHHLqu39o+0wOvwpqqPLfcVta8OKDZoCzcEMcazuhS5r1f5PtQ9MlNaKiH1MzpWs+9wTbZ
p3EHZByaQou6Z+zJGl8mhyVkrCqdtrhCj4SU1DcfL6ZEgB+7296146NTgUIqbeTb1chjlp4ciA8/
0YSk0Laf+mJvBnRxajC0WC2Dm85s7Lsx68QlWmI3F8yG3UNHLYIWC7ucj7Nr+xc7pxQoCn0X9tDy
Rg8fNHunsWUCMoWEGRRiZ6EnAF59bpPsJaxd9yKimNDIhjjdCJoX8fUYVLMqZbYTTptgIghVDMmX
ksHmlBFhVPfiMo48mMqqPhoviYN2ozLyfkffeTjEDYu7AK61q4jp3mfWyOStIkVwZOcdDr1iDN3P
DzYUubU125ewS+Wjn88/FLZF4bxUNtvaylibRTWsJq/LL0mrTh3cL0VeAxi7PD85sbwLqRG0UPXW
Rw+6NurMOLhj9ctO43dZm2pXmxDSK6lBw8YT+Mrc4RaYQbDNXE2lcN+y3EdokwMqLJCfmYbEMosU
pQglgmTvWwGkSCPRu3b5HD4mDB6TYrGNOzwZs+faaoYbxF8iKbfCDW+ZhFDRFepI7c8qw4OfMexW
z+GSIrE0C8tpV0oxriHJHyrBl95QLRCrw0At1vxKF8IpH71dO+OAZkBG+25qjH1TIw8s4Jeyit1g
5oeTRGZNOItdQLNw1ZmEM+uIHkrVkoZIuxsjKQEpk8x2Akpslzl03/LpyBiQYTXbA4PJ7k6XD2Ec
zDs/jh3Y2Z21Mabim6eebIvRkAkrvAQmtQoKuhv01TFxuPhYvueZoNqmB+S30wMlP8TJhGmM5SNw
0IFYV4HWDxKOQpI0CzQ73FgJXvNRuKcBgyV0GveZGrljf2tOt3OU+askuy+bgkppjE4Rcr6972A1
xYvRMwWl6PXQ+2Eznj308VliTgi+229eChPTdNk/dLFxW7sDVGaX5+6c0zYzlbctAVE+9dij1qqa
76GxYFciAORYlL2x6tyGrdvsnwH0BIel5T1WhF7ErfPuT9T2GUbLfiitPbFM+CayCfC49ZJaCYnb
iyDHX14+/s1ZqNmkeBCjOpt9sxoDBqaQ9zYf0XYfLx9qDKQJPWYNDOzs5dEYaTvJ6UItin0qDgY+
Maa6KqKeQh1WQJSHCFAzF+KvPv7+46UZ63DXGuqZQ2fk+xEzD92U1qfV3H2krH/8p5B2NInIwyFZ
pG2xg3Aok2SZZeT+aJ4ZNOLTFmM+pNrSBwcdNad5eUFTiAAkcU3qMJuK70NITtA8imleXrKWD60W
9VlhJE9Sd+0u6b3593/yYRSu/z+k5b+lpfaF+ltIC/7auIlf/4zng7iy/NZ/iqnVfyj0yj63inLk
oqf+f4QW31mS9gT/oJu2fiut/1NObf8Hil9hAmnxhPRJHf3f/+tfhBbBG/pI1nwphI/a2rf+J3Jq
hMR/6qkRnNmOsB3LleizJTX6nzrjeNJDV3KtY5gjBDmOGn+v9PRUE5lAXyumb+QR2hPxtJ/0uIYM
OexEhoKDKEozol0SpWI3SVYd30svCkXKvqivY9tBCgjyZ25UNm2DhZNGGcxvWyCKrVL7oKpttlDR
MbeY5TjsHGl7nzyhvxHQAeJZi34dV+CMO82wVX9Rt01Up3upGzBGectW9yuWuHlXJHaP8JA0sR6B
0+iif4CfeZl98F0jGSX4FXgC1ER7qc7cq6KEsK05iDp/rfGHHzxHP+m6adkm8llLs/UpjWhcAT/c
h3SiaA/QRCiM7mcre/PYobnKWKC3siPXpzKmHcUH4MEie61y3kBXIEfrKd8hrCjX01iPZ0uhdcTi
6KvhVk/NgdE6iWd0QbZxz4PBG9HDfIssXYHwNMI1oQkG8wxh79KSaWVO53c9WGQnhdRGvuNBRrXo
hRR0kLFqqxnURbAlIIGcc+V8n1LXPvy9FH3hBP1VcM8F4jhI0IGf2FxzNLD+vECSSem+7KvqWNn+
k9lCu/p4yVTDgM5rKrAPHQKLrLs1Ow7KgdEyx/JfJ/PvjwUTwb8dim+btuPg4IQp9EkTL4hwQ0GG
oXgwNNVyVXwjOcrRh9KA2ijyZ8MvfsJD+6czsNwCf2EYLWdAIvKTysJ2YAn70xmYO8+am8jLjo0R
0zNJ6cg8f9QyEUjMthV6PxkAWYEbhatK1wxZm6HYB0N74mN4sKnnl78/DwKjxb8dkeNLnBDcsMo0
8Wj81RyQmKIZ8qLJjk7EiUA/7BAP2IJvGNr9CA9/ZZAxhqwq87ZegsWzyGY0qMjkllyL0fbEGtXt
z36sAP1B9t37Zbb/eCsvQCZtC4HkIXn8+4O2l4P6fBpdLCCwqpTjkfXy50GH3AExuycO2tfzLm4m
mGJYjNreQOKVeBZzX8Bx9lB/8yz6SXXIfRgHDNwc3yxp9b3XHrRVG7vAqjPKe49CGaHxcxbY23oU
bN8jehgpMsc6eWvLCmmEaNJTj2OCpXV6A+B6QwuFEyHid1ijLYYAwhPcCMypqlvwxf7TP3zi5cL4
9IlJP+WTMpnwHWiGf37iMQ0zRBxmjONkOBLshmagjqldhudIzeJi+9D4QEfRmXMSQjFnc20YVrDK
ZhIMq6V6r2wK2L7P6e/RbjK1S0Fjb2J8GCsx+k89sznK65suoCvtVTwE/ApZa5EFr35l0ZDq6vTk
puR8FW73WpfjfNAG44HSLLZ1IIkqdBBTBf90v3xifnG/uKappHRM6fMqP90vmdVINLY2cnrtP5V+
N3DK51sdZG9GF3T7+lcBb7sQlrEAPlB8kX691VvZhGyCGyTFCCBaBoTrnMbgzT98Jf/VsXF8AgeR
Uo7z2T4E4SKzW43Uv54Opk7lac7KryVTkk3deE+VQUU7G+72YzkQYECoRtF0hFQ8dgYTauiXQAZu
8058b2T05sxTum2R83FZNpuuryHytISnW7P+5TqmgsjwNPvTyS3OgCPv6tDSB0MAkS4RlZGPlt81
SEk2RhgjPKzyE5KW77ETeNe//9jWvz/CXFQT0OAsz/MlLek/r0R6vEMcehVhdl7A2DJL7pxm9iFt
tTX2wvi+IOnRKUjEaKkwyJ3azBNCJoBBD0mOA7SIEQz+wyF9WlfAb3AY7EZNtjKwRp1Ph+SQFGr1
kY97EC/qCv7brRl5zl7nxbHAu3WMWpUewt48C18BfZb6JpZ0F5rc+qcjWW7Dv9ymH0fiWswSoNWZ
Drj9P09OwtjV0Aa3aRsHxLy9NxFessXXsgPtNKwFz6EUfd5ppvlIAbkpy6g6tBC/T9OQeWu7lc+Z
EnQq0OJAVHK3pSf+4Rjtxdb2b8doe4qsvo+nyXI2/8LR67wMmX458ihp3BufeIaThn7g+OWLIVTz
HdHeHJr5WcZ1cKiiN9nP1codhHnjxvkNG8r3NGmAMlTvqeuTGGIhVtHDql/yOYWRhQDwmGCXvlNs
1Zz350QYz10HtL2cRHPNRnZ7SjNHkNU/nv1Py8Jy9i1fsaZbYD9gMX8y9PWTlcY11iyS/SYYLy0q
y7qfzjFQ4E0LBJDxDFI9wSyhtQjMhfSM89qeaOA2JY1FSdhYcZBpYvzDPbNQED+fciEdTritqNPN
z+hCjLt9OQcyPg5kTMqWvmSTlAlr/fTkmohrxgTfR5zODyqwoT7HNAthBwng2TuAaTmb0JCFjZku
UTbocV0/3mDflkdHTBbhxs1upo9PDlAG9zhn8NHjsOtjRaoI6v4YddSTvbRpujkxXsu8ouwndTGb
2vcxdSryWCzwRk53GXCJD6Wb33d1Ge2mkoYVQjLacAJEoF8O+kKu6XuA2QoWV3dTiJSGe8/32JJM
5Vbtq5oTgthOnGqU73ADfOzAnR/6e4MAEBrqaBKCxZQfcCD3f/8QkP/FQwDlFeWRpELyASn/eVmz
XQ0wJRvGwWH7cRjACmZ1jjt65oNnxH/f2Xl/H/geXF4SjJFdq2yHvRBir4VI1wpJ+NIw8/x0dI8S
xhrAJIb1yiRztgRAURY/S9upd2hivgSZ3xy4n9U69KHIQ2+DPOcPxNK1Ds2jNPBpU1W3YO6cb1Xw
hOkP2b64lKA28FP7X5Mw8hgTiZiwjiAADGYDh4AFWUYCvS+5feydlufDeB7ohjGhAuIo2407uC2W
A9xOnol+akB7IbiXX6OGrks2THgeqBdsok5CsqwPsMChrhk0dsJAL1GT7cFSJORWntEDSfO/uyFD
pqKcbjliMlR0uZuNkji0eWT27vq/S/8f4/8Jf5Z3vx8wfzWiWp/WS+5OZXL9m1Ru7FW9z1+Q6Rdt
2WScJSNuOzyfDZnJBLFWY0ef2Jog6rZQkuiB1IpZrjkWTwA005VU5X3kktWRScG8o8zWNlDCFdOL
dvv3l9DH0/nPJ6MyWcfZbwjF6+eiIDYEF5HR0MNd9sL10D/mAYjP0mRtR3CE3byA2x7jvQnKeZdp
9j9hXX6fYrbJcrJBpaNBd2Y4J3KmAPuHo6Py//QQUaaUCmSE6+KCXrzZf31uT6pxG2dEqKpgJO9j
RurrsENMmkC3DAS0F1R909kgFeJc5LHNyOyQz4kAo7csehFT678/IPt3Rf/phNkoZUyclabNoX3a
lUL+x+hVi+Aw2gTnuXaTPuQj2y4LaE5fGF/5qx2i8OISxqi18+qnn4nq1S6/0UAkgc629Y+OviJU
6PwA6DI6O+VPtjPdmSDOAl28l+2i2L4L8nncDhF8L4xt3Nc9dwUCd3vd0+nuIBr0Ubvt0zG80zKm
pOKuPvJVXgFGvpdVmVy9pKwOTTvfBYKZdhNipJWcyV0UAjWe/d7eezp+00kUXUYXdUhaanIoEnbB
ru+B55N3HTuMU0Q0xQF25dQ46ocJJqVnlABHxbFH/1AX4bnLeCuUwKShoMlcJWb44Hug/xh7Dwg+
Fo1akMenimD6tQ2dYR/1zS++buLTmH6Rz6zebThf2yzTfKicgdoicyuwJB1M2wRorUjvIiF5IyMn
eRLqGyc7upL48wBVOtgRjziTsZamBBV0gkVOWYj+sfwGZP2+AHXbdQ3zMr/Qm3hPAuxGiUqfWVC/
G3KY720iERxJS8KdpwxESuSesqVzgeaErEvSBaRljOc464hEiHP2s3lQnObe+ZbT82avF29S0mOI
ZvCuWFIIF0DluqpZfQ9+57FidQTI+eTo7EsdeF9nwVxQ7HXUT8c2F79wfouHLkteIXcN9IEmY69w
MDPrWNYQT+0ZkTsb8lXdm9wy/CvC4mMztMFNtkzp24JWbDIOfJOq3wk/Eegm8oomOmkfFdkf2PJJ
LHNoit5VIseY4BQw51GXUd2IfSu4q+eiM46zk1QbmwibTVTKl9BiLDtVxU0zjEh9PBt5rsk4FlHB
N9XO2ToJC8BcsY+OcVA/IgdhHG7I9EIPaDGYZkhO6aU/UTbnO4+RCL854Rw3SrULeq7lqCjbo6eH
d0Ca3T40PAtxSIUXGf/vpkEBSfPi6rik8sUS6eGIb9+fhmdnxujBpirceHO3AUjZkoRmWdsewyTS
Bu9M8jVtIdi/G93IvXD0lbS4CFEKFBIBlqrzCmNjWW2K2IahnFPl4wEU8r2w+3Yni5F9ascsaC7x
XiUjGrUsyMMTNPW7uVv+F568yKw0783aOkc9ZWPLwOxj062LAHcZMHUyDhAxepgdU3JMKHHEERpn
vgm0tQ0NxEiVdtkjyk5ApbTHPQYsjO5O9iWwCqaDJA+s096P7zLC44CpsnzZ6qVk/HWvSS8FKpph
xC/N/upbk/Viw+ZbReJZGOH4Ipahl9OgaRJsmBAxk4g09qHYlV6zT4G0XJB+UI8pNJ92TV07PvYF
MFj2QOTbBIhm3RnDgHPro++/mvmP3sT0MzuBuxmJGiJFj4OOG//WyhDyREseQoPohqiDml6nPUfr
PiIAwo8wH1VYZewovBHTDw8hAHxL65r2MKKdpCSDxWGcZySFezHx7VMMWuGe5NQnB69chFvl0o8Y
lkyDpZyk1UPbMC/Bo3rprfEaeEO7FUVk3hvkw1jLB8emBgKyV3rrJN34oqo2Re43P6eWuLB/NA64
evStEhxcyqjoS9TOL0gPfPRqvnUlY54hDuhLHBLuPh9m+6WSOHaMMurPvU2Vy2oYR2m25rbaVUSk
XzybNEIZp86XQoQQw+ykOE8CgWJpNOa3OnDaVYK3qEEQuad05zwp+hMWE6uYzJ+tZZFBZI3qRznY
PTM6B/t60qIS9OSDhkPx6IGfJAIpEWfLTb7D4GCiye3KVvJmAeCw0aD0r+evDiGim7pDpZshfNHB
z7yna0DV+C7KutnVrt0d7cbobzHEcgpz/74HacjVh7SUMpsKpwgPnT9am2KCXxwVB1dGT/kw6luz
LNuNgxuNehzPVDqAs77lq8xIXsZY62PtLk2rOuLqQJxr9PYNbZKvFhuZ3G2b0xDF0RVOzhkYwH7O
6ns34h4stc3w23dHnvVNT2xh05yyASVl3O2J13slVeilRcd9TZMKgrWW9Q75yikGkFTRGb/5eNcR
0tDaBHK4TcdBb3F+gPqxvjuj5lk1uGQTZyZuUU0qbmFW17lB/vyBJMHeZeCGPVXCP+Es4BLHn7JS
1lDgeTjPSaLv8TGVK9WA/LACC394T/yHR+BgaBN06WtvN1kJarbSQ46orduIdrjsVLdmSgHSiVDU
VWxr82j5ZLmHmAfwmwxbY8jYfnv4XDIvO09xhSebpmtQOvgfinq6DqV+BgnCHtruv2bda5vTvKFi
sVdapTdjhLIqgbd6iGGqDLlL0IBeMt145CJVSvCPEP1SavdSeF5yGaJcs10bGKrajPKxxLCqsQjW
eWk/RoyUHets+HhDzVofE6PcDkWuLg2Zv5YtD069SPnm7JhF4itcVusSSbNcp9HJlFCUiXaY4TOw
Rld+CeLP7lqCIdNzpZ78iOrBn9pTbjQWWU4st6bpEX2UqG4pQeW2r3qUaXmnz6a3aB61sQ3A0RI+
XdkHbEvhakilhbJaPeMBRfgZFVffiU5zTpOrSyoShVF2EXg4neeBZBmjT7Zmim6sT1xo77pbl144
3mZO4ePCwtXfo+E3E7K3jIfM0dG2yZmhTNjJNxmh8pXs05NuXGSx44yVL5mPDiibPZBycqxLojJU
TuiZZQ7VESXDi4oHEpC+jLk3EmCHk6YjjE8F7mO6DDx4jh+5C4ik8tkZQi18rsj4ZRZdSHlokH6s
RehYF5FvlYof4442I7dcw6Ib409Gss1YZ97bQ7X30vbVRMw8shKPU35r0P9eUfnRdsLjSnDhbiLT
iS40A5LGewnJ4lskgy49s+Be1v4pzRHwey0hggHWm9U0gpxtqxtbEvGk2TvttOWsE8d9ZEuNLM8b
Lh2OzRDr9G7q5442TPY2gW/s3qoQIgoKF4xu9rdQ4iMag+ygnPRJ0xpZmUb3tRvw6JCrYh0BCuMf
bBGoMV+HjzIRLmoEbNtEetYkqW/yWe7TGLSECYCWxxvs5zHtgi1TAfdgCzNGibo1R0wrvdlvqi8D
mn/W0xTfWsbSHIfiaZi/Csyj2zTsgHnZpAlYqWOvR0lq3lBP79VgQzMgTMlyqpdk0BCzxwbhuZHs
DMV2Ak/BDi7ONlPmtxhcRp3iIst0gwaUFGU6rIBpUURHYrxgWDfW82B8dQgsjb3pldoezUet9lFD
uZ1BeisEWtMU6RE2ZOIV7eY5ooBjWyG3/Nyu70Guh1H1ZnnY+TxiICcWORow0bUvaNkl3j6xsUWB
/s63OvFPhU9iXsngjkx2okSN27TY+oh/IYNBCJB5vCb1j9Pepe56zPH/B9ij+haFWAsWMp0tbMh0
/uGHRrd2uB8BLoDRXI0UTl2EOnBpBvmVeI276lqTWbdukWlqI/shkNT74WXynIK7Ece8ZRbsFLr0
Bv1xy3KtTbDOb6mCxyPzx8rTBwT6zy39BsKTaXLUAIfJE7jRKRyLIjcPfsiDz6ctswoybhfE4z9S
In3ygRSKGXV2i6aIXqK1sTGgNzhJjl4aWpvvTZkX97nyDxGPgo2XYrRNlm6g2Yt+r6vosdJkTU+B
q6+MALkl6tEg10V/Z3PEkt276caL/GcvNlk6rYKENxBzzfLyAV5V2P7WMXAgBLqAMD/+4uNHPv74
+2Wh1Swgc5a1j38dgn4LC+D14+e8D6Ldxw/6jA//9TMff55qM16eQuePP/3+QRxf/s4fzcvvP/7l
f7W89ZCqcEYTFQQHy8BIUQ7Jvqpzvoo/31m0lSA6cDnif73t1IgNjfgCyAj/8eM4P/7t92/+/qG/
vEvoi0ccOsiFRR8jz1nOh4mZn418godpOZaPX/90fH95y08/8+nEfT41v99neduwK579hmbUFF4x
vjCfbc386DZNf8tU+EB28GsxyPHVzwDh9GG3H7HhIlKP5pOhSV2eejr7aGeRwPFE2yUYQvHz9sOd
rdjgJ/nwNY+6XZTGr31aXDNNG7SpXBPjy45UR7IT2+hlaEePS71TW7NNW5D8YbsFpv0ljAr/KiEb
1OYQYGWJCpY2B0BEjjCwSKtmZZHcaM4pZOPAyIlQiE4NQXWXJRHYk9XFU4Sj2f5x9FSKypcSjAIk
grWNSNET5q8m8sOHxHzTA5I4kZLkWmgHE7fvjDt1nMnhhUsyv+o4Iwch2qInW1tmNa48hM013T6y
1HiaJtl4Rbo/HDMLWogeTABk9r2eljlEAKNHjRciJRaApnko+1mu64l8SFSs3R6q1D5yPIScGb5p
QotJUMCw6yBlU8YdSmQi9CIi6uweqmAlGZDbh9AlwDXcaiq2dQi/c10b2GWJxm23TWAw3exQtjt4
bMzHmFb3Rs/yh+qJ2mxtH7U5YVMwUT0uHcID3zP2bMLmbLQ40yy3quHjZCEjt/aKcMJeS2HE+7Ho
9JXGBPsekgnK/P9Sdma9kSPXtv4rF36nL4MzgWM/5DwrNZfqhZCqJM5jBMdffz+mG8fddRvucwBb
6JJSykwmGdyx91rf0i75UPt3mrev8/5MX+NdF922JEg5TJFP5ZJ9UNQDbHVJgjED7xT5+SZuOHqm
P75Vwr+iHVTbJiFtVuXapusJ46BUbKCGJDE9WsLzsBfA7PTd3RCMV4uQQN5SeATWs+mc5tIXdgYp
qmeOZb4aHV4up6MQqd205NXSTjcTeWrYUd952BbD+kJKKEiF0bRxiWFIG0qv3ga5NRxCiTp8GhN+
14cSQPc1rkDOm6P+nCJlIy1Ni3cTCLiIQOM9W8n2kAKaFPQeAtF726KpMEONzd5raXlETDJHjMxu
gZ8NHHA8Y4qAjengCW71oqM5HVJ5IYmxLoOVPYXxrhLxT6AyxSYnBjsYk2g7jDN6RDneJUJDJTpe
MToTbBSwYzGKV1femjznTBMK5soXLcFoGrufMkPgogX4AI24FcvEttsdmYFrpPNFha4y0NBQm3W9
F/GAd4MTy6vD5NEllVKXgKhjWihqAJWTz96b0vne4Xw6NiiPp0dUg9kObzANfFOeR29ZdXFD/jip
IZYxvdsWlWQR93dZETylofWTKZLVgKqO3BlXpR2CSPEi8yzYda6nAfoACluFCMv9AEB6MfnVmpvd
t6GFC+fNznX02lDpFBEjCX4oOkegH9L0FIhyHTVMBAiP4EY8pzmMdXM0rBIR9PThzXlghVibZFYv
GvwWGz1zX0GqIAycszUZ0z1Jmd7P44Gx7Qfu2k68MWP5lMrwZNsfuMoDuqbatZnQtUQ5EA53Jn5k
Iw5DXR/gE4XdHTStcZnB8uKjJXeiru3vwMFYNCwQDcKGUuYi818aPQpks1LfoKoclSuQSJrTTz2Z
xYPjI266bfzVBqFYYkk8dK0v1+RWfXEC9st+yKghyAAXLqI76nwU7BaCfs0dN75p4C6fxl1gGpyA
SFGiLFviYvA3bJMxJY5k3AHRytfZBzXGQDTrEQcUULQMO65CiDcPn0OjeSCTkqy0Fk+pbeabNH7x
dVJMDbi+mDETgkHFGR/EtptgJFk+XVSLEIUxftKAZC2ZKYYrt0b87mlWvm2gz/RrgnAoQm0aLUVi
lEstN911m3dPCW0Ls06+cs279zCTLFRgDTAurHX8IPO63mS15BoZs/s8zc+jbehrhgWmK34SuTBn
iKgTgaKv5IzAZJ89am2fP1UTllHyYTF54rLgVFLQ3QmLAQeSbdxyop4xsZRYNBOEWjuCp0lHWV5R
rIVnTb/EOj7xSjKdMPv3ANkEZl0BLbEFTe5N4UuSWp9GPQYbObeepslBnElJAdDIfTAB2LrmUidx
Z23XrnmSXAFRo31I+IWL3v2mNQUbFmy7505B97btF1e0B72GJKQTBWIEHYvfuA+ldtXruN56AjV9
OrvBJxeymMvsjBSTdqsV3ks00wRrPX9zKPRqBZXQaF1KeByJxEg4T7BCdiKAHiC5QtMJfpGjJcsy
LokH83v2szlz0jIZdnrSrZwMwXDcBu+RFemL1FQdwI3yHLf295YG7oaUJEYf7pam6LdOqPiY+san
A1sQZ1y0nEo2iXHgL2WV1NTf9IW9mDMz8m1IXQboYwR51Y6QQ6dgv+HFI6y4Vhabzj1gJkYvjpZ4
RZlfe0AV0jgdiQmCeiH6EmpUrR4Mh55GbWVPst1ojmYuTFZPtqoo3bOOZKnEEMcmmrd4UhoHVSpy
yNnXe4C5lm1lo7F3OjIWLCp+blUHncT6RRKP7AebGD9cMYdfddnOVuFXgI4doYq7pRRhWe6ZbE8S
AkaoZusm3cTF3KHqCYCBU8KNU4/G45DkuzLs9uR5LCys1CycDi6TVZEixIPG8YxKO10SR4GNJh6u
hjWCXOhoCpu4uEudbh7Ld485HGJlunRDE3UvMQHdUO4axyf6JUepnSK07uaLVPeDbM0z4kSB+OWT
sexDniRUapcmUc6BJdy4FZgdPKI618CD7DWQqGFFs6JhDAMLpu1PdfhZxJm1mhrXWydGhe3CSx8S
dP7bVlQjqT+PU2kWP+mLZzWwOmQWoJoZ0L5CM3tt5wBQNNYUR6I+arMRvKj2wWRTAyHStzGhEGnK
qgNH6chF9NMusSn2UWoexkIfsAMaF63PI9zF5MYMnfEtFPHGO4RYuMigmn3lsvqey2FYG2V1iX07
uYAf3zdJ2AFH9/uNdAHrObW58ZKdqrrkAD++xASd69AHcFWPUe7vRn18GIIt6jltLZtmS5pzx3YG
32b8HWsbhqZ1XI0cHtFWC3yKD7kiqbQx22qZVdZL7ff4beVLHTHOriPnFde0sdGmu9YKAJ8Y6qxH
lCRWrs6W5R/10LxicuII9ASeqegO4odNqotzSewu52KvCeaZ+51SvgatM7CyufiEia1kJdFXNfsx
zhHcCmqY1rZEtOaKojuI8FQO6ok5QbL0ND/HpJ08TOKqGhDmlkDxVAPEXVhjsMKZSYQVJtdJa07o
A611N3SUXD5eadupL4FeRWc77x9a0dH7LOlHMnkX2h0ug8d8zk25WXFo3dKULmKCzpKKbsq/vtl2
jNcbxEGGWzJYAt25yDWt4hZbmc+hwYyqDQkIlzIxmMhgG1NTWRCTVwJ/BQ2T7JzIJc3B1w+3L26o
DcjvKJ0ShZlk/uIEU7mKXGh1NmmsB/Kc2gNGloM76eYOQBXE1xa+WYltEyYXfHsY8wulACGrXsbH
3nlWccScQMumN9S569Rs3Z1IiTivhgYFmlmebmEyty/aTMm8/Re3K4etg+Utb9+DFWQPdXJIjaQ5
KJzvB9IFeKjqGaKKPlTbEkyVJcffQlD62zv897/NNnfxscGYxctptke7TbCeV8qk80M0ijNzzYuY
/QMmAwwwC+WFZJAQg0JLaEwIJbo9Z2FGkp/999PHdN8keA04iiRm0bIm3N4vJlhak/Zotfhx5BuD
ZhT0889vDxoGFG+DAe1tMgMWaCU14D/pDMUp7KUzh+mErl6tM9EwRi+Ijm0suhFNN4JejAgMNAmA
KerEmplg7bLQO9IIC8oKzgCMAfr8JZU57s4LbOrykFtgDsiFovNSBfHeJ0VjSzuIBIL5h/P+nQ+S
QeHwMXkmdMVkjv2piYO6wWSbDcPu+1v6yu0LISveaqBttTBmzOsYQzXOYWKh9r0kTo4GtVLJiioO
OFEIDHaYv2AyRDLDuFztmgTPsxqNA8SBbtFrnvEGIlXtvTjdoeWGOZCG77VTa2uz4PxVKt+0I6aw
2xf62SvRupTKfe0uR2B2dDRget1+ePuvbP5n41VMUpSPBapl6Blp4D/NubfmdsOLzCpGOeRSirmD
Y0SkTrXPpUPysz5BOkrHN1ZArKgLBFCIaLoM37NrIBcA1AjX4iss+fbU9feZd0wD/QWwDtPMoKPL
q79M7GsXSFavxmC+CkO82F0slwp6BxS4hyDuNmSygEAiw5Ca+LMMqZu/h3b7DcqYjaqPP00E1B35
LPcoMF8knDbkOs8DsZO8+Heswjy3qNWKeGnCTt8RX94PjcNms9KHJZqlfe4VR40m/9LraZkbBqZg
qAYESJpcvxa0lC6nZGRVguLvjifMz2zq5m/9+4ukH8XQgdTfYlSL2/czt663WsKeff7ZLw+Ns/nk
u/3J24/1VrnrZrBef3lc53fo62/fvD1ukjYJibV1LtOcqRBRALtwNLMlo4YvvDtnK0PtUvvxN7g+
MZnvhG5UMxiUCoAQZl8dukZfedoxTwLv2LQastMMRgscjCVzwXtNencB7BNEFjBealPhDOYDyQHS
kdr3YJnzJMzWNmHqs4fFAGqb/Eh6jDZIq2NsrCr3kUtO6F8tdsK7CmZSMfRru2zOgsXj5OBa7uNs
5aXRivTU5AFoRUJFT3FTlGlygGt8HGQ+XGzg0GS2UQeFGamCWqU+amSe2xLJJyasHY0EA/9V/cS2
36Wmq7e2DV/LVvrGQKO8yuNiWjuteBRJPWDXDym6A+7FHjXGyO16azoEccDQjGp5HeCq1lIHjx0Y
+8aOoGt5gBUTb9hFbFkoFVFcR4jMt3Qi2esr8eXCRz+ksJ1kyiQpMZNv1VDSorGmtcs9f+xfdeF1
B/g67yLO1MZwnB8y886uI+8xJV0dFf4ktEU/gs5ehSEIp6h77lNjq6fSxviGH1On+B3lVtlet2c7
+5w3nsFsmEGdyMefpfReasMMN/U8CJCle+HqeI79CL2BCBU5ud7GUxG22v4bqz1vsdxbpsFeIoqe
AEJfyUSsWub9UwbRKU+5zlRfbbqy7pm5kLWN5OtT+8k+qz8lnvMknBBQYQyuHu/EE44TdbCtcVrC
uI5AabpfVdmD4Zgw7klka415YI6Z+xq6YPIB7XR6tNis5LYhtiJ/NR3rh1tAOp0h3UvmauN61kIr
prGDy+sxg3jWUkG5bRkitVh3t3GTX2n1UuWyOTejda8Zu1aShDpM5cbWwEJpVre09PiqmeK7a0bX
PuyuCWIAO2ND2VsRQKcARmzv17Su05VNPiBucXaa6zp1jmOF495keJWiJDHsln2yMTyFgiFw0UQ/
NXMy6C5ox6LG5eW15yEf3izcq4vI7K+w7u8bh16Fsh/0vnuNsu5bEUWYn4ddQs/eTir8eWP+3XPR
n0GGWZgal4XVl6eyKN759FPcIeE9ALEf1FoT8PJob4zpiYVeZ67005HlqXX6z0FYny0jeRbo9yFD
0CZtgIBxeyUWpMErKQEOO8bJzcePXHpf2D4piG1MM43O1SmupvyJBuajE8534wn2FOGa80I51eWP
UXc4+tHn4KU0zwD7LSFJXKLcfEunuRVgMLOQ3cvoGwN7ogSxgBdyiSo6FODQELi/cV7G60R3abKX
5mUM9RflOdEqQSdMH17f1PPfQS8CWFhgbB2H9Gh6zaPwcD1Ipom0TvKlHQDtQ6szywBdaj1ofHpB
kM4M8cyM6WS6JkN6XngqAZ0AI3hKCKvaFlPBqL8+Rq16U5leMPp/jb00xYMtFrnIafZ1AZQycF5p
Uy2UZt9FA5mlojBog9b0KNCQi6L3V70YLmaHOxSBQTK26bZr6pMzMNhgc30XkUY0jKCisQ1Z9XND
k9cJ7ZMa6V2585pl2DDvg2ivRxbIPi+ktWb96HVkOEZSr0ZPRKTittS+evvkyeShl/0C0KYYqpni
WjIB0Wj94uRhteIEBBRG+y+vd1rj7bhKZ53wPunlfWtq74HvPXCEyV4YuLd31zFk6cmrtTbCpgVH
rrXqDqw54TP2rjTofPXGusz7FxpMpqt/IX4uWp8JgZs+kOj52KnpterhhvmkuwBxOYF4bBcaH09n
o38UNLBE/ANhSJqZ92aKRcVV/gduAklAPSDZqDc3MtZR1NjdsipiuS3MEpWrREpClubcDuuC71Ov
d2vB68i4KiPtagPFSXUgwzXzytb8oDVxnGx8SlZQ/QCn+GrR10kq6bDL+KxaZGiNQ05k4toA9uVL
FDvPTC1oorV0kMEufqqSVJFOePfwELZt/RboAV5hV7+QgXROBO7o2H8ZQkahTAoRxIHNsyeKhuJF
a7jbln71I4wSWoFVMOOI601HjupG0thfjj7bU0t+Y5hkLfvEq3ZYFbB5dR26NkOnehjGvWF0PwPF
/iVtp2vjQGYLolxfIZuhWV586bRFubl297B1uChRE4xJjR02eprkDy3GdkTOEmeLIm67CziJEPRv
svwxbwTGsRpRWxkRTID7e5lAdxlDNz7HfvMaFuCgQSCAL6abumCW/CEYCuxwP4HuzQE7R6wllsYg
AmFCvtJwuq0mjeOZQE5DDUoLdDLMUznRZ9VJ7F51kX7xZxm9XgWH0LMv3uBYj/UIOSRFqVcirxCo
8YikSJhTOGveJbqfub0ExetHQFFzrCfJIe7xirRBv53asN4Rvpeu3ZRsUjBgAoI08vXSYX9JOI1g
/Cy/UtHvMh/ZE4kprK+GUa1ctIyLqUFaRSyLOsQQ/zaDV9UA/v2nwCOcXiUpLRSLHG3KzXjtt0DA
bJXGx8Ie72vmeSffUu7JiWtjg7eEzLzaLk8i9ysiwoyzb2QfYedOpwAfxX5gJtb7bn0iWLw+eWWs
1oPg48W75xyM2XcyDtmxHGiR69VUQANkg5imc2dpjgFostbfzDbMMcvFjv7ZnZOgnrt98VqgT0a+
ymvSlFPbHQ+xNNEE0dYPnR54VstNVFjgi/pU0h/jVnK5fREjyj3NR2luTVcS7tEA+P3sSkT0CUzO
P80Eq03mDDgLEzBfHapfoy6t08DNED85sapWOcC6a6X+SK3aPboYpfXp0bPTAgOHbRydtjRIDGH6
1eV986TEkG9wRVAlJomx9RJOuVDZ2r1ZPodtCTdg/ocTinEj5hl+qYEJsmwITwaX18oyUHSnUk6X
aIq4rzpUM5UOasFXHB7HKKxT1BWf0lLx1jQa55RNOKtEE+8cJnRLp5ZEaUaIf9zAvPjugGyuJaLB
SbFFZHSCl5bbW2s4wmprQOBfqAQyaN/h3R99jeF6rvhrHYPhqWTKP+r0XJR/Gbxtb1bjI39lZSQK
unDNpDsBEWR1okSG15Gy0jv8zS00LHEKR25x4OsRMxoamQMpmdDMSdgyRGAixlbfBZ2513wsRhHl
RJaIZM5Y5IYFO92vH9REPmMaC+h79Mwx0THEmDQ4/3a78iJqd6dFeYc8Rq24zCyW1GCnDQmZyF49
IhhdEzeJsVfyy6YebhwO2bZyaMRrFX1FKZW36jvUF4gHMFFahyBGUClNSa3oHsLMukK52gsaf1RQ
GswC48XT2XvcDL1tZcVLPZQQitj5AdHBn8cNdG15yVpY4UhoS3MOh9o9R8mQbSfV3FWTdZokyPXB
bd7STvvpW72FlhTYZDjLW0qwrjLnQKDXYesapMeswHxMEUjy2MAKM7Uf1jhepq4AMNmBovLB7ZQy
JKuJGs4suW0WmFpiV1vbTRivvXwMZ7bDVxr0zU7RzUPiNFzcJDjO/59s7r6JC06w9uvXCJEYY82o
6QEIBcZTNcbjnddr7D5Z/01YV8MYvcFGeCilthhEGCBkSVF4jSQTxJQpFrMzYE4s1VYJ5AIB1BKc
AyxY1c6EsPAjS+Cq+OZIa2Asp3MS/8gK2yc5qaCB6kj4zc1YwdJGhhkHWIo1xz6nRT2TwLBkhz5N
sCY90HgFIGgmEFfgHrOC6szInFdcMslVhf23OqD8iNp2V4Rs2KY+OfkJKNgut47j0M6WadiEPiWT
I0ClhKkZUs2oaGcO7KyTnPhT6Fgbo+6DA9HxXJV6ph7AWe8S62eQ+hE1OIrrgdHqMUiia2t32j5g
Jq1CQbZGXOBTisRRJoO3Kr0QAVbWEfZOj3A+x/V1a9Ianvy0Po5KbOqCG8Y4ePuorZq9jvkqsS2G
Pd10n4nsGtW5syMJCDaRK+JTYVcakH33jvvhsz5Ub1xC8P5usdVT4+9dEcLupZNHnOmLwRRq67Tq
o0iS/tDa8QOq4tltMpzGBLZhG3vsgqkvZNG/NATCTE6P6oSZx+DQnHWIXIkg4S6dhAnJNH2vu6al
rWifpI59wKrYURFtgi4JSA9WyuTA+RXTy6uuNtDXgXwTAhoq3OeFtW8npDThfVF1Fv5x++gBVrER
LTOVsF8zFBGm3Xk4TDoM3YX1ISahbQpSYRmoKKBaQ7UKfPVxs8bfjlheqG6dxncRxqRAYgudnit7
p4MHXFSee5Qc2lXRlHJVWpSImYDCmVJZoTDH/YlChD4wTQrPIqPGt+87AlWWNwvFzeyn98o+Opzg
y8Ae2oVr29PORtF/qayH26Ma1aDQ9PG0gilA7F1Qg3SRRAEV1T4fehCzmUaIYHhbt3f8LTYMqoLE
I2ZFliu/hoViFcnZ1Zmb1A7CkZRsJR9x3Ln0pcnvghdQ9eZmzdRD7SMc8yf2+szMpmjH7OWYipRi
EzdNmX5EfajvhEMzWE5indrxR2EhYkXSArl+9tqLztr0PQPcIkfCFHAFQFBl3zmpYhutZ/LLMp9R
AhjAMWki09MsG8/Cd7Mif5EQdqxRIwS9gAGnV2CeC923jGbckh3mExSabgmYHwRiHewzkyOOLuqQ
Y7RaELr71DpoZuPsyaoHnjrFakzPZGdV3bU1qbjghHeMslBLBk21ln7QLm6PdFM2tLclNbXrfBla
wVvSBU+hGlnpmCEhX2O32xKY0/val9lBo85rqDjdxIQmxUDdYA1BZwU3WKN3BS2mxqEjk/QqKnpx
Rl+YC+HxHGmdEGmNFKI3oP4n3Sm2zXdXsB5BnL+UERW1DmQrNFjnI+bHyBm5Fuw7rbf4kAz7oeYk
GXlVntSeQIP6yyoZ31TLXozgEO5WMR+2BcEtGhMKIw2VmZSr+cgwjIQ96FHcyQGS24DCgwbn1kVc
aOaZt2pF9HG7n0z1HFxV7Mfk2hn2DwBtKGp9fuXWvmtMNEE8dKCWHIruWzTx2YlSAy1UFtihEaEA
dZmp7XeWMIstCb35MfHBCDUYCGSrhk0escn1DMp5L+u1ZydSw6EX1q7W9cskHXlu6ladS2buIJSz
vZsWw36ugZ2sr6/gqdk4jNZbG/bWtaOM1AejwfCXrTXT6K6pmic804pZW7Hq+yHZFa3zJkMoc7cv
Wtd+jyItPIxaZa/JEzhpYasHSzpz3UqwCTkC8XuNeg35LPEZ53HQ410w4QRnHX1g2N5tJ0N/qGzl
bFhL7KPZBkfEKNRD8G8qtvi72qu/+5kwlrUU9xEY2JUatXXvcJOcTyp9xjpErfVNIylilaj5+NFe
O9gjzjSLsDqLJijv8jT4xFoofzvv+cdBuQsETvpeeTu3zvwtTX4SA9H3ASvUiXrWmz3MQBD3s+xW
tJ25FAZ0hJZPj8KADEbKhH7eqRmNEa4lAxhVMvrjQgyhs8ffkg4laOriZqB+vLdTgkDIzc3cadXg
7pG5i9q0iTmXeu1SUskgcaBoypz00VJ2gQznE4edt3JMBNiC3foC8BzY6boal2UDqLJ3XlTlNWyD
KJdC1D2FrF8aKuNlPbAG3RYi2ivgn3zTBwHN7TjINJuL/WMq5t1o67L3j+GH11z9LnMJZvcUt8Ry
DyDlUEbsc5epP521DszrXa6DLOmDsd7pUCLmSJhVZ1goOuAA8mysxq3sXoWG4TqgLCNwk/4320Mi
lpYqaw64XlDbdtxUb8fJcb5pPdo0S8zRjDiGbi8Ygj4ZR1Rbeh8+TxSCK0pX7vUwUASko5gh+ibi
FECYIj4h6A0rrsmVVlq4sVrEEl4fULQONDJx1dFR4FqN4TuBaE3oGbBgGYKlJkXuo1TXUvUwdIgI
fvLcPSmERPNV0aFxo4/Z/K9k9pEXnE0IaRF7Cw2y82w797rHUKiXkdMKjxIkld9OQb1h6J3g+QYO
/CRIsWTFIlKdegXod31J/ZH7o7ePRfQNF71cFT1GNKgQlCU8qFTudsxttr5BA4U61T91DOx0y7yV
3rDkB5d8GlmTnf5M63pcuuBgSNRQCztEZII+QM44e44AVheRP7CPv2ghBkEXoNhtJe/kpkMUgWaf
lVyObPhSHm41lHwYRGhVGsmHL8fzraWOjcRc5OzikUmUtOCScaVZzsmd+5Qs7dMmqGbKRZpfK7c9
xywyCy3/UKKtsRHzbio9X08gq2tr2uWBjFY27XOygPgc/7Umtv1BE2m/8fvkg7wZgI8mZhkii2Kj
M49ZgoDC7n1STLnavfGOPUl0qZlCLXL6tq9dF9W4Rcpwk7nAenM8h3rvze2M9jOmobOrB1u/eqX+
OQyPoV8a32lUoHgupukUW06ys82pWYaY1VcaDaqShPdDWZf72Dbaszl0+7xj8+eTGnuGRQzDf0Jn
XRIb5BNlgZsXQkqBfBNtP6dzBfJgUbsEqIR9tiKxDqq6VnzYhQDgkXE9zmdII9ofyh+fDaM4wxS4
9CU4kKCZ06y47+qNtaf3zSanFYz16DP389lj6zWLFFWiPq8Eg59ym2VRMYmU45LiirNC7/sEOszN
8Dk7Vvo6r4dcJ6gOXIJp4o/IDZ7KtL4vJuubGqOfWebsor5gVUvAstHVICKBFj7k4Mea8trs6RCa
8dzZzyh3rfkiqgeeSJY09iZ7tkLm1V1YATVH8UPuBWUHvltyakeabzorsp+BVM/c3e2GHbC31Y0j
pjkimwgaXSUMPNrk2B2NxvuodG+fWj7uQGMPMhp7lqp+BNLjnOXk0lv7afCYk5NrhZ+58PNxUdQs
0bBHyXnj5ksAHmUsgxRufsmHg5l6EU7+br52jUROm5yXM2je06BY7ho9SReapqAfUiu2czkxmCTD
1riVvfIuqLgY9AK3tKTVbYfWpUSHt7i98qbDpZ04I6hs7bHtLI1xPPY3qohq8i/G7A0eJ24EcIXl
QvkschFeq8GFZs/pfwNR3S6XEDwlBomzhnaa3iKfb4gJoW3JMrIrliXAvWsMGy/O/G2uh2HRNSbg
S+4qJf7aVQ74oxT+chytC5hCjoLlNixgEJZjayq28/f1EakVpau3yjqkQkiGmqDmk7SYmI6knAXt
6vZc82MlCxx4pEUZgtq9bXcqVzeWhsmV1MZnHFFzl56bTlQQKuGZCg0V7ZBCY1risNhWLSeFh6cp
cxo+vJx7WJtnH0ZuHprUwz42c7KSuNhlLh1FAPQI7Bze9uQn43rMj7YHnyqa9/a5Bli2tH/YFTuV
IOf+HNGCdqPKJ3+e5Ecqn5cOiL3WsLnj7Cf3DMvAzZrrwWbnBJo7hYT3BUT01ZKteJ5RIrgEdLjA
jxjuYMjQevOxNux4gbzN4S7ezO0KQjoAntfzbZOTo8STPm2xaGjrqcZ9Brmfc+57yScHhtV/lhhr
RKzdQ3wNkbL7TE0tIJ3o7pZBY+lbAax+RbrHo9W3L2reZWWNe1Qd+ThxyG3a0xmXR/01wdu9yqb4
oze46BvL2bYz7tVJKWtrXBwYkJpdiMQfjeWEpGTyaRnP52N/4yOVncWr/bqt3XjpaDQIFOxDuevg
81M38pENpvno1VVycUfrM8s/wJgN3xiD6iN0SrtAiJ+h6cXJvIdzOR5q0aS4ny1/ZRPttETWkN4l
9B5AJVY0YRx3jiXzmYGX3iPjnGXRR8aKP7HBKIw8CPed4AraW0m27v3hOW3HaOU3KSKcUTLi11W8
pHkIgxt6qN6L4KxNrFiGOz55JpooLn7cGoROebU/7Topr4LXeExchGyj3eytuK83zXgn6XhN6Ja8
JHjxC9EA52426HCcbRfiGpwqeBowIwTEcKymfrNRZss9NqQAwtxQwr0vps1QqyvYI0wtY5o9CBPl
TcnyjZGGcErLaJOzZAdPdGW+IlO6uA7sFh8mBJwtepJ/IX3+7x8YBfKf/8W/f5TY0uIwUr/8859P
Zc7//mv+nf9+zB9/45/n+Ad73fJL/cdHbT/Ly3v+KX990B/+Ms/+26tbvav3P/xjfeMK3refzfjw
Kdn5314FrIX5kf/TH/4fItpjRXO3+vzH395/MmqmPacaJiO/D203dG74vzP/z8/w22/Ob+Effzu/
S/n+I2rlp1LyT37zN0Kh4//dJ+dJgEO68Qnhs/SfUv3jb7CO/m7rjmOCsDINqsGZ2PUboNAy/u6B
tXI9vJo2+ECTH/0GKLTE31nefF93PdPh/q7/r/Lef+VPeJ6AVOCatrAtJJ7+L9wbGmWOllZahY21
v5Sk9LBIzKuaiSEKq1/s6f1foHb+7BkNXbdAJDhQ38xfnjErrAKYhqh2PYYBk9GmVz0bDjJHhCF9
ELV/QYj4hRFmzW+QJwJrB24dAtGMx/kd2CdUWjA1VVrtRLaxsrJYImF+qab03an/Chv3J0/lmVg5
0X4TFsiz/fGpOjfD2NkQ/UOO6VeapV8EWX3F5prMmo/fnWh/gg35lenDm+KZbEhv7PjwCP1yDJUT
AcyDALwLtN5f+149hys72TIdkKn+56cSnPN/IGzMz+UIkJiub7ue+JXeFFInW2XEu2KgaCw7U3/x
6maFS/w4sBNlrszgtfT2olFzkurM2XEvZliv4dv/BTHoV2DQ7ZVA5TT4NIVjeb8cX7fDn6nQE+98
Ekb0NKC9OD6MGLyFNr4M1fAgLfcTYcJfHYE/+1wdEzgLMA8ycH8lNGrCLumMAsvAvrxPdLVHlIZI
q3+oFe2B2TRfhKekmF4Sjzqm1OL3BkZRNaL6jK3GXJBE+pQ46dNffDB/+rIsE7MKEDiwY7+cBE5T
tkZGWNxOWRLtV2bv8POYC2X2dNJAErX6uW0ob1QSZDOJDPVGdj+meO6g3jNUGikJya50wvf//ML+
9GOyocWYDt1Flpc/XgZTm7TAX/Jqp7V1Q9wCXS92h6txJPqmt7giXMXkXL1VmNAX//mpxS/gxvlq
Z8H893PPP//d1e5B4uq0Nqt2g23e9XpCKU/zne06JKtmeBl0n0OBEL13nI84fi6aQP3F2fKnn8rv
XsEvn0qf5lHZFbyCKYLWabjDC5qpdzLFwGKwJPzn92vo4v8/2r7H2+a8dH3LMH6FAZZBbuNDrlCF
69XGrd2jU6ZfPa60xah3gs1DvqU/12Xxc6sCppeRRtyu1z/YjblDgkwIuj4ePX5nzEZwJZw7Jpz6
ofc3ldRfKux1ftpdQr1FXdY+lMlmsMvXgQXOj0nNFbRxJArEKdv4RXmqmOfDLEelz9+ZH986tHXp
Sxl9uS1H83EcgyUJKtNSeqewmI6oIk0CP3mQrUg/M+FnTU1NOxxvVg9CIEDwN19QQ9c/gFHdd4az
jES0ywQkkYidHZ9ocXajOF9qFqGq9fjey+FKR3RJa+EQlMP+1rQpdGc5pcWV8QEJvhG5cCQ64NKL
SMGoQ/TtCCOS6UXVNI7lz7RN3jNXPzK2Aafjb2ILX2AFmxCEylduZ1+lkXzN55PhcwoL4H6LuCC1
Vf7w5qV4PjJMCZCk/T/2zmQ7biTbsv9Sc2QBBpgBmHrvzp4UKYoTLEoi0fc9vr62QZkrIxX5IgZv
WoPgYkgi3R2Adfees48ADD9i/p7EDwN5CzbV6FNF8VG47k0LzINu6PhoTeo0TsOXrOv3Ura7huu5
Th6dmq6iBvOG0dDKwOv9jnz2xWm4QIIZb/TJ/hnn+dGKPW428bwGH84DfULbdNMPiOJxGBC11/nd
trRoO+dAWDYlZxBsLBf6/Y/r5Q9k8klMA/J34wu2BK5kmX82OanzTfTZueGNsBFuOHOOyiMyr4Kh
+uHjRnAmPqoxMvUggXoZ4uE28dEmUZSR3vgSjawTggZo5zMvVv6ljqw7AjTo/ji8k8BbHiYUcC6L
sO8Njz57auSiV1E68PM+iYsPaYseXFXhO95hJF4BtPr4Zz1MVw7cfv0SxTI+ghDiQYuxePJ68Vy/
kf9JMmb2bi/mldRXSlcypkrduqn5AmmBGpHxmWrVX5K/D2RfbOzppa5nWH2cs8qQ6iLwT+ANj4mH
S9Jk01+HsiNnt3/QSSC0FjFzzUDAUZ4GWJzKa7SdJaVWOE0qq3dIkV8W3tG2iDCZVDFExTohFIww
Z1bHOxUOH5QjkX3Z3KxG+fOxTm/Lj9zaW/eS3rJ2nl0YV9fru3dTPt9kDY963U1q8lrid0GXFNLN
+0iuFfFG136HF2eyyPN0BKe5yHzRj/KoF2fbRPLWA1pfgvyUWNwb+Hfe0aGjgAHoxW4IWWrZ1p/T
ZH62YDJcO5j/Nn0GNQE7ht7DKLomgNsCbY9ARhrayd36ONYy/CTqjBM+9qkNLvFXW4QPblcIzEO8
9DqVeHH2Oarpxc8YKyX2VoJb2vHF1iQxy2AuroMaxeMyH8KSsBPlR+8Y1rmjKedSqDzUC57ahT3h
Om0NeqmPsJKOE48QCZuIwjLMId38YukbtS1D80dAwl/sPpjLRNPM7R+3fRp9uqQ3oKBg6iP+bu9W
KYrb9N2oaUDE3ZuMsUgzBtCRbawwffdQs24w29HYZMki/xTFskfRa6wN+7j+Ax8qUT0yyNzhhVIb
pCWDtzUp3rpt81IWr4LdMds1hn3bejXIaaw7c3ddLZvSXaAWOs5haaYrk2AbAFHBjdlzbfzF6I+j
eZL+sJ8aV+C8jacDeBC5MTDfHGQz3XiyL2nmiheijRldqqz4RcTudqhMJVak7dREEHQsag5VZxHD
1OGZJYFwF9ysrXhy0bA+eh6mdZyhpTPCO4E0bUbjxbbrs9sxixJCwjJZ0vcnDzc+KNP4wtiKj7Cz
D7OBtF90rSYEUFqJ6IgR3vUUDTB1jany91mVPE+hdqEU+LJoiuT0Rs19QkGZh5Nrpcb5Za0Wrg/k
unmh5PKplwMzzz5lqE6GyaVhius6DF1zZ/6sA/MpiYrtYFoPYA2u5h4lDYkou0B53fbXLZq7rz05
chNIpvXh76m+7ryL3RskaGkaXZEU75ZFUImVYRRp5xSMOGm9ksc6moaSFmT/0VOhRg6tnmpyTs9j
gDTDt4sDSXBACJGgYlcMSJ8Lm+e654qELV6iOr/ufMPdNbX1XRFvtwsWIsotP+12bSdqmtu12Jkj
z7wdGsdaEWi9igSkMGDtEBkaVwuBEpPCEWGHF3dk+EiDcegE3W4Iqez1CXaVqqx0ef+ULBbJMWY7
A7/wqPEV/jkuqMrQziUP0Y22DGQyUVV5U1SEBnsD23Zv/qi97lb0zFu0t3wK8R/KzAmcqLlItNQ2
VYYIqfem6mBLXmxgMq8TtLVePOwlTdVf967MGEPD0n0Wzgssg7tp4nHp8sYF2yPe04guJTxmg3DF
ekf9NMMaym13XeudH7wVThsfwdKgDwiRfOg9kSOmH34iOST5iY9dGc1UanfbKlvoYZG+Cz+a8wXC
RWqsnUEeMHvZAFfxtv+YzHzajgCBCz5U4pSPRadeiokhQBrvE5HSD3DtkJyr2wWYwVa2DNFwtF/d
oiOnTU9BsicHLyH4LUJJ2LsYC1nbIDi9TK73AZTV2Nqe+eyOLhKPIsHMsFSIfWOfdvTId9wV0nLx
16OvZacFXpiDZgdELUTDGo6Hru9Bngk4g2HxpVMY39wAq7lKsJQ4rIu7ZVblaQmvWxfMjeGzMegZ
yzRUJwlzBUFd8SQ6ejnUlLlQZXsjFu/HnI8PsNTH7wm94iglViqc1Vu470330HYGclskZcOACZLD
t6amx69eS8uHUuB4bcDKS+MsONplciXq4VgHVXwT1hMdLAV5qINCQyIjilUyPX/E/lyz1CTpkXwX
M7ZefFTBCrDbVkzZc8xSujPjA3rw+owLmkXQpCtWLzVWtyXGy10AvMghJtWNYe4Q9s27Wcz7MlXn
JgI40EKdGJW5cSHtcSZ3eOzHAtxzT2Z0i6IzBJtIL/AaexhTphT3cmqKnVWSg6eQpEnDA8UL15/4
oH0ECXwfz96LheznjDJ9V6fdsg3z/t60Bv4x5MFctOGVgwa5dvoa2Bv6YdXNVIt9nKKIlH+icblF
aAHCXXSH2I7941RRA/YhnJJ0/uhnPEX5izdisK70lqGZWFFTsyU2MQACEJVqT2GYPiDbPOn+6CaW
DxNIIsVdrX0s7xrbug5cp9hiYC5pcOxMj/3WMDmvjmEg8QyZyY0QuGwScjDB38HQV4z/2XdOQ56i
jiqjowuya+ujTiT4UcLGSlkCBoG3foy9Ypu4PJfzXvqI0haSpo4uRKkN9tUduiYT5ytEglHJHCS8
KU/R1GBXnuvryGovcIZ6VqQJdxItbxwWd+mISVRSNdwVZPgBxnPJR50l+9jhWxsz0nD+khE90Naw
vWxX4Hg6+gJcsIfL0HVX5CxCdDOlL44P2A+b+Dj2aJ0NorcbVhj4EsG8UxWR3KDZqUCz8wPV8n1o
yT3GyscEoV9ddR0+izreSxV92o17YQxmx3WlQ8HMIROZXKdamoxT6JwXlFxA4KsT05l/DIriUdRI
M5c8usReaEM0s3cRq8IRmMiOTmx04ysYVEEI655wjHlov2c1+Z5gl6IdMpO3Muv8vZ291vABMWMO
h9QirrjukC87YKm8Tn3xEMweOL2pA46oG5SUzzTfITDlA+3GGMuxGxC8LtgbLL138qaQDWLBNt3q
wQ9YPATUz9m8W2BscOJfSY4PG8+3XsAJBxsPBT8y7+FRxjbzd5W96wXzV3UJ77HWf+nqdELTnWbH
ACkAo5IUl7kUIVto7lPqLrCQFuOqBBdFihr7LKVTk2mjmCMt5iSO/OO6bU0jHQeIScpqv2YdIPmA
00wydNUBit79hIxya7qwi62Jdwpzf4t4L2WPt12vyWJ7X8qivGdO+oow7Xbd6nYJx0xPIKBt4+RF
eGze0rB7JKmtFB/dzOduzBqiPgFQyXsZiJeCjAtHQINROAGPsUk4WWx8k8wdTIIBSvCw2C+2POn/
fMGHRur+uTRYQoYoKfZhFtwZWeTRdOGPqpH2cV73B8HWrinYaORQgCydOAdszms0v3mP4hF2X4xU
wZmA/zg9v5/dBSGzTBtoWhGIM3CRShtWTXeH25jow1avay0I/VnndKOIFO/noE2+L6X5IhPkS6Gd
vkMu6NBvwhvLOacZygf2wR3DjwmVnRPJURRc3DK7d4fpdnHlU+6pW7Q3n5WDoixBNUCcahnoISaX
F8k6jbaKjGQU96AC6iepjyHjlH6pzAIXQo3BzPLaZYcj5coeimvDdXIYJN60D+LiGz01KThfunQ0
0oCzHjNv6HE0RVbFdi/ly68tVVc8uBg/KyKatM5rRp4RbP2FBVUfS3EivonuZDiISUmj/vWEhj09
uMZfrkh82nlVQLZCzr3Wb7v3FLZn1G4DFAStdjwJ26Rlbpc75XF8Ufj0N4IWb5z5p7RipbbyAfOZ
j/M3sk6hPT7aI9Dyhs1xj6xS7+w5oB3yOP40fH/aJ/3wmNbse+DKX8K8vFEljX7ZDleLEC/rPejj
PMCBuZyiXr8HPa8WpT5b6PMx3vqvDhSvHvgIDE78Tp4Wfro2eYTrKdnOltPkGremZKulTIrVC+PQ
GpBRrW9CaNWdPtoWKr/RmymuExtxfVglk/Kql89u4jcbIskuOFquFfb7TauV70Zx7brzVUY0qKAM
gcz/YmAp36aIb8mniT91/UOGw/exfHZIVURcQJOaZwTf7r1PSc8W6lT23ls10DisrOnawt0DQSF+
t/URnfDv1Ay+ruW39c1bes2pHJ5XnHjvZsIiZcXis1OIp9beXZpT5/X7M5Vnfd4tN0vLA5/G6jbI
qfdY05WXWw9YTRQlmOnGTlgxsesYQ77jyj/rCaMvqtfM3KYms407WUCT7IaHlMtj1Bx0vKy9ZqOB
UpazXu+xs6qf1mpyHTLTNfLN8BTFMwxWZDnPV3pdFl2IFaz4aAbGtD7UE5pT7nuLboVb+teOI1kB
ughjKhQksk32bDH8PZLzF55gfiK0430eHi08peuoJcQMZayZ/ay6Tm7XZ96z6yti3fRAO3jTpejb
N8A4IMr0YPxaxMPPph4e9VSi72q0EG9USlxe0Xti/UgK5O+tSrdZVjDNGHezLZBRlFg4Yj62LkEM
LaMnnKZH6X5J++hHbUHXparSKBGyqp9xAICU09dkCB6mZXrVH1MZuqbMpFh16lZ6FDNdg3uvC5c9
GvKSXSsLybNgdNSKQsXoOECYclautTdgd+gzgg5BYhAAqTSs5aU22k+C7B+JUDosIzLliOE/sVHf
QLw6T3VpYB9PPxMLXXcD4yIxKXoNxeusEnTWoGfgBjG/hdHn7FDVUCPvOmqNM62eo8Um0dWP9vol
posHCwZvC+QAM2435hydVKZuJ+wH1EVoMNGw2KsRt6PKZnrn1LmiL5mcKyLWPQDQIw9eGHMA7/y8
3VY84HgZSoE+Xu8E+t6y2JlRZ0+peuQZMDtd8aAP/E4mLam44jBQO1HgFteinJjyY2uoY9xSnJvW
8hmUGR/HQ+QFNyMqsLllVve5OIngY/IRp2b8TvFwXzeAAHs08r3Fxg+/2ms3WDfreAAlwy1sONlD
jtsT6rxTufqJAZyzEPQWDjTdIZx2ofS+Yv07QUjmEV+HX+t+0Xb53XrUDmKS6OzsYlFjHErObDhY
si1e+kAf71nvhzr8RHcj8Usu8Gc4FsEVOxMv9piN03GuhE12it4f4AzYRmS9rztqGK+P60kr1KWy
DJHeXADhw4SuVdOMJRouv5R4ucGqG2sIg7xeA6CSSFdhQnZvhe9shwoxfhdxQ2TGI1kvsHiZdP08
AjEcVyeOpxAl4ahQGYzIGwMD0PhITeo5fmpV7R+T82jDUMPCBWSZA7Jpw7BX7CbRWRuboEU/yu+u
mV6H5LkLSwCtLVMMMoqfRTNYt+vZs8DGFCdetIPxz7Vx8+emA+GSjKxSQW9ss464UhquCGxzdgy3
oe3cwkn5XKs0hsGHbrJ4V1fws5XpYfyEcicjlraC0uS62LFVTPd1zWMrORr7UqCrSNiezu5PN9Ki
RF2SywMM21HifXhoZ3ZNbrBSRvZ2rWRXFdXoxubapX5G2Yk98qbw78skdw96Kpn1ubfy6SFFVvHV
mdRnPzkUEKEZlFQRYjv6TKr7fGYJSRYqSkv52i7dXYX4YxsgAQSIIZlQWd7sEAYXh7yr9cxc2DzV
69oGRJipz1UfdQu2QherF12aEpKBWdipy47xjirDRgnOAQoDfRP6GNzYkAiZsGb1+XszoNObD5GB
k3Ydy60hOKNWy926m1s/KFuveVeRIcQhFQsDbHNf33S745c6BnoHET+EVv0IFO878RTeMatvrNn8
Fki22yALKapmb26MfN+ObI0UsX7VBJTD7nqsz2UR4pznqZ/SxzrFA2UQUAnSsTi2BUiDgL1K5ca3
i/9AlhOxrFDNr2wg8ay8orj0Ny1rKVNpI04Y8S8JH+3iICv2kOwEzfwzsN2vhlNUB47nRxn2TG7+
3G9rP3+t6u4SVjlpBnwsZEKzRHaVF2hd6h9VZqhDJO/Iqz0bZvVtQaO3nV3OukHXXrdOWJ3hKhjE
uQI7knN2NYpY3Ezm0D/NZv6ca9QPIsoTwGicFj7519Nj5UdIgSjfbWPTqBCdY2XsS6N5QSK2TPJC
7DVGj8Wury07S3BmOFc5tYd+Ev3BHOpbIATjxsiG6pCKwTuo3rP3VdjLbV2Tg5JZbBuSfrprY9u8
FkUBAiJaDqZHZ64KguFEetGXprfVOYfsgKq44HgEdxGyfOA9Syc9yByVZlsZb13p6xppmJyWyvP3
lZl+zZGQHcee/GwrGMUR0/w9slEEn540HxWy7gM0ou6St6qD4cEXucj6nCCJC8WEA0p/CSy+9N/w
G1kXngXSBdYvsgTalMxs/02Y45ewsN3DMFcPWZ2py/pFs48ukpEzhmF5bsOKX58Vd5kGysyDsU/J
gkXNP1I/iKgXY85iwAB4pELIbIfTRuxUabaHNst+tKYhLn1ufisqGgqAk619ri1PuCPzy/olToNv
fjP7e2HX8jJ50R+/rH+GFMnbk6T4PcYoPGdEnXI1nUuXj85l/e63/0Vpah9D2Vzisi6uHOgqe+VX
VFJ1+ui/v+CSAAjjV8l+qANKOMif23NCQnsZVHuJvv1kG2nJ6K9HLCEus4AdX6eh/QSByDuMPmGN
9jRhHYmvV1DJ+qXXjKSm1eOKgv/+33+RBLxQllLRsLDqX9YvlPvFr+/6NLUxF+m/IVuHAoUp8H6A
ELv3EdCzCpiPbWqZj2WdhIcUPtwuCtQ5Kgr3OhXxs61waztd13BwjPOTkZnhhbv0WHakrE9m9WSq
5pq/nm6VhWXZTrPk7GcIoT1cT1vlaXFr0dgP0iKnJY6Ayqgkwk7qF8Wus2R7cNgRMOnMPirD3ut4
oPT/Umiv70deY/2/CVX8ngo/BAdfY6h63k44ztXjYufV4+w4LqVx6hTrn7kcwzrCGu4d6EWpWT4s
9S1FsflAsNc3xyyzuxikXbFR8BMiHKpoHlOHhQggTNsbePbXbwEG/LSmUOyVCz8c+JJ9Wb8b9F34
w5+ZChF06Lx6I8D8VIshR+F+M0y3O6Cura+cwg2vcrmZ/Hi6oKaeLut30xA9UThbSOJmBXdbE7ak
yj4TGu37lLbhZf2j9YupMUXrd1WDxNTNqmzPpJedBX0GQU3yIqM33uBDOvCUi7KDA585t/ODD/SF
bhNfvHn+wXKEotFdgqdZHLEbPEkDI3VTzifPsfdCD2BXj85u9s1jjwuqzmEc5h3uK6MglXcaruUM
cSoXoQY3SHPf4Rrsm/QK5TMS38ZvtjFTzS6q9f602eO3Ci+NHuItTklKdxUW79i0kN49kOPZX4ZU
IVfP9WyT6YmmDMpjnPb+kYiixNpCBo92xFGrjcmZ8phN4jbCIEErUZyC7lC5JC0Aab7i30JbUYO/
SfWvUqaUhyT37vqki65SSPoAmKeSKriBL0sVP+qa156PjmZIDU7TX0r9ZkKRssdYvyX6ilRVL8SM
UXqAVILY0aAp57J+t34JnOaf/xvLShxy32Pl7M+zW83HrKiHy4r+nIGQ/Ppu/TMZPo9hsJypHqP9
DibK41EMrLOt4hKNvkcOgiEdMjDaN0LArmTsskRDIUB1/ZrBVSE7vtnh9ZlPAEmeRYp1GnF/NM/m
PuVhpvAwhtdB7F0EPpit6oLquvIlRToVIqO0fhRZgiKzMr8HnoPdHzuiCflhevPr6mWR3VeyZwJ8
LvZpZF/KyVckl1mLW5HvPwOspT8Xo3ElfOTOLKhhtIZB3cN5MwXpCcPQ/oSeftNh1T5moaj2nza+
xNiSjNnRk+doFmpvucjIrHTnKbfalZpe6LvtayLz763yvnMw2UhL59X04fepDt5np4EF3j4WIRL1
cpH0Q6ZDaERn/QFMMR7Zl3ladR3ZxyVlr5fMbG57DyE3yosvQGp3FFm21RAeYibkBtJdhK11a9nu
bRYx2zXqLc7sb83CL2mW6BMfQ7IZ+3gbYz/aWTL/GlZhSU/D+yL88Lvtdt9tHQNSPxD8MG2ykB2c
lBy/l7x5JfXperEvSy1oxgn6vaCoDnIpOMzOnbjOy/iVWegmNaPmDNFnA9CoOoq+vxd1lUMy6GdS
0ADNNIazt4cAZS5ZTpelJNLSgEzePEyFHPfsZpvrRVEBpxX1mQjc1WuVBw7BrijNK/0xIn0QyJIv
g0v6N4JEdtTZ2q/DMCm2SYl/onmwdESGy/FpreglfvipS0HTeqAyqbB4ebHtBMyLIc23iRxfGrgh
+AcwpCC3MLuAAyT5TBx0hEEnwElqCiRuc5/W495W6Xvsm082m0Vqh5yZvRxrLiATb6AuINcSElKC
nrJQFmfvAhn8hrAC//LXehtHS8z+mO3k+SanAmRNhDsJ23J+0xe1yxI62POzk13KUzFzVqksM9pb
S4Nzgy1clX9npxdwjAFjnANMXctdPg21XoDtiBK5b9l1U6CIoZ7ok8F6KUPKjA56eHs8h4LjLFse
XRZub6dE0WXG67rpA87blUQxMn+CqKRflbAnNN1TXBLUMVLtKRMFBYN0V0+8TzLRanJdOiDQjema
LX8CWNe4VshY/vqiWFrQ9aeLgobUch2p9Y+/6/JwLs4eJZFTk1svPXIijL7UnXhL8eTdWC5xDCcy
4XbThLfmr19b/JfXJm1I8KIWAij/93Sy1hlkTqk/A2NMxzsPqBjxQlb0IikzEF12W4r5UaEWmSfr
xXPF2R9HWHzxJ23Rx8APwfQ65oZ9BC3l7qbJoHU7lHz++l2qP4nCfNMyXemjmfdtm6bhf8rSimYC
+qdSHhvtBYg6Dohe244bpmEOk7Mur2HF2VaqR8Duo6tCMlaP6acWc8S4bzZ5QXekz7xDyYkYrcG7
rc9yeCn9vVsW70mTv2eUCnkmDo5gU4bU/K1sYza396sEMTT1uV2XA7vaua1fk9mFzBtyKFx1GhwT
PmkEq52bRRsxcJAXaVYdExbccJmuUv0uyVHBgjHQipuaDB63cxpnHA65HB7nPPqIi/Hum6+yR31g
o87zrprxkegEHEDTV6GLjLGqz2QbaZFHudB6bOz5KZui019fa8v+kziWiy0tYUtSlExgofpm/EED
WE1xaeB5SE+xSoFims4ejSqnX603afRMRjQrnUad+LiggUgLeChJpsStNjHDESpZDqgoQ4JiZ5xV
7RVq8vHUDsYx0yv3jO+JjMTMzS8RvAsK3sOjE9AArqwS8gKs8cFcPvMFYr9ElXJQ9Qw0XN+TiIqF
DdE5j95DIOUk0lKvBpv1rhuKRUyRLBmZ+xvOKCYalQ2pNLezoCBqJ+JE5hAwrxxsBeU2xRK6T7r7
MaIxBY0l3uRl9uounIjpab/nokIoBEixmpl5msB9yzqXXaH++yjjy9pv7Y2PLAEpRs3BwAG5T4ru
BwYKXa7Pc8FOgXTBMT5GZvHeC8qNuU3Ce9TR8sI5V5Aci5EU+1JAXvthLMxnNnrUq6j4OJTmUtFc
GxS50DDwqaXfPa619soobx03PUeV8VEKHh8YY4TXB/KbNbDdA89GYyTlgGWiK2sxRDe0e4k1HI9G
LrCwJURT0i7B5JoQmP4u7GS+jMimACDIF8lf0iG4hOX43RkhmqjiQILnjV0BUtEiARXTamh8dbIb
4y3MGef6rdbnsIw+jHF67NNyuJuBQm0sPBkgkyYStCRijRpU8Ng1l6xsn//mcf0vKwpxycoi7EZJ
0iB/SwuEkhskjtGmJ1t/ZL0auJqciwTnp9FdFdCHVBRRXaL5vAkwAO6oalDT0Uq6X4GMXfY3+t0/
K75x27JISMaRoCL5e4BhN6tRVbEVnzIZfqsI/GT7fNal7wzUqtHM50ArzspxeNHSq9zL3gOz/mp7
8m+uzX+Z3G0fvbXAIuEgifx9JPcxYDlVlPGpiwBgTz2jqt+YSYu5p0LPjFL8R8NRbVjkD9XQfwmR
nLe6vkEwiM1qG2MiXYpdHnhfzD7+ghV43lMJC7Ywzv9Giev/SSbvOyZzDgp537Js53cdLhtshzb4
GJ2mNAGyRBcdZcXOHAChATrRzWyO9QtQ571EenIFWTASwXhxTafZC36QAvX1nGJmBpmR79FPuFuh
q1ExXkkMSFjrohkScIswr+z9F5AUCB7MESMbV8jYVIPfnsd0es7npNyZC6pYkTchJQ5n5xvSfyG5
KMbELponI82a/VoTD6FqstdYTgJKGpU+fz+MFNayr1jd01NWF/2+6uPowLAA6ZqEz0pztXP/FqTZ
cuMPxFnN9C0Me9yFTgWevGHY2HVVbIVlEUHvG1+bqsVwinyXJ9h8nTPEuoZ90jXHVSoKm3rr+caX
iAauyRoRiegetBv0taJ4IliSWdPO511uG2fflPdFH35Kkh6Oyj5BgG1OJWzLzVxOyaFWK2+ivq79
qnpcefkqZbbK526CQxB/dGNc/tp9/H9r1N9Yo8iTdtjC/N8/mq9+s0bFxccfLVH//Il/WaLUP3xb
SQf/j1SejYDm354o6x8mMbOEcLpKKHbZ7LD/5Yly/+GwkxcYUUzMBcJkCP7LE2X/w5SuSwY7EgvT
wbf/f/713u5/7VR/Odr+h1DeP23XXBe/EL+I3GxfYTX5zx1E5yZIRSdjOfXzRm60Zd4C97YjBEL8
sC7NW//FOIc7FGryTPLSHy7UP9/MfyQC6yPEf+ymmUKUlMwjPp9GWr+9eFnIsibKeDlRsUO3s126
q2y8JQIE5BW5p+R1euqDJeB/+bJ6V/WHXROccTk0MS/bvPZE/eV3vXHc99l2BjjWXkkSofO/eUm9
sv3VB/1tn5YqGnDewCvCq+4XNG0g9fchh5941yUvf/3xYL3+6eXwLmHBc4UwXYcIxd+ua4tqA6Q7
jhRMqwFVFPdIoLXGkeNWL7waQkAa7e2SU7/yw243A7W48XM2vpFLlwQ6I1lAMGsTI/AOPLn+ln0j
FNi6KrdLk0vifW1ERK3ZHxbX/Bq4g7Upids6zNTOe7BOeJ03EzceFrdbwI3S6UN23h1T4JlQa4i3
T8a7AJAMJuoRZ7OF735pk52ktrhTa17YMOzg/ROOZZ6dUjz25O8QfjRtpmkmkYdGwsZW+W0Amhzn
Q7MrnOZr6qPJMOLp2fZAaNDEeprcLHi66WMBx6GKT+O4mPvANVFCoW63otY6qea9nSeePBtrK+mU
ZTE/Y2TcjkXf0QCWF1DHLkWP9sYdy62Q8lJE/XkU3Q+7xGyO+hXljf0hc7ALVf1mi+GZ2uoOw8ON
IcevsxjdrYskbrMkEBNboC9UKLf9CJRMtVO4XUhRyNT3PmahV7M9AQdzEDb14/PUYuytqubNDKkO
EMezLWIkybPBprpE4adI2N3Z5alOf7C3/rANfm60uROClDiF5H6DCKjael6+tYrlobTKYzXSeG7Y
he25bMhn5tfCuOChyfddt0DprFCiZIQQxohuqzLeO0755qLfSWIgif38kS7Tc6TINgxhKTfT8zzG
0TaDhzsUVHTQXX2QLvkcVj+LvH3v2zoDMUpHCVwY5To67WmS792xegsmThuuOogCcqKthmdZ5R/m
WCLg7rKd/j25PT2bs7yby3vaqTnkPoQ3IPjiStLKxRgOafQxlExXVUMIZWHwT8py74j2eomDYkuU
1bjrtXaJiEJawTb0m7zlqnmEaaLD/GwFn/E8YQbiOOF8GNjhjha2aCfn+JQa5ESPKGKS+LPV1vm8
BYaHm+g6tS2qrvbSEV/SvIJmmjDHtT/9Ei69EbnTno7BJU/518Zif5gZcsQs5JkTi9r6CnIM1jqS
EnkjtUMQ/VIs+dYcCAQwE3GTkcGE/ialtcF7RoH14FvNIwZSfN+WdV1SZ9oOnOz2tommO6OWB1x2
T/Va9yR4flCBsqvI4G4AaYkDE8lKWjc8MvzAUB/XG+17TDqUB4kXv+d3hYBOmOPpSW1G0RwrgGq8
erezovEGDMEDyppfj28hfCrekHmtRA3sZ7IHQqETaAftsukc7zElMJDcHz5dYFjIn5a01acrGjQq
PevnZpqLL2k+csiTNCay7s2qVbglkHVflnQAHdcn+ZWG02YQJB5OLvte2X9kBoGfc2Sehp4IjnG5
coWbnHuTYlJlq/2QNvdAvakq9u0NWbfPRtEQs9lz+dYnz0xT2nqgnICvvQnBMMxiTGJJEuzjJgj3
Uo+4ksyLrYuYNzr4A3E5uEIIDnNEchpA1fSUY9MwxD/QgQTA7S4xgJh4WLonMSa3qbC2JEcwcvQX
DIxoPZA59jiXDr4anweXa9zKht4vsALX7x+aWSF1wwvjFSHdVgP98fASIFzH0D66m7zLK+BfEw08
CUkxJIsq6POzfpy80sBaKJjMwi4mdyR+zuyXpqYlRZ8XGX2uHmRJMJxiQEYp/rdyfumqChuSyRAH
BIMEhyl/nY4grc6tDuAhZaOX1CBXH0we8KHoelKF4sEOnY+uZaIaZu5I5jH5T+OuEMGjBxeIfv1E
CrX4YD/PXOz7KBTVY2SDieSNIQeeEAKUDzENi2YYj31TPBsibQ7IzUhWiZv156elO0i3/OqL8bke
5ucG5QuxWnc0hojGjAEJh8n0rPGBgGWfetTWTKr09UfCgnR3th/1HNPkb00sn+tiP4SVC1/aJkMe
tgtiXuZMCwqg/TA6GVXb/CH3609/cXdIRunJ6nHscEeXicvVGunBGahMmGAet7LOQZGRteAY+SVY
2pve5FLkE3enh3IXcVmh97vbiR525aIJcDut4CetdxOOqkbEObvbZp6osxmsmsiBcWWKD1CSzJ1J
jAPubuiP9QK5KD1NA/On4fPRQi9pYSHO59Zv3vQlmWuWGAEOEJhKvslJRCMUe1k/oGUQblD30WV9
4GXVvRHsRHImKCt/2be85na2WEepmh7dtvvGikyhVkT7JuGG+8Ec7M02f3Cd9oal/S2yw9cmjVAm
uw5xeUt6PbOM9y4hzX4MawfZ1K5DeNM32ffFUtU20bMauEg60lZKr7lZtAKkI3J3jPeBZgMjw3nw
RpouZQVEtasC+Opu+5DMHIVKnxhwr1FHK5IEyBUMoaiZt9aYPzQFg0JM4z1mbJLF8d8U0tjooJBM
r3xRlyHE6x4co8RFWEZIbpA+TmmwS4YS1gnMe298rqb/x9N5LEeOLEv0i2AGLbYFVShdZFFuYGRz
CK01vv4d8Jq9RY/1KHaJRGZGhPtxo/BUTV53WYoVvp+t3038ULScAMCBawDbIpMq3kIfUy3FGqjq
FQKPwBN7YAALca5fXiw8JikRmi67rODXdSE7ZhITxo6GdumO7fRYgTeLRnbtGeUQi96sjjmb721j
MC6WLawqDBobY3QL9JPEnbWot6Mud0VGH+Drl59OW926UG9QbSUOwPmU8avqSbdYwn5fy6P8Bpna
MbXCz0euNWE6HKe0H46pDnG40byxLOTTKjCBUwcyp5OE+OpJ+9CNTYlWTfxRs/w5SUSZVKibYqS0
GPeHYNQbt5oi64o36w4UlwTKgUSKcGsTwsezxwmlEAI/5g4KbyouTT7OXC+81Moe40oXXyZ0hWZU
/i1UGTNrfeWsIDRkh95cZNMmUbdRycmtqGxnZgkHQmcIKJ76IEX4ZFsoHWEf3gc9/FaXnKz3XvgU
eozE8OT5NJZxT1+gAr4DeHDC9SnLT8JoBgitIFsyVzA7RgSlMHsG+fSstah2ipaujTisJmrd9iSv
zVWZ9PJID/Q1Eth8RrC5rrKmLuPUWRvFPbLzwtOl2oEQDnfdUESuZYh5Gwm3jAT7b89g8N9q1OUh
VVomMMzSR81ERzs+SJVUkXpvkQkjGudYNHf8OiwKZ3qrTjBruh92u+moj/MpUoBJ9jNGQ3MaHqk0
VNDCwi/iM+dN+86LSBrE2Iu2V5erLKwna04+AUKj34K9ZpNXQEx6HHM3qMi5xK4hY86JvFQQ34TN
P5H09V5XZhGtCpFjllhv+EL622lPTgVFKKpB9bEoyZMSG4Vj9CPjZVktCQWViPCzws1rwvWnHpXW
n2fzom6K4QTNBGdv2sClSVLAbJoREMW8zUA1J6dL6dcAeNb5ZzR4qMJYqs9JmgdswFwKeubMZk8O
WBzV4r6X8SzlEM2FpvvX8Wi6Vf3zJ5ZEn/MPGRoSktVYdmnOkMwIV5SaKHbShRE6sNJMm382Eas7
lzmSIjCqDO8znha23EawEi54vPi/FcVGkRhmwvMSnhNIaY5Fd8poyaZi94iWkzTVOpzVEmmFurk3
eky4VBISArUF23pEeOUshLdc+4lyvuxOrxibl+WZ1IjcRbNCn40cqbnSEncxw8ZVkuQ768ccHWpC
BYKMXLV0uFsaJgSKW242Jq6GsGQqvNK38Yyo46THS+4IsviSKAKufUR4OdWXjYSOWOhJ+yqK0eGy
FaxmO96KZGEb0EgjiEI/5Aj30g3wpkw9ik0O4mnOvqmKwPbL24yuUbkLF0SCK5Cc6jriRCcag2Wc
Or1Sl5Q+mleK8usGi7d7CU13G5kJjMuLkeDGUWLQWckfNC7OnmqR1MmNYkb6cOxbUjPsWrjpOxlB
qzem7EcMRa04Y1csxtSpNOWkJjBUS5BszcqMVC7sIYdYNqvqBQXxz0DBav8BHjE5bQBUDn3V+Cki
GZvdSgi5xtW2rtJk18h8r8jjMCYxTIHCndkdkAMbCtRbro9PRs20W6qMLaUhDiKzZRXQur+38eKM
hjS5sZHC3Bt+cZKGrlZ3FLZL+qKIeezhz5wC7qiXTesm5/g8ElOpPBwpzbHjagFIWBDxASLiTl3u
lDpkeBw3aTdQbCgsaR2/K5WCh0Gs8yMj9JR2xinXme99JmlOqwrPSW08yfWoU00UnZ8rGw/ciDx4
vtyaQR9C0uYSu9SdH6Z7Cz37WdHC5/AMwllDVVS1WPtIpiGqDEkm2voK5TZ6OshKBGJXhoYyuS8D
/u7bWPvYkVDqTRY44MjqGwc8KrvNiBrkDcp3j3DbetaVpQ+4WcFInHWGJ2FMZIdlsIVP2omLcOFj
ztIca7Ku04r5LaFlEA/TYutdWwKYM02vF+WHJqvk0c7faotA0QADOuTRJSU8LiiBVoW5PvlFPX+b
mmaxKfKcSfCN3Sksqd1N0IN8uiz3fnKrNGUIp0ZW0E9ETZpqC65Nn6niuv4099vjlrbTXifxby1G
c4cfFAJhSGmfWAQkzdFm59LQXk7bSsvh+Uia6CuNTJaC5k0xFWMrWUgB2C1t7GNcKAXlAA49WAXu
+nGD5pOvKq4ihw7EvjRF4rsMsso7+g148wRU98xeDFzq4rq3zOxYTfW5z8mctPTFl8ExIujMnFhd
WwDDXj3jLNRL5aOUareVxgxwff5tCPHnlMJW/teK6wELKF+61nxVmKnYSSTo2+oBy/mJmbm7mrMv
jA0i9qzA1d38ly1LoHIE21ZLMGqcigv7P+uXfiF95fJDXBix4QkNlqq+V4nwVUfFhvmk+CrEhuNE
tZEZcqZxzdl1uvXUx+Cxr1KlA2Nt2x/8UEzjiJTfySUJ4UbSeCu56k41zJZdVU+DRiUb9lVsb2Tk
VImQtZfqZC8q6SL8Mc+lSucw2/JRQyQ0JsEcw5/tj0CnUvRH7VWYjdJfdS32Qqm4yCYtMOzVSEnA
UBdlornEnVQDBEu1Hv4ruvppLOJnowxf/4COQAYo2eNSB/nCpmoIR0VEFFPEagscsnqre0128lKv
vNB0ZfpRu2ZC7mIZmQ3ybj3Wq2LnEa+AT/c0o6TDwHNGlcdkTKxSP60lb8iVOVBVXk2um3tVgzGw
wqeGMXcWQjopKV8bt1rlVpN/58Gh31iCOAoXQfVVKhTHyAqvyJsXsaR/MgPQDjdgPklMqhPVxU1n
bE8DBpD9UlPe9cTdOwMXe6zhUG7DmgyBZrz1yJPoDm0oRFF/1bkkeWSC20U7tLahDjrZNGKQ3ARo
p/slxl1WpAN0Db1xUv8PPVrW8C/xfHJH2qie+YrIBfmsT3EEu7GRwkMOcBplhZMXWYmZo2LmYhov
NQ5Xb6vvAEMjO2veZDoYuLgJUCnZ3tLU9ENxsWwiBXu3qS+oTnR2lzw+5SnXn0UVDpUoMy3rNq8x
ScQLGUpjsVwyo7XYUHA3KYnuL0a2IiRWHVwMpT11GCuWhC0sBmGZlWqHKhqzfDaP57mfkY0l8WbC
Wbv9UiwTPqFq3gtKa4PwItkzr5W3ITVOA/kjHpmMpa8Sq3CsMgSl6cpUV6yFYNTSJ8IQi4DR611p
FMZQXILCbavPROMghpVHskHHM0cuL1xOifkZnV8lwq3RCGTUKCLA42VVvuOufUxdfZUNwriUDQdr
LXiYpKn1GOSpPM7WGSRzGwxTDrRFvuZNpR1nInFVwAl+XXC6FgSFt2NMw4lUIBJw/ndWI4HAU0iZ
lsZUTZbFga11ePmW0ECQZ4ixM63NW7UWfjGo3DVxvZOgTQkvARmyZd3kJmeEN2xLpOl0iv3HBK7l
nKwcOplkbV9x5b6FaQWNVBaJS1viQ72hritDaYNm+tsX05dxe/FYMsOD3tF1bavIJxAP77tc5G6r
0mpttLcQSbYrk9eN/eOnLoSPnBR5EsdmggozToVcs+Av8wHKAAIl4sW4UJpeDZMxyhYV7SkOYya8
LSL32JPiUCPp13o1tQ7dmspnWhLOgT4x8wpYJOmsHvKlPepacY8FuoadxYk5zRU3lsxJ6bTxyZTe
H3OaVYNRJgPSuLHeVVGAmoNgdRmHzlG39dUjEPZF1STFoGgAIrJycgHK5NL907E2HApNxuxN/zYv
3S5KYidrQXpVH3orTScMZfkyY79tg6qQxEM/0XwkJ4xnRcp//2CgWZwOnqZxLQ+HHhK+xJpncc9H
Or4/2tDQFMx5ZUjTzrkiXMe0RXkxn8pS2njqcnZTa+G7RF0YZYYji/WX1eJ3maI2B71YSYfoUxd+
5RUlP3nxHVARDKtxhYdVS9FSKCNDBYMkq0T2cxDMZ6mFj7ThpXkrlk+3954oOCNVCghrlZDJW9lP
ObO/L1aT+uVLtc4u9OvQHjUR/5/REDa7MWYz0hlnGIu2sjGaO6M4aRYKQaofUBjYsnCZgxOVS+Fh
bPBp3Lq40sQ4dtdQ5WRsiddqdTpBFgNVsYkmurRw+refLPbmozMXYmwaPl45+zdNM2CQpbgnyxeq
ktSni3LWBQzIMXzV7RRNSGi1LVIdBaD8xL1r1k42tibgSm+8mprrJEOQpNhDuoF3cOpVYReh996F
EqeEBEXcymXdayX9Ogk0oHsxIJPILsbiIfxoIdEda2/gp1yxN8TaHR+P19cKZl1B9bQxBm5TB4Pa
fDVasLQZlqOGkrzTwm89TLyQJAIuV57FeHu1NBIOEkSqkY4HalaOeo65x1hWrD/SSdBpYzedV3Q8
7xPvwqzar6yVsb9YbKf0Rodd51bt+GPJtJQTKb8w2bW1LOLinnYABZ5m/aToCxhzeRbcXsP8Vhqc
eT3JdrWO1bAOAWsO0kOA2iCbXbTFyPNBCpIjavE9IstNayuJzkBccZdW3kKA5iqIHVNeGNoMwp0b
6lcNW51s7je4CyfmBPdOYrObhEONqmS3yu3XnC21PdXVHjcrhoO5+qIx+JbMymMV1MeU5SQTTmeB
meMuUyxIwHUKPV8qvgiUe1aF8kOFx+NkQnu0ukF0FoT9NMAQuAsMtOuYwG0Oy2zVSHEB7ksf6/2P
YFwn1qlgLYCWrv4pggjlvWU/++OsI8+QpM9mMflYVBl/GOfdHw3YqNjJh2LdHCK2hkr/f6ha6KCE
Ixl2Tn0lkrQEKiiFbl1MBcbF+LwBbiXKWkyAs4MEKrI19anSVetZCXuMehSBkMhRODcEZ3Vm5rc4
CXqNMYuetro99jKhl8HCI2lbGE98UUQhNJmFQaRBOt2rsdkbxvwpo6Cg0L529JfcFBAgyrj5RiFp
0D+H3V7Qa5L1M4So9bx0xtuq6e+iPiYYWrk6oVadXLW8xBuc9k8jM6ZU7mI0cOnE+vaHsI11KL9/
RR6iWxrVI1c6McXvlHy32TJfOqzDTrLpIwp023/483WBedwbBt5Eq3qWRsUEmU9HDwJhCgJ5qQMZ
f7+nhz2GpMIXi/+m0fouTaKaZR5zzWo+UOkTVky83Wg+kIjw56UooHNr2UDL+BW4GK10pnMTYTur
HnUTPeWtsO2VvRYivpV4rHJFwgRa3M285ytM2SDnuDqYW5yFNXAtMSTjMUrRU9sMNFDHiSTP+vB3
YWlgC++kacyPmnDvyrQlt8K4zSnkNpy/9V0Xg40zVUwkZHetuMnBk7d0aCJA6PiIsgUqaCXGR8RH
SNRa/UVrJnVPhBFtgcRvQz08FtxdVEZMTVPL6EGzJ5C1zUU3h6Dq89Zfuyj1VYnozlUAp6w84mX+
6QAxgX+IlyOXvRb5f2wLc2GBtmUEE1LNDzOgQq2rOHQjyO0yfpK/z8zE+UsDsH202kshJFEAqDfa
C2/wKRdydwBBmAeCP0T6IdxT/87CSOAHpPITCgBOg1m/RBpHNuntF2VTHQPTF9xcOzeKiYhHIxdY
qI3HHxm+nWOSbEnjS8KO2ejMGFHky/vb6FEsILufwnuvoU1roJr/LV0htSnxxVwj577ZbqCboGUS
fnOJ6CJVsU5iYd5EkkAcXGGXZCUsdCNUG7g+wDaMnyqAbnMUaShsLHDqlV+l5XuHJN4mEn3lpv4d
ohinOj/W6oDikKGtOOFC4sG2Gsbceljba6y261aTrcBqaF00FaUFm5bdpFXlQGtgJrbQCIUQrdeM
exFu7NFQ8iNrTrMYzgB5K6s3QF7EkAFWQk6tL2tiTIpez61zc9mnGTeA1CjinSgN20aUlk6o0u/I
cTIP6rNCY5GsVWwdVe5m1LLktRCzRnc4tkXTtVZO5RU+z9aspGQXflOESAeJJGanLEEZGAbPoFKs
3E94kTL1hrwSM9ST021tOGZqr82UD05pFn8TiaRwK7aMw2gcpF7/gZVqHZQugskkk3gWGxhN/n43
dKOEF1SWGOjPiWeFJN8OJnkUOVeBROSI6KMRWpFCHuPE7diu4Y47wlK/oI/KAinbG/NdFnhm077Q
EHh29a6cl+qwmOzWkfQmJ+GReSWm3lHgSY5pU5DmI11rUSGBYxojm16DE6cRVQ/n474V5ptGrCYN
iyK59mL+X65yysx6O9BSwFgcylBIUsVvRVwtufpRZfF8X7WFUjK5xXRmvGhNf0rRYEwqm0xtJMBJ
Q/hJfpTBuF8x7br4XCboI+OUc2s0zmXsEPllAabo0wsC6xxn7wjTK2neyiykG0UxJRwwb3f46NL3
hVfOMwkgX2up7erIcggBLBMO7VMFuI++vgJjHfCdb1T6v4kBvCbnPLN4UmyNtM1ySvMPo2rQrnKg
AahX6lbkwIPbFyvp6DIGK+ERLL9DPx7THhMsuojbSB2x05Luoywbn9b/z4YtEvpSQjMv0nqLsZUU
FnONJCI1wYjCt6gXhE9j9Aylh7i0PqoGDxnmj/8s5vKO0NHqpN9b9+DpGdBjWk5HLsiMVh01TcCx
G9qnnMjrQcyqlRdFuV/SOpeS5lSXMUOkYuyCps4uRd3Ifik3AxeSzqsUBlhSOH4JU1k+5oFWrJUR
Xtx2L+VSV8GUAK/nxgr8PFNs0WL+iSfzEHb4jWmMQSlctuSHaPG53WxdcFxSaq3G+L3dkhSHF5ny
rB5VgHBh/JDUNnQ4+EyugYsahPyq2vLCdPwQ6rAbJpATuCbNM0bY/lgXULh6cPH4yiV/YjU6OYvX
A0i/upUxtn4hMPxUy+ykZMuvzEDEGcZlPcj0lnw1K9/LmGGnJc80h5jyY+Hy0GdOcKQsrJdV6MMf
4HYky/6cwlwTV6AnqV7lTGxHxrvCIKI2SVIWzaadkFwNYjN1Yzk91yKgGR3bf8DFBto8sz7TWJsn
Q3UxNIOer6zbJNPo1NeZItwkr0xQMq9Px2umTtKhXouNhSW75RrSTKEeihqCuKXcuNZYgyk7rLg7
/P0FCGN3UKQylkn/WP//t7LIApM6lfTmulZ1MtO6y//+V+aH/Ku//7bp21V5//sJifhIQ3mXI1ag
skjKQ6+OYPv5HunH82PTok88JQ1fxKjWgrU8P8rEbK/5pOADKiPFp7IpbMz/FgoUHMwWT4Ct1NKC
+ai29pLlZUIZ2XMaXa24Fb6e9LVqd11nhZfFYLGU8nfZG/9l9yUSpCDp88Krl/BadxNqfWu98R6S
g1iTdYXlxDATDNfiaF0hEIFhMjHHbubsMmF6nOMDRQDzn6axjxVQtBG2Zcz3+fOeJQ70lUSJkOj4
LLdORFIFpYaoPa3rjyzOejoJ00eK5b6Yw/Es4q/1JxPsX0ahxb1GOUet2ntLzneokJ8219PgMdcv
SRFJsmNRzL6V8IkUNcJzGSvBualS6Fj1DE6AWk/mylSk4Pcs5dgmYcbNOnsqiqr1sLu+zDLCjDQs
iHtWuUEqgA2lYnjrK3LMs/p5yQTGtHJ/01vwrZM+oTnp2iM9qRK9GYlBfT5qB0EW2GJQ7wYKuj9b
wxTK3yI6VzdqUvVLa5FLupa/WRWZoInhTVpY8/XiRCR8Dp9LRZ6kWGxPuoo8z1Lm5Akm1WWcDGMX
0zl0JaBWB6b4QSMyXSYEzOtxRjGwj5wUof0uEnUkfQunMCERmLQmsKgwvi7Dyg0q6vqLIsqFv67Q
Y2ijEdXIWI3ugza8oNJJKbyx6SdyHdAAJKxOtPZTbvdUpIdKWP5bSjN7Q1CxI1btMMbRHJQd2o8k
ZtrclASCLRq9vHIk6g7C9IBhl8WOWmvX5IDShi5m9FVnkUuir7wbYB45WV3/rDFO7Do2n+p6ojNR
M8WFh3ZT002GNMZaelRnzcuLVsfxpxfg96dfPCB42lEzW8zujLX6TRUk+9Pyb4gbZEWJetIM7cjs
zaExRDNSUpqts/SGLC92o6F8sIi1i7pIITdopL+koKrP+s0UkuE+JERSyxENSxGoGsH3pdNVoe7o
0mQEZaEzwMaMlTPdOrToUXlURuMckowJFy6naUZBvm8hYkAuEpMAmIl1GEmjDhqli/EX8DZY/kUQ
WbpyrMSqowaxYPgM4erPmayccUybXqaM2I1CJuxpfO4aNbygh5LdVk7FmyGFpQsnuNyvTHtQuEDf
6QnVfJLoQzqahImGDixeX0ETnhSSdEaBCxygnvm5Vxmtt0KfPBpVAGvcNuJjsJqFxDroF0h2Wrsx
Ki7AGwAe1sgcSCEFlcoTBj8rbF8nyhjS97L21WpbVriW1K9RyN0U4k752jcMkWBP5q/kE2R0CpgL
i22dgzjs0tc/qry8tPHrX0ge9MzoNVyYL/VcUl/mEhFBnlrmCxsTDfmuNl6QV0G2wwd7w10Pka+S
6XAjjzJbFIl/f5vGq3zRSJd05+R9yHUdRBez9dASGC02wg2TnBYkejddwkgdLz3um8tU1sppiJlj
bv+8b6bera1iZE5laOdO6o9tauylQTdf+8x86Sd0keX6nc9T4gzZNl4gycktzOgjXaH95DEOUzXq
DEefVYlPKZ29akpatxugo5sjX4QwV5KD1u0f88oFV0lLruOoq25TMRttRWk5y9xLaIxkipv1xZew
rCdRlKpbqqfkKNeXCbaVnzeZcVt5xUKqn8ooPVhpkz8VGtsxE+CC3qvFfjaW6KJ4/WHWGkfAbyEH
ERNBtUYpoRLHuYkcITjHLQ1wwW2TWEcXYIxnTR2ZnkwhBt21J4WnHZ76KD32bbX68PaY1mjZDen7
fminFFwBz324ssmPI/NkUDOnsDInu18PYWPo5NIk3Oy4TnEI9J8wjSGNpsSEFkv7Y4YpDbcMvyy7
dpTXuK+LoXWGkpTqutWYjW51LVMSe0IOyubOJlKO3anBEYh/pWHqp/trhBALIViNQADmjBnDZ0JF
qW/oMS7sOYai3jAJkNd0/Zxy2aRoIqVZWYajpE6kztICvhpVemLydexaPJFqaFZebSZywIYw71l+
Gi8MENXcIGIlCg4q9Xk24BiVS4cUxMASpeWxth90nZp+Lh2yZiSXgBgqBxDNXP1eOl1qbhGA3Z1C
U4xte4WV2SwHSiE5Sl7XdVyfItoIBI2hbSkVMTx38QSoAPvBQFTDAUmcXVYbOyPO2Uqi1s6GxsBE
RE+AN7kGedyvN2OVZDp1Z1OUMgjBurdMg3rKk5F7HrEgB3Xj6eK9gB4gLqBUgDHomnxlKohQVVHe
8D/9t+TtS4yQmZW1XPWaYfmsScqWW1OQWTTiOWfX2ueAh+BG0qsd2vQkhh1NAex/AASmK0KL2WA7
tkS9OHD2h+6iQ9klfuqtmpmPLKJFDM8AaEKd1emohpQesnHtVRjEXczAZqjl4iDEo8iuP5xm5GVk
OGH2SM0KysMkXaI1HL2B9cZoPSMgOa4elHUSaiP92M6ACPpZbendj0RPQ91jHEskAZqIg2YIEMMW
lHhVBP7AQvZOy9iHeHdb5oKjoZXUPWfoO97QD0I0N5qZsG+N9mLJcChUaDZe2Zi5HxID5lrhFl+n
R4fBLDg86/beKVTAuKJbXLEYT4QyVpx1npnFhuKJm83CYhwhs/XeNOctPmb9+lc48knu2kIX/LhZ
90ZekJeooSAYNR9Nqn4XdOxuxNLm7sD78XLZOGsGcty8HHU3E6mjG1FGGS5ElxWb3qlbKS8EZSG9
V1dp64QWXULEePZUoBsf0/RVicL8kK1loIuyfrT0nmRdrd+raXrTqoUuSR7pmG7UISAKkVqoj3Lp
GFWDdFxH5oP1dvj//bO/v4ATlo7haiFL09qFZnUBr7jQDWXf6t0+0qDeI2MzsRi2qaeCwwyUeRGP
yfYv/n4nl4z5S0vbOuKgpc0zFD71Pva+hmudoHjW6SFZd6hEzfv4PiF3f0ROEySOdCvfzc/xn3WS
GBfGxDB6eFpp7BKf9kq5oN4bFoLqTndSwMIvhYyw6d41voWWEH8TbZXF7lQvtnbSRzR6uFP34j73
MZT+4x9cq2ed/xUZvUS9Ue2KV+gg3WX9MDDgZzYiO9xD1q6lff1inBJvPQuiJ+xfoQVVhORxwb8W
qW09GBGK30YgX1LFVp6zb93w1MpZIaj6M0hZp/ypHxmNtuZs1NcxdvR79KoW+675HuszG8KWosw5
wiizPEqdS2y1IjsDIYDASM4oo4uIoEcadg5k1gRHWJt7KcHwPlIY+an5rkjr3Rf52TQegvCPt444
z1NeMkirmUuPafppAoQlcO4geOa7+aIi04IJeKjByD+KZ27dKjGuwE2QK7J33PGQDEH5mr4Kn0gJ
aCVhe3Arf9Bc5VX9zuWjTOrCbK/xf/1ZebEOIA3y/QADythHDBN347E5oW+DY5V+jl/FuFPusWPe
eHOLrf6b/emtBkPyHj+GV8lrFRup7VkgPBaY7TOnGhIin4pTcpGLjDg/d7Xd5qgwduWLCFm/3wmP
lJxvkAujO/ZO2F/Wazc5xGkDKdqoPrQrIYDZU2p3h/V52mN/qTyGPULqMt06EkzAdwNS8VS8Slft
UU62qt8HeY+hLjyrB5nMrOEwM4d4Fu/GA6ibzMIRApF13TjvADtgTtEbTm3hVBzNM41jCslHGuTz
tgIiKo5lH70xsBs92IPn5kO4z4cchb5fBKurHl8QTrrxueDNvAFPQlBDN/lfx5X3i/iAi3iRfmba
/TvNabA5XFvOuE/sEG9swIUSVLUrQcRVfZQYPYfqxQpixNedbQRLsROVIH2BaDJQyUJsocnMo+oM
j8YrL9ThaAkWWxAP8Wu+6aodvpGOEUvrdCd5lx6i5/lF8NOL5ieB8dKWNy0J9IiMO+dNusu3MOBu
muE7f4OGnf3XHgubbbCjWUJv1YtUzp1d90G49Xt7DGkDvkE9dIQnULElOrZdv49jDzVJfJm/8kN7
Nm61/wU6tTspfu2iym0c4iDfsk8MIc/GHY1L9a7uKnrRkQtQKonc2LT73/QXQgXiCayviBAvonLr
99KRps/0yVamfDPn2wT1KMB9ut85srwL8CERpeYef+C3Blj4s3oBoXgEH6s++qM5IXfYS9/dp5i5
DFotVzg3gQigEnWvPdvmexOYz1JsT//0Hd5of7gWz5ujBynuuhP32XM+7YUHvaK05yulHSQ+yMD+
172nXySJN67ha/fV2LVvNYzTZ+rE9ReOdJ/vi5P4rNytewyviKDTYKWBfOETolhPIRztum9BdXqf
60bpMibSD/Ghuurvk2d8hqf2GPnlvv7tvDi0029yK5dhZxVHg+kJPxyUH5wl/L975nTHwXjK7zm9
Lg+neP5C3/5dhD13TVVH2wIvnW5PECViZKR1028knknfBtFJBqTxg45zWTDAXCakNUR0sgM98Cw0
nDUsGniSgF6hw5eOxt2z2IVKwCe/q1/jL8HAa2R3/6hYZ7dfdqgTGcaCPHK7vXSLUR/74GD043BK
Wr5sFlMJc4ejadM+7MxrfSeD04QnzJGVgPT0Dc1GAI28Tne7Q/ii1ra62GL7hCByXm/Cs8zc8Sl9
Qc8t0Are5YVPtp50hmrCcG7PzBRC9vf4D8jwuU6d0QEgdBKe55t1Wq/QVjJuDGfrFGnn8D8o8elJ
8KgS8WEoD05EIn3Ld+1h3IyP6Jkj4cMIlB/h1EHE3oEhREzJyIsHOt63r/i+512CUtQWr5aLmcGO
P/RfKEx3I2L4upM/JBr9gBdZqsxI99LFinaJzyDXOnQROgUbAbCoOJblms9t4bS/YuQKh/STbPbw
SQqkazN8pafiDbwkXbsQvTIUFZuqDZkMkeHYvftrzla2hPuG/VCcfDXoGicKisVLf63+FXa46WgT
R6YKmcFm0CtYACcdniwVda0zfBRBV+8ZKaGpABIlBsKZESwq68VREMswANmv97gEgrODn+z0kx27
BtLsu7LsZK9/tc6S6NdHTJCasWv8+aT7Fo+JdBXeM7ffc3WXb8l/0RnvsfkjjoHOnnpbpB3ahcEx
Ch+dMJcg9V+574/MOAveYvMykiA/2XJpE3Njj7FbXcoP6507unRqhJ1h2JuR+os+P3Lc8Ee7ZKSm
3DJ115LxQZnSf1sQZnH3iOc2ZFtwhLv+HI13fT6sx9zp/M6OMAD5zTnajd/lm/xY3gvGKN+0fuKD
eSwvhep2H/FrvbjdPx45Cc7XUfkWnvh0PekALYoPzJiufBBrYyfkND+ymPCxewqAWApkxmg9bU2+
JZ7pnfImJgfddOdgQ+Htxr0Ecdzt3vt9j3LXBE+4039CQlVmp7N1cnQgpJ/H317ch/S+ZHpBfvna
IRi0xxfhY+WTHt2JYuxqHhOFeZNbLk/5MS+P4d6i9t/BbN+r36p1H64IE6t5scla/xcGCnD4xAOP
rO2FyeteAJTjX8T0jkS14MM7YlBcXDlh/Lyfrtpw0mMfN4Z8Mn4r1nay07SdcWYmr90HjnsBvJeD
kFh7be8TMvnvEs2lC1ZyvglehKQGZa2BMnmnVi4PZunXvrkv+n27Xllh3Q3MhgSCT7QZWCF/GI55
75hYkcqD/MR/bwgAk226T8vTPB6NzNu0ldB/8ExCkYw9sjdM7UDNnuh3bgpp9aKr5753OvNBISkM
Zy5s9X/tU2899ykYL1/7TItAurNBIX+CN0dTsHzqrsm1xFN5mBr3/0g7r95G0mi7/he/F1w5GBf3
gbEYJYqUKOmloNSVc65f71W6Bm43RYswDAwaPd0zYqgvnrP32u6xPof5MqTxorFGYRyaGSuTg0v2
IULOY9N/0u46BZ/KglsxygDddlNycmG2QfSboELy9+6b+SrvWCSir+DQvBrU7uxmrrym23zlretN
9aI+ZNGypyOMpvSopB6ufUDhUw/6dDzL5rlhW69VvCS8pIk3qTLtk7vEmGEBJLDDuXOHY/qZvY5J
37g30TyYHM2/XG2O3SP5g7crVr/wlvXPeBexYRGCg0oO4eAo+M4m1cK4K4ibXlMmPSVLv96UR7qd
zlkgdGM3/Em3+jF9DsypY5snl+PXOnnCgzoldwPMQrTLtFnGw8I6ok9zJitPicF2yKVpgQJlGj1y
jquSNxeGFqXRXUdd78z7xByKeYDtax2i6wYY80DHzcnOWnMQ7uMjThkwpxzH6V4HSEXfEXsOX2xs
OcaIDfxOapTORjyjWzmW3DrWAgEd9Nr3pk3iEl9fM0y1g7ZDRx889QvY5eo7A19YN9GacyuGnxkF
8+QVNnrxVW/LmcSUYXtCVYcg/ylhqV47NueWWXwIN0ox0xbpOlqQdr4ztxleMJNT8NTYQSML5+4r
cybaNOk6wwKjLitxkh31YZ0Fi9FvG6Jgn5Ph7GCNYbRpa21vxJNuQ12dOoVqOzj4YHEyI8h1OdL+
dV8lFixOVMEMY0myCYGhPjnSbEg/X4TXrHsFK9hEs/yZqrMrrBwAM+wgSBQQUnM864pTp+ZL86HO
5o7Lsb4i0pSzjzixPnkY7Kohx3guNCt5IuziU/do+pPm1SKTZq16E6rsn3B2tROGFrqTkjob7gta
fov8LNo8RgcS0pRbu19uPA5+8oJCsAne95EJCsC6Wajr+OAuEdmarJ/raBVt07fGnLib6OTuYc2k
FmelGsHOF4WAB/Wd/gwXUQ6s5hybjLVFsexOQsTia/8+eeBtS/fiq3hQThQzeFncUdwRXvD6NCiS
kbNv0hkPV9hEr9TuuChEX6WzQUAydtlP7iercSysUVRVe/OMYfc9+FPYAS29VTZXP5ytiVnT4c7H
GXmS7qwHvIxj6uG2hUI61Wbl3PuMA3pY3IfsauIzj4p1MGePYrzUz5QK2K/rZ0ofVT4tMLbM5Jl7
pz4IL/FC/BD7BUDIMQrgPmQ9RPjJV169BdSXPoo/7FptPiN5hFD4duU1M2XufDib8uwWmwAx70re
CjNjHWNz82Y5kcjmSlzkgJNYiZihfNl/kNAL2sRaYwwy0ErMnG6hLa1DcageEXOeTeKT8T8i/GSu
oghd9FvvjVM1gRCcLiNyVmbRe0+Bz518NRkqywXHJvTZ7PIEJB08ZRt9as+Mzgf/zVnGtuXMOn9m
bYy9hL/wk94CogtC28jcSeeGghR+or4KW9HOMcrPLWKiZ6z++obWyczbMay6ch6syrWHBf5eOo6L
zSgS4w5nrKR7suKo99FhWFLPc/ekjD0/5zBFqxllH5q2eM7ZGPNXmDsguRfqnoHDQ/IO8sb7wv5q
PkSgjP7AnvtgExCO0iJ5SU59TJrgVD84y25lHFmjmBTGJ123rbLt1wFG4ZcQdEM0HY78sO6lcmc1
wcljFCGntKm34kTsfKEc57qO9jb4UrlicDICFYXVaoe9SnxglXfBk0+oReKBOaX79A05urUd65sC
XZ+58+AePebTxDlHX4zh5pkjdL9Gjyke/DuWI8I3BCxnE9pd5bk8ay/lmeXRexA3GAnu80V75u6q
7pKttDA2q/Agzo3ngtmWIyhNFyyeLJaAke69x+a1tenGnLNHBGrCrEdHuh7Drxb9Mxd2hxCGbYZO
Mp+VC5GWH82+J2vNaHovyBegLEM4Byv2rD2Zz323sWbN3vlouzO0MCFeauIyVblbwo2tbGMPl5ir
3+jw4RJHwpw0EV/GCdTt83aT/XEWmmwP6oLwuQ74cG67S/7DdKlt+n12xyqI5tBa97zZYlk8AMhd
8g2IW2Ve0hB8xGPsTULqQclTp+EFWvlslDS39uPxGS/he8KxzJuDqoX+uAzLOQv4WWAhH4ULk8w2
dtlb+YydQubiKR2ER1+bulrVMJVqdWkggm6tCMYgrZn19+/CTofDFWbWrBzEYGYUTGnE+xiaXuGB
8vCUsB0oNIA72uCV9cRwA+WXPw8RYcVhlTNUrHBTSo05Dwr2cTxPzswPMEwpQ/QsREq5MCqNz61D
yF4TsMBvXTNc4zik4xfgLvE5e6FSRiHa1vehGOQQPXk/XtZgde6ZDO34S4DsZlrT2cDjPSjI4Mqt
KnUcl7r0//zSmcWuBrOzDHUvIqEzoUWpcqCMiihfW1/WV1pa8FmF2qzHEHaKsOgT5nEmcFP5/kUf
HiNDcJc0FyhiIjDO5qRic3zwzDMiy8L2Mg7m6B6xIFJ4VvGeouSgRNsPn6IWnITw3qVi0cI4RjQg
YX0u9q0qf8qhWBKuxmVONw8On3ftk2CFlqmepTl3Lkfg/m2NSYdu/6Vkzs6pHKK4VLfGPPYc6HLJ
VBHxH/MgalW20SvHJEsObI/dwSjrcDlgtaAyQ+PMyZ7U8tyDd5uOv/fNDh61X34KQXCyouxYdOVD
JQwha6Q6TbsIamZGCbU/9xnhfZVKvmejL6TeuA97184Eea9w8bQa5yGR1KNBYObEkLVJqPfcWIhI
lSPn4NDcmbeV+ZTVg7YIXdRATjc8toN8x+PgAJOqDnWi7NMUCJE0GnjqYvcBYEtYW46Ho8+zHaXY
lklXrmpcVqwzUbQqDI6uRme3wPL2hYDpBDNGv3TyetmQujf11bGLWRo7M7K6TZNwyLQaioF5TDlI
GNSlBf6qp2g8N2WDpGHEGTNXcvCPnoda+6O2BJzBSGe61dFCizgujIBaDOz7IPe4DUvmjeRb6QeL
0US8ZGg6KHdL4kUvgC56F8lJI5iF3arwIVLSdyYN+4Xs+KsyBkQa58tCDdaZIrMZF/0NWthPvsv4
6pakiKZOh0i94LsYndZVAMMLm+jVP06nzsTSpXQQUMUQRoGSU+hUu0S80v/jv8lG14A9P8hffGxA
aYZlajS31EtcmljqWSd3UkGnJR5xgHdtQcSE0d7DURtrJqjp42KHDW9H2ifWRA2xbZAqK9Vqb+BJ
pfEz/oPU+X4rhqyoqmXxji6egBRqYo88tLAdESxCkAtgIYQvjyQmW7jz7tyM/uQIhGH4dnTPmkfN
yYepxUm4cfsbw+Fnzjv8NQktqmKqmmxdvhfNdyRZSH165XmCoSpggx+xAoQovnl40RwYjTeehHJt
AMpYPAwsJqKu6hcsvZCO3ZBlQmHrCeU+o40fCb5HJ8lJqx4qxJt8/YZUvWaZAzCGGAGcqHnH0R45
AC6TaK1EpJAqFNFErLTgnznrqxr/kxMusN3iuCqKJxMNSNajTAXqjuqkpgWeQ47gQoQ4bO6b1eH3
8XXtmcqKYmCRNUfq1cW47iGrsSu5pW3GbIQ6eJiJnrc3Js/3IL0cORBtRaD88LcMQ2Zk/YV/Isax
IgdJLuym0E6waQ5NbGxag+J3xYzJKMEabXIYMqijrsVvWnPVBdoO/0eHfT06kEgPv7jM7tuto5pb
nv0yM9UvqxqZJdlrlBe7oQegken5Uiyde7H2/qQFQOPfvyz5Bz2LGaDIuiaLlilZknpBWrU0tZNc
WeE6YHE0dY0UWoGOxolWSx/zTIcC6HwMtK6D9iSOZWVzkRTRkyu1CBzhtut69+VaMsEexWM5Mhcg
dgLDaN17JzaLG3NEurZ2KIADdTYvQ9a///6vr10pLT01yEayGVnTGj48epwM+jPUCwKwHkNa6qOn
/7XTNoFC7dJFAEdNZhKZ4q3g8qvLt8LCLaoo6hGGXgwBsgdFSTD7wg41uidGTtLISBvpPWpCuZwT
U8B8qhpa7C5tjNaLP39/dlenrwLuURXhvOkMxH/HoIXf5L/GYIegaFZIMkXmxkck2j+adQCDmyiq
cpx5+LJIVBopMUojHwPI0pMRJ9Nhk8PG3n05IxBlQOw/rQLpqzJCCq4uoVwZ7J6IW7ZVYe/vT43n
vMOJ2GCjpGAaNOuRslSNGKrfP9j/5Zs1dYPdWFbNH+sSGlQGkFjYRLIR30ttXsEViGpt0YGaAXga
rgbJWkUUzgPIL7+/+rV9kRE2Es9EgHvKxZ6gdiBQ1Zg9oR85PQKliXagm9q0AVnGxmOgJRRI2urG
Z762aqkixCQVvg8kuwucXNjVSdNHbWEPHc8Swc2rbqavv3+yW69x8cl8rZLxiTJgEfntBr1YqmZ8
Y/G9OiaZDJJiMS9ocl+OSSuA1SJXTArSupSWFkDPKmJ1DDAtTQ7dNyZI9edaXu/wyxwwNdGMRz8c
RVvSJEmsa3aNiD/UlKVZ2wNVVg0qBl7vvfqZu6hKFMCNwkiuhf4RDgmV0REY5RoPme+8j8Ax00Gl
8fsXJ41T+d/VXhFFzVQAh4oWkv2LPUXVsloRgAXZLuL0ScU2PlGjmHTFFjh8zDQzyogASzoxI+7G
FXK6JhlH38xKZr+/FevaOzFMMK+yJkvG5aKT64Zo9pmS23nyR3Bptnsy9Wujkujj9oeuqJyNArDC
Uza/v+7P0wmqSRNhnQHpViFX82KtcaVqKMIot4fBmxkyc5LgDEygWYMfjUW3cG6dh8YRf/Gd8/lM
zcA4r/0ExFql7w99b+IOU0ndDFBmc5R9zorg6fdPdvV1VFmUeMCs5ur4yf/aUnTucIpVGKltUrsZ
HHkptJgZcufGWdP8uXWNwPf/fp2Lw5agRLqDcCS1QVJUgqXO0HxzywdP3iELkFKVviIw/nSVlgHJ
n332ogYrIw9OfHxqDU3dLARr1FwpMXx/shwUT1wEnIQmgxfzjhOCtVRKUGqLgi1XAdzULjUj1eqw
3xPDsIQfKsw7TUTRC92ntggFsxz36Mb4wGSHa36grLS8dBdDs0hjL962Kh06qTFSgmiJLArSau6l
wwc+c2HVcqHEM9mO8QukItUfjSkiLwg9lwtxgmunC99aY8b1lFab21Xo1cwXyUApAfYxw9zUVrN0
hQxJOuFjXJuu99LGuohwFbqO1qkHN/P+EAdIJpxDB9vQTGqYg2QsCk17FhdyMNxzac6XDhXW1KIB
3ujYbYIQ8YDZeU/+MJxc/+73kSJd2Zg4UBoai4GIMky7PC1F0SAoXNNSm2yyhJpKe2yi5ECO2NEs
rHeqEc1E7MMDdp6zBQe6tDwVSFOL1X+b+tq6T9Qj5vVnAnbmkpc9DkL0Ko0xOLJSkU0UkbnbexR2
cn3mi+5T0egJD9epp5gSl50jfhYl/mojPGBro0ulek9pQ+uUtJCpYr1HbXvUKms/VPVRDim5Ns5C
JWaR65y1L3JvrmIjrFT+h4BgZqWrZ16LlzM4xLK6xUtykKvmiGXOLT6DPlkpivTZu9LSEYw9PBjw
6oVMTqW0zDpajz5fu+PQxfJ9QkDieV4MiCvwLEzH9ymrbTgrjfro6dLn9//X6NsyLQ+ob2dlA6FC
Rs5XRda6Uxxboy1YF+JbGTS207GmSeqzIicrfBbryE92gyffu5p658Jm1r3iURjSHW4XmDue9whq
/6XwsmFbEVQjO67wUCXlTq2NT0vTqeabxTnFjngfNhbereQea1z6wB2UMeVguLoxQq5sFLIFLZXi
k4Yq07hYTBzii8eUN9TRYMhSt+jXFeTSKQx/jMKFtvBj69NHwI4ko0DOIvLYw7KjCeoorX3jvYzb
+cUCqsgGQZ6qBcvDuryiUGVpmjaLUxscCPL0dSgI/mhUi+cmejnivJs1wntxKmTtW2dUH1IqHssC
ZY3nmeo8bTK6iabgrtqqu7GJST9vHQo3NFHXZcmEinlZ+Shcssa8Wk9sF8sA9a7MRCpL4wVxubtx
uuLFiQfohIYc2aUBZ8sT2lVdi86NTW2EI19+RfBt2c9ME5I8J5Z/1/6qD83W6WvwsuYjRIB4if8v
Fubf3BBMHZMu6PpNEiFOVNJVMdI0qtFzrjYWsuIIUrmof2jxJsJOQFm+u4f3N+xShyDjBmOJrIZT
2UI56xTVbNCFe6WJ+Cx+JUOcg62lpsPCqfUJlo3o1kXp59Ve4X4EjV7UqG3I36j4v3a1MqyyKMRT
BaG13leyReu9eINBNWmi4pS3ySmqyeXMlQFYTPr2+8j7eYJWx91UMkBCG5amXZwzwybD3SQF2FFM
2k34lWZd35+o1i2ItNi2cvwwCIiHfn/RK2OKUzu4a8PgYKSI+sXJMyth/LtNHdlpiOQTLWEWlm+D
XgP9CO40B510gkeue4sDY0wP+vz95b+PgP/ONlVU+NgyITe6rl0ezFw/yhKVjD170CqV3mLD6NBl
pHfilNLqHYEZhwbHAe1tjZ40oadSS3UiJ3y8E81zUSunevxrEuHvevLGJ1lnUjFJ3/r+Qal3YPzW
QYpF3yhuPa2fywRvnEsHh3ZN4+1fnOxyjbq1Xse8cUz3noIbeDA/A0z4IChv3A6uDQyFoh/pDTIn
Ie3ipQD4i6RsWaEdhnANDBwerrGMNRIz0XljGeNGWVnn3x/MzwMzHw9iugLkfFxsLo9dagZYUzBD
lED8eCt7S3vpBJJhJmbS4/dXTqz3nDiFG+Px57FSFbmSK+J4WOeFLyaBVlLEqBwjtIW6XvdRY5Mz
fOfr4vb3jydd+041kXKXYkIW/BEmxLGr831+tu0m2kFvuMOnTDQKbmyV6UsuKNtQlReBSEQzbAG1
ZJUtFJxWdb/yEQUCqdLgwA3GWXBujawrxyW+A4lMGfZCUedG+O/y2glylwQBtt8CH9Dge0dF61gD
nG3lV5u6eZGcAJFPACNKujXUtHGnvZyP49JnaEDC2GkuXpsNpLKgHIW2pQGXUDH6UQGBtSAaKet6
2q4qmG4TDJrgGsaAaMVllyYcQY7dOw8TPMFRzjAFPrj7Bt6aEkZAk0mtSHiPuziEWMNO4JIgnqgU
zCS5mOGMQxSS1aSolMlDpGIi70aCzDd0jPQ9DPS4SfCJRaOj7fTNMhByc661wIu+/3OAeBbsJKBP
mMgptYKDa9vXqtTWRQOSYUjF0RTvLjyTbGrYxyA5/HfqeijfOuB+QtrYgLisqSzlbwCeF9l4Dbgx
4MZJ+uOLNa2xNCOZlnrZNxgCGK6eykLXt8IrWSx0HLW53q/jAjUaGdlTRyPSL4FEgmnqE3fOXMnK
+9/fxNXJReQA7QtLhv9/sZDEas7hwU0jG08nkio+thhKJ9OoblzartQbGcGWzr2XRV2n1vfvCMbt
piRZnkR2q9B0Qpto1iA7WKdLMgY5Qp1gHqAH59lUinbwanlbEPfYmsOtN/LzpDJW6CXaRCbFT779
f9/IEIjYiEGz2lI55nTyy6wrlqX7Fsb9szZaOcsyei9ybT8a4WPz/f/9C+dbUNnQVZPonYtVlGmg
N6HHataHzuf4fRfoy+LCubFYyz8vyRTBWBnpM4yROpeztiNdVRpSVgw9pMVgwfmfELeJOss4hL0E
5YE1K1Aq2290a9JWjHLI85MGjYlcQBEPMTxwc7AHiyPv2L7zVescw8yRHcIGOuSBpYTA6fYyfG21
IYZC5YZPE+dHWcbUCxOEXxOi7KzXQluthSx746ucJrK87cWbq/7V70lWYN2BvTB/dG4I1UwNneqX
3Xd3glSDRA6zt5qyKUhIE2VN5L/X0bsK+KUVwFW1nEj1fO0nCGB+HxjGOAMulwMeFE1eVVIIJ7nY
56xaBvDk5qGNyRiXDqB/E/ADBMocaqWP9guTVFqV9x6nCY4EB8ssl6L5YpjqKUZbk351LtYVP27s
kuNSwAYJatojyoFfGktC2d5pO81ydn0ln8yOYkbGYBCV7E2twidLqY5xlr5ZnbjNANVPSpSTavFS
mNo8dwXUtZyXKFVTgrROA7m2CrSmzPJH8PCXn9Js98xYmaeyvsVj/NAoIGAyo9h4tQLeQlzQ4Z85
hgHwVD8nPtdchr2I4rQTwVrKW4/hMAk1H9bO6/fvDT2ef3/LWU5FxUvfA/HWrqpeffYGFVbWP7x9
l0f7winHkkLMzpYX6wTYkhk265Ym52ycEEXbog/yeluTakIWg3edbzqwpFNQkHvnFh+1V64GUT0J
PqfMqmXBzov8CIvjflCLlmOpNQ0L7yN4lyyQI7WHKEHv73F42SkssnDkTBmRjjJa0D8bBpeZaeW0
UdA9jmuxYvBXIgR88FIZbp0GJ0HqPlQl/SxDuLENXDtgSKLKNRKDtzVe4/5dFSOj7gIfgIgtVNJE
6pIHt3PWYjCX3PwxLfo3MUOr40QHK+1v3HHkK1uQxGI4Hppp1iqX531ZYlar2LftwZE+wbU9A/t/
MiSPaODkGGSvtaTYit1/6aOxjABv33sWU2ObOsobGZzHJAeoZ2Z0/bKxUrUsOwQUspMsqPdgqbKq
o1dEq9/n6rXVlZqWpHPe5zz249rdQFvtCjdN7TZA0WYkq7ymvhO3xyJMVkMWrsXWWCgeDi1Umn3C
m0NHMmnF+hhVqCMMD+uMdxcZw0fQqc+xKX4OsOAC81GK+7ewFG/cqa4+XkmiLUkvhjvd5e6rClbg
F2aZ2tjp9rneklBXPrlVthFF/+By2Eqibt4H7rI3tZu5QlcO1rz2WHmWJc1irf53bLHktVWp5owt
wlOmMqNZ6tQts2appTNNCI4469feIH5mkfhJnXoBsW2ZtM5ek+sj1vxJWJnImIFPK2Ky+/1JXrvs
8ua4ziicwbi5Xay65MeqAOd5kkOVPoMbW/SD9hxoLJeuZ0y4n27FhNqSq2l73bXWauc+3XgHV+5V
PBniOU2dC5Z5eQzMDNWv4oTqUt43x/H5tLpluyUQ8+pZtZqjKIZPaaxvu9Dc+/jJ0HmkgfIclMNn
ZbgHIVGfEyD7gopr1pBuzM4r2zGZcly8FJU96Ud3voFvmQzUoVFC19yr0y9Ny09RyQDy3fxg1smt
ZvC1waIQsyVrkoy65XIhYmQ4qVwOiU11YFG4qOHhmUwgr84y3TsGXs8fdjem8/iML3Ze+vWipih0
oFXZGleov0o82dB2hehQvMKxfB7QMXZ4w41q56bJrcK3ce1p//1aF+PNEoIwUNWxUGbBxyp9B4Op
BKmLG47kv+XEe7fE8E1SVVl6InHvWWpgwjE3Zm8xafUZlvWTY5ibWDUWLv28IutXYqqeAdXHdPJJ
JwG3FA3LTKp9MDziqhSyE5ZYD4S+UlGshSKxMTZZXZy+ycdINGPaj7D5si81kexe4VyoIclWgmFV
etIqT4x5MqZT+p+ubMytMkFJZ6xNPNiUXOQutau0X4q5tcmKZm/FQF+EflkM5Z4U4FMIwKcWsJpi
AI2aXdz0K6XGpZbXf4KgOjUl79JN9l0CwSR2hqMW0Skhobrj8j2isAwQNlE3TLJ3c+WFXM9S1YL5
4ojPRNm8hKVuFyDLhF7pp4C0rW7WiITkKBBpFjl+tG/CpcVHWaioJHHjqYQWUrAO3HwRdyilxfgt
Q5pFZbEkB6vaDG4fwUJN2Ef0nCSflBEIXmCpKoMMFMn118xgnKC0WpaB2yLcrFrYdICi2j4gIKIO
H+qYQ6JCaOOIz4/4ESN1H1kirARt73WGt4QshGScCvaEEIZnJ0dnHVjKMiEWyBSyAxg9PDqM+sFM
DqDOZ0rGecwQu1WZsBVqUONC/MKEPfdW+GVhDzL88mQ65kYzi6/GTw9ukRyEskJL4aB5UrG0px+l
KZ3lCN9iEqZPQbeCZTgxdHC3NA7OBnAkJ8PkDaTY8mxP42eFzk4k1KoGHKB42qISVuOQ6PT8YPXG
xtR7TKS8yXEdAJK+RN+6VEK4h463bf36OTXcbpbU/fL35fLq/JEMQ2JxUJCtXFxY9bzMiQllQZJL
Z1borMhee99nJF6gElJ7fV4P1oaPeGMdvHZIof7B7RUxBVqli5fVvB6GitvjIqP9I4nWPglj6vnJ
jZXo6nakccKkw0nJGfDNv0uRijgIeL2V2G1v2XVb44mCBB/j1qWakiKnm2S+d7AKeecTi5NLt08K
11Z8NlVD5zumCnt5cbSyOI+zVqOjgIcjylGc1ujfW0Hf8sd7hAJc+syJ4w4PLP5zz0fxChJxKxYA
kk2KjzWBPFVFerpMpJapb5xYpoOlAUt2CKJpIWdOYilhCpaO7UbJZ+pWD7XnruGKb6y+AaZA2lSj
FTgUEqr5LkEhLgbiuK1nfaqflBoMXMhyWfdjjzAiMLqAVur1o9NJ7N+UZLCTgcAdz5gS3L2PPREh
/6dchghzGgz45HpNDMV/yLNDYaZo2FVMA2I1vI1PM4UMhv+rC2dmoD9xlQpjsn+zHnxWcCjgLUHu
5STy6ggtwoWxY+exbihw9GaS61OoaYKdySGVrIIAnAJVqDI2qpkcNC5VBjCOEghhwpyXRH6QQoBA
vYqyL4xUgEkJMCWuFCw/wojWVYk0qNRT1rX5okfzb2SVC97BwqEtwaGg92g0+roUMVFGpK3WHR7b
Jngawgz6RjyKxPF8+g4vMGIFf5+D1/ZLXeGKbqF3Y6iOc/Sv/dIXSy1OwiaBfkiPSX6M9WjTt+Iy
lIir+f96qcsrWpPBG05BPtqeAUkxgS+cUGMHkzhtK+HGx7p6Sta5V6FLQY7Gde7fzyXmcpbmasHn
Cu3SI03PTeZely7Gc3sg9S+SS7wYTnZwwzc+5rVTD1UaSlIctbiHXRyR9QJZQUJ0rN3R9oWAHsdY
Xqpqb3jWRsp4vvz771/s9VfUqOSPwaY/qg3AqVG3wDG0i6DAAFacoMq8SU5/TqPiq2IPgeo0//0l
v5eOy3PWqI+l1ola2bgU/wxlBtWfBAU76CJvqhJy2KBxxGxpETQqFpOh0o8lbCay4NroaJqnPITi
WPScEYp2bPVhjsiqg8BGVWJ2xWcaV5xI/WFp9UgbNCGFOkHyiBFrmxDRG4UuB1PcsNIzQ58OxbB0
nayaGibzrcWVRtYAte1NA0d3xlzZ+D58KZq35VRyjkWEMa6CCRdbip3G8mNn5feJkPQTh0osguaZ
V3nQhC0hnMnkJ1CbbXEdj+7zvASahACQkLB0yu2TVOI6fAlMqBMacLzfv9Wro5Yxq9AKojWNBvXf
Udt2DllpnhXbbZ59Rf2TBW0kdIYV+Lq9rM6rehbgdxxuFTKvDSB4QBQyKeiqP24GZSP0XibrsQ2h
+isYeHzWUL71UfUWjxqMrsgOcH9Ov3/Ya7s/nScU7+L4y/fp+q+VR7SKEEEy5MOQLSQFVzO10GmN
W3+RauvAlO6iND+N55PfX/faivfX617en4NBjZpUE2OMzd3SjBhjgVnuW1k6F2mz//21rCsValKI
dURiXEtZFS5K5VVrEuhBKJOtJMFDR4L1zEe2TsS4LRdRRYxLRhQ144xgp2UvenjZTZgZ1A0lHrTj
lMZEK23F/YxS6Ee63t0FrnKAVdnFDoBTJULkJ0ifro4Xq1SB5TnaS4BGci7LyPI6YvdKGINeADhH
Gx6rGqTJEB5ZG2H3Qp5aeMmKMy22aNwmJW5tktvO3+YS3QxEYp+w3Vn7MMWNlAvcNyTw1xNuXhSM
U876QnIiZqPEEkLd2ZGWbqORcVeVpOkRDImUap5o7UszqC0hcFx7pEpbIvfaO7oLybkFfkmmCVtw
BWMinLoyDOFQ6Q5q5K3Hc3NeKGeTE3FXMjaIVJi7XndW3YEYrOoUpPWeuIdsboTCpgu1eQt+1he8
P8JQ9KSjV2syZqu9VnikRWF+JaH3xhZzbdJYYwA1jQdm66WoM4qyEt1lRl0943aVKucGHEUlqmct
0zY0fM8VEWU3Vnr52uC10GTghjBoFV+OJ+6XLrmFLBB6ZOxlgPfIbh15JpXTHBKuP6ZDSWMLrvQt
W3cCIg1jZ9/5QWC7QXwsatqamUzbNya1Qw7+JE72jN6ecKtmGNES4QYWL7yEGqA62Kx51GABljRo
EL/PiytOARWPBToPmeWGWuXFvHCFPkJTGcE8cuIF+ikc7iIV766Q9mrMpyJ/K5v4mPqEHv56KHiE
7VkWwuw+pULuYkQUrGrZ1KzCVXIkVQ/9FlanJakFOHHhtxPpET01ysLRFeDxGcTLSiCAIhLHaGiR
3Fe/8ezfP9R3feliT+S0r0njYcqk/DOOmL9WNEvvzbiSlcju5GCeU1QHpWaeqlRvpoXcLSTLyWZp
DDo8lqWTB1+BO3yCvdclG6RKwqUfcg2AWml65o116JoQA9E2raPxlGD8KMy6nTZkTsNim5netvaj
NyHKD16KMVpTMSJXZJwUcLxLrTsBf7zzumqn0fqaNA43z6o0ntpF7CVfVciDglKPzC3+6kkrMFp+
RJ2YG0JrUPuowp8b36l4ZQVFG4FUAIEbjZ3LrqYYOK5O2ShGn10QpBTi96t7lg1HXJP8jEaEb7cb
Un/VemurBT2QBuGws0TYDa33Kfa5fEcDje52BDFIccZ8zjpH9Sb1b+7AdOmjd/Ihk3mbVHfQUeGe
kKxoZdQ4Ep3ZovmNMAvgqpLbyWTroY5rpv/AYgWgMkkNOwotlbTdhLuUqaxTmYQcxaMuPHa+4KZ4
awBqQPoiChRNM3JNnS98ig/nMlc8tIaWMBfzDOWpoDyYmn9OkCFNlFqVJm3GWckUzG1ofRgtS7Ae
1J+uJs4cjdNM0tgI2Wa5/gqx9Mt13HXnwn5yA23mKulh3E8a45EYzNfxUFhFyrksipNU158yvT76
5ufGlyW6//xgRaxOHmf+tm1WVlbRIPc2UOubmeu3f3aOqOwtdgNXDcIl1UIs6UVOZIplHIhD5voI
EZAltoH5lVX2EI3c0V58TdL+48ZYuDYUEKQpIqIVLrWXXbWeZkJUVkpsd0EagYVUJuB9H2K37Jbc
5/h+fOvQqAIhnuP6hc8mjKUbypIrhxYMgiY6c23c0S8LvMRd53k8HtCslMfXRtmTboAYbqyc7wY5
qW31+XzARzrxYS3fmsVXVn9KJfR0KONyQrysvif02Os29hM7rAmRzJLAVlMYZgag+5mSY69KMSNt
Te2oMQcWseMBDy1tJ0vJffYqcyknwd6pc3ml9GMEYGMBISSXS9RWTd05O2iZMwKTTr5JcChniyWn
Gs6ERfFfu9j//Oj+l/uV3v/Xklj+53/w7x9pRvCq61UX//qfpzTmn//434ydx3bjSNqmb+U/tUcP
vFnULEjQy1ApkyVucCSlBI+ADwBXP08wq6fcme5ZVJYkgrCBiM+8Rn3n/27z12/871uc20Qnvvr/
uNXuU9y9lZ/d3zf6y545+u9nF771b3/5ZVOBq5kfhs92/vbZDUV/PQuuQ235//vh/3xe9/I015+/
/vL2g0eAGjG054/+l98/Ovz49Rdodz4lmv/15yP8/rG6hF9/uX1r5+KtoiP0c39/+tLnW9f/+ovm
Of9CPFuBRHUqzxTXGSLy8+dHwb8I4OHJAFhT6A/KXpVo++TXX6zgX5ShWJZISS0XPhsvVieG60fe
vwjBqVC5UAo83dOtX/59dn95jn881/+phvIs0qrvfv3F+HvBKVAoCMX9owdCQeHvr0elD1lbJvmy
r5cBm/hxYXGwO3oZaCzNWgmXmgJSTpS6bprAoWOMNVaRe/7Kb9BNmt0fAQh7W1l6Wpg1/OlW/n6y
fzm5v08fnJxneZgNmlzmP+EBAKsTSN1I8WndcFQYYSye0G1wenlPGx18QNm+zDb14XLcGaUH2tC1
uv8WwP29+MhJ+KR2cGsdVrR/BHA9ELixcZJpP/cN5lnMlNSkJBSZmpviRRTyi1UZW3cQjT/fsVfG
GnYkMNK+6zmnWKChTtH8UXgIhmW9je9FWq5rvbjg+25reE0FHeesJf5/w86qCY7w5c/hjcoOmXWg
+/gmI+3v9cxhmP10nL0eawEPAbbh++gV9YbJal9EeLtlE56sfpmevCTTQ4hqToj63ugur6nOVfZa
cSZYGNfXe73kqL3qWQviAFddjgdfEFqDBdt2NPSnyUzaYxq42KtGr9wkC25Bf/IqDoOn9EMfYKhR
4+y5mph3Y31A7mMwcbZu/HSfUiRbLXvDa5Wr+GBuCCxnLNszotyCadGvv5nAuNaRbeDDtyiJ3Uxu
Zg915CAulO53g/H82q/y2wk150gvJZQQDUFQvB0638wQdYpYG53qYA/1YxxrZ22KkSsUbFOULk+m
QnIix8zYS8193nLxReT7RCD1xUPnpp+cJvTGcodOOLypxclDBxa3i4R5aDnqTqqtW/ItNzsjUE3d
bxlSBCdj8pgaoeTOhleEiPap9qyNgawtQr1ohlnFb3HlpWgqNghqRzZiImb8FcQiO0j8uFaD7ySY
aw6XWNq/CZ8mSKMGeKT8sGAU6Mi9WeM6oE0vU8G9y0+gaT4K3c5DK/PzcNbiAFjbPV+He2Y7aL+b
jUSYbSYAS6u1a5FWptmLjY9tiB07kmRIXdnCuvEyM191S31uqA8hdleg0pS5uyrAKCYKiLe6i6Gc
Cv1729ZWTdPNu17W6BIhuefUKCPmfVyuutr8dD1EXnsNwQr4dog3AF66vqXaqH/Rjlt1PgfhdYh9
Rymd0yzz5PfOzS5OldzVyoknyC8twZ3VWN46KoMnUlBaWImzpnnbrVr0gOZY38/sZDW38Uki9JAq
7tFkZd8nJ79cPykNHtOISeLk2I8wUzqCSuSlFvLxLl+QxEQ9Y0xGes2uhiCQ7J5tHUXSObNftDjf
NG5U4C5OSdquQONgsdc33Duv5rVuluTLq+Mbis7P0EBXruag0zoIJHF97L5Em25zP0ATyqRKjKKf
1GgcekweLdkvZtTNXWQwECtJCGRgY9nbtL2KSqfjg0yZFAbTcu2H1yuIU7QHRTU/2hJUZRwwUrMW
oSl9BLyjnvsy2l/SBabbyhsrk09yKYu1ZjQUtXl0IqcS15Fx1kxLrdbl3yTwnmgKYdWimC8p80eo
R1YWqpO+VZ87Wngb6lBhgIX0mLKH2ccp286bzYDtHjZTXoyNDwK3Xoy5Zt6KInTk8pqNSuFPVxp/
yXi/pOjgdRPbx2QCS4OWNO6IUUN/K9Dm+3EpXuj506KT1jvAbmjH85xv41I8t4g/MXN8olJSYzmk
oYwq5Us1A9WpNcdAVw2hYR1xkixSAEqL0ZsGAPXBOD3D0ye/LvhiWc1Y7PQwgLuAR+o3BfeLOyd0
0oWODslWR1Bl3UtxA5qvW6UjQ4nH7CUxLCa10DT0RrCbN+9j7QXk38fg0IkA6nrTNiM1RmPt9Yht
BMPLYDCz+RlcqOuzqQfGhwiKy7zoJOn+DoskNNoVzWLgJcEVJcCJmwMkLjmdURu3umG/tyVLBF6L
uPfy7gwzSr/ZxOuc3Y+AOdYZcukrO+fVvj4RKEQ6uT9mg5P26UzJt3ZijpjR6/NtznoqsnKd7gH+
UriPuboKPHBlIsI4Fewd3tGuRPMtqXhGggKDqK/DlC4TuG84UQLxQK8NJ/G8kJ3Zs2JY5xfDajD2
VQciSuGNno7OYJnI5LfprtDTl85v7i20bRBw47GzNpibWMbfFhMPrWrh1Rg7LMmCt4wcUDTxb9ch
skhms0KPvzqBCE+R6MDn4q1vjCjRpd/IvPwV7vOXoGjRCzTyL1NnAao7Fo8hgwJumFirjEZx7zg0
XUZ08boYAaRJPUDLpYvXhrkI7nGOJs2jdY7gfQhPRoZaOYe9YX7EEOZW4LsVua8+WxHSUHAhBNfA
dQJQ58N+QBrJ/t4VSghiig7XgRnNLN4Yu3xhzqOHGkKvs0UlTyzde59GFOQAVSNU9HgdRVbAtEJN
7M1K0AVu/Y0XsUroJo+zUQO8g4ZPdb68mU3cx4dGmcFCU/WHhQHbMrZbrC7XmisuZoFl6hTn23Z0
X1VtKDCZVEo1RYt2CcuS8qCO4GLVoAR//awu62MeNx8V/RwAT4hTo6GDYlKz8Uum4oXG3pWrqPVq
RyP03yp9cdWRMVVG6S+/L63qUrOsUmbAoB4z9BFBBoQmgRWJ2sJNL2BKhqHqM8nz4MGvQolellUc
s+5kTRYiYXNv2FW9psL1g241g7hunjvubeTjausNeNA0Dr/2ZgzKbLi4+LC0tnJNmjp9naJtd12x
DbgC4RAkn1nSbemIybCAzLd2Sgv5cud55OrD0S8v1zhAw20bfgrLJM9khQA78311N6OWvo48sl9r
+t43LCpZTjdy7vKvvB5ea9s7l462dgQ8HIw76UEhCJrlX9X0RC2hWU9NdNEmBtfs1Sp0vhkFjt0s
tSyD7q4Ew7caaiYycykPFaJjCVFLqO6ZpcdvY4pwjAo9NDx3Gm1eFxqr0KITSAN9/UBkKQ2G9e+v
Bfc0xV7JY7ZZ1R0392cIYmBTODalkmWnSNgxLHoMY+faDUgw72sLZybT2iYJr3ksm8exX14Cl0K0
vULM6M7Kq00Kem5lQxVdexMCZyTFe9tNwq4Db4/TAt3WSNvQkwIMn9+21t3caD9ISqiHFbwqQ9Tn
u8I3T7UdKAmn6XtcYHBSq2kVMk5H7MPdaUV9CWJmuwY20dq8czvAeBYWOdd70Q16HtYlBqsCGgWG
LXIVl8RXlsMpZNMRyMaozN75poxWFEuU7S3vshazM9ubf8Q+kCHXZiKlYIy1EhQ5bHC0z8AGUZ0P
E5bcDfWNSIW6a32JYakawO1iW3sRsvjyfJZWJ2D84BmOlmzwRb6xdeogCVuW4Lkyf0MFAHo/Gr3g
vboE2xQi5Xm3qDh+svEv7YunqyG2hQ0uy0a8V6SUzmRW1qiJINGI889s77GUICxKmEDHOaX4mQMp
cFE2NPG9WVVd+dENwzezoQbVUBUO4cWd6sz5rsC/o7VALHzt1HwLEeWU+lhW2xPwjkG+UFmgSz5+
RQWvDmgxlOjRD+MVpD1u9vc9gR7+HsmXr45fjjn9KaB1upSbwi3PQ1tcsqw61xq2KSkAwUgB3K7r
qDj3caLvPWjrtptfCuVEVwnWIa3tj2WWaMgZ6eamHOzTjKmCbk/6NjYYq52F2QI02YuRi8t1+AUj
avodbuUCv6GleSsXlJAn/xZYDcNIxXNiKs/XMCg1XwuJjON1Ms4M7HFVDHKdxLOOxdXI9IfIQlNz
yA3inrylnAY0m0c5DN1z0GKfUNF2XVmV/1SX6XmquktWk9WYlNemuyl5tmojjBfCjCBmdS51JRLV
5R/X2NdzYTVGGmu4pZ3KkRi8VthJ5gPkDNPiCyQubzcBd9HlrwHpzcoYCSFdPTqmQ4oHYX5Jopb5
0i0xJbARsEcr0j4ac3v2l2grhpn1zyfTzrKOCmcOx06FqIua/pcc9lPjVmiLqmjDp43nGa/RyATb
tuM+6ZxLXrKQgrN5LIL8ocKmhRCguHidjTJju4ZDT+5urHXpPw1p8DRVFnNk75762blcV8dFI3E1
3eGulOmxIQQnoUj7MHPO2L5f0o6oRnjLDwKU0FNRfFFGT9Q+CQa59kkmN0E8nkcVNwQlItUxSkq+
yL54QqQhrHuOnSermQuCSsU2ubih8kEQ0Ny0nQs7mOA/Tp03s/ocUiaJRbjQUhF33tVa/nkd+54r
010apQEuKGxRpAhGehgyD0Qx1dA9ligKeZVaX/C1TKr0NxUvQB1+KnyS7jElHrbcHPFa7o0vl9sU
8tbKmcZ30V/yhgXz+piX5CEfKBEHWbxAxU/OseHvQZfcyIS5pxmqi9lxrng47VLwdjuaM7CQug96
EcrGhMk6+1IpEg0YNaE9yoXZ7jqO1Trc2PZenzmtciBsz8vzKP0baTzMcNwIDgmRZnP4JNS80GcZ
th1Nj9IpvnoLUNk4zpu5VXmuTChQxyjLkfIdU236JtEpAvV0U+tlelvX+UmreRA21uKNu2h7TWte
rdR57nX/LQmCO68Q58Ll/RIGvfHCLX5UjjfuKMjm2/tcZ4ppxqd0cWsmJTkiLa6p5A9sKIuNwGIt
kutFhqaDN/VC7dH0MLMNIthlQR5eg0pVAzA60nXhAJywkVa/Jp0i3roUXAnzCAiNOsVCKvrNE/PN
YNX4QWmEFoCTnl0WyFXgaRP5F4vkQndUlAL5dNtai8acd3Vq3Ax1gBJ/BNmvMbRgn8TWfVUEX2Pk
oREkizDLnXwbvJui6XfRyFszxNF2GnXwnEN1w2J9E/tEYt1SHEyFFwzahZfdcdEWxbCTOwO2vuUh
qXHueeOhGTNUK12k8OkLPfIyiqMTpPWx92ps5KdCRKGgfrvSqxLN2GnxRJj5iKwGMD+RP87aozxX
RSL0zVj6xjaAkeemtTj+8U9N4HnUK8hnK2ni313HIg2ZGvgjhjx26Tl7Snl4LDTjs6UOfT2JyCRY
2dOSEsfrH4cI+oLwjHRj0uo/FmN6TzHZ3erzMB5HArGj5+DWEFveEObLjLT8oDXV8fqPbpjYsPrJ
/o8//dwE/HWQA1/1f99Q6xK+qJspGXCE4mwz/Xk312//sfEfO8M6ssJ6g3+uf7v+ev3pj78F1z3/
8cc/tvl//u1ve01LBGNHKjW/X155vcjRyRCA++M419PrPCS/+x5r7+sH13/wWj4m2SyoGmptBwaF
s6XhbJd/vinBDxGk0+FqA2Xo4IIsvLCQiC1tmBktULd1O8Y8kFFGHcrOVgW7kd9jz30Yar/ZRkZZ
oQTZmTtZTLumr4ajnlyGHm8h7qU8RgM69VMXTRiTFe5xQJ6TJrzfu0fO2zle/3j9B6/uJLRidNCd
2EIAmUISWVwOzK6bvGNcZP7x+hPTqXdMldf51BsQZ7pzX0f2VmD6eNTa2jxiVGseo3l8wN8cGRaX
DJMWyEfO+ltHJByHWNnbTwPZl1duXKNE36PAJFXq2Y73lgvUSUVKTeIQgeqBCBC6SOhbuVWeI1xZ
AywM7OdCc4Mfw7zJZuuIfgSGBcA11jH6yoaJxIbjlu4Gs9XbUZDKHwIHewlfj/JdY4IMiuAbmSgp
bJUJWp/cOR2afQm2n6zRuPgNvsVLnxJAdGSdI5p1+fhQj8C0ja660/yiW1dtcBfpaBinz7EeH2UB
VI0uIhBb6ZdhZyzRHj2ILf5It7krb9IuBUPpuR9dlJ9ry3ZXwEMGpOkXUpqCcieOrOvBWfzVEsX3
E4wNa4jPiwYUUxPYJwzm4+Dn+UkWacxC51dblBE/zdn+8Cvc3LQGA41Rlj/wdgcb2PQfDZDSaZw2
U1Ngf+3UO5H2Zycb7rraIAoupxuQ5aQrLhNv40hEaWz/QJvgtuplOHZIuFaWnEI5/CiMefzWdZ21
sWzEGurS24ApAKjOgPALby8iozhMjgREjXtLW1jifioxa2MAedTMvH2Jn/Sqr+Eplqrd7qJuTQ8t
p7aDarTZJt+m0nUJWnL7pDutj0YVOPbYHrCx68BmSf/RUf3lAO6mmdA8r+BP0SfABQPxuvUC9HsN
lpKabznfjaVm7L1sphmJpFaDsNva7gHLYM7XNAhR2N14CoJerHHamw9g4sKuBhpK9RY3kvFi4HlL
BWYMZfBoppShYYqdTDka1G3lTd1bPpgBH4XxqtnXFhj+0iXJrKP+B2dAvmJEwS63aoDVOICMMF+b
FDsJSho++PWdrSeQ6mElx7jtcRrZpkwRZ4tTYCuBKe7yxbvBpwjwBRE+8Gbqcfo6Qwx+1HvnEODz
Zo3I/Q5d/UFquI9r82KzNO5yIjH6w/pmiPKaNIYaYtZyKOxiKacmW3ARp0T3/buR2jUDCIhqq0OJ
btKtiUi54y6hJ4W9dboeIqhjXHyniPGvt+91GW2rTkM/vTOwebDki9snZ8oIz27k7waLyQIDvrNw
g9vS8J6iiJJI68PJMtL7TpPzk9bp7ySulFTc7DRo4ruRDADqvOFcdyiPo7W3LuwaI5J09A9V0KDL
k+1h1eG8NENCpYR65/U47eQSblzfSrrY04FM5Z3S0HuyZLejYZ20AnJ3Wt25d3aSDZBH6JMYMmUx
plXZRTdagYyLC72ymnCmL/M3Y4Cf3nUxwzaiaGPcVRP43N6lXBW7Ej1xHZgfcfm+bbzv8+QV9yaG
v6o6V7kLzsyi+SyDEkFnIqPFnG/yiipCiYtGpMiS2TK14RK559aq230DOXI2k6e+Lm+DDDOqeVC1
x8C4l+N4O2dyOMJ+wMA2b9cUvnlRi2jlZP7B7+LNEtUYo8ol3Qw19kcjzpPUFg6J0+E8B1G2KnAD
NeV8yCYtPfRlfpZ9XjN3GsNGoP5zerBG23nUUrKzzB23UYI4Jn6kRDDotPSz++LYDk6b2EKQvYhu
3GgDuoamfJnn4EwkFwYjFppg0+ZV5e+WtHuLllunzJ4QzNkx1T2lUq7Bj6xTAcOA5t4awZHv/Ui9
t3H2vWsdA2wOSnNCTFELVg4BSS5iOPtW81ij8l3TCormPWDULc1TOhzkiEpNK1FW1vWInJcbLqZ3
1iNSnJxFzHemh6JLPix8UdJI3M2gZv1hXulE8c1UApcvwtzAkB5zPolUnm4PH1kyUZtohLnuywDf
MefdVrUMjQojpXU6JVrY42dZR3dLZ97Won7qXeOCeOM9vS0X26pDNJbvwHj2OMo+aUacbW9GX0tu
emFtNDgKMkZUfSxv+lqwWqLUUGwm+Jtp3d4jYXibNPnTrDFtBELcZmNoj+Z7YhIGm027r3TjRcbm
g+c227jn0UNBoKzlNCvbICwHo3w3dc0pz2L6AAMC0whgc8/LFqLfYv5mTPXZKOIbM5X3pkv9wPEo
tC/CPAq7D9MCGyG9uGljYjXcc3E6izNo4otR4eWUUKaysyXsCu+bRc61GnkviwU7omRCj7x90XTr
VFKPqGz7RT0atSu0h/eN0l6hMma2t5n/m41ALRk7uKx2fI1892NqvCcUGQJwKtPkPRc8jmGqX2fe
IQls3zdQBk7eHYg9mEWHUeHQ8UrAkxXeIV7cY62Vx8AYQiMvTGou8pYa/MqGKuZTAh+m/qBNl2lG
od6idFr4zQYdtRDS3hv1lG/ztznGET7W8aui4mlHiO8XAPGTJfimlXQomJb6XVE0pKqnRauWUHLj
EZN8cVPvofPLt2qJj704+xR1iq4FgtxctAxyr5Vobx0zWZ9RWUIMEp8LA3QJnftbS4Mbc9tP5o3U
cK5qM0CZRpN/m5z5k5rYd0KVsKnrjzY9+RnDsGK5WlM/OID6R3q8PE0l4BUA73rQnZalibaukY9k
tv7DTIHDk05Chi2xWkWQu8qzZl0Y3tmeK+zbSCUpipY3Eep3VEeck0t5zQjao8bLLO1Tn/mQu4o7
4uo4nN1uCRFPvqAG91lPaKr3HY7oRuyGurFpSs05Yci4z+qK2aDqVZepDnt/eu/y5t3tWPUrm0Go
57RYHYrK9Q0SvRuDKrcPeiiBsjthxpyMAPTA7q07B7vZqKpJo5z4VWqMNSW8HiWEBziEbqQGZ6L0
nSXUhx6JWi/psNJuDpqXPVsz+VFTmrtyskkvkqrGNpeUqkRP15aWd8JKtcYg6RsV7gdXs6x1VrDQ
u5hIFyaW3PYsj0ZmfJsJklTlJQ/BP1BQJh2ENiLmQe4zDbOEKbd3zH4fhhG9OLGW7vp6fB1QONlS
X5pW7TRcBA3UBASZkZ6FWF71qQL7VrGmI+2MDykmBxortm3jdCS+jyZjRGbl9yGgcJoDFN1WqQRV
Q7mNxfXWnLEkj+TwOuNxN+iYf3miSdYLwAdlxfscFzb3pGietXG+ddPkudR7NCQ9rNUWEDe9HE6Z
6eyka+K+Yd7nEXUTDx94WnjphjZIugJg9oXKTrEKHXpdK+EnT40TnGXpK28d18rf7YX4mljP9ahK
zSW5cF6mDxkKgTKy97ZZv47DvdGvHd94bxY6r/w3g4sgXl8P0qQDJ7euA22V7ju8bLkFwbuix0tV
DGv7FdghyrD2SsclWH3NZ+02f/8sncy1TXjfIgjGKkfzGVsoBojOIVx2r/aWwvNpamM3Jm8tKLt/
f9VMamYjwCJqk4De1QT8mMMJJ9irXQwVfc4oWs/esJnZHZG8+tW0qtBKnxc0ENlv3KAZr3hEbBxx
jCFB+D8ycmZCzmqyKug1wzrNn7C9aQWFOWpnQZVvDRakOnHDmp8tsFXXn9Vn/FdD2wwYOajZIGzG
NgSpRjNsWuWLp7/LfSu0lWXh9sb/a9q7ZBXAcXatxmDEQSvg+9ePUGxUP6vXMWA/WRXc4l27twR4
bQTS7pmH1gYVu7HXv9SJVWiy0aKkzJvKhzozqc2N255vwGIK+HUsA0o4FS/OrrYdWKgm2G3liVIf
E1GF6lydrilwVIwuFshgdfC6HTbXC6BxbeU4oPT3U1OFanfqvNRhNXU5UCyv184+GmcXk22pbye+
ft/SyTZKKiZs2sporW6Pujx1C/99qQFnZU5Ec9TNmoVkAsZXSmNNTPaG+XvbZIw2/tbRAcMRPFQ/
q20E/X7dfddJW2xBNYNNu/zn5igF7vQUZx52lwcRPtD92qCORYWiSbyt+lPMx6Lz92oTeI3hMpCh
wGqwjeJD7UrHDQsxY97Vcj237bsU1VntUm0TiLtiuVdbqHOqxGdy9++TUv7J6oRj4RzUoTjErRzx
ECV5zjrjeji1O1cO4APvLOysSFG+BcsenWuil2zjVuKmbNE8oInlK91Fk8Jii6Jjb9HVQxZqVQ1t
E44mnY7YSr+AwT9ZvFWZxOV20dx6l8S6xnI/n68N/LrPvlhun7SJ4Vo6DUIJ5VOcoWynl/p+oGNu
SpN2cIajUk8tWq8YikCj8ZqPph1whK866PbTRDcbGaV0W+XRypVOs3daINlNdtPEb1haSxYb84Fs
4b0cp5KGu3d/hUHYDQN1LO9YJCmWqaaI3TzZAnNomH8dlIJZkMh31QEiX2KWycGKq0cxQhtYfNA6
yFM0xDiUG4pjJ8YH9V8ZNOamVjAxBQXrAA2ZsOO349bwOjpYLCKIhiOCGo1im3ofoMBxV3Lm733U
4uXoUKLWUyrfCxEbnCBzY7Xes7Vkr1bl+Wu3adGOUlBhVoj6Mjv9Yx4TDy0ORXbXpNtkzawZ9kga
px+8qXIOs1qw2kxpCDQUjXFpYO6K9adruRtGDVuK1Au1sC3LGwRs6VWpDgwFu2Ld2vRjUvQuNDvd
B61I1tRYGd4UhedyPvcD0shZIW5jZAdXrmqZ6T0Iiq7KP+w2xdQ4Jns0JedffQpf0Ky1ilfwExtd
64mYaO4fZGvs9ZIGkpnq+VqPNk1ff69qo0KnNs/CSJkDW/Z2MWi09P4g1vagP0LdoktmFpdIDMqV
sALES5NCxBEauRa5zrU5Sey8rzxqB1VCodsE17fqI2u3RD2d2IJlGKEBuFfzznJFtTUx3tPrwj7U
rX5qA4oRs8RxUKpmpmOKm2sJvziUgtO8Iq8EULGVXkvwf+M2nWC66BG1bEO1oaUB7q0Qj3FEkHod
6L6HMclQuZvWCJwNcuTDtiSTmb0x3VUdTb+qrDsiLPrOgxrytYbTySKdbOs0N+7sWIdZ46kOo48o
EHGj5vv7ypnlLYDykLaKc697x0BoL0s0faT+YmzSINteD91gcr9ycy3dTGaFxaQdVwfsxcB/Ke64
DYhkssTdD1JBlVd64Bh5WYG5KThYVd1mSyrDLoblnzIupO6+FNBC17WkcDoUznYMiFuW9D4SUO/T
mW96mbNGk5A3cUieLIXMkMzRGXSBSYMvD5JhV6HcUFaUmhPpaZAioqNlm0UIfrsYeLbpdycSPsZL
waMLk2JbGbhyyumDiFMgDTKj1lGJU482FJTP33SD5kQiixvyQGc9Twt2m7I6W4n4oN+drEDeBJvE
ro9D1JyHLrkx3OzLL26DgNCoKVobwgVVZ/UuRANjWyunZ7Auw7p2mQMM9BfMkSTC0PubAJ/SmDrh
lIDeKlFwRrAMlMW1naoaileUVCk4H4I8NPvTiyutW4N43yuAiPSS8KjPiAY7hhJlmyRIdBjEhEa2
K2l1jQR6RXocfCD8tIuuTYO2oC9H+HHJFSIfwh8dJH7TbXF2FudbCYKQZg+NG15gnOjv+sF6cTIS
uErb6bQc81HcjG6zYTnY6plLz0cO+Tby6AiIARtjsc2j86QPFHCBzC8LuLjKIipTB5F0oqvI+F7U
4tIVzmOegANSKC+WDqJHmmVLX1Ed4gUuleRx4Rd4Euqfqn92BeYsI/MwBz05FrgJasW38RzRpyVH
sxOYzVhQOSSY1579FFN/s0b/1GT5xTTKs1UzFqogedUk1qIdTW1zyLxtIT3e5wmJhEEPnYgFv18C
vA57MlB9+p7E2JmqMpAzguRJE6ddwZIjGpryJ2OhRlRxhe1UT+QkVr7OEhzO3BhgJYoKPwCIWTRV
YfTFlMi0GHIGEbgfuq3cy6HAD6opgptS87e1Y97Y+fgNNmNK6ZAB4o4k6xgWKd2BijCibDeiEd3G
F9Zj3QXNkSZbmArEqFwDpIfInOKAJty9JbDrdM2PeujedSThNtZCDFDhbZGOPILAJr+I1+gQ/Gwz
gt8/JpHZAqoDNg+mB7PEHFouopHcSNVmGlqyBxvDbGiv+5LmXBt3L4ho7zKk79atR0/b678wo3n6
CZ6S3VtVf2nyAZ3yyh5OOdywzbXlV6Tu7WIaOHoxzDuF9EQvDiNUg7pJPQKo6VpAI3F1UR07nFtA
4NC82cxz+qWagq5fv3SmfMyNgGIN+cY4M3opBEPZq90Hxs23qtVWuga15do7A8W/qkXwWyuX3+TE
BCQyep9NkDAJG3UM7yP7LxoOV9LF31HBBkpnQKsR3gF3/lfSU2vyooGB7aEZgKGYh2tTlM6v72dY
1FfO4wI4dF92lBFtLaJoFqyv2IVs4CZVGl13BY/Seya+iYVdYZWalNEgWnHWFJLRiwmLosA7XH9z
okkN9+LCPWmOSewiON67t7NFhqPXx6wYyN9G2pGBauA1Q3MkAf22xNy3/wwnd/4JJ/952ZaH6rn3
D5skYFyirLOm35Om7QsmjmkxbgMP8KjG0oxHzG1ef4l58kOklJxV4xtYkRoKcyEyXggyOVABhCsC
/N2sYD4JSIANnaUvgpC3plMB2BK8+80I4MTfDg5377qKUmBb41J0GguWNTMpH8c24kUAghxp6ZcK
mxI1TpE7oO5v8Tx+Yu0VwKGqKAVFzXwmynqVLTO2muFKF5MUoJUHX2/SfZ6c6s8mXe5bDWHm/3zT
rL/zZxSGnAs1LddHy/Affk5QanJv1Kxur6UWALg6elroUaLoxlymerlT+9ibyhFToX6u8Ai6Lgdh
U45TSwsJy40nAnwuHe15rLS7uDG3V3DMglzoalmYPDx3FqRxxSnvO+6cyxBK9OSBMunrTzSbbT2P
Jn3chRRJgRtime6XvH2AwsSimhyUbWJCUVq9gf/58r1/jhkLRRAbFoYPkvEf2gDx0ORmkGLDpOud
uU2LUIv8eO0lLBOlFtPfwqnmCqbXTURgOz89XUF6msWjTEsFAldo8miO7h3E3a3G2zD57ReXqa4c
D10NxPIaMEwNthcgDYRaVGK7vMw+d6ZC7q8qSg6IsVIJBoL5R0PUQ9IjCpaf0CEnS4DMkVYUtY5U
gew20hNwy3yQVNkEwqOY9p4O7X+ZrzikTNrN0enqg+sj6AA5nwQ7QQ3WSe2DUEAsP8Y/1ChoA1mU
j/DzyndBC/ozv+gR2KN4fs6BJixeh/y7Wl1pV9UE5BivXwNlMwtCcNwUwOxDAxIr/M9PBKOCv5Oq
UO+0TEgr2FZB50UQ5q8TmAPzri5mTGYygTLkSLC6630MMU2YZGUl79zFRcgU/5+waoaj6zZm2I7J
F2tyjfr6yuzj51kNvlrhrLApO0EPu0V6zUXjjy9pafW9xcQzqOhf/ZyUOuNgIwjYjU220QzzTZfL
Dy+NL2DPtrJLn8yg+PJzJo5Se6TwwYLamvRQQJXlrauvO+HdZvZwWUpshecm4nm4r43CcaK3lW6w
D0w3yVxsSk97jvoEjZZ6kPeBN236pT9pTa9v89FEBLJyTpUhnZMD3DXP4dW1tEkSdn0zltMxCsaW
v1TG4f+wdx67kSxpln4iL7gW2xAeikEGkzK5cTCTSdfSXNrTz2eed3qqe9FAA7MZYFZ16woyMiLc
7BfnfCeazF1atg+CWd0RqmpO4SXAMdRCR02OdnbXTIwbC73cc7Rh3qg/lAbfa12GnRx4Shm2ytms
HgW6Y32pE78rqJFUkeZ2xXcRkGLjczY5NlXgqqRa/7lJIWd12qM+xt9VWZCvhO/NFF9rQRmXzc3V
2GB21QBHRj0ZSrjVec6zjLo71RfHTfruZd0pqKMXTsoP1ZrSRZOUrWZDSdG/T4HzHunNLndIRe7G
COtI0B0YQ961koor0KgRZD0q/MNPJQyi4t/a2JFDNIzf9jg/tmV5MfXEpUlEQ59aVOGSoOQqfo27
4rgqVfvks46HX5qpflZCD4Fj1KuwRDhlCRzL1vZjzjdFJmzs9KHeazmdaNpWd53rPecaCl6l6lIV
pyiEqcQgxRZR+Z1fJCc/drDC/tW3DarvqEYeOr0c6CO79piiIfUZIngJow4loLMT1k45hC674uWa
ooS235ho7+3meTDQ87di3PqqFaaS3QuEkaEYrEfwpe+ROoU8yS/X+/Y1bc339QFPuibZORWJ1NmI
AqCJMcC05q3JoE7iTzPYqyi5toM/tnvz4+nmWBqHDX3PxiE+yqEn9zWwjuDGaJ4JSdzD0P8xt/WP
Jq1vi/JNEHC06WmPA8Hlr0cFFAU7etYYnu8ig0Bxi3yhte3uNQYno8EoQFLeG0r+WGv8hzCyknS6
G+JPJv2atn5tk+RiGB23BzujwvIvjYvCP+ut9NLxJtuyQSRRVe9TKfetj5Etn1hcsxl/GfLauAzI
04CUbKcpT2+ZOZ1I5ZmOtRkw6PEADU2SoBEMaYws4IjV1ch9ogfOwZbJzaG3PGm5W+yaSGcB6E93
0yJ/OfliPuXwekFv3UHNfm4kJpbee/FBjrGDKXWMAUycUvSeOgHwHRwhxlsVA9k+tcMqEeZ2Mq1x
T4dOQgzGimEoDm5PDvQMy35XB7OakvZ0qjaLu14JexBpVkdPOPtVGNRj61ngYfBJkImTRGdUZWcr
b9ow16qzlKm762bdwjUsryZT80MyaghZqupU9ot5loG8JpWd77HA3LTBaPhxjSShhuxVW+oIut6b
pSU/02njcHLE92zydx2NGUMN6fKMJM06e574569YGxpg6M+aqT9KAw4u8rVjo1vmLnGtZzeo5Tno
Xyfos8yXkKKQgOuQEan+smcZNPTpoU7yGb1iq11M+LVIHuZjG0ntknqZd+7k9/p/hPo761/hqGMJ
2tnIbKsFLrxvOQgA/atEvH60bS+4RIPMDn5lvaVtkN/N8QzbR5a7wCgdVlOLfgH2eB3of471JO9j
z8uORVYYOEcG5OZFSyyGRmBGPaaQO2rHuSSjeUNE5xzWV7m+CsuDoFFZ4ruO0LBEddUhfkhZqfiL
sY1oQ7f1ZDlQt8eDGS/JyS0K9jttTlRYFmydlF+n1wQR6zoQu4LBucHycG+pHGCBQvDil6/tgLzO
dOJT7nXupVFFSGTgEvZnvNSYzR7tuO+Pk+MfPIORSk7dyaJlfsUHHsp02c2m+WVNWb7PBrO72G3f
XebE+N0iTg9LlTWcNDP5wX4Zh3By9/k8GifPrljmMCW8TKZNeGnM2pCz+CmK/dc8HUkPj3TkLBGm
o9LdwoTAB29ll2l5dPrlvhI8Lklg3EzivEmvlOgHNZEd56e4ksbZT8+SFzDIuGIwBIsEkdN4EEZx
joelP+ilS5fctlKcHc0TTDKszShZomyzxbhVKJzOCOyzU1ZHaI9xLjAjNPL+TFuYYzI5+5zUXDyZ
t1t/RoyUF6qbNW9ND2xekSb3KQpx2GCMQGnGUrhBLOOEcV4VwLnAiVLXPcosrdp2AqO+5SXH1cJV
9z0T4Hz8jgGtK13d3XpqVcqbgbz6q0jcF7uUL2t1AXKx3rEnO0wm67y4F+8kruahz7oPJXfx4QMc
yeXc73TlZ3CggCMrAX8d7VdpdDHP6SHBULU4gLC6/NcSx5dVnl2Zhbv1KKRZ15G5ZGJam1ztHn1U
uL7KVTCtRkQyKm9zskPUeDYS496wyXNnqbKVQ8D6SzyvdVK3cH1McXlIMuRWRRR0Ww3+sRI7w7QV
W6eSj+r6XDXkmF9Q9Xec/fwpoGhmP4gbQ3Ir8o9JSYN1ZOeU6d2zbMsPpYdV6nPXQoGOsYlV4rwT
WAJSTJBRTfSzmppP8bLj1qeUdvlJzYQ0B16AiKgue0yIVs4ermm3OfE/GXPFzTDwe3qkz3mL6Ewb
Wlor/s5qkpFxo28+Vm3/mNC5e2kI/h6dej4djGF6ln06nqoSIl1qJdeumOpQF+Hq2VoFwpDiym2n
04uO6Oz3XouzDCHlt0X+9QbzHH4yi/62naUPMqA8Gz3O16xWHtTAPM5ae9/pwXPsSHaV5o3uFm+I
Oz07KHfLIv2WbcGzygpq0J5zhXJ33YJR1vIBuKXd9Hq7N5f21nr2sVpcjCbOcW2gPaU2HoT3gFri
YSqFFY4CFVfvdadinaYpP2CgnUimuumK6FDGC5YIcu2H+iyCZicL66lQA81GuWu0jHmMDjZ0SgaK
FuvOMdFN0emPAucL/5tOzCoXr4qg/M3bTG9z8umZopnz2YqsnIUMlow4+jMmYBLXb4RMLGaRlJGb
zGzuKaKnzTpsmSP6E28s3jz4L4CQ37GmnWL2K/iK82mnZxNOIl60OJUDchV7pnqqYuoimKE7a5AS
i275ITQtFIX2tv6C2IkQ9HA+WNXcbzJHPCvTjs35wGnbvqnac50fRHCM+taJd6o+F233lLO6xiRD
7VsytMky2vpEq+/STiMVY/J+FIt132r9NfVQQUcdSmdBwgWx3IhqFX8BPvsm0BuMMxl8ZBfyEy9N
H5znyYGpFs9vOgjtvenxgPQTHw/sRBMdAv+iwfSZEEnivNTUtZuUCays1Sfk/vHHoN6Pbhrc9cqK
miorEgwPXprNnm5tETV+ROAlV3+Mv7T4WuM5Z1r9olvRd6NJ0iPRTxKi1u5mr6Ymn+RtqnitEVRp
tkdev7XH+oEQiB2nD1aXudinWvzLqHgPVZXKhU32hfchp/bjWC/BT70svw0Ts4B6bnsjeXThSox9
8yeP8pOhBiAlk198vfopX7qvkcmppV7jTP3beANUikD2vMQA5VBF91HKOjrLrjmVlolcDBYzjcZx
0nh0gsh2dpoGcWq0MDcOrX1wEtS61px9rxMRqKy7mEjzrccgcGezdF//Njmwm2g0nvzc//Tn4J4Z
1F7VS8k47PXRj5TWindAWYfq+KMiZm4vBxCpQl5y5X7/e5bFfNBTnX0EBP2R3vcHwGHLNLrBST1U
MPNBmc9GuCR08ojEOQ4Fvgky0WZroqi2Dk090OAoz52AIbIdWy9UphXVj6uWxFlor6nJ+CV5sm3R
zyw1AYervz6zPuEHYRhUDo+1P2oSbu04aTDP9AVEyeB5NU6tDgxDfanaRXupSGuusFOvA7h1bm2q
qtkjLrjoJ9w3ABXQlcZYfin8SqWnsqcq31o8qDmDyOMwG9jsiWBcFwCrP4coRb4IqL8Mb0RKq7oO
As+3qYC+eOpch7qXyn40yBvy0XQE94PsD2VtQjRDe3JKhYEYy/XZ4qTFOV2SiqvlZbBdPgznktnx
ybBNZ2sJDxYxPLsteTcaJl3tfpTuj76poi3wLHY8/cjU2/q9qFM2pwed+i7aaB3Cc/o1/GRuw0NU
He05bBIkrXrqenvb2pk9n+LqiNXThZuoCvbYaecCyJZR0eiXE93e+hLsjBN3itqfdqLjT+fh1mb7
QcwVtysnUlbSLLY2rn2PAa0uKA7yyd630XIzFgMBBq4LELekCja6tyGCieepM86rQXSKj7Yz0Br1
O6yeWvWwLjjXJtcc8e1Z3h3BJ+zZmb53Zf3T6rUwruW9mHhQV9dt5LGvdNp5CK1fQzA/B5qYd72N
QS2dK/uU6WAYSfyqsUGEfendNcTGsFBjkN8sOjF8MGDqhNmDbuL0jY4rpmMZtOVq2q/AtfVtOY0Y
S9TEx4ltPH/Cr+6YTZ+9AO8BzKXvbpm+61xD/+nBb4ZDsC2KW5aiEiI6hekBj83qWV6dJ4lsT5xo
z4Hd/lxXbsvCXef3y08ZGHeZLgkTl9kGKTyDsSBXKoVq1wbZz9XxhlOUezUZfnmRfJjRbU+199y3
8yuIShBx7vMUjdeudg6+6l8HRhWoxvBsKa4D8Yj1vlQuL7VudlvMsrz4tZ/UdHgNkxZnm6TOGfmk
NYLzdoPjIPh782VNdxPENCIjTUPlxlyfrtxaQrsVF78ykS7lL3bMH6XO2lMwoKGL+k2hyru253he
H7lSbWTWpYZaFA3jLxiRNRNwvT0AgSxseveeL5eV3VJH/6oGnktNS8LR5eQMSmgHanLse2hddWCy
65Xs5/EvLSNfUZEK/q6kjW7aIIlylSdqkNpdpDkKhcqprD5DpBbs6jOGzh3L/K7pToPHbkJ4zyya
uFlUjVTrnEyDj10O/fVpnssMxhbIPV37M9rjex9NxGWyr2zzmLTdY+ryeDQMMNZvg9alzX59LtYZ
gsaChZUPP5D5JOxD74eqmRFt5rt1c7EusHrnk2y0p9VLFGBt3miIGh2ZAYjz44VBonxNZg1JQ5SE
FfUws0deK5wojPCFs2XVyI/PGUG1BUQLPYlwD/B8MEgEY6DGGbO8i9UXshnonVUtPVjwFOhBT1pX
3QIwr6gOqzuj4PAV1ExprKF4QO1NITQfLXXj+Ug+sXIXN1WPWVCIS9A1yi8IG0LNvlSlZVB6ru9y
lthvE3WnPzPwWS1exosn3YxXqbOXFBq3WA5FndY3Gi6LHX+rXV+aoE+R7X0zZof1ZzlqqysbNqlZ
1z7T+H9XGpZoaF5nn09+uxqLFWlOnfqM7cBApYd1BjSjOlnnzXNsIDhlJ6G2LujP3K1OtccGtwkz
vIft1MtQrTCRmrHz8vlYyu6Gvfld0NzKNnjB+sDiglkGinrzmhfJ+/oMtYYxhd7cYVjx6n1cL3u/
x2GiGDXKEufO0BgLP76tRlpfGfCVm9fTvgqGFLiYggPeEsoM9WT6Y/HB4EiX9MHrSTGw0DaWeZ9T
KM2Zqd6M13XFIUugBI37tCQvwx8HuPRmtrl7Iu8eX85HRUu9CRhdwGdgvVQV3+TsfaTldEuDBbtl
bKz7bzD8rYX2ePVPEmLPcLfh5ixFdbcomEDp5VXYzAcbP0Bt0zeoL+uSUtv3ajqlyhZ2ZOkOSFy4
ugpVPZcqFIJVYn9VDsRVNuJYZVjYGSPjlqU28incmtrRIlLYxRW0r9KIsXHGt1Y9WKx9zg7Rv2De
GoQfyxTamJ2nxgYLWn+vggEk9uxMq343WXG/++g6zUBRXt5SOVCgxO4HXhjo1+UHJ927HiyhamdS
5a21RXlLPKpjtfxWp17WDHvU/hXNUWxtprn4UjPIaaCGXB3c3B+vMSwdSA58r/0ca7CO10fV6Q2j
3wGfqIyc0+QS87b+EZIReGRQEcFUE0XrEPug5rSV+m7OfvS8ci1ybNbckah/+/hYwwTIG33Y5o75
Af2VpTjPVVozT/cBlc8ai7MWehH/HF4DbUhj4leNheYiBsbTYuM2p4VoN7HR/lgKt6Xjpfkb+FiC
Bn/s4GxGDSMxX4u1WMEJdasqMqn85Fu9o+q3JVZHR6YcHcLU/86kS9vcsT1rNo6T31VMkKVTFeE6
5tdpTI1d1ZVfQ5FeVeUkc0o0atuwyFJcxRXfHdYqr7rBGAbaOroSkK+mfGsHDLgegw5XFRKOaRvw
O+RlPTOE8qVnGYKmHP/kBh/LJermkLH4npdLo8cy/a8tnspmHjxaZ59ZrgFhqXMZk9azXLZUGzmW
CrrduNwp8gVjItY7yuFQdv0fnYWHBsZka44cJOU30lGGu5F3GoyAeQodmK0Mt04/7tCSQdgD7YUa
Y/ztZtlBfd3XMzHPUn7dkIXrPsTVcf0XHislSrC1zNQTHym/89uvsUAM5V1mw1r2/So6s9PcTq3m
7tQMfEUW+KkT0kfdr6gCQ5nik4Upb+1gliqpIdfnJ7E8DByMeTdlQU5VJ+M7VXvZHvvQJpb385RH
W5F2qPi8l6UVDTLul3WYsM4xNLEAWR/NpxWO0RULattcoPbEDzTmHKN+kNBDW945gRttJXxziJI4
APmNQ/Esba5uojqZMxF7NzTfiw0AiRjheds6zlPCBnxTafI493wHqoqLXQ9GI6zz46AwL6VXX7XB
hkHiLp/+9Gd1qUdtjrwk4D0fmNX4NKlOk5I+LTjNR64Cia8rmMx2q4QBPR0RY/hmSzwozUjEGDLh
HLKilus6BYhanhNjYI9W7dT2XfeYPo7qqpua154jWU1Wypp5jNEcWzojL0D0h3j4e22geymeLGt4
HafZ3pp8PjmA/sPKWIpYl2hsbafB2s3TnNCeI76daDDI7/iTN/VpKXRKQJdkSU9JfdWgHnXZzyUt
P82EI4Lt3LidpM5Zh2TL9BBnaJh00nZvNwi5psK9pJG+IKmzH0ul+Cim8b7tTMm+Jr23fTRYnUQH
VyrxVBNTvDs8lQxn9yNXS7y49ga+cbppmZLudEC2q+SiBzS7cZ34zqVI2bYB53Ek/3gUtmhzcL1U
HgnAf7eusnwvW9wYTgcFqPP4eTNATZ5QhF25u1/FQ4mLlm6JaU8FaFIQn8X77FirikEY42fWA0RO
ecle92GZLGQdJLlbdZOrndhK3kldFiCtww/VAKZqtr5fByh81C1VydsKV0nz9kpy5ZO6N1s06Azu
hwuEKmzkqoXP2A55Bo+5iIvf9fC2HqHreVZlH6lLU2A1aCnttyJID1HKfMAdZ6IMuu7qsXsNafM/
NCIqjbJ5TNo/oz98Ni17dT/jMytMSrYUVd129jBgWvmdAAe5rvFWVAjFeEN++pb564fq7qo4OPrp
tBkR6liVy5AnPrTyzhwThQcQzGvQL4d2E1w0LTqURv5rhXKUGidcqUbTeAg2nRJ9xJH/HPRUYJFF
BeZznKvplwcUYNV0TDI5T376juKQ4d68WcecDaueLX7CQzB66XEFQ61Kr6ndWDH3wCocUMu/3EVE
68f5HyRPVEbREG3sNv+zgoWA3bJeqi3yYa23IbP/ZKJ4UQAjdW3qdYZJo+6+/FpcEVF+res61H6H
RTRvkrQWut2+ge2iuA1MOZVmaOxRWwo2u4l6+Lq+fsaieVoXwIbHxo4BzcYOghsswIcIud8eUwZH
bYzmvY+eVPs0z5T3YBzRpyq72egpghXVYakkfoNdXt08MLey0v6sw2HTVXbimdQNUC9sSBCyOnzu
hkAJX3WkjdAcoCAinFVnP4epaAhHxG/b9UvKYnTcOqO7LUF7q0U8OR6oZ9W7z5cbXQ8LyLJv7hgT
3imtEu6F41r7rb1brd2nZbSXPjvNwk3B8SO2z2uC8wTCbAtAExLd9DDb+aHP3DfD5EhGbforUZLa
xOj2gTBZkVKHWJ3/g2ie+JyOzVtv+O2O9c42cPt7tGYI4RVKTHVps0Ii4fezSe74qWa+ZEuADtAY
fqrxOsFKZPqWf4WsvSKNrWvUYTC/HLuqdoPzVTgzjkKFk1CdjZqOptyAlYDHYM0etkRatoJ/7Cn7
rJKC2EhDstF/WAb9mtQSqYBFf2Y77RlaJ8do5X2qByIrkaaZ+GpUFb0K4MjfVHvT9Gf7kHU0FKX6
gyaqAuiHB+3odmW1j2YfSoghHld+Vy65rlM/RDfv0wGasPtYt+5dpOGAxhOe5UgLqwXjtMnKatuA
wTZM91lNx4nA/Kq07lMRrVTPyOLjBU/LsS3am2KK1KlzJxl6MESmZpxttqfBE9jSd1yE+DA5yTnu
OFdupdSfV/ZhoV5+oN3Nuqbv2xwPsVA0Okgi5SGykOmKC0PMz3XKYsycHImQNKLdS82cH+Npigww
tXbqLVxk3vCSxx++EvPUxP6xQEEEQ6tlFdVroa9b9VVCqRrP9cmViq6nerB19sSM4mxRvRR2+dtS
81P1LvuNvJaNf/Ya1nXS/V1OLTYZJLp6+b0oWpxnf5np/Kg+HrIj8zBhvUlbzDLA5XvIp0H+QcXO
pvWoD/lM7fYHFj4udNZ46h/Dh+YiIIuhVZWVepvXiliN09f+eoYOzxKZrYf6txfocKjFKZnXDrAH
r4DzOL8s6qBQNzieo5y4tw05jYgkGpJrF035NplsW9reKemH6Ro+8CX/dAQHr9a5FNxwangnpCq1
fTW+h3X54BKntao85YDiumv9H+tNMqLyAXekU8qz388aKhG+oj9dgIWlLM92FMNs44garnk1/FRn
zXr3kwd/byE82qMTtZdQodgGlUtmxul3BAcDRntKhAlsw7Rq3vv6abGc55UgpYpe15IfRRVccOAp
/KBF5lUcv/X3ukh+Npr11TzaYW7Xzq5r+EBVVbFeNpqPG3RZQiSRfqRKVbVQMO8FsISNPY6nrJpO
2KQekOi/igkEPO7652r6kZRskrFEPLemabFIzDi68o+1viVGTyNXbJMKh8DLdvo7jTMMhgGOg7PR
jK2/Ksh/mMH/iYT7+/8Tjf8NToyXDsHnf0M0TqvqD/Plz/+ENP77X/2DNPbhFvsWKkrkM5bBrP7/
II0D71+m5QM59knnhNno8rv+YRrbwb9g+KKms1XAj+l4yLb+YRrbFiDkgKxkA0mXE/CT/ydMY34N
ArB/U7jqgcGMm0BtFchCUWj8l6wCfIcB8U2VzkZdqxOq7MYbO+uCTQSX5iJ8Ukvcprf+RDNG9V3j
e8CDNl00JN5zm5GcjovHmpwvZs619mJHbuu/Tk3Xi+94gQf4KT0s018jCcEdp5foztKSKPNnKuIc
1aiP/5FmztOyXd24hXjqHG8xd+gjxWtqViM7eNEkw3Fu+e7DtOkM4tL9Yox+O8kwE3TgmjHsr2Qs
HnIN4RWeROic4VhrPWpsfZiTuyEI2vrSVin6cR2DZ/OAUBGrhws4xDyYg6Lz8SeJU+ybRfUBYUDT
2BXGOXKQAvwN97MTYAVUdlf9UGi9AbFiphoRQltmZL0otTZoWHoXqb894EZNB+HeLQULlORhqMAn
avsJPrMQ/LYMyc8pYcHFlCUrnNT49JIuj0/gc1iU6qJgVt5OeQ7VNimn7hAl9g97cjlALdnWm7r2
UHRbi9loYUd39Ash9sABYQdFcu3jERomRwj67yPVY1EeSpkgf+NaCKKfVSlEGuoRqNqNYEqDTiw1
FhUrYGU77jtH+Qw8HPODTDx8OZPfWk/8i0Hz5SawwOJgwmCG4FkcRN4KmHRd1+DbwHzPj3KsHv5g
PhAyFpCIWio8hUkG93NlgHhNDaeK921GoYD4ARblll+Ls9E27cfKLaxlY+gACbaNUbN+EW3kvQwe
4NWwGpt+fgwGE91HwtYo25nmohvnToE/uWSsPMdjLUy7QdTUu81NzsJJ9ym8FizMdMfubmGNhj9f
ZPUSwm2QYtmk2sj8s2g1/9vxJjWLCugbgIz1eVAx/gpKDK1p5+HTG9M4RSoZu9ayK02maVub/F6/
2VXuyK6QnLPJA0VMmOwh86cWf2JRaA5gZVHG93EzLOYxSwGnhi7Ngn7fIIx/yuwGWtZEtdFei17E
8VVDbOO9ovtlLb60ZKScI04UywZxAFMy36d6w6eC9TYXaDanYVabbxx35pieqae094Y+/WkkG+OH
gQRjr0UpJOXcnm66t8R3PAHcsYzxHoxGx+qEJS79KmwzfwbpMx2mykwO2GzTX+3oxodZM51LqfvN
sRZEeQd+WR3MZu7Jy+Rtlr5bo2HVq26fFL11sTujvZKtqFOsV9aDlkttF8Dgei46F5wPugD8ri2e
6kRHHBtN7CYAtp+j1i5PHR3Bk9vGBCT2zrItM4MoF+CoJz2KnVfiLSJ0jEHq3Atp/bHLafkcsG/f
29pok9k0RY/TKDGiG0b1iCM15v0QCQ66UTz6SpM4FkZzGvTUekpyXaQgDtVauJj5F4vWPYh5Mt5L
iuKjhank5C48KsWQYAYJUjh2fobbt2SScxQAS49aQPROp7nxXYyOBm8QKUYswYX/0Mms+qhmUEfE
3sU31+28A7ER6FIc+EVplfp7SQrzUXSmOELVrh4Di9Ml9fruavFVPIwaJkAGn85tRIL3aaYMgduh
bl4RUvU3rJXgQCptCQuyEB5kFhcnPI8FZwNbDQct8k13eiBXTmKX97mvVbsky/TvUs8qQnFKcW/M
Pisdl2hZl+jB0jzZQmpveiPFtQdzzj5pWVwyCpO8uSVW4T0GI8E1yzKjBrBKotCtYNyXrPX3+P5t
CcrYEnsIlb2q0MFwGP38Q7rtELqRZWzdKWII2i/NcoxiplpmMcGTwam994WjnC8t9Ll08Lzt5Mjq
92CYGd8QneNWH5Knse7c+252xD2G8nof8fkczbRxiAHFx8vIWgvx/mksNS3r3KYG0MqCKboPneOq
ZWbBbbVUB79HNgIA24ND43i/u4kRHDP59E4Hlx6WXaPtwdg3h8mvSapNA8ozz+3u/a43d9PSJC+R
KJZrMvjL3jT1LGzlPNPdYZkO6tI6OyDPWIDyjLm2a+4KHiU82LZ3LcrFf/XFkB1mP3MufTK31x4a
/MGU0/yI+am75z3A50ViVgbypq4PMPXTXdYYLporVmZB5JuHpUPzWZuyCfWSeKuqs5NQiw3Su816
2RluROCeihIlhHY4J6QgofZ1prDn3KT29yx8F6OBcn6MroMRj+ECIXPLheAfZp7oEKRudADlUGNW
1PNrv3TmVxFP3b2TwY1tPIdoOL8uD76epNuGGGBcb5IgWH+aUXaiHcgkjKghs9o91DQ+8WUZT4k2
YaksBwV1sow7TSfSFxl+8OahGH1B9Gs+aBGMNS5M7zAFpE6WfW+fIw2oAY83h2i/RPui57ZoSDEN
gdv534mtxxcD92eoSa374SMG2+jOYOyzSdjMfA2IWSXhTrlE5FcuzLvKMsjOKGE6kKkIw32NxYI2
lOO9wcmBvxNZHzV2tJUzPI2MyQ8bCQ+Xms7EwNHIx9zUpFse05i5QFrF2XkUjbg2AXTF0rCGXUKW
5m4OIouAY8nXYRgxQpMLIy9x7RbqwqWP9Mj3Ld2RfarhytOQTREoT6SNoK+znRdk3X42eDJKu1rC
rCR0Zsbjht+t68IewujWrSYs8Zk+MN4v1QUy1XBDmWcbMYu0uTH4lpZEeRYzTWaO64gEZafP9tkI
EanpUE+nyzD80LQMJm9JRrU0avfUL2kfag7JzVEroYZ2HDPCCrSjF6CRdYJo3qeVOxxk7hKeAr5a
fNZd0+6IRLYPFTIOBpDzMHmAuprkcXSL5lT4fgIcwxfdWzPUMrQm2dzbRTYVdEMkK5LoN02YWHIh
IgIH7J7JZYojOExw0jjH2ZgneefzJqECb3F6PM9Ik5OQ+rLroVk205VLHay0ZSQUca69ABAsW3Ng
HU1SRMuMsxsXB250F7O81+8GUm1+xYDdTVn9NVP83+6C/l9KbLHoO/67/ub+z/j59Z+bm7//yT/N
jWHY/9ItbCVcHZ7t6oH9H3kthkkj8b+7GfNfuo4rKLBtBysK8S3/0c1YJL7oBGDxz4lM83kc/ifd
jOHY/yWjRXdxOnquSTNjEb/mOcoP828pZUlvz2PVNeCKcL5nY0fId8d1EwfK5ZAMsMc1rLRkU8CP
+BzQO4NIThzY9FRx0uxeorqtNqMTz6HLNLfqzW7POqPRsE31riFRKoBsq82OktGYP41kDJMIG9Ew
wJKduBqlLurTyIakGIwqpLN56cpo2QcZQ9HAqG6RQKZh+GdqfnEdOc0Ys3g71F4LENAU/IIuz4Ks
CNJO+ydrmKHBOvazb8WIfmFIhzDP2AxMI0Hg5njSEZWdjQbBqzHM4rWPu2eH9UZX6PUbZXiI5u8+
8COBNGPq4K5NwHnQTZxJBn9IPEzYi9MVeyc2fntaEO8hn0WoGT3jEpn2udCH8qb5hJAbOCwDc/Av
A/oR5qfFIzJg1kolVAdTf+MqR8glL4FTwNGLm591LW7Itq48ygm27dYgNGQ6+wl8uhS36X5G75JP
P50o5QpDFbVv5YTqSxo/4DcBjVf/hRsjc/ddwhFNv0p3njMEjK+LEiUOmu1+RnPQZejVIBE6Mm0O
PUnneyuEmHYwmJaG5OPyZjffw0CzULNxTXrmsnFahdKqojCwv6ACpVvhRwiXLWTboDXuU5bUxkUu
OOYnvS9hXzwg/x5o/pYZFNT07Ynp5+yU7VEj+jXOYCMELMzSYeaky1I42BnpH2lViJOEJunkgMEc
1M5bD+XRxoGMniAPZ743BJgAUSTZPWS6fG/2PizSoQSh6yFGA9mc7DLJbTNqxq3ppvxqLV2297vg
6hYUV5qXM5uMA9by4zm6gbtMr5AG4ADy3nAtac99tGsK9A8SGyee6JHnwF+GQ0x7Ba/YRKrUtPqF
sLX+zntish0f0fZDgBi+HXxC19aof1XsLA5Cr8YQxYmLrCGBw9nob7EtSKfw2b4C1LhIKPinZlrq
jRbbm3EcrXtLUFGWcXexrHZXy8l6yxs/TIEopp2TX2Za/sILrEvGAG9bRbYEakRarZ3GL4Ea3Aat
xde2x7dEwXRvJrM4IAIp95ExI3PiUyS1PTgAV+u2o5bPO7cllVC3qIonethIdP6NV3306Y6AuRfO
fhljRvd59Qb2Xtz5dV1thfVsFcnwE36xClh80RHp7mpMp0dGczj25ss8TvGlM7TmtCSdF05p5G8X
Y5IgttIOUVinfWpWejWUPBXzi9g3BmeIH41HUGyn3Lb0+y4dpgP+Cy9k1/tmemV9Zc1b75oakRvu
CedQwAQFMOLfJbaJaJTjCu5CaXX7OJbaT70wriCKhz/t0NR3HloE6ddjmDM42CRGlFyE/r+oO5Pl
ZtU1S99KRs45Qd9EZNZAgPrGcm9PCNu/Td/3XH0+4H22/73zVFZURE1qIksyQgIh+L73XetZ7AO4
fLkDNCMH4GyKm8DLX2St8A5+GQ5uP9S+rTFf3yM1UlY6XURnEobk4llxvdWN0NuFhQr8CzQkOCEI
En5Vd47WAN6iCIMbpctbl2Qb2fGqzMB/R/K3SPr8pupoQUYpajjD8x4ZykX3bQqSsjQphMihaqM8
Nfe5KGxqv56YV5wbhqFrUx6Zf3cyqvUILy8Vlu+bJIpOmebtamOutfCVY4DC3NE3zcVShs86pN0b
k1wOrroh1HjsMCkNjqY1xb4U9ddRKCBg+emBc3+OL8BDlS9ZgiNR9dgvN7B+sEYENULdn8fLvUzR
O0r+ZvvP/4MNrNhfPF7+//Pwe8nlSaOiHELBmyV/u7v8a9DA4teDdLOsYllkef5va6R2ARE3lh/M
N9mEXtxCINtb+JCIOCmgKX/fFXLuLo+Xe8tCy83Pa7DXRdTR5wXNmuHp6udfP6/5eW559fIPg4nL
TLWYaVMJiIflyX/9CYTlcy0LfL/dspbf7n6/bHmX77uKFR34uSebnw//26p/Pti/3NbvJf+2nctr
hsoj8MGoIBzMO+lnPctb11V3N2rYZP7+Vt8b+LPpf1v13xf/+9Ytb/PbJ/15+fcrf1v98jkMv26m
3z4hZR8ZSlWSw0kX2NPL65cbVS9rWuTzl/fbh1j+9bNthQV6JtEoB0rDi6/hRPz5H6JckoW9bpU2
yGn0GMscb+JpJ/LVJOTcPmlfQdiuy4GeuSDle2OEoB0VCY2sIQNWP4u/oVv++a+mkjHWecL3Uz/P
L/e0+cXLGn5e9b2W2q9Y129r9AIoogUyj6GMywNg14hINFqfZoHtYb4rlGP5x+MxhD4Fop4Iq58n
4TZ3uzh/+n7J8o/ldR6qmfUg9sTThBbnAQEZup9aOdqhceLUDzokMa1DGYNMGBFL7Zd7lWoWe6VV
ali6zMLkdB+jKA6Z9Wx+fqLFcioAd4BMWuYXmUP7mbhcxXxnjIEzeKZQn+vu06g/OZPTs83G1wTo
ZrySDKjWlLszZOvdHzd6C+T6Xz38WW55Gd8GaPkuY+5tUOweisNQ18ZupkSH4vAOo6haV1WNR9hC
uGSrSv/ipfpd7nGZD/UaDtiMO1/I6c3M1V4eUpK2Vb3JtmO/URji7E3wOXvREvS9ZQAi9Ya2pb7o
9/vlhjIkY7Q8puaZph0C7dxnx7QdCwNsX2jpy8OimYDamTkASz04LDd9HmPYGrmaU3YglowrcHao
EziHDN1Mh7pDtl9ujElZkU1ibH8Q5cNCPw+Fr0LSehdsaZ4jXFbCjT7AnsUwfhgVanyjMEBbRN6t
J56wTVC5CxSPdirqeCKaBCQqrZ7HTjcxdGyAyzvl7Llc7JaCj+Er7SPRCRS53NOlThlBz4C0rnyR
Cv1UMSLhcsZ+i4bbVFLHXVAENNzpycPwKYEVo4n3diLQrRE3niUE0l5S0av0iIMkk6Gfxpk8IjV3
v9zrddqAipJvUS5BF0ApskqAorsZ85Z96rcyVyzhj3sWNfMNc4LTQqJfvgOObLgbNCkQV4GthjPM
/jfmm74xpV2Z3H4z8I2u2BtCB2bLS5StWFLIXT4DAs18j+AQfUo/310eJ1PG0IBh3kKNl+dvRCs9
jCoSMmM7DBXfbrjG7ql8wy398wYHpjnaSqqeeyGT1gZdLvb8fHxr5CVOtiiP3RZ/lK3+ie5fDsDl
UPzbc2PTYnIcfOBw89nQQvjCmHFdMwrEndSBYJLnTfrtsY6oF2YIVNUsnE8u+sz+/96ceWejJvhj
t1tFH+Gb6T1nOZyWzVsOuG/W/ff3MB9oprdTAwpTooaQbNng5d7PzfJcEwuy25vK84Klx+fHLpm3
GTCZGSNkgFW/PEmeALjZpiaHbj56lkNoufdzs+yD5SHXSoarkbpdUhJ+8gr8OTnh5yEqs5fe92ky
jyKqWkqk0II5c33fVdSBFChTg0oVQn+RK4EDejmq55u/PaR6v4bu523wdVWczPrfb2C6M9yZn6NG
W244LPZmD/4AJ7j82YhjhXjfa/bLTQAMn0QSvq+6hMigqtnGr9uvIoxVt57DEpb9183Hz3Jvee7n
YZNk+1quQC1oqr5pNX3dxRmH0YTZeeyNCt8sIdJDERVOhA4QUbsm1ZuRa96yQSo/aY1gDqcXO0SH
NZNALGIAwWRhlPllVcNeFlQKQpXTifLF9AzVkTtaDCGZykhd5Bm8KiYH2lzI4aP7vm9C16+LhGQC
YiSXD9vGyG9tbz6hm7K+Xbbi+1cgiA5ZhgXSuxoJcomnFFcm5aaRBMj5QCCxOV4TUXG/pBp8f9Pm
P/MNlocG9e69epchTrcrzxedYZ4bqcnbIOXK3ppBFcZ8IzAZhF8Ro7SiT9osVzWL7Bkyc9CgWXud
ofU2FIN1F7SPpH1giakS3ykTxVsh66vQy0jaMWzhcNMqig50ddsN2oVrGQsVMWmGwO88IRhBI2Bo
LNuWgjt57ILJGQT5VebWk0yPVQy3UlETqCi3TAh6aDzzyaJROZWpnohCa3ksebkG4IJLrYXreZ9l
6GFVFE22ZTJsJvODy/4yNpYVZqqt8KjMdWy5OyfQFF2jtm4Id+G3VFX3vb5RmPba32tXc55OUPyR
pMv79rAOiY0/phltCKMiChVpptQ0jHR03MI1GJdqvs4T3Q0OVMoFBGbSsZBEEZnO/Nzy3wl4Ntbk
5j5oOddMk//geYm3jho/P9Tq+6QK416ufemA58Og17aHONnvw7J70IRaJmULbyfhyjRo46l2lw+W
mVG9aWP5mFv5paIu4IoTcm7hK6hZaVB2z1LtYw/oG9fzKYF2pk7fzUK5PZ8pl5tMEHw0jgDRiMra
mzPXoRbvTA9M0eySbZp9Mt8s99oRw7ZnSc1eV1t9Z3QXwxwo+AZBC/kG70lWJQ0gqXkBfr27WH+j
j99STu6RhBOo2DWhuaX5239vG4AuYqiGnj6WPp9055suzbihyOIkLaeZcXrKx+oR+tXEZHuS7Am7
/KyGfWwCPXHH2MtsxQjHU9QQPaoUhm02XB2WvZOOc5CKGsp42YXcwk0lpXsmm+l+uWeaoYHU788n
rfk/KJcPqSAGm+V5HDLZ98LLw+VmWQzx/T9fuzxe1hqTA7MpJL7AeZ2/LbfcFVEPYm3SQY7Nr12e
S6N+RyxsbGfaRyymkObBaTt93viOOqqCU2vRHc7n6WRNUnw7Vt60jfrbqCLSXpEzFJ3GXEKjKYfF
t175QJa10Xr3+/Rxca7QETCdduj0VTGBkQCHrduDXjz5bbYh7salZKG6VdDG8F18bEnkGTl+NRz6
NKk+vAGJRF9YrwuCJB+pKXm4JW21bnuQ5dQkBTEe9jQ/hdtJDj6kud2kqK+1YtJ483vvYiCVOKG+
luwsDsc3owqP05DrDzK1ry0lpnYtdVr3GguH5f+9kvSuLvXJvvMq766U2gfEV8ObGtBPRfxonEu/
qMEUtNlScnkL5Pw2kz3x6Cc59pc61HYNQEp3rse8IeMFxxC/YWRL1i2pSbvIN7KHKpjOy1rZaxzq
oaae6LP2F4268Gr5R2MKLxB60jsUJPJeU73YTec2l0gS6g1szVU4WNNLKQ3GOsu0dlvW1oTaJNgt
GzE2PeyJOlSORV1KN8x++EEwXr8xdZDT9Thnl+ECuqJBgHAygPpePu1ETWGy9PiZeJtpYxAHs5Ho
Aj9rHgXHeSe0I3TOAAbfASObedViE3fzsndIhl9BJ1FuABVIx0wZkU3OO2DEkd4Nmvw4ZlGDRzi3
1nHd9C8pavLllUFuRm5T08GscQ/etd3wujwvJshLU98bLvKYKicaIj0yRj6DFORnMxFLEquCfFcP
VbqWaEW/af33Fwx4UHXDqtZ3XS+292E83S4r7AsNAqVmojAl6/Cco4T//gI1M3uQRfIgIaonLnF6
8V7SouH7CxQRPQZy/zrpJvk7suJt0bZrD5M8O5z4NOhDiHGdDzGAFx7kJA67ZcPVUvygGi3fquIY
HgIzBm81vyCTGF7KRv4Y5phLYausx7JQdwG0s2vkU2C1QNx9ZK26V6NAfhrMqVwzUfb3flQNV382
wS1LtNBJNV2IngXMfGuVNum+4IR0rWe4PoLI/COEH+Fp4fjcIjJ0A6WcGKpRHaX/tbUUDrRlPenY
rgc1CV4YbeEy8xVzL5E+dDM2JqXNeT0aZsgIsvtLos0IekMDb69kwU1V+eEsvcw//DQnB5wE79oy
cOCSA3FgYiBdKBOn9vIuFWj6Oh+bV5x6fN0eqgrDhDQlekH1vQ7dgF/VaObrRMvQoa8XHbOcOnQS
YH5Y3qXtYDdOU/1G75w4n0SFjDCG4lnz6NQu7zJwDrAi8y3JzcEhG0Q51mgtz0ZdYRGcP6jVbXWE
lsdlAXQktYPwIDwBs7BOXCJoBM5LESZZRKPx3rU6xBfdqE/4WCcOQSmihF8nH8DL5uXaXAqcQQVc
qqh9fkp4L8BdvfROXfP785Siabc4OM+eUHnHMGxaB446dGXhsKxBmjAYZVzacPxVtOzmIFhvSuS3
Tn1aFqjHYYQqUarnRhqLIzYu3Wn8RjznLV9PB5ec0n31iyE5pci+EW8NPyi4tk31ll4n0E1TQK4v
6eWvOsEqqbfqW6mkgp2ErKPk+DxkfEa3i0LhUWj82++1WcFdYebaI9Y8waWbFR8MSVDPHEwWx7rp
vZl8WcuisdLQhUS0fKshk9vmsZdAN8+12xzp1/cidEvtjOLsm2r0qObisjrLktofYiSvrkyM65OI
ZHlZG7+e+1asmkdKK/EaD4u1LyczuPQ5IK1SzOp3JYhW6rzFCpPald7owlUa0RUxeBI2k65Ed4ZP
SZrs2upXylGJJUd4jQTCp+kQC7V/DoyBCAXfpL+b8vNSJ/W87B5MP4+dWIWP2MrKNRIkaS+HWXUZ
aoFgLLWYR0ZPy5JT66m4iiTpOiCNRqlA1EjTwcVpy/auN1CmLYuRWuHmqjWSNVHUTtc22qkX/eA4
tCI9Ms8Inqc2Pi3bYhXWs9i1yoMRCN16ysxmTxaMeJEMobdDyjYfUndadlDJTA5C2VRdu7qPd2HQ
EaAe+9pdOPtrl0U8nexj2lWvnsi52pQt0McysApYzJCswrp5llLpsCxKpe4NxynXyZSmuuEhkpOE
Id/pOBmvRI8Q/k6y1UcLn1W2KuElbhWiUZq8BiAsBSgk4tBhENm8p8RatKn2AYiUiyIm/QtRC/K+
KNFqeHnXPlU9CpJ5XQGgeyHyo3v6C+QjDmRyIFAQOGxb3AjzOjqw9cPoSc8kfHXuhNzuEE2Zf0nr
XKSKOK9jvlketr4lnE2Rg0maT03Ly+bXL0so/n5p+P6/7nqfwo8qr/Ov5j/mNf+pIv5f//GXR/9/
9cYtesv/e+3v+bP/t+0b3O0grD7/ov9VxPmVf7TIDfEfuiShYEBbJdNs7z/r5j//XTDkf2iaqSsW
5BP659jvf7rl2j8U2tiaZRmKRMdc+emWq/I/dEszIDkqBlAqWVT+b7rlmvJX6S++B7psim6qc/vd
RIf81165KuiDX3JW21p+vYmB+Spp4JowFh/KY7I1wOXJ69LYe1hPSqe9b97UD/++eVRzqp74TTfe
uB5wgglPTXFovQ1cCynbAI3RKlw4WyuC8Ogwzw8eYsILsl3h3aKPceR19kZHnmkhs4k5Tf1B+lUe
LMfYWY4WrX77Tv5Qrv9bRh+aoMem/s9/X+TLv8mbv7fRok+saYrBn78DfEmDlOTUnLbMzkicl26D
dtqUpnID2vOjrdovAZwKNv7wBS3u7f/85tBo/sUeVvmmqIshd9KUv707w/cBdKUybc0Hqz+IX/lt
dVEDW3xt1ukXwpl5Wvll3Km3hGWqoDXt+E5YmyfrzoTTdcH5p16l6iQdKe28pedpFxPF6tRnTvb9
lYir2g3P+Cyh0dOQvDOiDQrtfDt85I/BUbkRN4X56TPtcVG3PuJhZIh/o75QR8nJKAfhu9JOqKQn
Y0UZbtW+lg/pQ1fj0dsBmiMfjxGJMq0k+KYVxgwil1b1MT32a/HXsOqULd1rDExMyykJkIB9V56l
2JYO9QaonoOz/kEC+vsR3bM56+Ep+5o2DFTCdXjytljhY3nVvfnmFmzhJXJFcx19jtvUaZ1pJBEL
ZMHqSz6Utd2AfIiEHdP8+h1MIVEXJCO/w9MfEKXtKkhQqHLd6gGZAr0s/EfoIP37uYaMhG+TRNfx
ZjJs/4SXsTLv82v8SZd6SFfCKb/XNtMtgc3ZU9rfk5WWRw67wz+Oz9mbvkaA5REP9EVMkXHSGVdL
+9h3M3w3/hZgMeFVUCAGnIh4wVT6qs/kHysM2bH7zyZm8aqK6xEr67V6JWDiPb/xLk1+lu/62UyJ
mRCFGZIE27rFQXRO9/3Z33fTFvXoocvtkTI3LWq7eEv2JeA0VLBXkqK+Itdfy4QDVDAwV/07ii/i
BYIYd42j2d6zTBM6vwnvG1SuBxVMGLMD3Wbo6WaHaaOuAxc+GYF95KhpL9Iv71QQtHCanmsArk56
QQnxShDbiWgfYVeTVJTZpK6mIDinVbRBwSutsmgzHswniygP1QHXlnxWV6yKw5k0OIL2XrBaa7f+
zoChaqyU0CYmqpds6x5AJB7uuEEIcSyRjW6jt3ZX2elFvpVART/47/q5rQ+NsAqfvAfzSvQsh3Zh
EySIpV3Z6ef00iN3gSd2NK616gqJW2yzdwTihR1ty23ybDmcT7gMkidysm6sR9o2OfUvYkPdxk75
daySzw6b7ao9yNE98JDywlX/UifrSeMqvCKwwYj3/TNlL+Oq1g4RlDL4G4eEuTd9GzqYLSXXIuOI
kqeNC+GqQd9bBSfSG3Vw8v1Ocolv1D9oyM8bqK9Bs+wwpfsTO5JG9iY6IYiFtGisyNw4p4QQ7YjV
jOgrcQ5UGmcUUXMgHLdb3UHL7DOL/pU8BC6DyxewUMlGXo3b4YZqnb4ZA1vbRQ/N6+hsx23woIqk
b6wy3/YvRgP8ZaXde2/1l0CJl1jOE06j8YmqlguMwbpiDUXpLKAy3YFKHTb4KChymRelfbCu3al5
CfaRvjJexlvxSXRSJ0CVdCtdAKz8z+fHv1lPVNOUZE01LUOSJC5zf9dqyclkar0OTK0G7AAXaiOn
xpMZ1v8HCvJ/OwnPb6NZsmGJXOyQ6P/1MscgGVOjJxH7IvX381tY47Ab/eFzqnFLjCh5oY9wif9z
LPAvrjuy/N+vriaUJCw6qq4iOgQN/te3VfxS1QdMH8hB0idlDD1XG7JoWww+Q3VdEV4liBnkgUCo
fYx8CzWr+ZYrPSAtvbY7Q9Bp/433uYegBOspP7UEfWWrwYoNFfEYt8NloLFll2ZVryVlxNMsosw1
B9lk6iwV6wkvOUHE9bkZOGUkU+JYuXpAJhNdyAEoifwCrqVACo31tVfit5GLFj2zMZtxRfRJSZZT
6jKn2yZNvTVHuSH44xYC62o084dGM9o7H0LCyUoyMhmIq05jQ1hV0IB2VlMfB1K5NqPPhQwA8Qv5
iTtfuyR+SkKD9tH6PfbDNllXOtEswDSFPEWx1ezFNJY2ijjtjBZ7pR5H0A2yCi2I19o9PX+q3iFU
2oTfRtbdhBmbwNfecDrA5WpRzUCwg+YkRc8dWE9yURFdQxylI1XhF5LS+Cz3SPfCXLyLdU89hV1J
xR+dNCcqYEa5Juxjk4DEsrqCQyJyZkzXQGSDlapluGxy80u+R3jDOTVjnsEhRxpT0uQOCjoam8Kk
btQyNelNZ2tBJt5diUTj1NQz0Ro9qiH2C1bsMlZAa3RBfcfxp6J0ctUEF6zXGsm260CAio1W7+Ja
coc+ulFy4QOLmLDPtOlek98gguLrNNNfVa56W62YbfyTfIm65hQIVHuanLA2OdQfCYWfXBW0J3p8
OpA6g4QODjlND2SKun6nTf6dWFR2FEtnjFFbYdRupOFXOWi3E5bGjeqPT5QsH4shecPIBJTXrYf6
dgiyu8jz7+Ww/hWZ2O6J93yc1Ja+Rf0031d7FxUenodQIKAmVQg7JS5PEwU2MaYwxiUhs1pXY+bK
JFN2UD61bgoMBEEfc9VCewAwcIJjTO6YxTdtkgIZ5cIGYL9A+FiFyrmvIcHD1KtaYpEL2rlmjygE
6ORaGD5HDnUSru6HQv7lGeO+H7Gq0LdEuRhvBGI20Ba2FRcKHXMMzvGRK0Nz7vgGRhhMCXsngQMy
Fk5R+GTF3BUqYaJFwOcAt0kLUx2DTSa2gARYI1blIfm0EnIt1dZWAs3pUUlV6JkbE1TIDRQ2rqBU
LeY29Wxwiku8Cq2tQRjvcWKD725heaZ9CKP2VesEyAqEvjDwyrTPKHibhrup0xxl6B7Muj9aClBs
Q1yrSBdnSWE9jSR5cZ0cQh0TBbhbBcHHJkzTyxiQ80JQiSG7pjFfNKpWgYrVYnD1jTOaefxQ/U5r
VPh4hdY5YyaVO1nPxm2Utts69lRwMDNWNyurWwFD+wZFgO8McVThvacFjqpL2hec+VaFYtaO2cn+
dkSPKLW1iiAFvCCpbfC5xRAJBGDRmp73coM3S94nYcWYTbaaYFM25o0Hzm7u49dOJKFnUEcFnBaO
oQOlphjQLEFdHoPW5anQfMroVezzME2AcrKQFlikSs/3OpJSdDU6ALDB3e5LgNxKGk4+4VKroEk4
fQ5W4u2DVv4sfVlYyzio3Bt4CxA9LtNt3dPlsBkCFFvTqU/5FeJ1uKFVwpDRe5Efpq38Ao2M5J9T
chpO0lsSr+pDHdtkY1o3E/lXBLy+jEThrEocT/bwVW0kFz5nekTn97LKr6QKiS/UM9VL8FYf1fVw
atEsnvP39MCQHRcy8q1nviP92TzUd8FWhQaOVpDz/MUoaOch2QV75hDcGUFCpiWpkkRmG2fxht6L
xPA0dipUHhTAfEwh4Lp30hVVDVBtLNQvUP5G40j8DS8zGCDaePu1d/PG/GXuys+wewkmh2QtFeVI
ywu7rxLRw2N/BESJQpNojixm1GPHjZOcrY3xmN8zkPdvgFk+GhtjI14AcVXg3x0vY6ChfCWvEKUJ
5n2fXqNpZWxKcr9kRtrkZzFsxsniNIdmi/wCgWh3AJia+3si7AbRss3obJBeqG1Q5BLB6Mvrsd8O
5lphdNW7Sn0gIEyL2Bx3jqH2bJGUQcL8XA2ckEqjelWULi5rcmUYn+PA1G80iQAaJ76WnJsOqdu7
QAgCYUXlk+RlieZshgkBCa1N2Ij/lDSbwtEYnJ5NPrnCIBQve/UsFxtFWmc94Zs2YgA4bIRIaRcZ
SPOOmxOtIaiipJmQEwv1QHf6Z/ZxzO+LqhV8E2VLbp2pUxJbyz3gpFXauSOGUzoJbnjN2VuMLj+R
5CnVoXrP0Q+/s5p6cGl/wONOLpa+BxPHLETPbonEGqwX4cwpzDpr2l5/EaDFbDksINixi7Hhp/6d
cVZ/4dUSCTSk7EVLFEFKQzuPMaN5b5wzmiPRmTQO/ZfmCtfp0bswf6pfaCiX2S2WjMrhvf1Xhr7P
2bHYdb+Yk2XIqD6VdXjWT+kbLBDwmc1T/xAO9ky0OPOzoUCYb80eL4udPxTr6m6GEBC0+cIvQHlP
mazhOiUKF+Bgw3TTLh9K31Ud7Rw/aAxVJ4JlDjoGG4JfnOoJ3Jnfw0dfIUlg9tOe0JLzm2QIJbhw
bQ1xdV/FNqZ5o9yUDwTajf6OzWTVXXeTS895DgMLtvbRB9WPqzi22YkGE8lzXNkaWGrXOHh7kxko
KF8yMsQ16yjxuAarzBG9xzZ+9KcN6G493iTtQXhXAdve+hKVPFuzNmD+y7N1GVO6wLSoT8OuO5LG
mcNCcJlweqSPbqoDTOBhT53zhHWHkU3ya7Ts6Fm0jsnRA1pBrKlnQ/4Ws13+TqvbYza3CmYk68p4
5rgaEeyFKwITK8TWW5lzRvsOx30LBL0+BtsMzypd8+dkgxWZwQATsN4dHkOUZZdm40G0Ae2krOpu
JQRYc1ewCWj/0nj3dbc/4qXpMod2J0cNU1TqAm7yWmHX68lnsIMrM/JsH8f33YZRnnVvWnb7RMqE
MmxMW9kBD32W1vJGf0g2FHNe8FdMXD52ySlcKw8ZdQXXOB5Q6E13feoONyWYwpvkynzmpVlHuzC0
1ROWasN3CgdVu/ELzY+/Tc8q6+2eUfa+sg1XZrpmtg32OCanlY+L+QgJYnKtXZ47w8WXgFPYIr1B
KNVn75YYePy5zOoKG1AMlOHb+iK8lAftjlzA5tm8WvnqNdjVB3BaLsOEK/4nC80DZ+3uDpcgSeGc
9HfW2noHa/LIJbS5IW9VOg7r/Oyfqw/EbKPB7CoObesiIMtjuPVQvLeOduIMq94r5/AhPqCkk/e+
sldHF6c5WUREEycxiZ67QrzRr+rJuMsfcZoywAyBWhGry1GnbelvJGukDodqJz0DdZ8uTOnOXGEo
hTBHDN8JKiQnEddGwI/VcIwWW4GdpqQu7NnvqaM+lwdangVt5mdJcRWFw8A8a41doeMSNp23DQQM
WGu+J/iSbEseX8XhmKO6iWwmqR0VhXadnSir9DmDhSOzSulXXb4zqgCejHFAvQb3wN4BNq/Nq7yx
7ugMod4BT+jTPpjb/zZIq3ZV7VCPEzk0HMNtyIgA/vC5CrggnWmKw4U3v3AuKDsOO/9p+kjPy2mO
BNU9oGQD1MlKek39LcMiyx1v0g3itiuUaUV6DwQ7Mq9+fwpnkGKfHCZ0M8Eqag4mXeNEP3Hyb8e9
Hx+8nvwPjnTha9WVG7Kk84joTRpWI1Ow+3iPatilj/4kEHHN9p6SFyoQyrN0oQDSgYm9JLtpXV7p
KIPSTa/+K9clTgaK8mZ16/bUXfLbEFLsR7P2azt9EkXbpHtMh44dANubSxnnR5+pIGlykps8DMWD
D1dTh/O3IWiSbFwuKhJnu5fotTHs+AIkcrwOz55H7D3VMLvZKRyxESLiymmBM6+8VzBYgNkzyS3e
y4f8NfeO6mMR3kY3ZoEVZ6tto5d54Iki5o1sIuhspBBU0ireR5dJ2U5cKJ6kbbFWN609piBg7XIr
bpod09P2FMZOUG2In2o/Tc1pCLyD1lNi/Vm1L+adOJ29O5I1XO+l/WyKVcEo4L4j1RodX4VuZ+Wf
RTd9MKDB3uRX1fZvidie7PgNxHr5pazb14L6xte4h5ymEPQGzg5wGru9O/Q9h/QqueOaF14te7zB
O6uFO+Li3fFVpZP4wFldwTbCWqmNneNDdYd0hauIsjUfdcqUJPpeKCi9KWvxkweStun93UCdmRLr
sPHIVyxdYALevUz18qDdEjOiBesguaafysQo1k0/NWOVxdfJOsTSml4gjlbjjMqhu+n0ncdlcRRf
6WExVXjvJpHJCeAE/3mib4rYaNWobl6vc356IRPbHsxMOYdNt5WTMAQqw4qJuktwKBddAuM2krxS
T7Sjk2fkYd6pUr7q6qPCSXTDNo1co7A47fxPxjDZpWKQcFUyeFx2wihhbzRuVbkWVtGXqGWMu1I/
Ecejx9Niph+r9qHHmhqugvvu2P0yPvpXD6U4/NT38pNZo1U7eWV7X7W+HmYQMHNmjGEr7ckfoNZy
FbKljbGfTnAPjpAkGF06PdEv55hhRoXgSN2gtpI6pzgA8SrPoTuJK4TZ6i9xxxAx3FSp7R/UU7ml
4MfppXT9c/KS7aINWqz6nUAig7LmfXnIa2JrV1wpLuamPJvmQdwMn92neeaoFHD13pO7cso+yAm4
NCcEWuq7tQsfK2KcMA+tysdhXI/ZlzTdjNoqS8i3sMdol5HGVa2HD8PcFLQpLKYyeJY40AXMtiHs
i870sUTPoSaTrLKfh1LzIRTGNvFy4qH3E+lAfjH/INnz1KUNcZk1oki0jORtzv9dbpbllnvLy4ze
50QexzUn5VY6WEOI12n5dw7TcA8aO/FJHkmj4FoT0+ND6XJm8UQYcJ5pSizNpjhDM2X2V6H4wyYt
dAnWEaQLIHmGFl38YOCHndYgLgspdFCPXEMrOOiayWezEC8Jaiqu0ZkSnGaI0GuzUnWauIihpscp
9SOZk4dOujBxHytfgE+AWd+Fg07cNL7htWdpbLIX+G4TNS/EmwaQCOr+ToIaEaZAQQESceq2GHA3
NLac0iNMLJGru5o+tpN7eFkClQvXzKEfFcdIKh9dUyI7smVUbp9UFM1l4AJ4rIPHMCTAVlVhqRoS
/jCyiDvFq9YlKS8MPbkU5mXe3JaMjky4YBYqh1VFDihwPJXpWt0f1JbrehFPFFLM/hDMxkSszcRH
Sd4pqJUXXZ3gy3F+iNoYldBIJVMVotsiR+leGMguOY8GBGIooiNNScP4kRFyn3vXJPReVSWu9w0Y
kY4MACCmnP8gLq6TeN37eYVYOd/F/oH59U0Dx9ABjEBJXE5jF6c2M5GRQQVkHeIbrIcgNQIybrE9
d+a+NvyjVwzPepzJyHVA36SNfuNFb0lbYTuypE+1SJiWdfTruxFMgOgBCKAAErVq8qKaTFYwRlg2
EBIB0XODGsyDv+BfU0RRz2n7XAt0jQexeclmf6uEPzHy7kvtCy9bNVMDH0EXcl0t44GamvVVklwj
ISmCuu1ROcn4DOmIQo0Q8142Baa+05OAQXHbDGCvSjH4AoJLGYnZkOmj6O4JLvKo5ZXt9FDCQdm2
kVDDMjWpfes9HQa/J4qCN5NlZqcI2mXLS6lAY2KrJsvVg2atYtWywwgSbB3IW7GgPB0qFkZ04Idx
hsqqkmHJP0FTfeqy4KxzDe0shWpjlz81DZOx5bVppH2ROBVLAO0L5Hcg9LchOdfQ7c1LArqVeAnx
vhHV52wAWFq6ekueDcP7kqvOOFmPnJUDCOA+n8D4kLz6Kdf6fZAyIS7AB9lK3jxkJeTmTFUYa/fW
ezU4UghKXmdoHHbtwcgZMBcpHQR1hXzjxUqk56ql4hirNLCQcIPIH4+IA9Z+wZRBhtP7X+ydx5Lj
yLZlf6Wt534NGo5BT6hBMhg6MyMnsEgFrTW+vhcQWcWoqHr39rOevgkMigqEcD++99qbqAztbZgk
e7VKffchMBlUykd6dHFQ7nM1pDODoE4roXKM9icRoSfp7Ir2tPISF/23aOBJA6QEvTT1oLRxzZBk
Hw2hnhN15sqIntGXY7jRuaUkIOi3AS4kKAbTtkn1cVuOWgPesrSI8AutY6fyALD9p3Ywgr2t7zv6
pVHTKWtVKPcDj6m6dpq1CJ+8IHo1UVdQfbJjINiNq4HS3Ot1wXNRc5y13lG3EL6euXVJRS9kBJFb
5FaHbjPjozaKznib3xa30snuw756VktCWDp7hCJXQ6xWmwenr2FKK/1zaiC9DTWLnow9W6Zrhi08
ABx9znCyYvuHYqQEawEFUUHacmg5O7XsUBk0ac0KwF8Xt5+jPKE9QkDVint4ChLnky7poqlZ9GI3
ABQMQG0XIyPYwJdPXR+dJwKe8UGTQIR1AvASKQldoG1NIcZNRJrZbcE4oIC0sbOcEH+sDYrBmXzC
FYbHSGITJ+37tUzoueZB+jyg9Qg7/ivd0avVOGAPM2Kg55QZmsb7GeDL1BGNFGCg1vWI59zCEbkF
gs5YujEc6w5vn/Y1GGjIFs2LYp18tbgwrnEo7JIToKl/OgMD92m9UeqSBn52kwM+Qrrs36wfcmm6
EOUeYWRehqLad73FSFujAJ+rqh9FcnRG5dX34YhQlSeCKiSLgBRqik128hKTJgPyHsplcJPkHZJ7
ZDeGTxdnfHm1RhjjJorlsA7KNUJ5WmdCOwPUD1aVmPuqsn8IZUbDIwrvlQozamKmB71k2JcorfWU
O49+FYEMbyFRtnFxqOvJbSxszVGlEBBKCh2sm4eha146AmlXZTrRPNF8Osu0idKsu8+FeB0IMhkD
/dbvMmRbuLcHx+ffaEEKRnQlcZJKqCu7pA5g2uIuWFmpVh28GE8MVmoGznClo1a1iZFLn/OhZ1VB
Wa3qu1MS+M/KEsTUreMa42vZJwlDqz3V307b19zNVkBzZz2UflEn7VOCrX+Pd7oFC3I0wUS+TiZk
QQy9xFKo96mkDZo0xTP8cTrRVvM46FRwvd6+bzlPgelyg9ecvW6A2JJtQr+JsVbfoFvV2ea+9opd
XOobLywOui72YUGhT08cOMjwYfSkOHUyfBT8/k8hxfM4j7/gPAl4Ege0FnmQqRk2wcwhrMTolBN2
sHyl6Skl5Agdc1wZ4S4o6NijH6SD6SFaD0WbuxGWqnYKiRTB9b7zsq67jbGcdRH2J6uHteBrziaY
ehXmAJSFkQIQ6m+6hoCgjdiJ1v2QEthcxO6kqIc0l64RNe1WEnu8QgWNDBsQjzUNmx7FxqYPgE5P
GvJJoHRrywMsEtAvUxGxrL1I3I1Gk7qgh6NNJTO67Gm+K3M722Mf+dWXHWXcGWr01AnF3ErLWpdj
RNehbm9qDeB12xFvY+CLk81jnUrqmk3leq08JHZIDaIy7/uUR24xtS6C40vMIVqHnn0uMEVuADOH
EYNWkNQfy7HmiqnNz9pQmGslTl9iT3kmBWLcg9xloM75bCs+hb6OlBC9h63g1Knb+dYXAwvXuo7E
xlT1mEGazF5hL9zxd/e7XNW+YBxBE21RE5BzzdrUkodJCILnpscqZgSCG7tpbDGv0QIw+ieZ5Yg9
pfqjTdvqBvj+njr+ElBY7jqvefBrN0/sb5YWKps6s3BLjr+i3A920urA+3KEcsPYtgP1NVXQYguN
QFtb9bguB65qu/xul9CwVYtTIqi9dNMMNSmCOzUlyFbrsJlmmvrsKa1/BmJAxx91RO61gEyj8DFO
wVcxQIPIV6IKKhnKjjskEAQ7Ep62GRjRGHvqGn5j3yA1RoGhFje2Moyr1rn34GWsm3GaYIZ2t52+
ExJTvxa0+n6qMuNYp71BVhJzHxaHJMfGl9NxLeNvISNDW1UvTfjKwfvJsk5WowNgzf/qz0avZVJ2
XAHcsNRtWtBq81TtRSG4BptE9t3MiUBzgBPjNhLw70u/OZpzVGQZYLX1IQSsIgxAm6EDOQWsmsE9
em5+0Rw7389dg6qTORsxCWj7PWnH4l6keOOn2ZtZR2OVrTQzt4/a7NpcJlmG/qR5cZC+HwGP/J6E
yAuMySzdqLYwi8wTMFh8nbJt8OopD2kvqYrpZnaneL227wDTnpMyNv4HEPpGAX0ai5//53+//kip
vKESrcLvzV+lfuos6fpTGLB5bV7/19srL68pr5xFgjc/h/B7/g8v+wOio+gwcAwLkCK6v78QQlXF
+ReqMZsxNGkYtmZBs/nN1NHt+UWKYfMqGx6ghurhNyFUV/+law78JF11bAVZsfzvqASl8yHVnL6c
MmvYTMOExeKgZPurkKGMjGTq/Sw61yXS99IiRViHRriPk+EccQPBlCyU6hhoDgxAy6l1tD/qWoiZ
ShbW5bYMzO9GGiAmMM95j1uPh3D/NtGNkChmTaLnScevqYqHUS9wIjpZWVNLmmczScDAdpltPfom
y9wyiW0PojzYFkrauC/z2QJd6OVdmbb9br4Ej8tEhdOJQmpeLhwc3GEK6RwzJ6mmvyf2n3PLuhbP
5HZUacB4sy1pmq2iWY+tKMfrS8Ftnm0mRkezlCG0ZvY/4k9hMvsfr4vLnEP5PPDG6RDOVmB/nuiz
re06MVta2q1hnuLZzTrMht1lEs6LvTAFkaSoKeb1hWcOayQV4brsxoR6XhYwtRYLcJfnD2R4EUzT
6RnNsw477dus3Wq9Gw8PZlFhvNdrPPelUfyeLItRGGVbFQt2JWTbn2DkULCpbYasTBENeBYQn8wh
7qZHfGnR/WjS8U60OtR9iI/EVaU3TdDeVpHi78a6I0AWPrgtYvibbdjsk6Gbewt71auUgyrTpzZg
aKUIqgsUb3M/2uVWKSL/Llhjta5OExF4J6A7jJakfr5Hcv7q0biy9TkeoTe6HcRPQVLSRBx3T5Yp
bdwogbm03LeX/yayyudkgoU3MRhnfFr+P+TjIR4cA8DfnZH3FiOPDaN3fUsNzsPvtc4V62eTZ/XW
Akp05Hxuj8uc8+fcdZ1e9FRTr8vLPtfF6+uWdSQ1MPZMP2BbjW1xuO73H97m4+blbX0tYIB4mX3b
Tv1ziqp339VcvtyH77As/vfXVQVjMXE20cCdj8oySSvl99yHdR3lzb0wnV1uw4Fk9+theTsE1+UP
m5dFtFE943qYbJfFoFeLfVV7x2S+XML5+lom2Z+LcR1gMbwuL5urLIoJwZx3Wra87XR9pRFO+7Gh
GEPuKhXmf3jbD+uuH18slsYPm5fF6z7Xb5M1VD0FD+PNssuy4Z/2u76f8EmZrWIHdN8fP/b60uu6
62+7rotr7baygM68/VzNsiGDZz4N+T8IKUVN3tp2oYrgq/oDQPJudqGWiNG/jRBJ77QFSqKoNB4s
4ftvYJjruy3wkevi8rZvKJhlyzuOyehheG+I9Fj2+afXLeveXrzss3yRt3e4Ll9f/WFdng6aS+Ey
d3uwr9whv1K0mm2s9CCLY+gkg/K2HCY416BSsend7EIzSZL5NvpxU9EeUigUCw8AUis3i3E2Q4ch
A7RXf3u1PBLe7eQvu16979ddF095axkkZMbmJWrhkiTzZHH3L5NaDblD0wBvd9MIwna2/S/7LXNm
Pcx1nD9fsrz4unh9G+hYv981UBgAcjLNXE/z0Umzsjsuc8vEzB0CY+SUrd9taOp5fBylTTsnRHOH
fj/5p3XNHGJOkvTClXiDecxPxAXBsKyLp9kKvGzxobUWRqfuZ85ysgqxMh9HKeVOzcLLx53fXres
Fcul3kyoxLUkoPxN+2GZAO/m2xc+GWWBXR7psfyeUN7mpjgvLhvUWDAwWeSflWqAmjejD5aJhiSP
yINIk+Av/S/DfKj0mmjcotbF0acwuB1AKq0MFUK1DU1jY7bc/nqDx8N1sqwLcvObkg2zCFibjgNJ
jcdunmQmvzfrareeuwDx3EZf5qLGW3VGDl2sleaRBGHzqA4NskC6BuRt9tSqOq3a+cb0APEIiT8V
4PXyny//74J/SLyJE2ZZ2S7njjn3YBgGTfyQ1+vAweLMorbQ9BWj1/MhWg6MR5GW2p0Nm0wxjk7r
gGGd5wKKZW9zo9Xm27jNQ1gwQHXWC59Cm4x5bG/mVSigL+iZ5FTLDSXayLGsD9pQb8hym/pHDlR+
NHVBgRegDYjiSmeUHnUf/jPqb9AYmu1AVYF6eugck7QVSHGwfQ0SbYEGv0gOot8uOA1jab0tbIUr
XuNt5bK8bFkmGb2nGBBOolGoHfBWLMvX7e92WrAMyzKsbgsNWHPz9pYzXo2kdsLrJqE/SrVH/on9
Hc6Jze1Ep2HzNkETuvaKXj+o6cEirthdyCXL5B9BJssrr/tAbWSo9MPu130qi1qHNikeKHlYAcuE
2PoZgDIvc5Yh7Cr+JP583D5aSMdx+lK1/us+y47/D+uWXd4+ZXmJF/Y/fMevtsvSdXL9qd0AZcAY
U7LW5gO1HK3rz/2wuPzQWOzN6b6ZkWfXCZFo3Ln/XOfPjy9vJmOpjbfTq8HihJ3xaDjReJpdd1zm
hgVhdn3NdfPb24ZEOh8+rLTr+ah++Nhln/9ynUUbfq0n+g4UPJUzoo+OywT2Jm/1cXZZzma01j/u
WZszpee/3v7uTT/u+m75bfbdRw/awFUnWtK/5o/+2/Zl1ynMcZKrP959xj/P/vMnXb90PKpPpA9G
u3ffYJm97vLuLZYtH5eXle9e/rb93dfRk71R0++KRKy9myR/LqY5SijSpg/LHtf11xfYhoKgaiKl
7M8XeUajHTWTmD1A2MwuW9pEqm9z+TgjKFCx03I9LpMFaTLNXBOg2KiIltll5bKZqi694euey1yQ
BOpmTDJgaNfNVjt3lpft795Om7EpWl8UyGfm2WX72ycty1E1PU2gqHf49R11e335MvfuPa9faXn3
ZTN/94Mg642qHYEUXaV9Wq6V6xWxLBq+RQLq23VhdVGhwFrkAlz2UtLCpu5MK4THKWiWrqI7HCwt
oH7uJF8nMmsCcjFbZW0PJd6UhUuycEyWiYDaT1NmhpukUO+V9TLr/KxaMzwOzoy0SuYT15hhc8Pc
ZrsupgMRigDYZbYfBaiZWgZfaftQQRiJF5J1+3NsjR947ddJXu6HOPepsT5i1q+Oedt9QXOQnsIa
nUKjGuRkGs526VvHvE3unBxwPlugSr878ksf/tqln8IKC5XPY0a0WXRSWg3Fh08DN4j1o6XzMLdm
8U4ZMZaqtPveQA7HbzHN4VQD91EUGmGcOwz0JZSlGfwQJiEa8e2177qUIpZebDqAQystxg2dntrf
UoX6H1fvfy7YWfhw/n3B7gXC0Idy3fyiPwy96r+kqWoST49qk0ZP/s6fpl7nX7ZFUc4yHEP97ff9
A4EN53quoSkKZl9dWjZlwz8CfZT/n0AfdbYV/cXwalq6QRaobtK4Z2zjQ7VO7ayyU3g0uaPiJ7ed
kjQPnpbTbwiodqTTZlI9AidBC7S+94u4MP+woGreHbR/sD+pgL//9i2koyocJo7FYm9+j+HuGLeZ
SsmAVJY45a4wvUcCZm6mblQv5kRA8JhWN5VlrxlQRR+giq1vNr/GoQj2AQHYZFxDbPn3X0n7QAY3
pElt1dBo0tsGeHD54cBUQtfsQqKt1UaobTFBPgT+QDVKEvtH2kTKHWz7Q5nXzV7X/W+GSWAxqDIq
RRLKvCkevMwmwTvr271umjhUk5kV5UyMXCncbGxF9Huqj3BRQAhtJbW6TW5XB9HXh15TvaPwh+d/
/4tgo//tIJsKMZ2Uf8lCn+u8f2Gdl0KhS1hXmas4k3LSbTofMsAfU4Sox0GGHjSvCvd1PGgQvQwi
ONoVnlIrJ+lQDtlTmNvababJz56mONv/8N24Cj6eAAxdAR3C485FMp/v70+Apm6iqpd26oIjevAo
uPW6krhU2ca9r0CTrh0Eh6NeIlFsGbow8dJofemCExnWuhdPt6m49RUGZv7D9/rbiYmzXqHazhfD
Dmh+9BxGisAWxNDmwYjdssnstU7oCG0lzFGFmp0bs1mNQeNsJ3QBe83vP8F1Iaw+K4fVZE7qTYr8
8N9/JfNv/kRGYmZjIo5//kuK3X89VKgdlAnkT3fQI7Xf0YUTJ6tCSI72BnNdWD0m3g0QHv+egeeI
OCVrO5pYSybDCnECdwSFoia6ZEaO0KATMMOHxDiOuo8GblKgUKAeh+p0M+kJziaGwddmbDwRdqMS
GascjdbYZWqEy3y4jaRpuoOA7DYV2rQJaSeMctC3RGR9y4FDr6Vwhl2d5zBZ7I7OXe2aev4SNAiR
BxAzqyRSD7qoL3pfiV2eV+Olyugcjr/CiIRHMsKI/7CxCtoGYvWmHYat5VQh+KUJ6nvWU3HW5NO/
P7ya8ffrxDaJv+N2jR/TUTTjwwHOUkf6Udq0B41BSEtL8wtQRBLBHAcnsF65UYm6IS5ldzd4w4XR
9uk0xSTJRwTTC0BRIFcEQ+aId09OV/2sKPvDL+IAje2PPsDPMhBUdIq9yTsFnv29KKNwH4ajw/FF
r2sZFMptUbx4oP2CAOF8Mmj1Pvc0+wgM/i6W2pMzBgSo1LZyERWTZS6eg0Ibq73rHGStejBa21qo
we0ySQLnonqSsleuelsEfSe7zh74G9tL0gzDoW5M9amDqn4feLdoldq7rEnVPfg69WmqMfDUVXDr
RChl+lERaDnzaVP7G0vLifRt4NAXilmtVZRUM42w3AWA490iiwCuTgTGOEV8o5nfRnKzN8Og+jeU
ZRQcpy0ZsLq9USzysrm4Q/igFUjBsTbOiAQ20TlW0Y1beDMvTUmcuMp4e6r5SNeiz6Oo2wOPtpom
5TSeCPZQL8hlgDyOF8tW7qRZik1XEEOpaplz7oOyco15lDRRBkbP80J1ebDj4VdQ3/XGmJ9UOXv9
GIM6k9y+jpppPIrAGM51AhI/bfVDXHuvKBmeZZHL4/IfWQlopjLQVQQedbPTdeUFbxlet5ISIZ1c
80zgkQtMiGivBoO3IAucp6rrlHZ4T+nvlKKqOgdqHN57okPwEjnBKlfKi17RGhWiVB/bzIan5UlS
XgZjR7KpfzapLV9KmY1QVjlbkJ0O4AbHs2ZHCMl8o7x3rDByc71S9qh/voaNn50BjM8UDgLnWttY
O7E5HEcbv40+8pSPhJ9uZWcwij8k0dmYJ/Wo6AevDy7xZBOAoNJED3KV26wcHqI+A29qquHtoAT+
LmL4aD2RnIVTuUow0ujw17JQufPQYIVhFLrl2L4OVTnetakY7rom/eTE8WlqG5Tl6qADACvFbYjL
bFnSDeUpmwYOsprjkhnJhC9q52gmhOP4jn27TEDqhy7hfkjw5nWTk8m3DbHJ72i6HtvWvC4gDoew
jgJ1rJZP52Vn3SFECaaZsXVSXF3ESZG16df+PXET/n2STtLlIkGSNC+OJTfTSg+GG6Oy9ssqA2q0
D6rgWOtpv0YmFew1LfYfER/aez+mC8MNRjwsEyUyyU4fp4sy7xHAHTokkmqejmyh1q27ZYJuFAa0
MX5fltJKThd+HuAslXtz3RWI8YPkcZkMMMTkZGe7kZv2qm4bilcCpdDKRkpeJSlDkENZEFfXo1Qf
nObRx2HKA3Y6i4IxzlZ3PpGQZINTRKerU8BSc/9TweAk/GF7PLRm1ODJqNtt0+JgI6lAgFpAndRO
GqZZryxeZEnWkfWjD+PwuRk5iQGtEv1tfsKijhEvTzERGsio2tJA8asN35O8de4qieZN+ypTHWH8
yvDa8RNqppNBgpAdBNXBAkqPiLc7jA0EEYTFm6h1klPiRe7AdbEV2ETNtk9cFGHltu4bk/KgeW4r
z1mFAN73sQFJw7enfj1KLE9O2Y/7BCTjzu/BLXb4ll2lCH9p3Np2EIAN7ly4txJUoptKI4VA3U9k
Jq8DxBhpNXj3gGO/Nnob7AxuvocUJ0dWtfJCVmSwER6CfKVL94xFIkgeteeosWBBjTWYrgCFotI/
eYPAKeU7EkdU4DGAnGe48p1g60n/JoGx/nY0cRALd8KlppoapkFC+FZh9Nls2+ZOaSz0nshTl/vT
RJTmEwDcVVV/kYoo7nlSXVJ96k9O6KC+l8OjbZFn0ponKqPQShLW0nS3tpU+FMe+H74atUFyXFhf
GOT1123PTcKSELcnFJh1AYjOiKZDILEiqzrkP97gxU+mRyLUjXPo186WyL58H6NphwXqbBUnFMcS
pSYjyWsnUNMT/9+d9MMefJh9Zxdo72KFkLFyjAUWe/tgJjmdXRXiG03hfeYxIGxIbAb8tHE3pRBi
hpA6mQgyAKxC/aaIDOoE9u8iAhfeZ21+ijryJ4ewCc4I4YhMk/3Z8Le6mk0Xte1OWR6Jz9N0QFJm
bHoks8hVk/igh8VlavFm0CFL9jb5njtDBAxvEPIYd5/DHMakHLwnRY9RHSsm4RHjxmgDPAqNKj75
rS+BURO/1nY2A93+dCfL+8qM1KNH3N/OLoaCjyemQmkkD9ZuOsmhit1gREI39Gpyq6TSOjpYxUMU
m74XMMhepuaxkJDDilmDOha5cw7mdkCKSbwBwWz5hnmc6pm8ip4i/66AW98ofREd9La4KRMtvyjO
z6DXu6Pn4T6Ca+HGZvUznGv/pFzormicW7XVbfDbE4RmKzW3PmlbeAf14QG1u3rKbIPHsWR0E5ov
jtxmqO6A/BFkmVnGa17L4iW0g09d3JtHva7wAOIl37QJfDxL1XXXaH0w0d6xsqpiL2tE2jLsYlcp
rUsJuLcIZ+9njmauTg9ZbN2pUZrvsU0VRZG7pVOMZKfmUBmI6sR87FXu8uXB7NX3Revc5H4hjkoZ
gtYZUak3bajcOGm8JxNc3QWAYrqy4jbQha7eYHaktRwczDB6KYNRkKRXk5jDkRVVcwspEt+jEQJm
DAa5caLWw3XDiFYLnMjRy9uk6qrDUCNZJsMl74oOJufPyszymz6X/Wbyql8EeeqrngQ5NzKLdTqV
rhqVEJjQ9x+SHDwnD7Vsa/DnEd7EOJDlU8YLYtve1DW3wtYbPmuA29fByE+Icd1vYpELV4s4m+b3
aEhUWmcY6/ecQS7hA/Anp0inf+s3Wx2PtE8I6HYg6mjNfcXZ9YkF6bgkiKkQ56Rrks1EhMamre0t
p4m2aRrEh9bPhGHsO+ScWmjbrtY4cl+RHJUYozy2Rashu5FzkpAFlRPvce10yVPbbxhKk1TzKrIY
+o2dB/pT1aoriW0oRZz82Zv6Yodk8UlryeoNJ2/T9mU+jw0iHHeyCq2gjJ7bUflFaqe18kY7eiBd
ki836q8dkVfAgsgaUgmiWYP0w/XWdMUpCfkcFL+YUMjD3ahNdLFqm7apnkYHEQxwnOfFFgQqFlT+
cQSJp6DhGdWZ6KjbNHVj4Wy7srduZBb0p8Iyu1UyWh7sKuxwthanX9TAuxN91P3U7dql9nAjqwK7
AcyHNfHz1kmTjnlyKJpuUexiLVa5QFgT9r11khrW/3JChRklIf6IZUuxvKotToTcYBmZ3RtJFvbn
qvWLTavgx8vSBqyTPfp4d+gmGZXGovB+OORw7/q+UHahmX6t6JCdOj/0z8vcMrGDjlAsBb+m6eck
E5SKIU5OhNla64zjsksdxoRmYDkaJueX3WjhplPGizAjqozC0t4mGQljcL9LEiCAS2DapfJckxMM
aSNPbuUUviglLlahEP8pcOGVd0NiWXfC5OmTe8WDkmjmoaSCQ5znWDws61pzgExadXJfF7qgKS1w
7BJ/9JDHwRqRf3m3LKGHVI+WRH24LPoHwn0b+JFNtimtNNwS7VdsOWX0+9jC4DfG5GrFCZiLYAKJ
VVFtcUsdhNFgqcMFgue5Vfzy0eczeGw82Kr0j/lYpgfD4OtU5MuepRM/q0ikz2ojXWn09sZQoHPA
llQfmlhVHgJLBY/MF/Qax9jlvUIPTPO3lKb6ldbOl4/MtlphH+hu5GfJ/RfbtokUU4hbtXaU4zgp
ykwbx/O7LNsFzj0bodSGiNBVRAfpJBirXmtpMq5rimhHQ/gPeisJldQHSQb10B87GnZtP0zHZZIn
sk3fLQcjHBYJDWWrcZx5ZI7Wz1Ctx62lHiy7BA5cmvdJQeSGzUV0ol2OeQmSRJoWDiOrVXSambv7
oS4vmjdBAgvNL0LB4ZTYSgarrXeHDMc8kRvJtvVToA3Jlyq3viG88k8iIRPageuUpuG5yxXseqN/
r/TRxZnCSwX7wGq0J1p4h0htL0PIVx1Vg/cm9XIFH/rc8BSA1yRW0Th8LZMAt70WfRZgJdRJ0dfE
nz1ZGV2vSnd12midZxlrxoFDLkHnuzkZr/ZkH3rZPYsMRlc34RG3po2VhdgEn4IC2FrXRPkegi09
QIm5tUd/rNb9ITKaexonn4P5CZMY/X7Md7WCe7MoD5oaucThalVwx0g3SQdo6xVI7qjc8X56PQLg
hPxjYYxub9ebGgGEUiuveftAO9/beii4VyRaDxhGbNWNdE9bm91w6AyizxLC1w6JxTVVquEpVDBL
zllchrAJujXj1yHGOg1B5rOWW42L5m3waKFjibJcSm3rsUvmWNfsaM+3y2WSmhurCqyDGjk/64nf
GbX1vtQtV5WNsoUFeW8hOF81kAy0HC6ayAq5loDk+g5DfqwL5OcR7DRLPAgddnNekgOIKuTb4GDL
LefyTirXZSw/KRqccs+S+LXqAScy7qaViQh5lYfor3l0rsNZ4pyn6i+PQ130Ht5/+EYbodIQaOLy
NX7RoyK9K2aWkl8O6W6uIGfF1PzgxnHLbQgNHzJUAlZRqme9XR70NP/VIwBAoW9qO3VwzE++pV+c
0nTzsHGogFoqqqzAoH8V6M+WU+CNCpNjWNAFNvCErQMH241WAlQpC/s+xgaJC7X6GmZ58Zm/5EYk
3qeq7HDWVuWr1WIKSqxy2te9Ga7RoaKvJ+cZ8Ib+sABhDFsd0M/rFMxsPbiIxNk0oVZdGoweu7oR
nzpuP1lIrz0aO7ktCh5f0isqyBM6xtjKCw5NIrChKQ/OdGmLMN/XdlHchyEVw2pYpW1srQzLJu25
sFBXqyMSEy89d0mBa6d9VtRGOSs9qfScwvhCs5KDqP1WNxaVkWzMpCpna1XnOmbzNaNwtOplPUtZ
yUCtVO5fpnKrJ6p9F1CgzoRFaoLbGZh1CgW/7uTbxilKHEY9lexrSVtqj7T+XpmA+nlaiLkc97NU
A3WVdI65i/uu2SZPPUXlgwijbkOVGgheGT7aRrwRkyfP/GvdOjKpJ3lQTrcypqQc4bKy28k6GTFX
v2sPcYntF8zc8tzwhfbskP7u0lA4kx4EY6Lm2ydGdC9Jgn7OI2Iwi/ETKNIeuoGGyG/EeieDKocB
H2UbtY/vVQGVMBtQ8arEJKoFiTRaDwGx9rx1yzm9gqZ22+X1JRY4VYKI7fFImzZUPI9uUXno61Jb
k14pV9Qm+iYGb0fw4MYvBh0eEcp9K7XznWdPz29aKkrXv3NV3kRXtQd9oSm+YsAAjqc85ZmzE3Fv
AMqpGQ4uSJQkhI0+ZUG4SFJ+k1PyLaIYgWPYw2DYaaY8LstEXIBpCQP3Krao/qrCMNRZwvBfbvbm
4darxqInmxfwTUBGY7ZXC7BpnfVix2W7roGGWVsoYrt0zOJDV6bOoZp3mHVGE/IPnibjqnKqZLMo
f5ZJFzHyOf4I6IPreERprJ29pA3dRIA/tG5JFSl3bdjdZ15xxrUjj1mqJ+ukSF/HFF+i0GvJad+K
I8SxOnVaeppCbu14BoVYQb/z/Wh68Mo0W6F9glHf+/f2LONMH0O7e65Iid1ftXGD76yGCmvnqE4b
HXJsbz+2FcMqTic/K0OaPzkwn54meyYb4gjtehe1IIxGXY7w7MNyY9rYueOcXE+clhya5AgAWjn4
De78viawlEPjTmSqU9FuUpAng0iPEskwxVXjceDGVRQx2T7TD/5sm1u2MF2jn0ExWoRysxi/aH3j
XPpg0veJYxV0FLHxTjyNqzqnBzgamy6XlHUTKitt4ue3JGjfzAGTJ4Il9w5n8kYomcNeQE31IQDZ
VG81OcVfrDStTl5GscEL62xTM152jpPsopNh8qnAzryzaSO4SeN39w4A13n4ofk+xNgypwb+SWM8
2naQ77kEsoMXBNmnPPNOWRaJV1jdxdqQancZ0iC58Iimo0SCe0Fj/NUvqPG0kDntwXjp/OAeua39
MyXhtcN/rXGPuU08vTsTfY1fVhkPpVFb39IMzIfRYEWyFQrp5CM8OAMDOl1LkZcONcY5v45dTfR4
vlNjOrQePMcp49YxIpbh2dJgsKMwmRc9huZy2FPiYPA+qyN0aa118UtwDhQT1I2wWnG2K+Fvxhoq
Ip39XzrqMjqUlmsRpQO9LLuNif5+otiGRg9BWZI648mkBzfqefBYNR50OZYwLcEXShv70mi6Ci5o
gh9ntOD2xuwpoI+wjlp6wX4FgSKSXb43lAaz2RhtiG0T94N/M0Ym7L4q5zkkIHvKenTNr9nQNBe4
MuowYKI0Fe1U6FDebAcgVR8NYlcVnX3TV+mNjLLwjAs0YXhwODE6SWhaN950atTea6n1GkNIwS2f
bnIqvneRAlhUC3hIqcMcy9I+tDUP49pX5IZEBNAraXcwPKyhguIqWukgQ4TEAG5VBbuo8vHsDWF9
g6u130Q9Im0BkKGPx+rQtuNLEDQ00ftKvSxlqf/L3pktt3Fs6fpV+gFO7aisuW5BTAQIEAQhkNJN
BUWLNc9j1tP3l5B9ZMtuK/q+d8SGIUoEQVRW5lr/+gffNjeMjZyz0DHHtypMc0qOsM57dSoSYqMq
MrFom21QjGrdG6hpA5IXcY+Yr7Gsi60hx2eullS+6fRA6TCvC6PHqczDdspHc7BJQ31eCxYYW0SG
zxiC9RR0uC3595HZvPidm+FziXWE1Pv9kHUklNQ2JrOf3T5/LOy2eYpmxH0FScAHDYOc3OJIa8Z2
2tjys/THo1/4BJCkWH7x8e5kXLziKDruB8fZJ0biHAs5voSFVuKkETy4Eban5uhg6jgxskml8+hX
uGikBtLUOWwfySlhaTGxsUbixeeyjvZd3J9nJwVJt3+rzWlV2HjGjKFGsZ1g59OaherUO5BJzaM+
zlf9aLobx7GxyRu7d32U0R6OR7xsh6nckhTQdPEmL6f+QD6QcZdhzrfS5sNYe/bGxBRyqVcVDtwK
OWhzQg+CDutJP0TJ7I7F/ZAip429WmxlysdhWdYxzj33c/MJzXRuB92jNAaISkP6HE5GfExkZexT
EtcdKDgrKEE2zMuqPATanSA7e+cbJF1pSu8paTwjAL2x7/XN3NL+AxVXL+z2VOF6gjlQUnzp5nsZ
x7sezc7R0Zg1UyRhJ0miCq5vIZWQy+TpFLVsh2bTaQ9Jo/GiRngabcCAqZkPnhXgl9XigiVoQvDF
mlgXM58fha2zj0qv3/el/wntLh5eRhNgPF2QD4CRMRsP31R1Ni4uvT8wUUmM/RQk3wYzc9a4JeCO
2Z/jyetfB6m/9h0nrFvMxSYSXGIrs8SmauYIXxKEpRHzeZhd8kkkjrkpISzejbo+kE3DDBg/zCDp
rIc5rDAkn8qrJZLoAZ/T+k4Whr/KqsDERaQNWYRa+uTxEsvYm2Y0tEmwIbyon8O7YSLqmP5/33YR
Bm6+dPYlNWPQARylg9Ft6HDrgw1HaDcR/1eQbnaII+eq51a/Za+6MqrQAM/Lul1PqrQQDQNfw2vB
lwxWn+HheenLEefPbsSv3Wd7ZWiSApwEZDNy9O5uLOTKSoeNFcsHQUHxYKqH2GBHbsIeRyQqwkrH
Z4esDnjBDsPmKhYXAogwCyMyZanVe5DUfI+GX5ClpX1kQY0FRh9UF9PyhkctTTe291m3pX1ptca5
zID+3Zh+jvWhO7gEsz3YfbB1Rzw1xJwEOz6RGZwuvnSyso91PTPP80jyCgDO9nlm5fsozLy7okFH
WYu62E+aQYOInZqWUPJFumUuyQvup6URxt+cpCZdKLKtnaNnHp6zV/RCTA5EAm/WTdt84XCwA7ca
PCUobd7FaYWZHJAFLo1sGLfkuO9xcn5LoOgQAvq5CWIgQwuH+wRcqBnroNlWPQl/wWBPWGRNxsKO
OV9mIyC2yeqq8RjZnlgnGYP4oeg+GWY8bosxSCQTbUZMWWGOhzBezD5bctq6j03dtI+derhtOxl3
MDyUdOtOjwwtqdXrziuOrhpTW5NoDzZhQKEdbb2EHT4pIPVIKdLHSD1zY+1bWtJ0F93obMdMMBv1
h+XQZHwtKA5OObQPVpJtPMrYfeNMNgzINLuPkpxOIYqYsrp0oD4WbU3GMWnpRNFaAUbyRegcxm5K
MKvRDymaUr8t8r0/YqNS69mwZd+bVyYqRMDYHKP1cn6LXEIkdS/3nyGjH4qu0T8HJra30egU2OKJ
U9/S+Od5j2E2HySmT3WxsZpS22Gf8mUURrRMR39fFXahpubu1UfIRr2/c3UzvDSdALCb5D60od1F
iYue2PTesXRpNtAEx5UWGfuIudHnSQ+XJCc5i4aS9CiqMDhYUxJSDg8rCwBlN1DqCbcUX9OxRl2X
Mz2gCC080D+o6A2zTQNkZzOYBmFMdetfksLf+Ji1k4MTP0wZeMKQGzshmvqx1stHIPpVmhoVLgT6
NzvskQgX5TbwW3mpgKeBFi5xZcbbsQNcuq2H28rAF3ljUXKsqg5HDgOX5fssdLjPw5gV36afrAaO
qAecsWkLq3nCkWApIyNY6KbEqgaojDnUlyHCylFwbiwYxjcPYSIuDMD1ZYZahYgbfJVBtmj7GHdi
hteecQGy7usSpCKZ5nQxNOV0LXz7m9bOfCnLsNuaO4xOe6rWYjZmbEnYhM2SqVLsUdPZU/c+Qks5
5E2rb+RQkyVYMNlsEkPb9AQlHZAOXqOy7C6F7lsHMlevaf3kMP9/dlI7vvgNlldREYtNlPjQBBS5
1rpxXiFv/M6zNVUC4g966+2PcDWhWcWxz1nXcSTEiX9v3uJfU6WJuT0UxfgimjRbTlAwLGLxdr1b
MbnXM/2Ppylj7ftRHgCby93twVakel+1Xbdn+o1pX3YA4Nzy2IUp5SjqWOxVGYQiZfn+HLcULAob
M7GhKGT3N6nojbh5e/BvQXNOvRddrd+3Zv9b2uX1KrlpYUYl8LqxSm/PRFqqiAbnJblltg5KPPH9
6Y2ZehOC1i67UdTa+J0oEYJQLPtZPdz++OPBVomptUpMvQlOby9we8HvL6X0p7dnjeUvZzcstzkN
GIK5NFP25OP19pfp7Wu3F0j1EoL67S389IJpBTnLdO3rTUxaOiMGx1oS/a4rLZXCNIw0TN0gZSyL
gdhlL8Ph7CbVZXYHK12Jdn/8MYg0ClWM4H/6+u3j/+lrP/744/vNm1DkxytnoY3qDHcISnsuYPTj
Kt7+rN0ym+M23LH4dQaXMcoXC/lLRtavedfZOYQMP92Mo+cDHT7f/gGO3b7RVveTO1VEpCnZ8O11
3blgddyekvzzu6r49kxEXrvSk+799o9vX7o93BTIt2et75F1ipfUj5e7ff37a5YTwJ9VwZ+7Cftv
NgI3sf/t2e3h9hd9TAdOSrV1F1fPpOrJexyrQXAHghpv6uwMZ5gdddHCCM3s/naZo9ty+3FZMbYa
1E11u5MmJSK7PQzqmeVIrPvmOFpp4Tjt6qogdBV4HlCPP/54uH0tj2Y6Qw3UPO2CCrudvFzdfpEb
z/n2IN0GB8C0maCLeMUnrIqgOsEXwOyiWMBzaRaK1xRNCzNt1q6DqZCMgft8nUTN3N2QqwNjy7ug
V24WjJs3SV5MHNHOGpcb1PxkyhTF2UyBYMdpJRnlL4DOiWEMBbQDuaFAM/aeTYsvUlxD6fAWjA4/
ZbHxmBuJtzZk+pvn0+8wCP/klPzAvFOTRfjuWlG+eNK8H4rWwn8uCjfE+B0slhtufRD1whr2kT1d
jdp+7IwkfAgthJhEE6/YIh4CDNV2Lm9wgc2qbL+CxTErZzC6gACWVgFXhheEk7Fo206SGQf6L2sL
dLNboVLMIbWkeBA65iGwyK41+8OkZsN9ly9aJ3nUXZ/cjza4A60bupoZaS+Xdtu/WFlzAjHb9AGx
LKFYRtIjqO+lczCxLDsfcVr6zm5NDtvI7xPGm0Tz4GvV8p0YgQWeclxuBrOe9IniquxPxui+aTqW
eHlyN7ndu9cxZ5G+i3xLMC8IWlS4uWSCExk0CxzjMYrpyMaVKu6x7dECxKi6bR/CIP5SxyRdj30m
FsKY7kvIFgmTmyGntwyCU+wxTwwlpXxhBQu3ws2VXJoMs3WmOQAyWCOsCQa+tzpMteGjzLRuooPq
4D1nGW73Jp9cSyeGzcBwj8Y2ARiS0ZqAb+bnvvhcOhuMC5SnJCV+1ZB0MARPcXcssE9alXmKB32P
CTR1zbLDNZCeNmuRVlF+MQjERdEyxSaAbIOBYN0zsQKVNIz44Dfms+wM/y5wuv4ObsQZiOrA794u
KhnDKI7pq9yYT6/xxSKxZ2NROcWVu/NDdMtuBidNSIVVBf69FbK4hDC2wUwuSWtGm3mIlXuZ/pUG
ouWWNUSzZG0nS+rDcgkuv5jWQVe9yA63yKqMcUAZJU6t+hKGZLCabRe/zFycpWv/RoLjEpuzKiXu
pcENftE3ZCIGBkloosiDTTNZWwuSF2HkQbLWtZqQuqibPhlZb6CO0ySy/NrYFGSqLZu6JA48nMgD
jzrrMuFBg5KR8BmfCDsvz+3LXIj2iak6oSu0DbcvhSmOYP0oznohNU4h21+19fzZQMNxwN7OvXeT
FFcuC7hgDg2XHInJvWh9VDNBD/Q1c0UInXZwmWAX3/s0iYuyLrhBzRgbT8fGkbIkZSDgN2itqniy
nGJ+jkgtLBtCYDQZUPHoLBsfjh+8FvhKJmM0kIl2uEyTTI7YTn3ioBgut4du2k1Tqz9jiBsHvFJS
m7+RJ+XTY2Ey61oNaL+OYjqZv2UxKngjHuNTbGoeCuO1WQUGe1Xmb10XP7ag1fCQjtxdZJkPJYNZ
b7CHfT3bzAhw0MIV+2x2pnueRLyW2TycUJw810XzjkDU568kWDXBmY+O1ZEIpYvx3hOpya7RQLYp
BeZ0OUadud9sSqvFnIrObiiLbg/x+416J10nwIjgfhPpNoU1PrjJNa8SfI+LsVkFeI4HxniB6IHj
+oBFnvB8SqeKsjDTDzW5YgfbkBYmC9AVCWZN1o4mHe7kBOfgysmA/d27OIzEgyWsp3ogqonI0gnL
UtZ1qb2QaUDkWOc9TPCutiTkxss8J1bDBjZdNsRGwlYnkAx++DeZGc8wK6LnDng+Crr8kzPu5dz6
z3bksK+kL7mQ40Pgy+qQaOJ8Y93UDagkUR+7cG62g8OP/3dmsVCKgb9ILTxYV65po+YQjv63YJl5
MBI/ds1qmwov3Y4DQ+8ux+obzuAnD9Li85S3zbKZ5dpW5I7J6eJfvAXjb2oP1NFsqLqwBRYxuqkk
Au9v57gIVRja//ODqOsRT1XbXIPuFPTGo4vJ0FIbsbniIPucGdTnEAKqNWmZ0dHCFc03ctxZqnK4
a0nFhBkXRntFNtUHkT/iinrpGC7f067qR8UCvaFR//7BGYpw/dMHR0iFjnoCHr4F6/2v7xo1Q2Ym
5cQH53fOKrOFdx8OwVGYmHpAXrA2eF/i6D2I+8EhbIO2Kf08I7a1sHLCPzFoLf9tWlXCi7C00q8l
YA7gj/0NgopNTGVDCQwac2pLG/0y1oPf1VNEFYbfytP3N/rnUDnjb+IGPnXfQEXg+Q6/xo1w/qdP
XbYJmhnhlGx1BaW7pZXLuGv5JeyGIZvU72FlFHdQngi2zNzXwYnZHixysoknKI3SWsHtfxi9rzZZ
GtvZ8V59hYAQovOZO++UTFW1wZF3vGvzyN50iXW0uqy/u12E/5OAXX7h2eQ6ar39zxKwc1T+9u2/
7tvsrfjtLzKw79/4QwYmDMyVSG8EK2Xj4877I9sRhZhP4+6LP/Rhf4jAjP/wHeh0HO//50H+IQIT
/xGWrQtgd0h9/xu/Jsf9h23JM8HCeA+8L/Nn6U0Nugflwi+3GpoA6v3oi9xFjn7B7s7AS7Y80bh3
K2mSNw9gxYTTnxyYc8k9lYhY9+BACeKwHD7kcPGgvcSG/eoBTJDn9uC1JCfYYtGm6VsepAe3hJyg
WQsvOUQ5cmJ1EsdPOMoex8Sv7uxxYizeLHyf/IkaDGEDNsmt6gBpVk/dyOxyjtLlXGJULYJwG+bZ
MQM9XHZeyaFjUvDWKdqQrNev/XxwG484FMJk72rN2qUmTBwtIelDN6E3CvuDXntfaF8gK1EKRjpm
qQ5Dgg7XbbCNoisotGK6+AHD/sJIPiCyEKdOBESVDfgjT4JstWzbWe5vg3TJjQJDi1u8u53WglCY
HyDtMS7ApxOpV930l87iZyft0nfzb6OUZ40KeY7Cb9Jeuiae6QFWyhCcF6B0z64DQ5wS9JAGMHtI
aGZYQzom9pWjnh3iLjuUhbXtgXwXdrW0AA20UZ7ixj1qsQ75ZN6Xvn7yA/1KyNPWLOQpqHEXN9ZN
Lq6N1q7ttFm1tDaxkx0YM3wILL0Jy3oJWvZGr78Ykf3ak2CY79oA89jSw5IeBv2UHkjZehP2vAdP
3vppcRjFcI704N4I7/0Ub14M8CwjPeBxdbISuU+cceM3TGH9eNckGunUySH2dFZFfKggYdFGuhjc
dhbdVelujWzc2B3p4nCbR0Nn7ui8wrrBoVSeFFGhk0QhA0T5VvQBJ4egEcgH8KtpcsQ+gI40FsD1
CQ7YGlgZNSwjBH5y2RJKmE2CjZd0r858pdd7o+V/CMeV74lTFdnbqot2CdRmYYQ7vUGxwhWGRHbt
W+Y/c/oVN4sPO4w+6m46q4+x0uZr7bGorfkCZbNJ9XdGUyQ+MAHXp43ExLTxBKUS0jGMOkNzPENy
w+aqHPdMj8gCwxq7Nf3dJMbTNDvbXsa7nNwFYR/L2T4aEZ9gNe1FZG3DUO5RAHx4IQ67+sRgZ8Kw
3koPpj1f1Zqca3urkyNgIYnG9+vdq4yD562mdLo4kTyPlfUamSl8Z/z9UOM0dfJ2+xmyV2Yr5gl0
FXYpk7e+Dj+C1qPNLKZNSJaXmkU6VruyuCoRUT3pgKEx66/DbN+Eq67Hr3affDS4mEuzQ0uR7HSZ
HTQr3Znc58SPbwN4y6i7rhOuvjmF1QThNUYYlI7duk5Yq1rznJbAj9MGvs7ZyvpLo+WHQW0H3tcp
mq/+3J9xWS3D6WxwSRone2uHz77sdt04X916vqor2OsS4lp6sKL8TX0waj0KBIVuPC4heFxbidwN
2s2gbKb5lQITgZlNX+xaW9vg0mj1fBpb/dQZ44YwFmPK70MTh8yoWfr8PikclwSmxDjar2SbrfzZ
3saW9xU31TliTwis/hknWxTk8SFNp716b1nIXgaT5hKL6S6ZqeeT4pBgdEdyyIwROxGmAfc6Tpzr
vM0+JstaxfEr0PFKxNPFEN1aLSaf0U4dG9cAy3Yjv3Z8Uubgvk4VbNtUn6+6dd9qWONW7RpS+k5L
mnVp9mzT88ltGLPZ0yXXVTLDqsonVGry6iYj1msMOYMyfvNCnLL98AmVkH20Gv09YtodB+GSkC6M
rHXniFz03beDT4XNvNZOPrpC7o0eEgWLWQvjVSfJYnKOCDAq7QSR7kEpSxz8XSWG0fWc7jLPOVr2
cJlr/VRZixqbN7VmbXPem1+dhDCRMtl1jbmtjeyQ17z3idtDRiwJPmkHM+bmS2s2j30/7+naLvj+
qmppkQTTHqOZg/q/hkN8We805EccGi51tNjXdv/eBtNpYm0yzb/UBrdYYlWbIJpXjWsTt5IeMHPE
w070mD3DKwAuvagNGzrpMiyTR5+TrUvmK9z1t66uPxnk++TTxQwwpout6d2IvrWxfx9OzlHdkmpP
gA11jBKuHTdRa3CPCYEj+BB6r32v/KYLThqfyJXe3nImRkQodmfH4p5no8LvFLZ28tbxM0hV3MPW
O0STS5aC6XCr5W+JP3J/RA9NBOiYHnKDOC91x0FPEwaWyYFmfek07SiKgAJZix6HGPd1J8G7KJLm
p9mgzg0rI9lhVkMOoTS32RSSiGV3L15Sv0m/G7YoG96T0Anh6Nsoi+D3QEeHJD06O8Rf4UMayWwV
S8IAHIW6uRiPhh2I2Ay5bGiXeUQYb9anr/k0nfwylXtZ5vtOtF+w+bEWZuB1zEDgYgTFiLwriTvt
rkCtBNVdzPeZfpmUA5VQvITYwfbp9uz2NTnHcjNiXN67zlMcJcZ6Zqi6w4EXU1f17PagKWz29swy
1duGGAig6Xs4QDDZbna+G75AjJuWg9k9uD3yHIAOIFEog+QmRLF55zfE1d0eRlmLXZ7gyBDM9otg
BAotOdghyVtDpnyJYnJ0wy4gI8Cvwvt8SO/6bKjXUo+vwhXY1eYj/LWZLaTXCbdw1sLTVnPB3G1O
kVKSNYbvNGcATe6r1344jbNOp2wlSaRLZLecFrVbL3HWXgEQoeGKxlXeAnvWvdbuK1l23x96zOOQ
MNbzdnbboxs105qiCLoMoReQn9aZFp2K0ipX1F9Xb+FnNj7T5N9yCmC56b01hfDIbhi8XVz0X5iN
E6+XRCvh+4s+ceEnOhOncWZdHQC8ZVWNOGlpTsp2w7i2QwcdFizsOTHecVPZDYV99Cxm9RFm8Gnj
beH0vfaVGS1mbvOkYfPgFihkf879+Rw2kmyNZiWVf7TFkDjT8+5RJ9+GzUaU7cq7TbbrYCFT95Ws
06OdjxejkRcc/4+Zg6tyAAxhx2+xhYQeOATa15+K+n9o4v6he/cNnFMdy8MPz3Z/buLQUVh9MqYl
2pn0o07v0fRcCheVlzeRToQ3h9zX1FET/pS/+Ml/b9p9Ax0A8nMoP8L72aLBh2BSONKFUhOKE0GH
xULCGc6WTs7+QqETJ+3dBNDBTOioSqVf/Pi/d98+7hCeyzuABkwf/tfue3Tdie64KrdGRxHPXkPA
wlqrq42vn1Mxnh0zfsNQs5ueGNjvG4tdjcI2SuR31+D/sY0WfxO+e7wRz3AdijZf/fevbwRegc94
BPqauvj2NJxtKpNM24MdPMqKwgDvCtctFl5t4x8IXJv150LWq0Jw+mQUrFgcYMe3qtyXf/+I3L83
+Lwz34EIi1k8uvGfnBUqaKxzIskaQ15bsNXszch80ogLvptGJqdAQiv83b/elnfVUp9nAOWjuITt
qbSTN92f3s2IDeBWHnr2fAo3hqO9VNl87Ti6zETeEcd6ULWdk0vmzxODJvvV8cdNSnJLxA2gqnQd
0pyXTec8Soim00+zSS4Y12JEu4a7DWry4Zz0zUpYr5mnr2sOv8DrN0UvN3DVzrUctxnSpRRQV2Qx
t26wRs+LaqIFIGlWUx5eyfR9T2f9BS3y0ZfmnWs2J0/056DKP2q/5+WTtwY8lTMMQQ1sLZdVQ5AE
lo4Z/R9kphSFw3CBzlv8whjhn5aHJTDPEI7QbcP4aZ0aWeznpYFPe2S0YLj6CfXoLofsrirr6Sq6
5v7fL7sw/+m64+WnXF08i3vkp+vuj2gu+ctiGzpy32bJM8EETmJek3I8txx8a89K3+TEpjaT8Kj3
w4V2d1dbObbELN3Bvhdgyy22J+Vhzoez76MJNYpH01WLQacgJRzghBM8jQQEWmMP+Xxe4NXOh8jR
MRYPM/thTymmXnf0qjUhJ/bgbC0KUNUVZKwEP8p3TEogY+Ag5c7Xga4qh4Lgw+qX+RenBd7rxw39
/Qbqx6GIh3XcfvWikTIl7Ze+w9hkEunScKttLOEQTyPxEImwtaVFooyKjDSqVd9kPasoOATAigt6
/XcBIqtTSRk1mHIfPhbpdB3d4ALKfTfQglGBm68GqjUaIkA983NDO1pm8ZsqWiHKbBI7O+ayfWl6
+T4YlGNFTMsenRHyKz1gT2Ijn3FoJ4dUzw+RZ70apQ2uusst+TBpyYdmVFu4MEsPT31ZZW+CJFcX
VZx5mioTmwF7K9m1byTGQZxUu0fFspcrZLuWjdWH6pNKZ2v0M9tutKuLp8ng0OL30EbqNyc8jmYJ
NaRfuoIoMk9/DzzriIrgV8nnP1lqk3zu42Sgks/RV0Hg+mlpz65W1paGH51q31RLN3HZxdUNKsQk
9hbPxm3xi932n3Z9hokctp7r+vYNk/0TZtkYMnZRCLLZpjRkLY1p+esj9R9uWddBBG+px79bmcRR
nXaZrhdb+GEFY9AWECebL82UburQv3OBgp5SvT7PiFclk/FJ6Ps2Sj9UlU1O955B7Yrgn5VPVCtI
y9bXjGNK2zMY1qvLRugW2S6J+B60OG2SfPUcfkw9pAdYkTsLoofaiNN8uvahcR0StuoGgy68FFeV
zA+tA9/cRfrD9e+D9M2ANdx1jEPwu1Z9mWvO18i3jmllbSeTkrwtDrZ7nsdpa9PoqDeJYdKudpyj
NJ1LCWiBvf/gVZ8qEAbPJ2ttOqVmQoZmfxGu/Rrm095zkgNKuEPETJPR8161TV0UH/QZLqDdPLA8
9nP46AVAHy14gdGofC3LXExkG4meQV0QFSuiGYAJjPjD5rjQJD1JnB6GKd0Zhr/IuJLIXLYKV1A/
TkfNhTzefi2c/sIIYpXW7qte6EwvO2jb2Z3GewmYVqkd3KJf+8U2eou2/yu+77PEfMujK9KRLf1k
/lMYVTcp87ytyDg+EYXdlcoTjZFOumhcy8G+m2gXHJjuRMQ10qZ4M0KrQEj5zMSUhO15ODa0eQOt
YW85x97ydm13tcv5juHYVrVuw3Bq8+kcaeFD6xkPtZd89lUSIb7Li0Q/Jmb8Ir30LYG/z5HFR4rU
/N6KkQgD/BU27gdoq5MaCGDgzqcaVUVF30znPrCPalet5+G9DIiX1dt9HIzvSGTecjYz1ywPFnyE
CrGtZsGnc6eNAFwAvWPEePa94Sz6fomScp2XX1ST6qbJrtFgLc/dugIcgQ20yW2qHfAXp5qudaSf
aPAmDAxMwDJVjZHvRWo6pM7QPuLYF4p+ZzXtOR/Gd9lPG1UE2a2CLMxXP5kWDnFUToAMqRyvjs1v
DBf04JnBUwVE13lfU+yrqN275b9f6H/YxSjc1P8E/hqG+OkyjyGspG4cClR9CBig5VoV9nok42zU
Ike/fbKcXVCFv1hfhm1SGP60vjzKZ05opt7e37bP2jKJNrJ67Dwj+5o3GYknGcfjYsj61ahzMbL8
gBZvqfCzFJ1TYFrbhoKnkgAvIJwGN4rZ2soBY1kQlaGK7BRYs9Gx76IWE85XByDFwtpA1UseQKk7
nRS6UaTe64AiZ6yTndoyxvgAfXbTDs4Gbo070g9lPlVYLt/DwDlGhrm0APeI9FjUVXawc/2q9t2E
RZdATQqLETmsvUIQ1Sb5ATcXDAXHc0jRQz1R1vO7oQ6jgquZKAudeTV06aEw6cfR2UyZJPOdfUPd
w6GZvqnf2Zz16yz0azIzo+25LulXzc0OGB0uer43jSGSkMRnOOy+TbZThY476fuOZd/SuZJh19fZ
sWuWnh28ggdyxw7eq0IowoFwyyjiuLWO1Zx/KDjEG6bHgsr8t7L2NwNMXdGVKLo+mixZd2N+wPwI
uf5MqqvOtF7RJLEZKAgQm46wDOkNKeuIan+bsTtpR0m8YQClHAnOIqoF+Un+uqXdTdJsJxGa4rVy
qDKQ2MQ99lP61kv3qFBrAV6n0CZZh2tNWisFwtF7vatf2jepWFJxqrV4p7ugaUl/Vid8zL3ByPYY
BvKk/lwZEkNHqG7ZDlXioQBOHiaHFEFSAiIEojHxxGUAfbzLrK3afRWyVtIvWt3wKMbVrYmV/cWT
47sok+cZcEb0+rO2U7suQXwHPUgOCGQ2cKHfrDg5iKKn2YzeLIt3pdns0KCv+SDvME1HrBeiaLFf
FdKWF/wD7t5Ct185wlH8cXxQXVYR7APnQRVMIpNXaO6vcIRXmJusRDq/DxFHHdXEUOQ7bUh2kQ+O
6Ddrw5nvQncXe/j8gLV1XQa8SDpnuaW63VWV3N8WPEMPVUbGHMPTyOfJ7mWBClgFhgicglnlHv2s
I605QBM93qvDp7A6Okj7OLQDUr93PADThVpwCn1NOFSrid6hrUFrppwRBPACNmLXbGbCE82cpDWb
/0y4cw3qzHascMK5Cr79+64lzL85AXqq27Rtnwk0m4j+U5WfSRM3MosUstaV70XLB4l02gw+gXMB
eJDHsVDNKNrtB2BMZjRE1XMjKexZLaw2wr7O6+gBOh+IuByzc0aOhdq2by/gGl/R3b8PTfxR+vI9
8QiLspG5G/EzqUF4Y3nk245p8wAeNK7ap1RDMqijk55izdhZA2dO0WjMiDOEJVMvt2YN29/s+1Pu
0qSHhCTqdkXJ7JFvUcavQqFIJHHABXHyZk2GylvV+NEyxLx14QJqNPisLroSbFMnM2IBs4m5mROR
K2aUmzEhWBOUO+nk1cfbYhg+9Mas7tDBf6j9BeXbfYnByVjpiPOdo2N1+5XB5qT2nOcQdwG9hqzX
RG+6RxUyjFdTn86Tcv0nczQSuwFDQnWGZ3HHPoxm2emW9Uipp87dPjv4rEh1/7Wu/yzM54G5RobW
Vb2aKpNCQ7XG8S59xBltVTITUKsidcmO5kV88P4GeFkhA0jPFqkx7VSnYcHdIbt0a5fyHatJdDnz
FSlgDPi0RiRJFYQCXH+Ia5fgTzluBuhqTlGtwrr9yLr+YjrTSd3QnftH6f9/c/dfzd1NR3mV/s9z
9yPqp+i/7kATsrh4+8vk/fu3/jF5t/9DRekAyjg2lZujLBx/n7x7FslHarSuCwtczzK5s3+fvZvO
f+h8kPVSLZgG38Z3/T57N83/8E8hLxnQRm8j+P/N/J15vap7/lyeIPQzgI9cG2KAYACvypc/tVpu
OtUUJW2yjXXb2jhT9cn24F7qybAqKqN/Skw3egqTEXGtyDZ6Bx/TrHTzXPQ5CZf53O9sVM7pWDjn
SqvxomyNYh3PWvEwSnj+nNH2aQhwGqiGk9OHiG6L5JmRG35c8Zg/tD3aLYZcvkjvUibHX4K+IFje
H7GN6IpqnxKxswiTFqeeWLhPtT+Ts20j0XVBB1JGBHdSBObZw3lv3VH17e0y9vcwUPu1qCELGlGN
cmhCp1vKdnrvfI1eXWi8cyfbW4WTbecpyJUcfnylFVnipzR9jj3sDGosvqoGFhrhDeWLlAZQeORi
jJMpm+ew/zThXb+INFhcfTd3nwjn6xcljL5l5VXOwtFF9AnZyzK3M4zAZvRVU3mU85MMIut+8Oo3
2pKCbM50I+opW+ex7T0kzhxtml7DlGVVlZ04mrQGPm4dK9chrh6U5sFHsu8x0WgDaIJ8WFed8ier
sFtK/PlSOrm50mwi6h3H+qbhQleW/Di9nZEez7WLEyybRP3fjJ3Hct3K2mSfCBEFX5gC2JbeU5wg
ZOFtwRWevhd4uvuf9KAHlyGdS0kkN3bVZzJXcuNhmjw32/IM6CY4+NbL4lvo35z62AhTHQ1HAUpq
bws1Be/ipngSAbls6UTI+1Ivx3olIUjXBbCzYWrPwakkVfGoFhqoACL3ihrq0eFa+uYi1tNe9ddV
diKvfrO8W4OYQIKQ+8PYIuMcB1FDXZPWVfn4JSZnKN7JN4zBBkG0lAN1V2+2RHH84X3Un8uids6+
9vDxBSQAJ639qkqDas2nRpSZepBWbbFFSTrklTNiTZdDubNGQg15cY5jkOGc1XsMqhgu1dobUVqQ
0dTUuoqpLKbzWMKaMDo3uzGxkbVK/OoMnMU67e0nQc7GnNiXb6ijOwWo6/lLGS7mCBmFl15tC6+t
RCPMaic3jkZSBKfRA59YEAH8yPSc3cdcK+Iuqq/BFuVtt3/AJH1DF5WfswaMjyjJxQQvA/xu3yzh
gvCDZ5aNrNTz1bpjXF7HqgKCkDvFS5l3DMxwh8hEy3gpNKnoSbFrOEmokt7TamuksVnDbxXu56Em
RZovA6G9yJP9ClnC7tvPm8KDqg2fsL5Z8PLDBDHa3CclE0jr2Or3Rls44PiRY2vZ+hPFGK8piNIi
IUmJrSY5a9qbjz5R6WZXTOHrsjbTzTpkv+xkrC5DjzTb9caokUUVtwKijOyN0+YPw1lvz0s+3vRw
NB59UbPaMfdvX1NyA3wbziuL8Xh05Hga94e1S5Amtg0ZtMrsCLCeS4nZqvwQmTOw7bMAxpXXPEHo
bqUSBQoaFnwSQLB2B5GXtp91S1Y885IIn7h7x3vnwx1ZIm/K9I9mtT1tq6Uvwnd5uPPiBrpAxmTT
zg4ZxQiZKij4aU5QzhaZH05ixm+tKxknVckbzeGYGNoOhDDg1Hs7z/u7Ag10MTRfjtP3cSsp/UUf
qfXNCKrDiGDlji7fDPWAgT6YioMh7BGnRo4WPtjem7XpHnySpX0TAplaVpgwW/ApA8y5W+PXqLHr
HyZZZ63nJMdeGu2PvLBDLfzj1AN5TOuxufeCdX3GL1lHld9lt77evLCXeMTw3fvUEi45s0Y9PYz+
YD05pXiwoA0/SEJet40eCEs5at/Um+978uvA5Pm/iNE+9K17SbviPV3SDaNDJw9N3M5FcUHTT7sK
VvQy+zvHpvaxog45nNls9/pYRnEuOuOXy6D6pUish7Zyj06GPcATHujTioks91B768FkYkn3ITQn
v/lX+Jn10PH0HzKRi3u12yqaPYQlXefplAYbid0TCN98diDCKStyev9nmifBu53oBGGBeR1KuB5r
l8CgKxhYLEW93nq1YbEuJQvMQxUMjJPmOZPtV+EuzgNJbm9a2Df14E1vrX9QVsK0y/Ql2JViPopx
+lfkwQS4yprCUrW4bxv8EICO8nNd0v6wIv+scpj+8IlvZJLF5AWUr4P+3c3Jw5RZ8q0wjM/an266
zi/ibbdclNaiQmJDrcgC9Xeoa5gSHN4DmhwiPzU8cMCBXxsUFe3xmTNC5OM09GgA3CaIEOvQ/OVj
fg544uMxCQaYDLjP7D9pmwXvfcpoYBMpZoWqiyayBF4KXVrRovPnVZT9qRn4H2iGuzqz43q1k9js
gvnGUVZ2xgX5mWRuHy1lTcZfmSHLk1sN+8soTnPSARvCW3fyMutM/Hz7OlWTHTUMv07fMFVpz2dh
+v7RH/wReJEriLZmWAjVUp7k5tGZAj64pI1YYpk5JhnoDXNuA2sevrMvy6QCnj3rbTHb9ZoX5iOG
yDQaHM99dniG0mU5eq2JPScxYbG4lnvipu5iCzBOjO7/n6X1T0A45rs2b8TcBO+6YoVoyZ8bjgCC
d2FMOqV6S+cAvtUoJnW79cahK+XPzNHLtTWWz05dDSZM+NS7NlLBzhZ2zJv/LhJfFxf4ldyKhU+2
Uk+G4KC4E6cJMWNV424vB/YRmaNqCKnVAPXwp9UL96lED4/uoLdvrdLOj0XPTZ05pHI7qpHnYZwE
/tCsfW3zgmwiybU+WYMd1i28hMpW7c2Ao/vS1qnJakZfWXjJM2/3sGEW6NHy7bTnHgv6aTQREA19
aT6XVRr74xzc2D3BhcsQkLyyDFefWOrJEc9QI1bFNIxdznXQhK908BDCqYUQt5JwbGaeCl3VqScV
JJjLkuS2Rc8UZSVsQTUo75a8x6vXw6goOvwmflX97beeqgCgFujPp77myQZ6uz6nYnoZleG+DuYY
VqMnIhCE4ijH9GSAp7+ti6/KhoQvR/1nEG57aIKEsRBG0p0ceLdu+RSOCrx36JYpORuincJZVtiH
SpMs9bT+ItoCl5TYoo5dZOSVlrgnwp62sRvY1+lVHHmlbVAGP2SA2hHt56QO9mikFxariKvkjkSR
08PsIYWRBdJ9NBnAiRMAuIPrxI7sJYMnK7v13PYvc1kGt6t59LKxCpXjNBe1yOERbsDH0mY7Uell
ZKfyQsqkBRsa16IHjfAZV5h5FH1fxgsd/OfcM0fnaDO2R9Mtf/sFZYdjqRgHo8+41CbyOe2GU7Zh
B/KDH437DC56eQC58dN1Moa221kgXIiEWagnwM2Yc0b/RlbVsaeDuRVpODpVwxpQ/7NdO7sdkxQH
SrpxKfi7AAVsMwbuukQ2A0UwTzSb7C6jWivGx5pSa3UWTHHF9EjNWt/W/BQxsoMWcJy0OiP2A11h
ZIjd7NQ8Vr73XluK+TTb23Pdultk+aXL1kCMNyXWx9lmpOBUbUrMtX5z1JSfbCt59Y0hP6OTzU9u
sTxAuqcgGDboZROmsZH3PL7ByLOM12K6AqkePpk58DfE3Vz0D53THOx0eQqsvMetdjXxHpwF6+U4
MLW4utYV26953xeeGVPIbPEwIG5IvJkVttO9Z4zjysntLnKuuTu7jWER2/U803dtPoRryvavBcw3
2bl5UatjX4gxPwSenJHcUoQPC8qRWZXimFXNn6bhyk0MRMllo9n8aASv2chgYJSEwXurt53oumqC
321S4zMD5JfcCJPfbxQFIbaGmXn5Lob4ejFJrZLhavei8qnbuwDrAQQEqexbcOuXmF+mqstPg9W9
+GtCBLiZF8c+q55wU7OuXJZrheg79kr46cQL1VHusuIyl5kgeUdD6tqLssVfSMzNwOEmntWH3VgE
N2Kpv4oWFfZgNNVtPxU9zkJofr6Rl7fu0kDFAvwe+LojMabXB5QlNttv4KreDLKyT/mn1sp9GWxQ
u16LJ1dwWx4INjxYkcna2g7I3BgQm33/n/kskQAtXbjVncb1ahzAtNV40wzeuxzHmSfGS5sGZDPM
3YQKpwiOExH2lBh9RVUZXNha4jfMqamNwY5kXrdnKEMgNCGJnDB7n/1R3jXBQJpb4KrYFDOuQdiL
7fQ1W1RYLn1AiPLiUDjrP192ks0Bd2o1lr8dZv4Xx+4QGXQwkosyQ0PmeCpKlb3Fy0aYRRDIIea6
x4wJyakKZlTKuoiQ+1n3EOCLLYTbkpBBYPEIZDACq7T4LErJvktJXIb7McBLd1DVewE67kGhncNt
J4fL2JdoPtOCDmpZzt5gOrFlpffB0jSvZtd87pLnvJ2DM4bXObagAMSJXrMbZ11fauHNp3YU8rSj
k2iuuOlWGhbBkPRcTznI/VKDLBvao+t7CEUDgLX+SweUGxcj8XJdOdVc4N5ANZ0MJ98w5lNV6I+g
6M17sCGILVSykEzHYzmQ5mIuIILrsrzrdPeRM5Dk8QOVIxs7h5+gf6h63iLkcMCV28Q7SoWPfdnY
4zO4/pwC6YSECuRxOW3qOEvvzoUqcnUXxOd9Qnxr5RXp1VnLG/Jz+4vZu39MOcyHFcBahCiUlV5e
GWckhuQs98qO9dwCWWYpsTfcudQlqJP6ReuSn/hs/sNoZ6EFzopDls6/tdvxclfwCHtH3o40n1Gm
oN4HdS/P026VEQtvtbxmGr9oIz0O+5SuKxscv9Dt4jarbUSoUkUZMjSlOrbNJvPO3AdrV3YWhZ3p
3ZVm3iJZtq+eT7XC4k8cTWeCoKHc3zkCwkT07QFmtgU8YoRVDqsL521Wct2PnNvHxIEw6OrfaruM
9J3nTa3BXbc7B9qmCe76xLh0a6mYRhZ2PCGlf0aS4fEaaoxpsO1jZh0VMZJQXKwtuVuT+YvOlU+o
5uS6SYSZ/uxdOssdH4f2EbbsiVt8fEi4j04Oo5x4H/pmDK1Ok81OpwputwVu9Ih5kTypsToiaDdj
gdWS4PLtryw2M177FZB2RxOGdum2sgzz1Us9m1dkq8ABdz2xDwsoPbN5zgAz2641PhAn24bzmGYn
T5ZxIGt1GZp7CEnOLR7f6pI3ieojv8HDa/rA3xSuOzSEXH6tIhqtTgAtGE4FFlzVOIDdxrwXY3ck
JyQe6yx5x0B9mkRXHtOC5ZZpU+2QsgxOebvdgvoEkqXEiGCMJ8Q9WGCrVBxkvnXRCPI98mykLeZ+
Ba6DJbD3FW/eMK63HTCvWZfnTQ+Puh418JglgjCjXj0d1soeIz8L3Dv6jlMxNvJxXMUzrKd9nvNe
rhRdwpMeyQNJS01Uc6iCCQJMU/YfbRJ2ZoI1biIouE/c6dCqhfNlsGZ0vQWrGDjfxiafzFqZj638
mhWrZLG0j50J7k6RHMPk3I0NroMLOO1omJwbZ2uMs4ZGFdWWtx7LjiGV7xgBb+P8os07iDrZXV4u
n9VoqHcSWRkYNL8Q/OYvTpV/JsUO4Umyr+8bq6jgmioSAEwIOcd2M95mBjGb6Q0vWcn5YqM1KAmP
DLNpnE8cctaFY4WS/clOx+o9s+0M7SlxPDDYkfCzM0/rU53P1sPC3i1CrpyeWh5ydpsCmoPXqjNB
T6SGoFGiERFoMniouavvrf27XQ0bZFTjkNyA3OJkZ35/Qc/rr9R76WLq85JgyHVSyrm+sJg1mek/
b/P1I+bssyAr5nmlBLT0c+1O3Y8CJ50cMZU0dpke5Voxm3LaG7fBrOMM4s7N3IOLFBlVsWUhWSKL
N1jhKY1KZPeIfIJJXvpVh3jhI1z0J7B2xkXhTLjBXtHAgQ9Ypq+9z+KkNc69nF5aVFSnDavHZa4H
PAN2c5qzIGGIWLSxo9lAVItrnToIGWGqVx0FCPp/TTM4GefSuYv6NBUiZ5OpZshJ/oBTPjtXRUKJ
r/xYtkZwJ9o/ch1P69rraFAj2HkR/MgMflqS+UxEsZfi1NgGBA14oLcyx9ZPN0Nlszz2X9LZ2uNi
D308gLFwkqS9rWvDfc7YxBZKfGTzaH+lxmeSGNNNbrvEEnjJxbP89KaQ1ZVvZnnwlINF3BrQg0lx
rnLOeW5xIzYMg2FMLZ6MwgXnCqLxHvMP5CM4nyUcuZdm6k8BFD9OzW4lBohntt2Htfaint18YJgp
CTwsMLweEAo3Ues0HBaieVfl0wp0llGK99uyM8jIBtQ+xwHQNC2v4ML8B2e5EPPh3gbcy5a5JGdX
rXWkEMZSfDtNuHkGrq56LQ61lMmJwfkeVOzzjxQVtveEvNh0ASNEPrVxzgHMh+ge02NTJjLqZiR2
1qjSo9vNZvg9sZhB2uBG9+uTkbdOyEB/PMypUR97NEJH4K7ByeetvhHqwBAoe2wN/dzadOOV57Bt
nuZ3dOYbTAKC6x35e3bb4KUszOClc5gQrMwmpPO4YIEmNgdoLCPn4qhq72IAt44MmfQvGetTg+Lu
bknLD0Jo1JXjMo9q5gxPzEeidm1LNvB4VFZqPcb6KTGuiPkbgH4GC4KrNuGNG5iiw7yvYTpZPyym
5mExeYepGvMPlH1nWQ7vvft7nlmqMuGQMWlw/zxYnowsGX/IlMo5W4OL75X9lRXsPWQeClvVVE/F
2r54GO5PVF/rpdLOPaVOeklFmZ2DDAd/NrcKXqhBEHFrMXHtLe8yG0h2psm8QjMfmAUPTpjM2FoN
SNDSb6iPuCsKi10EsMdfc5fjEO8M7hxtPq41UXDSaH5KAyTQVqZsm9srNw7kLYMj+TtEelwJMakG
C4I495GHeqBPffbJqX/vi15d5yHCEWiHqmBsXFbPBsZ6uwzWq7l/EH9WsnpVXerzdyDtmLsvghHK
ETT/l9Hv6PaWY3Iy25Dini3gwMTV4JOMphBXOWVnXWNuG/oFkP4sHqhA7ON39LOvnD6S8KIiyDPt
2UXD4Y1cX77CMgZzxULHHVD5exMpNlTVayaPbhFoxkb5YbXb5Tql6XJd0Y1IfmzMbocy9IfskbYC
kIJrAB1x7kUKpk3gY1STB41m65+cZEcIV6RwGgDPDt9fJyKmje/XpceuxioSNj//oH3zp/aucAhx
X3svrma5nimpOVxbAuvM3G3jVJAK8vubDOvtYdmFhv9Ra/xt/aYIAuFDSrletr646J7h4LLgCqtZ
1Xck8rpz+dEO1Z+ubXPOovS23tOtm5zW0Xarf347bXDI8UIwaEbsNjRjnI1lD3vRPy1r/xv+Kreo
waiqhBYY/NiSz2wPsLY27FstomUXB+vV3z+keyR5mmkrtnf+kTBQ+zACgz9bSU7F/QMjXxbm7F9i
I9DzlWio8pRM8225R4Hr1VrYHi+/xox9c2qVL8DK0BimpgqhsrOXgM3pCIkip15oGmY6Qnz3x6Up
kZwDgvHyxo1VLkJv8q5MB9vjzPN+3er6do9IO1Hq2itAo0YfSposduvlciBEoT0aTfALtMSf1tlO
Y+e/bkX1NxHGUbRzyvKGRQa3JPFOwUXvueSmnWZHC/NqgtYWxg5oGj3rLxdIYwgGniqwOqnVeFSr
NC+aff4m8RxHWW0gkVmnMElXxdiNF6Jv3oS963mEUP9lrUsUWQN6p7R1kS0Rcuo5CJwdldy0Cyl4
ZtFtJ+YTPDxp+j47s/XWbqO5B16cXQ6Bi9+DPk9hXB+3Tr8FlW3H3zuSDT3mjd3s/9b9rZlrYszk
VP7ArkIQFdWH6ysgb6b7mhmrBULEtwmx1u/WsnoHgVMoXKULTEemp9JYOLOn1PnUHjw4E3iDmeC4
3YlWTKy0iDrWJ/QyngQxEow8BN1OyUZPMrWpHeKe0zuv6L+MdNUNSDbE83/PJX4aTlA7wEjqvTn5
fDdo/7UO/rjj+5Bnz4bOEtQf/U9ArguTiwD0aOM9SGx20TaV/1ZBfkwAecwzDE5hHOGh5cgdbW7s
sB6PVNwE43Lr2Oeu8a2rwR/OrGYfOO5ZX83o75dxZANnOi88lBWRSVty9Cb69t+UKYFnHwKlcLQa
zu1SOc9MHP8LfDfAHUir+xL5zJu3uZlLCmDvZVWPW0oEUGByFPgkTjBu+AQZ/6F+y+y+Nr3pYCS3
QoG+m6e9qbbeBqFe0O5eDQRWiZ6fOznF8KOg2UCHS5gFeUgXhQlUCZr0W0nabWLIt4xPvfqZeVjs
ojy7O1ZtJf38vGxGVK+ge3t7z1KcrnVm8SP2cJOGamIjNFHxbkzI+h56DxNtlsykDOQqhH4w0g72
pkYbo9snWa5mZLFJqmPXqoOYhlWEdQk3KU2Z3ZE10Obpc2n1TCMaE4igKu8dWEMbV7jOX1LGT5Qv
YCMDrh18uVuc2TOr4y0Q+0hDXH3IxZ326oOa1j/FjkFDYZeNsYR+xvlDOBEkp7jTdn0ZNuecDW5w
SmmITG9czrbGRZul6Mz2s6dKuaNE4VynvkPUCfbu7Bt2lJL7AeS2Oc/LDtTve9okO/hTZwbA53Sj
Zq4tCDA+oy/mA5HhFTSVQXCXe/4nBTHEWFjskgPjOnUwj8PVNc/pkJJjYdrqWiUgbz3+vFnIPHJ1
ynsjEQVIxyk9KALmqJQW5xp0fX3ctLidE9ig1JPM8EC6pnZ73fbIqrqnrF5JCAq9dYWZEsxHWNrv
3f7HklRx4fW8Osp4okKYmDAnD4Lz5/u6+/7Q7Wc72rXmULjysRfZDZ5Ovr+kVeHggHwjBPKld8Fg
pIlNQQzOMp4Jc+Ks6+lVLPrCar62bKj3rxZIxhpl6cZbu6lhj9Oggk+pw3ZK74XgrwjSa+dMD91I
tJRX8kYvW/1TLuh0cvZoYzPQNO+39P6Vf/9qQbSXJ1boq9WKVux3LDDbCKvg+/pkN9Bm+cF2HXmG
msK3o5xhPCvRrzUQLPsh6si7KIDucF8th2HskQkVDnhZ2KGumFgCYPpkcubfBSve37mYPyy//jml
3hrleoF/R8o3PZ7l0CHbv4K9OnEPgc3xbDcs1STQPYPy9Fq2prwm/txchgVUEnEDp8lc3l2XO4Pj
vA23BKpxFhDVMIBFDeuudw6VlEXkVkUaV0HC1VURcJUZcwDH1PrXO4DLXeaY62afvu9tBljTxVA/
bWG8Ovn6QPZmekATfJOm3rk3nWeFDufkKz+JurHcmJaxRfBn/TApFJaQnlZMwuQ5eSfH7t/1XKQ8
3sN9Oa43NhMhaNbZzpBwnu2BhIgC9zvF7nrLK4lM7lstujxQ2T7RrUm0pMMAh8iDxZs3/1yTA4Je
OQ7EjnTcqg/JO6mfyI5KwGMTSHUeP0pYR5dNaT9qFhD0XjqjOxR/1dJTPbXkRnLSJaccYt1hSZKX
gRYQIpwaHpiIDoSUcybLc2I1Nc7Ibr0uyKarCjabvw/mbB8zePnaF8YUNVn2xDmRMFZkjOGy2ZZM
tjuTk9FM1WUaQLcpmGXF6MuQ4W392Nboig3POA12n5zcUlXn1Mz9iIndzo41jlPtiouQiMpTxbig
lj/ySpKhZVLE+PoBY7a6GXLJNAHFzZQvD2OKCIDCpBqmn0nR/BK8xKEntYaqMKkY/QYZLHP/1XjW
l1FElT26N6LDGySKX42JhKXVI2oBaSyX1S13xYipoobOOiJvIzLm59ZaLnQ8JrdkWARihupgWwfu
x13XCMacNKeZBAj7PSCZ7mxOf4RpnJVpJRcb6mgFoA1WmvtYwNyNR78cTiZYgDDti1efhe0ZH/65
nBPzurh/kxbfbeakF5deMsLYP0ZB+29ok+ozQKTYqfpi4fn4Ck59UKVRQQV5XpzGgTLt/g065R0K
pfxw1CHT+wRIAqEY3oZ9dc67i63M9sA3QPSPx4DMccuQ4bIVswAtozHALOisZAMmjvfOQxA5GwOh
THUW/RHCgJRwpH0znwQ12ZRVerbGZzEj3TGIvyGliALPSXlTRY1If0IebPZ1ym/vW7bJb5aC2Mk8
JYRwxDM8J3DhSoG5F/whb/CaDA9vYUNkYsHXS8qk6WUYivSCBEtD2HQI6SvmxxQNcldaYR2Yfxjf
u49y8mtaqbtxA/w247Y/LTnjukkxdK+qB5MG263JoVZpeuKAKs6y7dyIVvqzni5dJf4kA1Lj1F6J
/AoCNEnQnk6J25wSBkOcVlQpoojJqZMoQJPAJ8SNeNUV8Xfo+OS4DQNuUwfVFhT4D2T1pB0PpMG4
Epnw6Prj2bL9v/Pddlhz5n9Dncyhdhwzar2CZfkWrwfBAu2YFM6XNbzaPoG604JGIUcEuu+vUP6g
/jgI5ZGsxJCr3c0KZfOEuELijagINCJ7ApL5uXQMrqMSRBIS3MDdpoitDG38xNJx1Av7xoV1V+Pc
rGLv1lDotIAK/Sq98UT76a9AMj1IipyCfk82FTU1RGHWuMwsODQMh2WTKutfwTJojGx8YW4XELul
CVptEqykiuTDPLP+SObBkGQMd20OaVa+Vl1vYnd3I7s36O9mUuh6YKUG1xzp3DFysCHUgHsL4nfR
PffPdHlc0qICKJhvuDN1XOWTvjgVOqBBmQfXQPBcY7jOt/oJ5HAR2/n8yx/cl22EysOYP+664pI8
eBJCl2mzNmLuGFXBdBGw/iXW6murrIOnRXkeJ0i9SWUh5l7YHrpdWDnobNeSn12KndcYcF5lPB1d
6V5ZjFZRn3SnwjHgFhLQ7q6CpATLKuPUt3SYKvM3q19iwjvfjlVBksdmrY+CtMYYXe/e87j5FqEx
yY+O3IA3zuDYk35k6LV+eu1dGqiB/Y3zq1pssrMWXxAowvu8bucfiH/qfUeHor8KblgEG6eKpGvJ
HzlWpNAODV6JNl+RIe1/y+IJ59iT7tE7qJzGtvIZBRHSRFKmVxPPXBEqxP7Gi51E/wO6sJ7tBqKc
DJrdTKgoHFVsWxkXb9k6R0BIDwCfwyQZAe0gz6ur+TZtpBnaztyHDU9r13dLLIyWRTN7ixhuHDto
xEjdUh9SI/0xWE9QhLa3rj5Bqzs4C6X1YlnmkYzDLlLgHJlOCma9/iJIkQlu0Y3ZRF4M66EG8EgC
42dT6SmSakLosr6kNUJ/rK8koRH5Fol6fxqUzxa+IoeKGNQBZPRBiOJ18swPyfqodkbmK8hEpdlm
vOfeKnSIRyQatOk8H4jIbPVkZzK7YU11tyA8DPuKnPDAMnGiJR9Z0CbxNPpHII05FJjhWtawxfcp
/qg8hDFTSpQX9f9mQJQ0d+enXkiJdbISYOf8iInlIfEJVTRNHhvpDAniPhIT+xpD4UC28NDpH8X9
Ojm/7Yq3q+6at27EPizm4Csn/fyYoTInlUQjgzP3MWR9U220Fs088p5ADTaHIO2na2oXh66/wR7K
6pF7OWAVRj2fvycuEWfYf9I9PuHiwbi4Ls3+TlypoTn7/g+uuMedC0nBe8MOOV7EXrn7e3X9/eG/
3yKODz3tePE399nQQAB0X4VLXadVaO8zhe8P5v/91f/vf6uZYoQjjecWVE78P1zguRBEf670mdqb
zKMc5IugJSzbRKM2AruP+edaFONy/f4VBpv//avv3/6//tv3p/zPn/h/fYrjrDQL+e5ccHD92nlv
Aa0i/hs/CHmQ5gbZs8UlrnVCWA0OiDLbCGPKhjdncf6kxIE+5CQukyZW+qHTS0DpMBc7TzRHBzly
5PFZzozMdLRJr0oOaIi6q7RmBoKatesECKRa5uKWJ+/EEQszVFOTTEG2PixYI8aMbMjG1SJEUcqm
kjGHy6o2dKb8JuX/1xAOj+hYoolQGWNIvr5A9gYAd/9xZq5RKzjmiKB0D14/nlwHwIRl/kwLjAE6
IdEc84ZrmAWnpO1TQk0hw3fzikWGyGUcgIkXN6v91VnJoyaNAzwZMyqW2DhfflndTqDCtmCOLEE9
n7mQhqJaZg9DUNjMDG3EjzOKIsuTobVXlF5ivE/1P6GC+mUxf4ym/stwNYs3kbylgEIYquuTrcbu
2pYlgUErupptsJxokKeym5xjstDZL2v7Z9PFHbUL16BQ7+ihmUtvHAVaVveUCwdJR4S5wi8POV79
OonkbDyjIiJox3LfFlKt6dIx/JuCSB8r/60YUJDbl69H8r3qszXI18bIbN5qi47NKR8JSZ4f7K3+
IaflZa0pHISbU/HUZNe0ncOwJU1vZDbZp3zbCI61e/c6T9K9Oq18rQxzoualo1vrFUJI6a+xv2p5
XIfhvppIi+pJhImSyVtYDP/pXd64Y89f2CrbuLZrwSDrKWUC2/vjcNOSd8CuOuTQBG1QcdHEeU0K
om6DBiJ0/QSs5SWDms163ZrjYQ+/hJTjQ1Lo21BqMOvKbRzMnRr5O+NUaPWnklOQr45Zeo2BNhgE
B0pgXQiir2500B7Gsl7Ozt7jzW1Xsj8YE3Iw0UoELT8LM62tG8ffPmgUCZIKgCIFS3bukgG7VInm
ewVKtn//5vBge5hZxCru2ZYzydQenXf94Zflo7vaj8WC7i17hxJc3kjRCWQJDJYZSj9PBfWOxfjp
+y8KXOI6+J6MhZFz5hnHkZnBnA3eGd2GDquNWSzu8hQ1n0xgyVuQ3ILl3OPfOc+aNBlXaJZWFlv1
9qbMXY4zDIfFta0n/t2Zmb4O/dT3IsNNrn5v8OBQD6NxpfsvgyNF3o8hoxd0fHJ35DJHuqN8q8hV
KwARuObHuLpNZAfJT9WZt3aB/bHyoVdWn+swo2kk7sZfkh92kiVssYvpZcYZKTaRXaespqthZebY
DpLn6jtR5NPsJ4H/umC4n+sf5HRoNv7Mo+bCKA9JkfDCEuz10rr9XwH/e8jK4nlCyBCK3ovgIJ0W
spSem4zN1rRV7770A9ICqddpHw4+GylW07J4qMviLIwkOxqtk8Hj9AIiM0nNC2qmLotz266BcYal
zsZxAN2M0QGNd0biskk789OzqvK22X426It07z+vjHJSNo4doo4jUOmnau+iFr9tmUyhW5BsHtg7
QmWulldZMeeoIO+AXWXr0HbBrwL3AWqu6X+xd2bLbStpl32VfgFUAIn5lgRnUaQkarxBSLaMGUhM
ieHpe8FVFad+V3dV9H1fHIZsHVsWBSQy97f32uXG8PLpKJbLr7OR6v2Wtz0q53bNePkUC8n+PkPd
0tmRrkP2GRCn2/s4gtbDPvE1ldJcUZ1I+yrjV3oBOp5ixRTNrH5wpOFrgE+O8AH3DlOHaaQMwnfX
8wQJaEhtOjvwzDDbGd6Vn4xHs6fI9PeLL2cUf4FuIJPmXBpKUWPs3HsmpqC8PpT5nB7DTuiMEeSD
MuxDtww0fr9ABuIBoGs0EHvhC4QDMt9eI1eunfQbU40/C71y156P1bkm5M2WqYIC3ZlZF9CNfCsL
NookJ4aVQrA+Oj1NOdbyMlcKibBjsti3SQkGI3mZ6dhgjqB4qjmiB0O0HHqanyLJqMda/gwOAA5W
y5oGxPeX73kUeSTWi0WDI/3JDLRrk5mnas4e/qZ3KZngSYxmJeXOzTLBpuBtaenOfmKXig/E/fWL
anG/uz1tAVGiveBXLOYwuWIy7tajRt+77mbWdmjJ2IbOyBxAhzQtvbIPkOOWSqhfE3o9Jwnr5LQJ
RVRLTVA5G823JzflOrdVtLZgkayE+Tb0DIp1HTOWPXjJJbPqO/TzfIcjo2Rf1p8L/vWNX1aPoWt/
ja35FFnx/K5V1cl3h/G7MIGRXwd7jt+p1qtoYrMTJjgSd7IHu5Kp3Ysg1ZrO9rBVKQr+RGRgjhmi
+kImb6L3383Bbn5O7St1c9Qg69eosxxOS4MdWKX5K3Qxo6ZVRDFs46WbUAnOhiWGLZMsSmDEUYzm
HX5ns4WPuqPGZ0nlRtVcnicXi2hjzP6Tu1jA/arxPmBYd7K9drr96NQJsdMmyg6t5229on5Go2Jw
lS9pgYK+sXH6tNOrNSbxrWwMZPTEDhKG+twZrGwuRESRN8RoaSK86zowEuyy5cGOMJVkVfVU4ZGT
od7iL24hYTk1Hci49gkM/x1nD+y+uclYHlN2tiu7fHSmnrpEY97UE7WuaWKEeAUwdk21jEjAGISi
+Dk6sSsPkYcGK6Zvn+JcmvR2FV2Sv0QdHzzwDnsO7842GXijfCrBL71n0D1LD+POwmHxROaLcy6Z
pm872huzJqGEMHxyo7k/RbFNYqY3rkABmZ82jBXB1tL0W9GKO9RnFYPK650+3mUiRgJGbjt7jv7Q
YZfGvgzQIqozpqspYqpqdMolaJF+b8WcbJNMuEd3GVP8fik4Ex6z1yHu5LnMUnkumsTZeADMV3//
JUL+ru2saW2yV5msebh6XfwWT2S8aCUzWVDFY+qFdmD6Cj9VnchNrtVLTMSndS3uoNrZLuvdmMF8
p3owC53u0LntG2j0jFDz8p5LlBsrM6y7OtOe7Z7+LXSActPFvwzXWR6R0wvjIBggMxQdZeGWthkH
93DV+fHgcmxlhsk1n49tbIfEkqMthIVjEk/Z1XsanAwLEYUTa6/qMUgsZAygaZt2wI5JeIMtsbDQ
kiShGRA27V4rSm/jhTA1/yXn+H9Akdl/EnsJDNrkGQWxQeESHvwjkAytjurxLkn3jmgJ8cytOKtO
PyZUuz/wdm17tKljZplwStBtNg4VDzzFmfzPJaEUtlKY2fMpyXG0pC9qKSytlsLSJEu0PfaVolh7
TkGOXZr/iEKZeSzWVePmNKS2e2dMyM6zhccxkDu3Lvdbsh+9cTIzfPgVHDGEBH1hD+BtETJ8/91h
1Pp1ehC9eZF0UZ//evGIq+/zqL9FRs1cy2KfpHDA6ZPrUGLZt3IjdeOxd/3wv7yN1p/0Jt5GzzSY
d4HWMXkrFwTOv+QuKW4xmDF00b4b3J9SRcZ736RqDZHFo0dbc1A4VPI2v8mJ5qIZBjkYpNF8xO1I
ZUCeV4feys1H5q/tBQTsFs8CARarIP6C2P3EjUsYp3dv+tRqh8ynJA9J7jpmqRPw3rebynF+0CnW
HjEHxw+CGCKWi/gjb3I8ReNcvMD/LAPKCBBOrdhdY/8MgQv1B2+c6hOW0GsnyOkBFT50zJ3Zn7XG
i2cxP//Pl5v5J3+ON4hqLLaAwiEm6/4JiC7NPqxifAH7XoTBCJ5l44TtTg4V324qJraSdrrGcdSd
lI6VNVbblGtgN5gUxSIP34dL72LMhMKdKBX/HWBL7a7e2xHVDQXzxvVPWxbRBfzgOE/PxZjcj3pB
P0uGl1ELi3fq3NSTNlgnPDz/+Xvj6/57+JZvzln+wy5sWH+glcqJFGupZmzvTp4fsJcin26Hykw+
YtkSgYzgiWYWPwimV9aWZtFxJbVE+4IgxLOrYhPc5HJvwaralB7DVuan1KtNvf7c+PYQuE2B1M1l
tWpnurWQrtpLZLr5v3yU2TH1bWZ3P/UpBFqRdT8US6SjT+WrQzfD1tth/hmPpHKN+7mi/DWKdPcd
4tqhsJjGlaP+onfpeyJU8szupt/lJGD2FqWajzlG8BVeJIyYAw2WM5hXVB/niagECLE0sTYNZ451
VUHEqJmb7BeyIBWF3DnGScRXsGPQsCPDe+KhBzmTCcFAl/ud9KlK4zDLghCSpWzSMaSEu3xVraO+
FcOu0Oo+qn6a8LhjBRX2Y6fwMWQuiGvD7qwniZa/k8VIVRYHamrECZIWNXY+t1fOWz1WF6OZ7W+W
1j3qZ3hyaFvkgR2Gq66ncyANLTrrDRuyko41jCkgMAoE/IyQYRpveW4321kjojJs21m278TeMI63
B+5d8ruD392JlJSLBT3DHBr5VrqwnnxMCnixLJBRwB46s5kgUWPFVKlwcVZ15iZnmxGHlfH+n6/C
f+PIMQtxIQe6Ji0Bumv8eYcx4Ek0Kj/yvY9gutexLptIm2dXveZKXJOlRcyKGmeDmChOOQVgSH4U
uWKh58TvDd3m732FuvgqbHRei9ndztWZk+uTzaR3moLZJ94hWpIC/eKqnztv5XZtQekOGmTbeBuz
8tHvw/gdYxumDdTRtVXMZ73j/8y9wd7T1/1fbr4lXv9H8B03Bak3qBquaejGH0Agza61uRduDLG0
uiTZJC5Qx6K1k2vJPbV9p6IUxb6MyltFS+HKUnp/40Rz0YaeA2bT9tfWImOpXMH0x47OWpg7i1hp
YpMhsywV7u+oUDgHFyPkPH4apP9WJnxmFaXpMzeRDHxmYlnT3jvw3RaUGnJ0ts1HoBqNW9tBLgp7
W9u7lvlXMDPO+i9vgeH8+0MIIoFl+w55D9THP7GirtIlieA63ish1WXKI+/cNybzMvHmuF33MEPS
P9ZRAlAK74aVyNchCYPGjcYtqH8EucKX73l26ZTxlE8ZLuZCmLfCjUAs04fo8RA52XWjXv3kPcSm
cFWD+qpHXd+LGipsCiX9xUzdAEcKd1qbkleZqktnhtj3GWPHVf5SMni7zEnzqkVdAhUaPhX9nf2T
7x7DsJS3HkUoqAv6Ofq+uuZSHy4NI+S7MZo+PL1V2EyLbSsn3OG289JSknzpYMJdWC/h0yR64AiD
y7RLukf8QyadhO29gIzM0bAgHjJoZ7BmkjIfy94kwywvLaOaoJvE+be3hDWbdgaO/EqnB9me6vlR
2gY8Flmd+rp5NM2lMwZDFDysIpD+jOMYv+SOWetJqySZk65Mdl4PB1zNHoWs/qnTa0YFg56w5HkP
ttFnO83p9HXcRRb8XAypxBQjaeFAd6V3J+wW7CJevM2ItWyL/vHTpY1wQ5o6WxEBK9fUVYXXvDAu
KA75LlWUSUkPJ3FbRs0m4fi+0Y2iprbZxXxnaNk2EVl51ZN+j+UU+17CuTycEbttI8pWczykJzzd
7crREM3t2As3Rm2IHYh2loIXNlfs/6gTWmkxwef2yzYkytc8YeWa1bvumu1ujjGhkIxk79cTcJTU
JqOecG6g9/ZXnYsrvk0wQaZ5GQrEUYuEqYcxZ1Vz7LrCevQ3UHLNzUirLRhoI2O0XuIFdHFbTIl+
I2dePeTxmKwHhz8Jpom9+uzBD41Wpsu5D4epc1f0EwMeGWrP/3lBBR7470uLK0DDGZ5lWA5ouf+5
t4sNDWFIuRp95wjWS4jwkrthuMbRLQBMWT8Vh+jHUqZhMBltvpGuVR6H2PhQpRtBT0C40yhEPle+
P15bTcSH3uexVsT+zaascd+ALNgqumr3pum8dsDyxgUZaFd2e+kmDeterdqVGefdPVzptW97FQe8
K/W98XUZ9z2wISVbYQh3k5S4fkOG81R3pjtPQd+hPY4/FyGnjCAMeQqZ1C5UmB+UDVppICp9tunY
WsWVYTAZrj4Zm6NUe9W5p6kKdz/XY2Ib7r3Iu3ptOkm7jQcQ4JNBdLuYutdiEO51yJKNSdpsyelt
i/hYaH37g5a5Q+LjvjW0qxBfyBdqr1VMyyt6ndlE3LvscHmSDMMeeAj+E4eKaxbkzaD4KpFwbOZS
4bw3nejalSmWG45gjOamA9wLO/idg7fdkwnHFmiDnPcFis0qdwb/hRjtOZsgVGnWQznjuWLjbR5j
2ycO2Ln1nvg89XaRb24sYtirmdauS1ayNceYdIcPc21ocumOK45NjjNmIJp0cspI32JjX0xtixMC
czV+F/uWkrxB+aKlTYV4MdOsmve+l9X3CX6QGWzFxooI4+GSTKO0+OFnGAP8VKyMJhQnIGvz39l4
/x/z818wPya7bu7N/zvm5/W77f7XS9JESZn8D8rPP/7kPyk/7t8gXy5UHp3NPNv4f6H8iL85tkmm
y/ItguS/q3f+2bCj/82hDEtf9F2HE8Cy8fon5cf9G5BpvH7s/EBG+I7//0L5Edxcf6xIHko+q9Gy
0VvOU38+6KPJGvIS3tph0Ox0i2vru1CEg8WQXNpljjGYZk5deKWv6r7/ZJdbYPC9ywajv1fbKbac
A3cZuAVM79Dh1iXBBaB1LAItFljpuJ9JCs5g1IlOOiPuqogxflbjecpT4pYDrcaJc5JwJwKit8Kc
/DWDfqKZokExH+bX4ZNtitzgaHUDZmc8Pjm9RHI/6FTPN1VWY6HxOdOzD6rrQ+ONGKBRPQI1gXEQ
5fDpRnFxhxNum3LTrQ1QcSrK57thnlazC8ksiusLOUNtZWBzz1ErWQtXQy6Mgx+3MeHS8swovQ4s
UF8bQzyh/Cc4eZfRt6XOOd7k6+hUGuuXY23qFjNe20EJNabMx5ImyRaZ2OJtIy52loewj8Sob/Ik
65kUjk8EifHT0zusMHJMJSAW0X82U04jY9JNFzxClNoJZsKSZRJJG7OEPDcDDmk3cTVYA0wzDY1c
ZMSSGkQ11rC6T7bMntMta24aCLn0dk7UQijvsSBuiGGuwl7V0cFrt7hpsLMwjRE32anhTo+1myEM
kP7tixMPD7bVrNXgbGsHqy5+EwgQlNG9zgKriz9tal07DdK/ONV8Vr3/zNb108IdpeQE9MIkSJFN
TQDC4bB81swjiixAo0Rl+0GxUrW2yyjCRMkuWjdIPCeIZbrT4SzKq5M5YqZNDCafWmzss845DiS/
VhOKPMbvfJn/nIXS35Kqze5mkpQBpORqG5vOqqx1Oo+EFoIXhyHho/+wuZllANWlD0LcsBhHYLgh
eyK5C7WpuMCZdHNk1GvXPuH0qN9mUm9deepct+GCo42u9nQKBox5WNckoyvatSE3UEPiAY8qopsu
Ckk4E+8MuZizaAiahNCwpCHustB+ELl/odEp4jz7QRDeRTFO32oZN5cmx2WRzMNeo36CZLm7sqk5
2PQ0U4Pa9bdJQz35qGXkvW21At4a4+c3dhltj7yTmFWVJFw/+Dtzoia1hhOyiZZuJ4KBGCH6V0Hh
6oGQYLrp4yZgJeA2GyUhfDZqNIXehY32oIRdB27dXGJzOIctxrhWDQEmcCQlam/zwvU2yEFPWWtB
6559te5aPBnAEzurqM8ucG42CMNzfLOEfEyaR6+gR5sclb3S5fwz7TDgkNf4aXv1fYhNwMeatjag
Xex6hCUMmwwGprkh3LCor4PNNs/p9v6YQBaakde70N0vGSZyv2n6WNtg4PtBBpyx2CuAanSbtN5S
0rhuptfSGL8nTbm7GC5m7YwHoPti6xr1urK9aTtnRhXEo7oSmMiDvmIAqDwBYrnXAno9gP3iP3HC
6AHO2xZD5UOrLqFoKWXxY/6G/N4tK9TgjHplscR0Xcut12q2RzpZzIItFd6tONH3evvpTzNCf/s5
jn0RuLobTJH+SVsUP6BoJqggrK0b9jtXIWM2JE/2mleqtR01P3qhIzwUloWzaD7UQKrvcB/g9zLD
xxHWznNc5Mc6f8KWytQXEN3Ux1i4zDg6tqWzoMvjb8lc1vAHE49gC6vRdC9mFKrjGA8vrm8WtHW+
hA52FGfMaR7yDkkWew8KW1smFQ0BakZv9Zso4PCP5h2TWRwk0A2PgsL0V6I5EC8J/RTUsgR2Jr5p
g2DQvphlHEa7mq3f3AIcxND+iBJzoFCNcHUFVZuDf7U1BWwF3/3y2N9z2PegN5osWFTTonICbZWs
THU170bSJTALrOjB2Rlu35w7baI9OJH8dHFhYRAkyNA1oG40jsxWrd9l7oCyb55G2dun2AdsFVvP
hdTRLmJZI8McpjmniwqKolflYkNoV5LOoKU0MSAyiIj32O3PUEiea33fevVlUMOOLkOPkjbachVP
yZDd1kPhM3+hiZW7oBhApGgqMIh12uRrNB+XlBhJjnLUt7NR0mVekLkxnMCbyqcmp1ck95mnzJn/
4eBl3Be/gJC+pZBL125eP7T0RhyM/TiH1EZk0yXX760c86QYWV462QexJbAWdCZt9joOSD1qdubi
JA3pAA7wqZ1qO9TBxvs43E2uneSFZ0G9DjM927laZNwzYTmoZdo0FPXVzFrvWhkWzSnlCqm1fBvx
Lp6cGOPK7CaHHt5ekDcdXbGOPLf70nS0i7VgQGLQTy7TO61SOl5q/ylpNfNYKS27EhjkJR+KA/11
e1RLunuI+3b90+zWz1hcblnIhUKGMK5Kkkbe8OobXJbGWG8Hic+wgmG8rh1zV0Qa3ATTPzB8mfeq
PbCuLt53JOqZsMEQqwdAX3LwcDa6DayDSeCxgtTH/KbeNrO/nRTRRFObHkJO3kdrmn/2UwhsY6y9
Lbfah2zA3XE+OrQYUFf0Kq0LyYXJnoPjRCg6pszs+MVKVD1RjaK62EwNqwrUF67FOKgGSNqW/K5s
q98iEn7X/eRAWQM4YjDVbZj+bhN8xNtqgACeTeVRtfE7AKVb03uc1yzrMWIDkuTosT1lCxuiKiu/
rzzOLPohnLq7tmH6YfI4oiB9IguZrXkoKJS4t0TQY4avGJlygrsW7QkRFeQdvA0FQNFH7WLUTTi6
73EIMwCa42dVhcyECvERhwDLoSYq8qJYbsdXp8nkRtQF0FH31e4pX+aQ6hyrQYdFIQ3AXl0p9o6P
lQmqSLvnmKe2Y/Jpa/Pw1ujRD4ISJW0L2Y5j5Mmph5YbiHdM10zsicJ/VsyOXVSOOyR9sfVJVgeO
6/MYs8VLkbPvcihQSzt9wf0UK5eJEHgFppmAJB45H77kvZoDxvxRUHVh4CKZTBGiKXVwOReqeq59
M6Lrh5WrHbTsXKU0KjKH47w80lgNWULILz2szXtywygjMFxH/L1HFIgDZeYPiSHtUybtT0kz1Qal
9yHRJCdWtL85epuw2RJv/HAa7ZalNA6bMbqvRY5mFY5ai10yPrdAolZM6h5ynGrEuFL7IfSMXyTt
CFA5RN+M2SOaI1iWBjc9yDYmEJGOQRW+ZsuF2gjqtPk5H9it5HceR3u7ZK1LBvT2oq2jTdeiZHiR
XcHhUNO2nkaur4YCcrT72f1KMzmsxiGXO8zUeSa+NG0ExCXksNaE/tVG4sMSlXOgsfmS8xQ9GQV1
6cUMw1i7lDpLdImStdGm8jGs6wusBNh8ffqYzvd1FT+EVlZsOidhS5lbclUiOayNuSmIyBQ3dyDo
21oPU9mIQO8bBsq6iVFYf6xGVdIWEMEzYIvuezzHBgigtlgW99SqSd5zaugfbX1AZ6qaB9e077yi
O4eM2ym6HPt9rsHrGMI6ZaTZtjxlZ8ZeoyIy7ch+M7dz815Y9StbXvZ2rerXpqqMdckMnhoSykHJ
Mq+tKj5IYiC3bFGPS5X2KEn4frFvedzdvN8u4HeCNdcILN7OUpA8adBgW45rPvGAN81gFk4c2JOA
+q5VNprRoZvHIQhT0R9z7RdrTMqevC8+bEXM0DhCvnppdKiZqcsm1RL3VK2Za4vvmfBfxbkdAvKk
TBWMvjuuWpuIpse66ho+ezMADfhxPPxtmptd0lCf2Vj39QeBLRu0gOz3c4gWY2rQsnGNWWtFBaGV
uAwFF1cCcB2IPMNbKNMfymM3mmbjpY3Vd2+2uGMth9xmYV9BFFp3ds+KgnoJFM2jBc0xDtHyKa6/
ikneAfvfV2uqk+5xjWbcAEGci684v2O8zJeCB4mQU79O9vQt6uyxTXXGO3jc8QaKu/ZsaYCl6xLv
DUPDqm2twE5JCbcaar8ef0UAXKiBqz8oeTh4zsRz79qkyREC7CenqAdHTS+DRuGPVs7QbMBk1B/d
Ah6I4IGtktlHQY12dkgeLMa3R6iNFvlcredHR/qP9hh9eh7BNL/ZNIipudCroIk+AQ0c/MZY25ax
jTjeuNZwFhn0jpDMjK9w5efeUc/dQ1KQ2hQKM6IVB07r7J0w/vKN53GeqaD3tmqU77JN14bjP1vu
mKwoYBz9Wzj5P9h9vruKNcQKidrId2Gc6WsMFlks5dHi6Tlng/I6dyx/bkgOUpzKWL4kmtpIzPWz
117pusZLnLuPdjoHeTy3HJUYxMRgPlZjuvYIzFDqflz+KpgaD9LCJOSYR4OoeFCEgtyENl5sh9nY
0FzpeXwrGwqfhwGLASHnkBVaC6m5qU46PD1kQnpCR8E0rPBH3k0uRyL8YyQeKt14MWugchZ24yiz
v+h2CCv6gTRPJ8ef3XzLPKeyuUwuCl2Yb1rnHal7o2XV3RJOIzsbyMbazFImd29NUqZbCsFvcalD
XGRVNg5hRcR+Tq3L2Fgf+OVvOgaCqA7v6RQijsSm0N1EY/ZhA2Raqdr+6gv/jv0vkfoYhZ2g2A8C
4gAbs10WxmtJ8j6rFxYDGwHKAGu2dk5aMtPsme7GP3x7fMjDEUWAnjId3ZGoSGBKRRGQWNcFosHy
oymTEptfsS0a2AEc3vFyaaJ+wihEqpJWAfza/koA9pPoe/Bmjh1gqxjyuGeLV28mOgq66HXgibS8
52B34ZhbOz+Kb6GkSFR+ukQjqZ4nMuYAo7HdAEPbtRfDS6TkWrZq44epZAlaI4M8s614Qb3I2UZx
etbi8JqR849SPK6WsuynR+mAkSsxsm7GLpO0d2ZXclHJwRzYT6G4nKksARhutzu9mluYQCwamJ/V
MHOOqgpBj7AW5LpzAHSIEa39nbBAqvXU7nc0NjK7cxLpl7FHAeDBBU1AUo8waE9JRSwyTsiThNa1
JHtBIpcLv8q7cZNN4amMxqUVinXXLzZUcX1XDv8AIrlrCqy28+jml7Z2X2krVvuKU0TsDPByegy/
M8gdjPzzPTySFUDfveglx1c9/mzY1iWKEUReUShpeHdmJHcoV2zjIvPejtN+69473rmp2RakseAw
H5/ZO365yvwiZNY2bONS7NTEef10wQvcT5MJUZ4j2mrMSbbK6kuSg2eiLdUagQ8xF8hx7LdXGdUw
77Tq1XHS08i4BZyN/tVQd3zTk0vtgQD0w7LCKWzfLKZnPPquykw13Hv4syft5ijt0pvDi2iRYKoW
tUqXPswGcXFtxvd9NWMRr8kWmAz4O2/ibuv3XJdb0egkcgqf0AaNGonueajDxikLBZkaGW+aOYmP
WpZvkZDBodUDchPXnW20/S6W4sOsKjbR8oe1uIPHxglSMKsHU6dDVpg4yLLqswrxatLCkc/uXeaL
Cn5D0t3KJDsAL9rEcdOdchTPwMYJG807fYi9VQK8gcSqSRghI9yJR6c0Qn83RhbndmP4WaSthDJL
MDaem30rWTYMpM5NkQ13JjmVzegiYdscOarxKY0VIzEc4UXZfRiewFzMxmbIm2CwtOnA4KhaR3Z3
mmIEtq4P3yILOmOjMdeBq1diZwjmxjT2RjPcVxhZOI8iTiYz+Zba+VUoblCGd5wkbfXmdOTYquEp
z7UCtzSyf1IR1mt9TiVD7poneCnOVkjtoc9FGfB/ZxvMrFBYbHdHM062FyLkdDfbe56pLmNpgSCg
Wk4JbM78lIft4AI6zmyKvUbn2MTwPevC3VgYBNBRkDcKgxT72P+syEgFAxgCntwDapVJ9wnhfCOC
eupTDFwJbDTYE+46iVAJeoV+8ubqjtXOQIpdwTkZN8RYMixLdogUmDrpz3l03HXGgW7NTvSHG9rf
hWuU2yEn39h7bnpSUn9q/HavawwdgYvhWoweYFTfhx4GDaJ2BBQJuEtOOewFiTYZHtCALEqvMrd+
JK2fBh72haSKzkRttpkgTYOhqmAaXKfY7itA2pl2KMUtnMvNrFz+4pyw3rSUpCNflmn3kAPr7rUK
cWDSPkqNvpnC1Y+dcvFT1mTSIl07hwBRQg2ote7Uaydh36ab2c4uaPLESh12L1UbocdGzkb6aYHh
TpFJNgmQFiijZSSOsJwYN/k/gZo8g6bkqJtGGZ1zat4hqO5DIgWhy7lDo35r5TaYQBgs72SUEndl
DLqBp7Ppxt5bx8pfz+JQh3c54I2uqX/QdCE2uOGH5cj04OeTOLrLS0Ro8xinYIwdo72aY2fsCZbA
VkzZW1SOy2yv/cdHTdTMm4EOW9YNTTtyo3Ai5KwT2B7a5+8XAkfOcbKEcxSYNYmHLZ/p/GRaC5Nb
vWXNhMZC0bmJYEXCTNTHqDfuEWRs+oeL9ihLPQ6QZqiZTmRFBJ4XM4oIG3VwQI5TOfKhGfnJChWG
w0Zq7K1p6bVdYBRyVntCRUQ/lhSSqSxelo+Gjk2NNx3AZbPcO4wkq4fCqEmRtVlzCgefo8jvrx4b
PkkDMJtOWfnUY0GrXf/+ur//Mb8/QhKv+LHzb/nr99iF0swt4QbjeT2qJR4x+G4YDM3srUWM7oMM
LY6Eiv/xEpNkWDNZeTWNojyOto3WVVBisv79oesljL/rxXftJWFxTDqeP6Ww7+oEvzNYVvukoOnu
uPPksUuAh8UQmVdG0ltrY2nr/f3Sc9dsBqF//vVbFOQd2eXKXS16JLW/PgGP4R9/6vfvpVNhBFPH
0v7XJwZsPIFZs5mrJMtb1LQ7jpLV8a8XvzGJc/3+dUIXTQ0/cZ363AVeCz+kEL22c4molG0EvQMy
TIDT+An0QXGuIvbDSuNpOiBg14SRC7fUD56FkR9G+YZYAAg+VZhBg3817wvQXtmhMkj2EOPDBM1h
JfU1jYUn03Y8CR6Kkgf/gJkMfnBzTwURFHuepdBiZsHzdEju3DSaVwUs6bUjsnATK+d7FlrHPF8d
OBPYd/0EranzCtJxOGjHJxHVHZQNCC/kRDAWereB2zAwNFTFKSmep7SlD4WRrctFeUot8weNPoqf
KApENqU3jFqSEuIMgd6NycGI4wRBhodARCWjGAR1Qv3VwhJ60mfQoeCRt7Ist7NHeW9FuGHfIQ2t
pRsdZxpV1yxz1XpWvUCG0ZmvZ/q+1KeexJV6B9n5rI/4mVL0IAfQxVA8cE4017Et3UMe9hyXGlIB
OiSUut1pac9LxSZORF+cffOr1IyEkBXsyAgiRwk0sinlz1pUl1a/jyyxryn5ashY5S66Z2G/ZEYH
2rsxv2k2fmo4VOe1POU5zhWTKL7SrBBEbgr/XzxntT9BVoQ64h0ciwQkezJ7FanxBoPgmGY3JUAv
RuZwCXvr0W/kYfDTex2mvKyrF8R4zvvlBBUiLJ8n3OzmTFud6tVHXPjX5ctKIpurrmhXriP1IE7S
n7T3rBQKPoO46S2s9U0RkpLR9OLJttxXsM7EHxBl81h/K3tW1mpufg6N+dbxHdpwZLHOsej0on3H
U4+qJqAg3FV9QtYiMsjqYdlfvru1hdxwzhyAuP7cfboquvqURNiVzb8SeztZVd6m+zTyOLlZK3g3
Nxmy/5m5PXKJeTWU+nPdjTsFbwWFvv+JQ5rtFedcFHCeleIgdUs7td1N4Bvc2HQ9s555B1GD8RT0
zMYMapy6INGbFN+ZZeVMTFQVlBNpIpoc46jhaWmPBP6hsZjGdJPC/+FENl15Eg3K6IlKZ1PbXbTJ
oUd1qNn3QRXstLhBcdjZPTK9p9EuYGaeIgSVONcSFRMockHw1L7PYXZuiqYDh0CMblUy2VveOgZF
5id2+I0ytY/7gkjQks/wV25vv2nOEESd8wTieMeU0qL4gFZzRZgxFGjeoYHgG9bnxiH0uPw8miop
t03c+Cutas/G5L1ir/9krTSDsjLfFdkGzrJ8z1i3VhCif2QNTk4t30QUvO+6IR/4dHNzrAwBAeJv
YUANL6XcDkPdbNFrMnBi9p2BWLd3aJg/5l36NZUes5D2IXHaX26GEEq3wGoiaY0uiLU28ed8nTGI
0PkpBub/Zu+8luNGsjT8ROiAz8RteUOy6EnxBkFSErz3ePr9EupZarUzOzH32xGqLl8kCybPb0cS
8kLrbS4lX48n15VNqKhX3fud9X3I+prKYTBX9KgkE6M0Iyd9pR6KIoEnNGm+myRsFNJ+diN2Uj/q
2R2L51oYF+K2hh21omSm2Di6q2eGLIKO4O7XQWpjqUCqcvRITW4SRsoscx5h1G02UsBfjzrqzWxp
oI3VlniheBU1ZHbhXtxU3/RurjYOTfBsJ3wlEl+WKF50zbmxoyzdACPE4fzS9NXRJKe7NYJdhKVr
bZnSxvpH/MlAiE7vho8IQKuddGu1TIW8k5q9J9OftbFWceBEOVqQa0K28n5qiOeNTMr/JL4g4pRC
C+8C4tvpnAjjqq7dt4olGAZDAjm8ZOOX8r7y3A8pYG7YbNBW/zCL+a6sboVZbCc6X1ajz7aoHiB3
CCK4IuWMDb4OCUeLPGIJAhLhtNPYFIATnX2XJGKjTfF70wcHzy12/GjzpnPB4oiqvJ18kBgWC+bG
mcanEG85WhftPkvSq7L/0AK/XqE4Os4EkEwVlna3DqyVbUAeOmhCyRuescZvzVKmq0qQG2BpB6Qw
N+BUd65wb4mPu8s7lTLlborUuiyfO7VpjKqSAhGX4NlaFPdhQwKDiSrBmFly23rE1uli62eBxIoo
wc1sp0+CECFY14DihXz6oXntvpDK6g6mQroRIJtjVtu4u28E+1Kvi2It6/yajJB7V/mUp6HeZ/a7
B467ch3nE0H/7UBGXVNXT3EV77EwY9PTbrCX4OjgqDh6txI0yWoBioI25AhmW+8NxjptEm+tlD9l
+qEXSG/hzh5ztA80yG70XBjk28G61/qBgyt9jDUI66hjuqnfgHEZFiVdhrLd5xxotbx6j4PsHjEF
LmAs96U9H9oesXOfiRlX33QV6sFJ9+xHR7dfCEBaE1VAxipbYzTht/D4WSY06KsJ5L1ESlFCw6w0
4FPW5FvY11NMuTh04LveARmTOk4t3Xjqo3uc7p96wBrHJOlkILCI/YQTLWEk/UXnZGCEUDb2dCwL
YGKDxLK1LKknqQzY9prEsniCEytpkqj1GYi5UN030XbSqXefdcVekQKH+zlHndAh7GdKhEsh+wyp
5re461+aBMGkGUUXK8TI18bR3dDm36UEQUrs7lWm+G7b5qOa7Lesyp+pZKvICX+q3P6bjf2V9IPx
jrVGvmN+FJwAohFfePIettbOg50gswWiIa8/HL5PX44EQkLoj4VBA7qRHOT0ENAvchcX+lU5bkyd
rA64PuuS+gb5oVWUb5jb5rXDrlRYhEHzjZbdOFKqHbElODWpA1H5CqC/QZikQ3i18JJG8t5iSUpw
iK2gxayd21bXOh2MnDzpm3RIEIHhhb81g2+N5u50jBo0zEJeSM6USEjOIK+3jqZTGBAe49F+H3oV
FTQ9ysl4BzRL14Sy7TUPTYOV5Z9q//aLgEDK1l0DsZWkRWGJG2330dbFsQ8JoohcWLjBmq4cAdMm
a3y3rikmDqXdIRCtc2m6hAHU1D4LLOVrR3vGj7XSm6pbuRnrFqe2X5AGHGjiqre6a0zHEMh4We6L
9rvpgk+1gVYTUWmoU/Ml730WKhWHzBlDJWYFTcVhNJrx0dTBetYGtOYZm0++RWvvrs3a8ZB1GEfy
fuYD1m4jekrMHIl5kTgMVrd6EkfnDqbEIqe0mGcYmQKCtPAfvcglkAteIPDH6ynxn1u9xwBJ4otR
NWeckQ2fUv6YKsSapjnf5dQgiSjJSJZKSCj0FI4BFaLCd7AKo2oS7xbhvitcCBuBixwgKd66yYjJ
m6oQGH4C8ANXpWibK9iDYV9ozks1R8OxajJQOgN+UkQvlTlfOhaRe1/idPLM5I4lEBqFSbwivDnU
M1Zglls1meEY8gtKdWAptwY5+9u0u5kAV/uuGjlkuG8jcMV2pi9xw5dr7/DY31eUw2wNQpHw2tKk
ElyKsHk10a9uhxGTpIYwqfEskFAR7A0LvwjsyckL2vYEe7OmV+g7ZNC5bJgqisa5IZxa7C05PrEp
0E5b3ZrOMBADVNxpIn4a9DQHt1YFBTknsopWj3gcig3yMOyRY2qwauY35xB1zNEO+RO4T9Ok7Crs
KysCMFjkCQ3BlItnAEMxGs3gOM9DREh0TseSBT0/QJcarT2AE7i3HuUSu8IhJRncag/nrO97I7l3
SuujDJL4SneOXnJTM2TfdcZ8HsPAOkKZtTpxKEFLXeXICSuL6dF0Ajkf7ZLU2lJ3VjO25tkEzSs7
4qJoSF7V3vjUAgsNZn7fFsNV1ZvuGg7/uW2KbGM5r1756WIfJMIi8le0bd5n0XyfW8B0NZzl1ATD
vZ/cySI4z2AiQgMWK0Dv3S4ddimW3JpS8uMUDWRbzKO3Lsz+6DjdT9PLyE71J7KT9Sdbe0sT94du
z+shN3MyL5W7tY+uZoPuFS8wHZbvFqL2/MbEhm47bNa5R9ofYFs8E5Av03ynuaG768rgMDTtDd4a
fWNPJuBgS+9zaERb8Gicv0mFW87Cj99NOZEUnEP41ljboI3vJsUHhusppbOD2GJ3tOWhyMVejs/A
M2CELm0Xsu0/chNaJiv9h2GkX94cn4EjnrocQyNaGKS8mXsz5h1Y9PTdqEFk044lTQ1rExAas846
v+IwcZxLvdsnJEOsjCFwNpxD2UzT5jZ2yWkKCzLERNLv2tw5Vh5YfSDj9zllauuy1yFF/uR3b03o
7fKWhjK99CsWVMM1hPj1RM7xRq8C9w5uVlj5DzfvJUZQWI+uI8t+YPwMZnpaZ3GRkURzNvfGeuKU
fXBn8+IENgstoE7H2oVNtO8HTFDlaHwMU66igCkhCeID575gXxhPnWeTDKdsQkma5TtsIyuZZrex
E6pOtP7Oy82HXnwn8mhDy0S4ZrX+UbbdK1HiPpaO69TBStbyb0ayRPhCmu59f76y9I4x16SJhbKE
E3T3IcEn23ozWHqjH5j6NHC/7cAgRqKFW2RPUUQKSWYRK2TXFhl4M1H5IekY+c8qT4qt19EHKSP3
gw45Asay2N32kXEf2ipDeMg5NE/ua/chC4zESQWbBMTYCUPHKZEC97SMXHm5C31G2mR4kk5F9byL
H0K6q3bOp41TPUVk+u+9bH6g6EW1WjgRC76U6guzxAA+htQNp525RSWzN9sWZi0/GFZLowcEzhzg
AHaCi1ODrBt+9O5Kk1Yys780OMvXNea0TUo5JI6mEZuS7ey9vBf3mkPnrKtfxZo1UEDNltsQA9kV
dUdEgo1cMT1A5vhbSkh6fCsHzDPdXRLwk5lxj0Kvh8MNyq2lj98X9fH/C7X/jVBbmY3xRv5rofYl
jIr/0cL66wV/67Ol/hcxjZ6um7T2GZ6jTKZfLawSyxuPug5nTDwP/93Caht/Eelu4s7En83/HOtL
ny3/InUCrslWEjaU1fI/0WfbvNH/sKIJSuml6TjARxI5oPzDC+wPWtCTFuAcc7SKQtrTxfdG2E8Y
UOKdnA+Lg2gsP2Rv3JceNYCpopf7Rr5Wnsx3jg1E1qKxZqLtj1XAMr3mcaR28w6I4RbaDH3iMPqn
ApXMIad7x/Hqu9Jwi1XZy5wDJY2Zsw+aaIF/B1S0HOf4pmhZu08K+nb0b0lCgqbIJVbOx7zYp9Mc
HjKDXCvs3ycoJ3P727f3T1zm5j/5k5hIuh3+Kqblun+68+hGqH1j8OzjrAlqbEwqqYJUu6HXaGJl
pO3d3GTR3ZQ4xWYL4gqv95y8aVjgNhSObUhLZtQpsZJ0Xs5vE1x5pU5TRgyNm5BnQAQR/LbnvmL0
Lo//989u8PX98YVKCzrTsDHX6UK69uI9/M3c7SMzKd2O3ik/8F+zyrfWpUVc2ugSFAynu59m45IP
L3kkWgaDymO8rYajXcuXIlal62oOHjmtrYeBXD5RkJ43TIcOg5Wrlo4xa0hTLSaz6qMvS0FwnCLU
ZEDhTagEJunZSgkTzViTGqxNI5asq1yrf2Tkf67ozzxXaYTtqBjPUx+82OZMKxRxshDsr6h1nkTZ
2kTbGUd9Zryk+sVQy2RX3gZh4cAFd90Ol87TfEU/DMvq3jxmmk+3i5wRcdF6ZVOIZFGqQqLRWp/t
D+AD2rpd6nTyU6cW75laxg/hRaplfaMW+IZa6rss+UMEROSPQjv70zFgIIeFy9AjuC/VMPI8NToU
zBCu9lyqkaJntmjVkBGqcSNk7hBqANF7j1QzPySZpdOvKoLvVigICXBmciFF7TFXo0ythpqWN9HU
mAP0f4e96JP2EjBfJiGhRiIaqd6T6XFUo1LCzCTDoyFBPkkRvI0ciRyytMnFAoRJsuacZHIXpPG3
eaYHy09ZgdeAR42NBDLKmuvKnq2dHqJXc2ZzL/L8fU4muXYJ4iMzq9p0ff1aqvGvUINgpUZClA8d
E9ymBUHIPOqXKPQk8DImGpGcVusCCMjoQNS8b1wFU8V5SHuQBFMeaCHYEprGMsQwAfHGUybaD79u
cewRQNHO9i5EUay5GSsCMgg2PoWIO3Dgu0Di55+Ixsv6p5oT9jplQi6ZlGsmZsHkHDNBCzVK98zU
DbO1qYZsg2m7VmN3xPxNO+I3VNFg1tOqVQM6zP42IMDbYXIv1Qg/MssLZnrUFNeVGvILpv1Ijf2J
AgBKkAChIAFdgQOFggkq8AJaXnYUX60ScIQJPCE02ysWdfsWe5Uc4fqT+lOYdwpm6bzsqYEw2Ab6
+K4h2sXZciJeYavsuYUCMgoQDaUpJCiyIotLvIUK9NDC7ugoGISozLUNLiIT8ZiSaWFr81Vchjq5
Xiy7wjiALbAhETJCcqPiPnab90LB22m/R/q/W3Rvedi9tZKoRxQ3hQAPxu3YGAa2CWKRVzo6MqIl
OLC6j7MCe0T6QXzMTwJu32qwoBxMSGsAh0wFEwnwogbcKOqd15jv04jJiPSjcwK+BDv5RDDDqQJ3
EuBPRKoC49nvcCk0dIFQ0YZ1L+PyGoqHjGlFdlLLktr1FmU/bRsm8VWBDwU7Zz1KXONHrqAwqUCx
HnSsAyUjjwg90y/gDAjNVGCaBaoWKXitAWdjnNwZCnibFQTXKxCwBJWjqZckCuDerL+bhLyNxuQu
BsXzQPNKUD1DwXuTAvoEai6EsdtiaG6mKLFWbsAwbhXmsYFuiWtG7tT/MJ3sivqpB2+Cx3LBFUsF
MM4KavTBHH99roIhffBISMYDTsb3FJxS7d+TAi5rdqU6i45+6oPiIp+fiJC0g299VeAW6scfGD7U
PIrJR7PKbWvc+qVxpx6IPfGaoFhxR+/DbP37wE03DUDcikUq8hn5RrsCOijKnI+i8VSQTP86Hyd9
8lcVxiMOvfsincdthKo8rLpmNWhI1nVyqwsT17dQoG+k4N8OHNhXgHAMFmcqiDhUYHEDamyAHute
fcxb48VytnZco4ASKGBAmwOvVgFqr23KIUzONnP0uy5y4Gkc0TNqLHQ59TbvyA2OySQQORB32Ul7
hXH9sal7qH8jXA/THEMYSWKJOL3BvUTEblvPVkRZEBqP7Zibww5n/SUt62c/HG9d0QvKKMSzAeoe
g76HCoYnLui7BS5fKIA+5wohx6okB/BePTSB5peg+vA9nAOB+TPwfhPcH00svegwAaGiBDQbcmBU
NMEEX+Aq4sCd+5+j1d25kbceg+zD1Uf9NNYxKm7ihTwSiYEwx3pXWNBV5uRcAjKgtlOWIY7qHket
GFaBPnF84dwzGfzOifGZKarDgvNgOkSvaDnfEuKpNkTHvpea/1KH3bWl6BY6GHOUcvrest0I6891
JojvNlG0rPp6wtE2EWjtTfZ1adKAMsmHGMuIJsVrRkITJA468re4jN6nDEQd5yCqavYqPCi1hjvF
t4FRyqjNt0ktbgjhwWjasSmWrXs70zxKCRUYEQZRgN7kEEZtfWvDoIW60lFH/rCSpdVS5KATE4Q1
/9oFPTyT/PJ9lvpjhdkDkgTFn9rg0dfWlEqv+g6hpO7A1A9u8SMiEGCVGkg0YLMxu8X7wPCISquU
LRhbvnQeqcoOiOw/CkWn1Zm41W2Caj17+D5HVosAb9qbk/kU0tKztzW03QZCmU6Ix8HlDApvZ8Lf
jfrKhs1zFa3nw+9Jjls+fB/2h3nvKApwR3r89eB3L7O0VQBGBlFo0sRgPygnr2iT9pv607U+5lr1
fQyO8xpU3fdZYyfOYCEH2EhH0ZJYHV4CI3vIBFh+15KZVBivojbLnYAcb+30e5/3lPax2ibbEArE
I+Am1W5xPL7RZzWvZxjSAabUXShTRZ5WsKiSyDpCS25Ctzqi2LvXzOGCMpIg7OSR5edJ68ZHX9Gy
2AU4NM3e0fBWDa9azYHztPx2C6ULt5spkld9rOUS/Zt4DzJ2fzTxyDY/iudSRHc9v6GLNGhI7IP0
b9ypumhezQ8OrRzirFI0M4hFRGSml952/cfcZwD5CaQ0IgNcqdbWLQexdoh4R90sju2Is6mH07YU
uc2h3pjMLbKGp6Gdvs1Up0B4Y03R7HFtIXEhRGUqUI0THN/WBBMUc0U6PkXemsvKxyPst3SxP0gE
hnaZtWeaym5prDe3UOIRWRAU15YmelXgmm0NG+agrLhK7PTRoAB1FyuSn8goosyg/YdMoXt0+1Du
/GQqaQDaxhQzjHykZRPfH/qBjoww5XOB8sSMGuVb34n3lKqw+xvDkXVJd/By70cU1P42VwIFPNhg
r0q0MCn5QqKEDOyHtHShbRiVyCFXcgcjiO4qJYBIFimEEkX0Sh5BW+cqbY5jQCoPaBJ9baAhpcTe
NJpkrOn4NrN00I+V0M6p7bS0TCLFyNFkuEqcIVBphKFAEzynKHfD8IzITNsjdelWWpX1HNJc4ur8
MD20kWpbsVBDbIBQWT2REHPq1YUu6TL5urlcMyaXWg06sZYHcUMgXM3zarM8+OsF1i3mspGVkf77
WyyPTfrc71Au31ZKBYMBxNug5ufcbu3DYFZtYMIAbv+ljilizAXBxFqZDWa5MNUPtLzRcrMczduc
sKTdoroZ+/ofApxE95kvYOkDKb8t6hyoXX+dOwpIo5KEZknjmNVgXJYQ1Z7gKftIkpiNGpBSDU4f
D6oEpIMTesQkzJ8FUc/yNsu15dMCQ/Jpy53ktqH5sZET0UJarQItqTLylZoItbPO91UNV1ETwF+I
YYv/q4ZmIlmclFX97ANnoWCQ8w1lWExMllPuLTwfMrLnM5tMeKHpK7yMMjR28HSC40CTY5uujHVg
NPFN6AfpdhzMmm5mSGXhz2CZnBRGgifvcZdSlRV3SDudjNVcWvVYxyZyCd2iRAJjO3eOSdu2mdGV
GdiVuZ6QW6wF5Po2AgTNikm7LnxZsW5HYtAksUpb1bZuX7yxHsEQjaLrKgoBmTNtZJWYb0nS2E1o
2gjSwb9MA9fOIPBsi1EYCSouGCSEfH6Ddv5q6J1v4Aufcz0nx4x8e04P/qnTdinxT4jjSWq3tdK+
Jx/15E0djh1njq7chuNDXnKqaDO8tQTXpW8zJyQZW0q42NdnFEwl2es9IpmgvsPqWJ9No8YhNtQP
NiDv9TAzTOnZ1KByyA0Q7mkdwgNfjDFiVgemZca3j03vx3et1yIaYpdhqZF/9C1KY807FTYnsIa4
O5SorMSoKaDAfYoQf2geq0uhcaAI+/RVILOho1wAAMTjroj64HGY859WxfF7QLRqqIBCb/At0uWG
b1j5xr0YxHzNJkIniNmSo0JZDql3PWtMIc8DuPUZH7bnxPc0UwKepPkrKAzjXulNF3xAt+Qme/uk
Cz6colVcJznzowjR8NKGPLpNtVE5ejet30Y3II1kpQdjvekQ/k1zNT1S2kFhfN5ztEzNewec9zHQ
mvyo9R3GZHTuTPXu7TipZuME2R4JKqojJpbmVakuet2+nQaH4hXPILYQ+8FTBGuOdyg7RN143Uxa
eet5PupSAE1ptc05GIcniusIHodtn2dxKzc5kPt9TTvQVUQJZhgA7TOa3E8TdZZx7dCiUdqvkVu7
fIkA64NjyWM4Bi2pG4G5zZWKX69efVYjG05i1rFxYu+Y9gWcV13elJh8V3YW2Ec3pZfGsW6pSdQP
mqqlSzBLHtIGu8DwaDQAD7PtEkQSBhfTRBcRpLBgVP6dIhuJV5j531u6pu4VRRED4u6RyhJWYzj8
wYz5W1+PySFq9xp1DMcuT86AtHR1suVSVr+DB3miVvSE/dU6EkTa7ESYv/gz7JDAzGb4dYMDnhFU
JxWgFGwQvZKBdFlwDkBlBB0mpA23uT/cOCN4iXTHO3JpPNgmcnErO3EOkEgshZySBufGhELTQu3s
2+e2l1DYdRmsgw7RRdqGxCjIb35mPfceK5lxrvflMNV3NVtuSIP2ycCkPnezdTSAvss+pGCKXAWo
OKDuuY7e6Ozq7wms3mptcqqzPLgjSubGt0jOiygEYAChq3emVibXkHlN/HZWFm/t+XmmyGWHpjbf
R3GKFNUEemnFCKBAAurUnu0h6c4rpEP1nRNltxFLGgO1sT3u3alR7YKQauGY6+dQmy6sp+MdbIs8
+hoG2M676DriepB7bRsIYvmS2TwtfUF6Znr7qPXcG8dFe2zX+USErE+Erps/oQx6JVxKv65flO77
EcXehpSW7tbHA2SOLBihP+/1wCLqGvnONreNbWVibhasztu6qFlkD8kmsxDyqUavDU103wMlb52H
rjqP6bwRDumJZetswEp3ZSCB1lz7afKy9tDjxC87ELgxjb0DxBIVMW1+VSdPUDPYMv1gG7SDfyLO
QrblOaOh8jSnzdksGv0OzBLVJhsnAtABrtSrPO8k1MVyLYquyopTslZRNrqq1dWxvmIE9k+U/Gin
gPKUYUKsHJMMt/V1sCStpqV8nWp5t8a/AGxD4swpDaufWEGmbaMjj43Bi1eGjrmURDOf0IeusIjW
VFcjBAggClVKsdZR5rg9L2QGEKghp5b1B/ta18a7YUzmk+0xwLcZ8urUEdOJxutNKGDemDBoeVN3
LRdT4z2PHVBHAsdJCmlkzie8+v3fV5Oiio56r6oiHP00qYvlmumQL7nq2+Hv2+2URhsdWxOlRtQY
2DiQyY/iWs4czgpfKWTdMcBww3JteaCLAlVASncKjcXlCdVGeTJj14PtQz2w3OcvS5evh13O/dug
Sd44zKNDSDzx22uXN1guvl7wx01djzPMEnWMh1+5eL9eUgnWs0EO5fPHixHQ85Llib+uGhSsgL7R
G/f16t+etNwpNZd4uYYOoz9/g+XhPz7Ck0bJCAzdvzwQVj68mTkK7A/8Sf7ZK/7ZfV9vaozsuVGr
U/rD9siBED+rPaZbv4gsGsNcincb0ji3y8OVLfmzDx6/ZFzfRwG1m27htgx1XAifXgzAU2oMl9tS
3TnS10zxYFpsyYVneHOzrN+46E7ptdEe0lw+ukTAo9pgC2C/+vSAfLZOMRX6lk28OEFr8EBQM+D7
9Ugftpk+eO18yvyx2quq2emcNgggRogFIABk77Gtv435fKz74TvqcGp50DiRRtOZ5SnPBFLrngLt
cHJMDhmoI9mKMGizTnf6J1yw0Qqv9AOiwp+I1y4e6RmB5eGhD95dDDQro09uQGJ/Ytdv+ui2Gjsy
PrpIbEo3OjJ2v/ZRma2gCvATWR9uo40K8MECVGvvnerzoEqPMOvyQLfrZ5JlFtjHSMGhhghdBJJP
b6drWsh/+i4LYM94yAf7KU6Gx7Caym1nSoxrMAi5H4HwpsMn2dfEUzAZuWb5Uts/5AiS68j+kun9
wcyOvQ4CpNdDvAnD9oedazQpjGcRJudMC/amEbyZ6ncmm63EzmIa8iwcMsoaJ+TThk3L+i/GL45q
2lkHQf6A9/M8ID9os2yVVHg8HPtiOt0zhWfYme5s1JXk+987ZLesClIu2kj73khbJzM+upjV+CCN
+SnB+Xsw7DxENVFckfJwKLX6lLJ2SxI/OZUU3B8yb7ovA1IIev+nKMj1TCrK7cOBAdmHzG5cLDSB
lW4iVwVGppa9Ekg1ansm44f0a+mlT6MlqcEe5p081yy21mUivY0HDuFVZMAIjkkYdln+U+Nx31ZP
UzINP01GU4i0RFpvkzbsqtE/Gp1/UznDwes9VAEVh0lLLc9vdBk/2oanrwRNy1RKxNN15VAT2vbX
lXSoTJ02XvvWD40NvKl9Dl51lfQE1yHbfy7j59KMX0Y/rAFhqa2QZXwmDi3bolCA0A+je4n5aCPd
8qOwiJjwCADsOZDsrdgS66mziAKqXGfH1oPsyKwokfY9ZSWLNUV5rbsSEiKzipD4Amc8WFQxJFIa
O7tgIR+oQcYtqNqpsu8420ZML32xbg5WSvZ5iBsXYXxD22jMH7AccvCniVmQSf0kcchM956GRK2c
5XfRpRdb2O0asWVCS1jGxujfYRRCR5snwRpI8ZGgqmkrHP8pKsQ+15tnhjKkKyxgsp7vjnAJqnNt
55bGN3+DAxpDcz2fKcr5gfuYbs2HIvV+El5Ybem+OHnkDCJep+7c98w3nEIuSuBxMyd0kJCdQcAV
ufOzQF0U6zY9H+D35kuRYvQusEdtG5quNk7jdit9JDuYQ0pySEo66+GfSKuXiGuqMxUJ5JwGySuh
irgaItxkoKboptZlrjmbMX/DX5HsTLWvlW7G0HIiAfJG/fNpMVmnLF0BOK0tfvR4Rw/XIxs8Rxo3
ZNOqleS/k5u6ALKrUlAGlD3omsktIfIf/anqPI5id13QLgrEUGwiUjNgb9wReUhwk0EVcDYTghVC
gMFOiaHyjT5p5jYNOHOnQw5Q/K0B7jk3BBNhhbAQSo41YQRJg7+pQQctk1eq3+atldWo0uvqwU9p
Lq/t9JI0ZHH52ms2Cgiqgf3KFQB27ptZkIhdqT+kEffwX052w7QCq+U/9Pb01jjeZw0ewrdhvMl9
UNOpRj/eKp7HHy08ZJ0k9xFNJmJAFO67wZMipGG70Iu0IVXzbrqvB0qr8Lvjykqwjw6VJNeXZAJq
2eZxJRxEG9MQHy0ZRht6UuyV16pfvxXRRiL6qmpCjbDb79MKDU9IzNZqtFw+ELFc4+i3rYaYrXer
T/RazT42af+p9GMDkVanGZugacP52T97mhAzCiQdbJyjAuxbtUfmHX0SRbAxsS9w9EVX5GmfZhhf
JWnxWSs83eyRDJdAhedr6QW4sKlILC2NDkuXvKO2PPrm9ElyAJWuPYUwxnMfAd20EzGp48+RDp11
ghgfiyAd99C7GtA3Rt9ZBzrV3Z8JkMGuLKEOQGTWbZofQmfOKeqlQSdjmMFdJYtpPYe00hKTBnYS
Od8iA9Y4Tj6t1Ey3TjqDCMalWBPPcTfX8pOko+tSc55EYpyzmb3BNMyLlmE17Az7vW26aMX+XeNk
5GdK6dDONSta+/QGx0mGtTZvvJUc2w17O399l8gIVhBxtXwV9iPEWklsTZ1xoJrYIHydpAtPu5fs
lmi+WgOLGNVsuY+V1EKq3pIFr/2o6XIEN4DZ6RwND3dGfmc2Vs9JeklJDN5QAG6u0H1aVmled4uu
EYFj0lHIit6RdJktSvZrTykhbaWJJJnX45AQHBbC//9VOf9GlQPFYZJ0+K9VOU/te/i7KufvF/yt
ymEM+Ut3MC7jkTJQedjIXv5W5WCp+EuHUPQcQ7c9NgLyDP+Rmmj+pRum65KO6LkGYYtoeb5SE3X+
s3TyDx2Bksb5T1Q5GPf+EKHokqhEi4xo4HEVwmjxy/6e0V9URRQWiEavXQNwMk0CeuyFw6r3t6s0
KEFv9co6+evqn0+w073Kp0Gi2iQEBBRivoXiQ0hDW9M+p2oqc4kf7QsqTbrCVhx+tM8n7TYUxnDg
YIKPQxuIkLblFiDjJ0XB0W1OitramHDXNUT6M2draBjUaoc5SXAIh4OJBWcHhly8p/G3UJtfQe5w
LftDdChtDDrJMO7NrKt2mfCoorYNRPqVy6jcJfqqiehgYVHErwqPlBeY1bnKElzOD8tV0rnT/izn
YiDCtCUMRytp4FweihiY//5T/PY2y0O//ZWWZy136q6kam2mgBs7uE7fJ713WOLd/nW56ndDykEs
fOTc8nch3nJ/QiLP6Y+mvK/77EGJH5cnpvQa/n3V1nqWCsuzloeWl3/dXO77+ph8eeFy+39d/fqk
5UXLxR/3fb0vk4iDWLcej7/B8v8N6y/3fT2w4PRfN5drgVMiU1iuLkzAHw9/QfthSludHqU6erB/
0AZfTyaxHv3Icvu3d/x17wLjOwFC0dVyNRLkUVfhL3j/j5/p6/OW9/rjo5abodooNGidzddry9Hm
r7/cprHHBDfGcMsgiO4hXy6jCVH/YNOitVqupgoEYAlAcVFdoA3h0V9PzNUDX0/59R7Ls389ST38
dfO3h5Mm5NM6NUb+uro864+3W27+64eXj/jtpwwYUFgARLDKHpXaq1jxD4n6YZdnVoHGatIbtHJT
t9gJft1emIvlScvTl5uzFsan4X65d7nj651m5prk1zsv9MbyyNcriR/2mLAUL7LcKbXOBZwkT6EO
tYtVatWpNXIS5Jyvq52f1yckfNVpeXzM4SRKhwEGMSILFiOxNn0n7M1AKtcmse8yMu+Oi7PZl11z
yqPmSkBy7QRZfYcZf0w55/wQi9n611VD+bId/prEkBf9P64u94Irnm3iaPfLreVieeHyvK+bv73l
cufy8PLEr9ct96Fd7BEQ5eGuCmbkJIS3faBcoszQr8+zwsD0HA+M6wg4+7R9k8uRTV1YzchBvVgO
7ShEKdMGlkZvVLdrW3WLDaplzBa+S3GerqDHG1QVjwREThtzYbi8bMxO1PvUWYN5hS7Nk1S/93Lt
62K5L3ct2CsTpJ4gvfxEdIWarSqKLbXaerHjislDGIDsJJnsg3AYT37AReoapF7OxmOUjcBsEqX2
ye9xqLjOHfYBBAM1BgxiVZGhsGgmf4ebpPqv7Jbfwuw7VsoK1YvNAZlAhLN3nZCKRbgCAMlixRd1
5akSnV0bIUM0umfH6t8tSetn1gTVOcq78uw1dUJ+XMsZgnjK3WjMjAlI18pOPywd7r8a5DXRnJZr
jaxtpHhEdKn0ABmRT+8oEg5nbMEOzcG7KSVAznL1686o1y/WEM67Ue1By0XosLt+3VyuIbUwdlZm
U5PERr9cJCgOkNQR6EsmA/Ejrq6ftOBS6S1q0dotN5go2AWmrDGAgEgX0/R+k9fdLfUOSC7Vl7Yk
CXxtfl/3MemQFYESapMKndz+IkWizl6wWPudWmUffN1erlWmSgeglGuCWUFUJhBsJaVQ37D1X+yd
2ZKjWrZlv4g0+uZVgJCQ5H3/grmHe9D3PV9fA/xk+smoTLu33svypAwk1IRcbPZea84xKwa8gioa
fEv2I5OHpjrgrzLKVMhVo1NdBE81qGRM3L05CtKqopz8702ya6y+lY+o+IjgbFSf/hRtzkpce2Oc
gFFh+Wkpmd83dX9UVyOi3sOioLhi+q2yqEg1i5U+ssIG0M+2eKT2Qgov1VU4kSdWwsxoDtJ82yb7
+R61nhId2/vpzYy81W1a7qjELk/ZQfhdRl5I5AU6PZBavZ1+xskupfkIUOOFNhXuN6yKc//i/lKq
K1glanuQIwcx8TDJNqFysUubQcOYMhsok2G3XIXiDdXsWv3sg3ciE3jppLEVCyqDm2E+eCLMrhFc
uEC5cmZRUmS+OZ16kxSnPZlHieXoJcFex3z5Qn6QaFh0Ij/G8hseMYSJpHnBe0ntgWI/xTRdPahQ
cRRo0c/GF1LgGWkGCrTebaRDk1xK/SlSvDo7B5GLMQsunEqqYnRpRGzkBximbeeWEEgiD03l0kMO
VjyoNIYMGXulO/Ox4gtM2t46CoArqaH+niqEXjKYu/6FVTjiAV4xqK5RqmL0iACI9efZvAO8P/bP
uYDUIbypuk998BqfelzqsDSD06TFfoKzZnKK7BgJmr1m7vR+l/shLSvc4nBgoAwMvk4nF2AoEsT3
EQUE2m1CBqv0KKfnvD0O0HLFqwhhGeJfvl/lIVaeFvIYCZj1UH20FgSpXfdbzmzxpXkycf6KB+U3
RVKJ+dq1dMmxMGWHgEDbyMXJhL8nQzDwBCvJcsfrMHakR1BSjkJUCCaXAEkW0s3jrB8nxauiI9JD
rfnqyHfMTmF5MVNbig9lsNeXsyl/JAvzSIbJnviis2jdktBX6p7ZeNHiN8YN3SjwccPCeYFamo5F
kv4uwye1veAoW04V/iOyvxewqR5+wIwW2W+wKyyCGcMEfqZT5K9tN9bB/AEHb6lO2m/OWVX7xO0c
TU4tO2bnS78hFRbpsVpsRVy/ML4ngbpfgOcNuLZBjNkxgQsOuBNeDUoOtPiED5002pm0mYv93NmI
szXLLpILeZKFZY9Ud82T2B3QKGAQvdMEV1IfrMxfxAO2/vZI6ylonLULWRI47Y4NU4ezge4Q3lal
I0TZqfS+5507vWGrbnbJQbJo1dx28nGMEKINZ63bz8l+opO3C8nW0DKaO8dxIZFgJ30lb7rAR6UY
3XoEYo7y3ZifSQUVH2TBUYVXsbjExnX8gnNIWTx98CWdGbidv1qK33IqhF4u3VQkOojx3TIhUVMp
mIg3+OZFVMthRIDTXgVdDv42d8bxJK88XSgEFNN9tiVCCBU8U7tOOCfNR5d7xIVicHzozetulUhQ
7t0tOHA+KZ5bjyRgaq5yhXaLQovBtdmiJOhHgVuRWvlK1UQ3vGTGjbtfk87REb9QZoc22lc7ZTVs
ObxKK3hJZKNx4zsnlsI2LtaVcsq94kB2ptDt0Y6Y/Q6r6a7lC1NsOih8kljYKaU7dI8snECLVaf+
RVNeahTmmUu37E7+DKjqNQc+moFBis5/ZpIp7vGZiCgz8zN9Xh20kR0+Vs+thmDKU6xTdhJ7qnV7
CBhFYKOXthiKpfEMl10HTfzRx1eL5fT9UUANB3e4Q4uHVCi+GtBZyTsDwNVj8ZxfINZcqw+C2y13
UQwVdCfXbwSmRCA2SWrWYWZIrpg4Q+0p2UWayLW4NMEJYWtePc7lvjZdtEpWdjvgr4OPdIs2U1IP
AuZFQHTokG6sZ8r61q/yyUDSdJgOxHXdU6Wv1GN4ixyGqh80r2ertU0atgUB9i7KyZxzGcL2i6hg
L6PhjAfTOhBxwg+DhCzUjykByMyCOfvOlfCgoZhcHtTFn+fbkUUpNG2RHgAXBhSqdE74I9scDo05
xAYOAL28f+ijh3nxTROmRkdt1O8z19C9osdz/XucXwdqhKwnCdN9zukNDB00jOuBRCmRHXGvDLaY
eZl5R8Muqw9pcNanw8DIEvuQTuL6fazOEnyQ1OMboqkPCgOGTzyh3EYatGuROgKrYxvp5Cf5yMnu
OnqJ1ROvnp5Y0ERwSqjpIsp8wDXtjXdliwLSWTqX3gvm1YJ1Ngwg0uZ23YeEstGLGjQizoMIoxsM
r2yTTboneLdxfpFsVz2TLoxow22O6q2S7pd94hSn+Qa7tPJGnj3oLVzvLr80Cl+jLX6i30yeyCij
/nZvIO1w+eQ4aZFtPE+IOoIDzNHwUb0xP6tDeAkvX80z4mztKukQvyHRxbFog/J6ZEdwAZfttLvW
ofR6IJlkR0q3Le2ivXb3a/dFT+hXu9edYyTu5BvlqjjIN2AqqEqmj8TKcsYUz8mzqKC72jXP2t0Q
2GgYCFCHlB086LBDKzfKLhw6lvt2OMLpBSlcOsFNgEtZfszivYmyvbW1wNZwTJAoMNkgxJlClU4H
EHF0jxm/uOhAPmf51nrVNXYCavki6Up3LJcQw2AzCZv97KLedwDU8ZfQKGzvAdUuPq0TEE0f1q62
l0Mi00/bS89HFbL/G55k5Ty74cFA1HQl/BKfwOEM0OLeQ06D3C9viSS7FR9DP72AFIygxOl2kFwN
wEoeS291XXjxrflK6ZXHpOc8xcdhLxAJ96ELXoCovag8ArdDiG0ybbO5D26IE9/SKdM68Ec77RlP
P78z7hAfpQfqvMO9/NReFU6xH260M0ESCIxOuk2ZeNnte8C3fGk2OaPn9mq4aY6B9yaUu+W8nOsr
ZW/WNuB5dq3IvXB656gh0UycJzS8DwBAqb5Ce15AUN5zBML3HSuds7aPXrsjKoj2fXZNP/DfwNyf
86vJQSdresw+ztC4zjCzl33L95jaggs2Ypfv+l1ywey64xCnvGR7ay/byU131E27ekivqgfhJb6b
nP49ecDc/mDsxN/10+iSeLurHD3dda/hM6RBzbEeFMw+pCWA3OXXA/TekfZcNZ4Zyfjp8A1Dm83o
idn8YulXM4aPN8tdc8YVWx3TK+GAWvisPVQOFhe78Kybwo73xivgVaFzoove2MsrYeb2tBNsRigR
Mv9OfxWUA4gPLi6vOf8qL/SYlByzEz+Hp+ShO4+/0yvTG871e8ash8rXi/j7Jb+K75Bq/I5ei8/8
AI/RYYyhd3CiBi0ALNgxft73l0K29/2b+AjEpAQfzh++5aSKdw/iV+FwoDjZ86O0a6fdg/WBfUTm
L5ue6tv8YL6rj83rfMVAyACpvjevyS/VHqEhOdN9ekpP8iOGqJv6Vn1MXXh5O9GTL9zaWPd5gw/C
4hl99sDyHGqF2tk40Fjyo5f1R3cQnqdiHd56qhXIuN+QvvYXWtDcSYn+VjoU11wS/fqL32r5iHX/
uJySffu4nELGmO65TN3ywtUp/dp+991zco1Zmf8mziJnOuX8vQhO63bQ7FB/xoRMi7ugsDmf4y/s
Gt0zj3Ey0ZLTpZPJGoWvhrYlFyy+JgG43G76WD6SeyGAImMjdgcKhpNYhS8l7ugdio/Ch3hhXEbf
sZ+OQsCpW9zoPolaRzK8D/PV9Nm8AjNpd8qe33vxgJpF+RXqOzIon4TrZQ8i+ADHsAeI1zY78WlU
XlJPPIbH+IgbGu4L5iNX8YWLcunK2DXucvgPO63FqfCZznZNdwLFPpld6bNJT9XaR7fznegZ1wsk
tNv00pyYUpAhzLkivpY2TdxDcPMV3yJT7Vf8GCQUZ2Sq7CfX8e3yPG0D4DZKBMxuuRChLXwsv9Co
Mqjgof7AG8B/He1Mxg8ugx/jBZeI+tQdC4doAZZq79117VsfeeYKgj3eYYg039lqXqMX7Txc00bk
Uy+k3tnt3dDZ8LxXyfO98UyE6HVKG2rx4J4xP3iTPkA3M3TBJNGc+muYz8szF0Sk5vwZ6UQV62DM
wMYUYbwgAHBmV9jJzW72Z/djODDDY615p1wRi7ijE2+De3Sba8ZSLpNvS34ZZ699JOqPS+v1eOF7
BWZv165woikvXcNX5AxlCmRLb+IRtCZKb9c8cuJDKCeCxwX+eIBr4egeUjNPvCoPHYkVD+EzCDgH
KxWXLoaxp/DwETmVq3k0V4PDdKufaTtxwUuu+dwT8AsGSeLU9qzGnlE0hB/G5/KKm1z7lF61a5Nr
d7K3rorn6qQfu1MEo/wOHMJouD00D5pmN0wHqcPwo32k0c7w3BxHm3Cck3RverXHDJVX9m6Aqt4x
pxi/MNnUb6E/nEpvOfRfA+PEAYaAjafvkOyT+/g2vdVOgDzvoMbb0rPMT4DmtODIYPZ37S3nbPBE
bZE/oPql0JWLXfFpfp/fq5vmIb3Lr7pzwSho/LKuowfjXiKHxl6Oga97+ZV5K7qJk7x+JI5wN50G
TmflsP5PBwo97mLsVU/ye3YjaG5SgTM5oInuBlt4EbMDWpmUKZQtxLsXE+BwyenSBmez2zMv9nWf
XD5v7XkeWS/cAoEmimL91cqPlrTLMNDgcDxOD6GvHunjQYmWTXcxvkT65WZ4C+SJv+LSOcZD94AQ
JPR1fkcQRB7KO+uZD/ERekzwV615v1VbByZWcGdo/694yq3sJqzUx3KU/rr5vg8Zg2LKOrUC6k/m
2lDYtqS1RLVtfVejTKnfl2NyyyqEIhSpin/dbJWon91tK5xHABi0xu2tCrV9HjDdfh+heB0N6R6/
2HSMwhFD2VgdFRj9UtcaR2lkLjjEp1Z4wz8bSSjxaam4kELiwyyWoW9yVq8fPxbGg2Sk5UEUUb5S
k/eaLGQBvN6wdNFFAY5zjSa/Wama2xaw2eawKKMjT3QB2mSt6ksZ/VgKQKi1tk2cmjFXgZHhEoUC
znN9J8dIdxPzMTSb3F1ChQpJUdxh9UCjWygseJeEftKs1DeNSm0whjzoS+tdE9ZatLNSSy5m+iF1
OtUX6DRJxIy6mkIaVNO0TsrJm0mzy1ytNOv1E1PVoiMgJuKqYUDu3QVV7E1LeSUrCgNuLVxTqCXt
sMkYOPlMSqiADCqfp8EwbDyJOdDu1RNhrO2RbbOfoMaWsQqraCvpboXera67bRlbs26s61MehLm3
sVO3m3nt38kNhfKf+yqhjw9NFO7DYh4oqSBZ97taa3yo5I2/7W43YkXhCrb2agdYWn+7qQShxk+z
7utBcNv1OdrStS77XavFgkIucR1zO0Y68QYVCBIRqAjOGirD87+2sEVS+1zv227+2N2O256WChWN
jbyYwSiXFLrbr1Rsv8TJtOmtMgDA3qfeyXWmk8qT1MFQtZqrrKv4d00UKVGwig10JGXyknJBVULc
W0iqWA9Yd5P5bYK/qaWzt22hnTotBQIWBB03pagTRB/UVBnzujeGk6T0133dSPtB0BHEyqhia6rq
1Ej1J0M2++P33vYAfGmcmSE1+7/duT3ve3/bRIRgFUZ1UhZqrhoD/rdCcBMCtpoW0Rvbtre7t5tN
LpjRsOSPSr152/15tG4DKq5D5v1x//erKH3TLPbPQ/pY3Jq90QHXNfBMibFkD2sIZgyjZdnJ7ZxS
ZYBPBBiLr5dzMNgcMuqA/1qaXsFuN14JyeDnsW0rrDgDzGVZxYzrExS9bkXMpisad72psT6hSWuz
lRY7yKi5OGh7EtVrzOvSZgdaj4SqzpHfL/Vz7/f+9oTtqduLElDBZXjb/Hm97yO3O3+e/vOc75f/
8/BJC2FINsP9H0/Z3nA0msYeG2raPy/zc9yfn+xv+//xk/28da2lmSdbCZ3n9XvbXvJvn/5v/7rv
ze2ZGBn++R3/7Z2+N7cDvv+BVs86kxh2bBjrN719kv/6nWzvbLTxP1/4b+/88+/84x+zvez/9Ql+
3mJ5Wzr1kTbda7s2NYp18F9WrPF288d9f+z+p0PoAVDX+uNlpK1p9XP4tvVzzPayZa2zAvs55ufh
/3Tfn2+zvcQfL/t9jKEsdx39tn2//vvMrRcbJnPp1W3iQ7cEDrFeb7dH/9g1tg4n43PxfaC5dVW3
w783t+NLak0y4X/ef3qJ7Yjt5udlvt/l59P81+f98cH+68tsx/280/Z6P/dNaxfs/2uPio7Qy/9B
ewQRyEKu89+1R9dp9h6V+b+ltv71pL/0R5b6D1WRJAPpkYTOR7P+pj8SlX+Iok6ItCGLwIFWIs9f
+iPFWB8xQAKZYH9UQ0cU9E/9kfIPhEwaCSK80frc/ycqkIwe6t8xMtyhGJYMHIiPISkrZejf9EfN
kJrFRPfXF2JqsGRRguNGlr/mmeIVfQKNToNtEdAyT7LTC/epCZ+67GkrRIAIIeKPJy7sSBQFNYPE
n3Z+TQeY5Bxm3St9XlS5nqqqXzDFUqh/HaOxAIdIa0bUUlBxAcWFpvuYapE1YovAAUodmIPFUWeJ
oBQLdaFumbC0c8vH2Tw4SYSgGly24Ve69lThc7SbFlVAwySVLu1k+NvWz42gwumiwz4zGdUMSzhs
D8m4KamWrE+qx9Lw0zwkx1NInzbkfjWHSGzXm3Dl7hPTh3NEQ5e67SKjz+wMLBHlftD8P8dtj8br
M7atnwfmgjIx5FZXYqrq5M3vqB2ZLZk5dCMxyyHwcSNKfX5qFnQAGqVCqJfMoEjm9r+3utLJU4Mm
5oIOIZSM7hhwRU4W2lrop2ihWRa5EnVs7MuAlNpFgt5EEIyphMXp5yaRhthm6IWHkAZJvgNbrDmD
tTqdNLk6xXp8BkqxuO1Vrmvkk7Zy4gFho3DY5DfyaP7SK6bTA9ZpVxezl2zBmBLF1ZtpEt0Ly/U2
IEeC3qtOAzcxCwTBBQ6a0HBMU3jtTUo1ykCeSC3QhrOm5VDq+Zks1RjbS2846lQT1NPJ0mUaZ3Wm
jwexwgrpWSS0bMRoTmlxUoaW23DCNSVFZ2H+rRRScRksHBV8msvYFgc0JacmUfpzMPdu0skf4bgM
tMp02BQAvC61wK7UEPymaCWS1EZbGwasseJsuJ9xyk6pNVOzJ/Sw0VqsaYIWkRDb8OvslozACzIu
RlU5tFWRX6mR1YCvawZPGUN0ylJKhVZrKDWoteBNKtMoc8XRyvl4LoxAPSs6FVz8fycShrWzmMW6
Z5jL0/aYhX7AEYn1JXAJIP96gJ7okMMbwZP4p19QCioXaf3UXRs9DYI87xtiXLfHCFBSLnqcX88y
6T+RuDzqYQK3RkUnNafFcm5G/lmjHvN9aJlnQTUyli7cLzMq4VFaEk+b+4u+TU23eIAE6f++1dt/
u29sXpsovYq7cLEJ2stPgmzRfidVSy7Czsdg0fktb56tXovO3+78uSkiwyXqixWZqNN0W5dWkso7
J9182va25WQqgkKfFsN0dOzgxGgExBTcLlr4SLwtxVeSK05AVoDqNL42cbLUin6TgQkEPjj7rHRI
LgmHKyW1UDRoC9WbrlGd78WQjn/vaFI/g+vjryZWWkr527Z2H+WZyCCg/VYnoyjalsbfmxUqpUZa
F8jk2Sz2r8zMBtyDiHfQYKDgyd5Vjb+caUGnKPAM+nmLF6kZOrRpGfzV9S6roaWLKnWAyA+SiiGB
VDNhxAyEwxIyBrVl1uS529Qp6cSYwxs/lRNsKnryK52GwY0UlFQ/S8lta7tvolmfpJnmtRKhOG2A
v3BB45OTr3eoBov2f0XR1Qisd6WxqM2GFYFd60da8vBdiht6bNs32eMPLs1JsId1t0CKEivTeJgt
o3ZkbZHQa0PzsQoE8xM/bMT5kWyLXZnZSkh4lrFJH0Uc5d9xHp1Y60c92G+mvVYsRL8jRpGyzrgX
tfAQF7VHrmi0J4tg3g9J96gsM6MxBOW9XBYPesCXHg8rFkQYCdaC1WYL6FVga8Cq1zvFckZMwTt5
RrlhtEuAZ/sM+5zWER4gCJbWMQZK1xfUnTU61usUTN/meD9VlHabEa43iP+p28QUmUroxcAgkVxt
P4B5nR5vW21Z3nViX+2DVcgTmyyldS3mcmWti+egXy9eGXgXcraA6hnd7MRJN/pCk6KtLehWK1lD
ti90fF8e5F+yYYiu1gfqXlna282VSc6lcqBrPbevWvsVSqR9gA+YQWxi1fENW9Y4UwvLSO1JioiJ
MPXfsZk07nZkBt6bvhfmlu3oVEc/FgS0BoOkd408qQ7mSOFHU7p9Mx/rYiaoNx8RcjAcuiZmOUdY
VDKe70YoLsc//u3b7rDlmqRLeJnbyPz+GtpksGURRNv2pWw3m/JMm/RzJs8fYwE+Y0kIklMHpXA1
XEg0MywS2nP0nwnU1kxciDJdf6Cphu14psjRyLhLg5pIwkgYLH+5mgylPOD+2LdgNyhbNeeRFGAP
wAW4FTi+bm8lEnncqCC2klGDCAM+kJ9IzeSLeA0nxCzzqrMTh+he7Bgg+rwKXSsZgTNMRn8QtcH5
qa0sExQNvAL0x8jQilzL1vHIHiNA2OCeSh/qHVKQODhkOteCqqlAj7BK3uRuPzfbfe3S35Kq2+23
4W27UdZh72cXq0zl57GATyo0GicqQ66tfXXYzv5QlBgNts3txrSQeeSBsTJfunMSUrKvyPFDlR2M
WFi56SSILDLlh20MyheG9KgD6VoQxtOCJV1l1CC5xLftfbfxdvssf+wugSh4hZ7vt9KWQVE86HBa
pxXrtgGoOY3DDMUB3uPNZrvdtEKmOm3ON1KKoXqWjLr25E77nTP/Aq0tRCdZFZylqKaDXDwIgZ6K
hCrxy4zU0C3lgXNpOzetbd2mrqgqk4m8La7nIJmdYDy0XTKAxpDH8DWrUzhxoRub9bhvDZmBuVbS
U48V0NsUfPJaVc2XVf27bW7F1B+V33afRCW875Xjz2Pb3dtRSaBWR2N4U9a6pjEm2mEMGOvWva3U
l6wy9J/d7y1FTwnJY2iv9VByt/v+Jv2sNL2kCF6XnloYmqfwL4abjPwzyWDBDgb9UHRcQyVgYDFy
mspN8RXng+RLJN/6dVXSQbIsGGP/VDhuW8laay7i1bS6bW53/hzzn+4z2mm0S4HYqp+Dt628MJqD
VA/Oz/1/PH97QF8r29tWP9UCuboYt7ZTr6ryeLzeNuuGqh3MPOq0comZamJA71mb11jND5NSMiz+
6xL6s7ttDYuKWm17eNvfLrM/u7lSO/mwzH43NejzJBFV4Vpgl9eLD0BBarXb/rieRxpowyFvx2y3
5UZtNya5OyI/LkR9Qz3ao1L15+1mMugkzlyRbYjPEIUkpIqBbFA8RPM5oCHpofED0msP8ZAG3gw8
sq8P6sy3oVfh6vBcNydrdQFsxcE/H/rbUXGfEKk3AQL0t6MKF1BWdVwMRh84/dRmfkow226fi8TH
b5tVqi8ENK4HsWoBP7NtbjURKYKqfNg2Z2XidP15FRmfLdlE07Bq4aitfpdhvgs23y/+93t+XjJY
Ox0/BZeplc1jv4aecPcfR0VzZM7fj3xvbu/+/UG2Q7f9uDY4atv/fseflxLBrNtYZcioNoyZAeJf
Rao/PsX3x/55+OfV/xf3lfkpMWqxGfYshI4LAeIt69E4VG1Zd2q3rZTlII4Y9ArwMyDyZWciNATm
OV1kWhY4F4qnJDYHp7Sqp7RC8qNZi7YvGlH1pMC4adOpemEp/Jsp+jtpkbW7RDIY/EUokGVxuFSq
BNbD6bHjNnqctEJ0+iSla4auTI16AGOBhu6ixcuaxVa378ruQSljrjRmS4olVxR0gMPDMpqj09fi
M5k8IDclyTYG4xQWuHvJ0NwlMmJAPHvDXoX2O499u88ELny6se/GGckI81N76pC/ml3XOklbkOFJ
Hd2riu4LWCO9smkM7EgcXuVuwi2pv5hJZyCSS0jnWBUCDdqXSXpThIym7n4ooWfINda8RReUo9Hr
OOeX8pC2qY/Pt0BYqJ7KsusZ+uLXyOyKqyj6HOePzArolRSoRBKB1k0RPXdYyVEyR0eVHAu3KCc/
VBRP6aprqULpGYc1Atiw/yT/yqlES/PkgIpEohfouFi59U33LBj6pyY4jb4WMPKZaytPRX0w36Vk
MCN10hrQaG2VC8Re6SiFlA/QAbcWpYmnIf8AxuH2TLmu5z57z+mNinUDgycWb+qZfBuABfKOLaLO
xoIVh9qjTNTfFsxmDhFT7bFMwdeJGYE2iTLRxsV2OjW4FXNdwLdsZDZwEsuzzO5dXNrImZrwCfhm
ckoxvdNUWaW+LB/dQiIxg3CB3ZRr7oRndh9XUWEDen5P+KX75Dnz+dVhAfsaPyyT9BgYq7NZFi6Y
OkY/Z7ZaaLrkTV1AuBUC1QhOx2EM6Rcj7ka7Vx4jUp/vYtW8N6vsarSQIpFoiERGCq/7FoVUTTY1
uWsg/dsK6mWQebFuecJYV26Y9+ciToJPYWjP/L+2sd6uuelNCfOcAa7F+IVRlGEyplm1q0tyQqEG
ayoEmEW8tmKUzmnYNb5oEJAwzDMBSgKeWCGD3aPuppbfq0RihK0CsRzq2pHKrHWRnPPjBFKzn2QD
VQE0OJl8HxWsld923Ye8TrJM0ZiOY/UsqCbDKpZzUhkaJ1EhTgIEYk7UaRccZiu8Nqp3spUmJ1Ue
UGNDaC9sJZnFvZBJgVdo6UutaB9aq92ppii+VG35XDFE2fOAl82se9EeV46OvIzDRRQvMTxepNOs
IklJR1Y40BPNsDXDlLgqC0fVISiMqYQ8p29v5uK3uMT3JWFLJ0ZWvNMRY9+Dca5FK71rqhLi9qRS
wBI+F3y8RRzssyg6WBVEVT0xWzsP9c5Lsw7rQ9rGdjG0n3DeNCdQrXvNqNtDfeqTVvVUtQQsSBNo
F/dA5kuBlC1ybjjdNH+hqgWTCTK/sJLmhuDcQj8CSth/McklLX2i2RswOJX5AIsrS7y4x7Gdt5af
A3EFQ5Rc1YHUuXqYvpWpyDUAPHMb4ecFrwqEtmYS2lH3IfC0wWYfPOfBkNiNjtAG7XA0iveVIQR+
1qX7yEAg39XqKRWN+laYVJhbZCSjoW0/x85qvYAxyhbnHAZNt5oNJ1bRHVKcZLwJB4U0Cd0bS/Nh
7KE4W3rRAdcSP2NdPmmzItsE+74vY2arJlr4QA6RXPL7Iux1uARy86Q0KPoBqqKrHvii5adhyH5X
McYS02qMA5jQQhP4+VbvlCn4Nw3IEVUpfbWC6QBj70GKoO3ghP/sS9gb5RJlXqJOwMJUBUKkbu4t
9AamJPXgC8+kwuheW2Z3wywVMNl01R1DQlO6Ki731gwBMKk6l9595cbTex+ObxM6O2sZH7sw86lf
0V1tQZTEwyO4OPqzZMpObXSaCesuZP0D4DKZ34CcDaBqwxokCEOgNEbTmcTfY0T3fJSG36ZUHFKs
kRTl0A8WCz8/nCO006vlCgQ7qwczSvdZiJVkQrllpmqAUzQH+5BWBYaEQiYjArAxZJKPaiShqFyT
rAYPnFPHTLhBD8rS0+RShS7W6i+ZIpquYhGpWMVqbYuF9DkXcL+S+EVVa9jTpYoaqx0++hbftmhV
nBdphN6W/j85YI78NhjQ64IqNQ7UoSr8ESAW1KuwjVdKAfjheTZ3cAv0Du82iSUpkuHoVdUuSx5c
TZVJ+XosY08N+ldVSf2S1fCeDOdTr+v6lbS5L8oCertKKCSKa+rN5j7Ju4klGvCDnsow/sHqFpzC
gatw7Vqduk+MWHHlZHkGX1Pt6qQjqEIn5zdi0rgbYUngnUohyq58c2rsSjS9qzKkkoS/CKEzTyDM
J+aMMoFpN6FGGUol/MGZVIwmwpOeyqf2vYqSR3UR3jsrrv0pQEqFqCM9sly9AmuNRDKMrpVBuqiR
VHhadZ0X0o25NGuKVVLTK59cQgxRe3XkFc0qg3EEuaAflMeujspdH3FdpoBwpwrKoxEwQKZxJd5W
YdF7TZEolHmEO7XET5KDqR0GrA19lwNJKQG7T8m0hiqJ3tK1NynuHtmAqDn1yzkW85upRMiT8CfL
DeDo4czooMLSkgzjJJAZcyzLitDjJtsHiQ3UPL1m5tfZoWE8VkS/9kV0Y8RkIpWD+rFiXKSqAcoX
xzZdHqhbaMMmVCWu3qMeCySxAMMW/JKi6aFf+B4FGAGQL4Gqch1bGTAtkSZ4KvpBvpM0xdfC5GpB
Xi8LSofrx+jdqkXvCPzaUYfiIysRD2t1M6IXJ6vQwsgCb+c9SAb0RzJTQMVqr8W5QYla0bxX8AqY
cBe1MvxizUEVXw1767kRijurCoedpBKza4rVjRj7I2aZsTAy0FLouQZRtNxUVvZVP96xyuVCzVnX
SECsVdzc44wKYVJDUsek+YHF3j0s8PQ8xkQnwSjJhWJiNLcu0boMWfI7DS+5k+JAk8x0ucxKdSvF
onQS4IGAFTm1SWftpKbqbdEgJwY2fHVrDQ21ZlNapTmjvYQVCJC6PFESh/uUMrs1WPMJLwKYBjAa
UwNRFWZrmZp7qk3FTRhbxvUMIbYrrTeGI0IxmczvYS/gHeknFFpNempE0Ycg27qxFE5caQvwD1lM
B2Z0jVlTjqU831VkvdwYikgYO/h+hxp4THZaBYGDyuRB1RPkXv1BDil9FXl5mtv0N4y1GAgFXQSx
L36VifoZC8y1MgPAJMxDqsaZOF2P04iG/aFgSujJZaW7RPwcq1GMSKeVloPC0MCAaIm3Yzedo7SW
EQtqR12ltpuNlss0SYC0kcJ5CLj2ae1VqkYNa6+J8KSBAqVlwKgUxDV8p4udJFbR5klN4ik6oriO
aAkPP5UOPcju5Fjfl3RuuHZ89Hpeoc1iVI5l8K8aMrcEJAwTreh33F6SApsk11emkcFBy6s7Rb83
LEl6CBrJGcOx3VsmthUlJcymfm0HCud9Jz+pMpN7y1BuCfh4rrDgUcC7lUwd7GtddC7+SkS9rRXA
NFvuSlkgBTcHOSjyjc8RTEspCFFYVf0hQ7nXpwA5DZFi8nQH8A4TGUA2x5h8o48QBubyTUejE7PJ
9EsrzNkZzBEwTc9dQoBOVmyWJ9NY1wWB7MKqAz4DdAgncPvWh3TmpGrV4lUiUxj6YsCmcnJ37GLm
ajN22cOcNyQxx/mnQtiRk8NZZj1mto4U4yYpaxlJ1Jcc5d2+1gIcfGmPM9o6lA1ZHY1BdzAFrnWQ
AphniVFVbkb4PKscBKN9sqe3eMl03jkr/w9757UbORKl6XeZ6+WA3iwwF5tWqfRK2bohpDL03vPp
92NkbWeVutC9cz9AIRCOlErMZESc8xsjnzsV0lWddpRRYmHXFS1RVAuxmVB8VqfmS8O7f641wbj2
I/OtrMOGF56NehkK0krZvJt9/YgU4VkviKoXIzEGBInn7ogGJObx2tC/D2nC/051XtoE3WLZklHk
KuBSjxOtwh8SPtndkkDa1po8IEgxEdInAJTYzgbbgul/iVWYER7dfG21iFJXSXufbdsg+DDQ3py1
k4qjoT53YYeFF6uS0eMZ7rXf9QHUVTQ9QDiIPDOObXoKfaocVp2TPdkoKMNcdV4idBJyq/3eJP2T
6nsb5KPWbOvf3QjKo+ewWU4d80Gu0r0v9Y9R6ILukyAHg4lIM2NYpCPepzJkCpSacUTWg0Wr9XhH
d3geu+gcWu/qiFZg3nnOcszRGA1ww3hGMBF2i5cpu0ZWc1KURb+t9QOpIW9hjhFkhhGz5Mjl7wQA
mEcG+DcejpxdiAQZEgrky5q3sEO4Rq6b5xER9QOnFBUhVKh9/MnyATh3CjFj8Ouv5G1/+A0s6Wok
8OipfLRN/Ym3xLeC5BksL22ttF7BFwPeQe3w1sYudMH6jCy51LKIejY0UP7QXk1qwTHapSMVz6Yn
t6tFKHn2A9+ezsgjTimIhA02Cb04+IZhNKj6xHhDOKcaRqS7ospaOMGHVRoE/fhMVhbEsp509Sxo
4balY7CQFIKJVZn9wOAkmvv+gEbh8KGkYPaLNty47vQLyC2OVH6JaSfyhYX02niQVFhcD+wRXrRa
u5RIymqpdLaV4OiEPKUk9AilJgi6OeO6qFmfOMgXDdzcIPAx04NKl2fOSvMi+94f6skMxeeE7OOV
rGbK2k8gwnIKZQcQN8oSJ5SUHTha5xVvtUGB6gBgUYuxkFZUdu9NjwEZfwpCejiHd5lRIylI7sYf
CnUmD5DJAltXdhERhsBAmyG2unetqN7sRsLLG6xwkONuEXfhM1Ypvqq8eQniR3Vl4EAxsDrjJRO0
SnVQbPwtJBIlvblXNcvY5lDOkNlyZ8ApUE+Ut0SfcB4pnBjZV7k4tHEPCb95CgbD3ZfdfWzDlmhV
9SNr9BLZrLZZSRzjqXUPQ26tlFqWl20U/XBK8tNSAU3eSr1Vpfne5OLFXlPrEL8a0GtJwEEuhsFa
xJC5V43xgKzKU9P9cHyi3qby1BlFM49t+8ukiGSZrHJam7Dns+7cmNMieSIUXXgDWB4/v4xhW5H8
2vi5dTByGT5R5ik7UKNMYqeKtS07BwTr+iwP5gqSW4gAQj6yq5MvkRQsIp3XQ3hyfHDcjfyhYIy7
RrkXp3KFNx+/s6/Z2bIgZ66wHS0deT+dUdGUx9PWhV1smvyXerl/aZoSewRZWYWSqsIuMth+m4U2
y7HdAO+7lLp40ThYkymj84Sg9Y86yeDMkfBIgmObZsqMk4rLM66K4NlHr20BJhh34pjdufSKAQQW
BoiS763gq44dnZGMxgZRJVga7DuRxB0AtWp7uZKeMFYgS2xiVdO6WHY/J5DDe44CvIzHdKHU/lep
9YJVEd31nO5REMwfWTT3Wj6eLY+PJ2Df6TlhPARftp2otViwzNsCQsHo8WmRfRkj2gDLPT9nb+Y8
aJ3yloWTgi3wF83c5CFeeL5mXXwC0DNb30cGEIPYJTno+SficbgDdBFmKaRPgVkUVfdo4jAftOND
3wdnLxg2QZ0f6ioB5XgwIvUNb/m52+LpWXzNfQ4bnXSq0I6tNGnXTzqP6WjhuYqHTpPN+OKyofWU
oxZ576qrPaH+q8CmBZoWFj9C38KImFNCm9T2ypCebGe4yw153zbA48sAcgpuMMHcKEwcCNqzytPS
XB1y21z29QsYwsdC72H9vpFUQM8r4gMJqTVsk1Wd8Ikp9RTyklEu6tFZBnL5ZbSsL2ZSEEJQ9rKS
/Ggq54vWNB9p+tFVLsKNJDgS2X0ijXQupAJJovSHyi8bj/kPD9G92Mge0xY6NRFLaKKp9YHzKOJD
UfOWssGejQGvpLAYoplWZ+9xWG7K0rqkASkiPSZQ0G90jCFjNb8YRrgtK/nFUqpLZyUrH7mvRWa7
Z7vHUgAcx4/Ijs6O99zpzVGtpJ1fh5tGjr/mMlmlcpLXl5BSGjEcwfRLX5UtAgFGBdZeVYoXpJHy
MXiL6up74h20qgTKlOfIIdb2PkMWOGv8o6sAWJA05HuNH4aSVHNPn4JVqnZoWxURhtwkisROG81L
xOTu3fpFQ7TA92DrexLU7OEsuRwFLdTXY/jPwfp/AH3/P4A+hL7+0eHv/8TvVfQbmu96xf8TE1Md
3PpUG7wZRw/dnLByVzExxVL/U9dlwHSgpEDTmaDsfmL5LOU/Nd1muqXbhmagdPQXls9gyMD5Gic3
zdJl1Mn+O1pimsX/5ReLv+n3UVTF0BUTQV9dRuXydyifbbX4zzSy/n2s6h9lP3g7fzTgdDcxfMlS
Gd8ReZxFSh1+K9JGnZm+op3LsAo3bBTadUa4tkcQ5uz5hNsbdn9LxzCyC/jr6tywIXftOL+IAj1y
g3U/MbBwGPKLV+T6vsHp2LKUELOzlj07EkyTazVXgKId7psp+zAinz0nvpyvNJTx98ByXJDn+1th
5S0CDSSrMecIJBQjOvQ9b8OiJuaIWosz7w582K07Vd3n0kqale7h0lz5hfIaW8qBo3vzHfH07aA0
zdtQ9iwYmK4fYhbW+0jWkrVn1MFFl/GuKdCWRh8M0FqK0PM+Ud1ir8MZucOw+OnWJfpFcesr7HhZ
FQbh0OkiKTCrXdecJcxPXOzN8n6bTkUVef1WNPmkxXfIFf6t38brFr5yTkJFzBbFtZ31EWPiRoHd
bdC/RClAzEdLfboqTftNamgoI5SEKcqsqs4elgJkJSV/nsQ6cK22gVjrR22yjQYPf8bPVRyUkq2e
S/EGdQsrWiKwDuUvTfq9qI1dhiyEXVXhdhoVA3WRecTIWWjkEERGGZXFW8BBb+G2iOfr7JZf4YV6
CPQTJM29dZ+RpnKa/uD3ycDmw8rfFCVAvqLUgcWFjf6s8Jq0urx461UzvbO00luJaR0n2CzTtQcr
NLtfLi+A3s0lDbmn3GpAv0GtCODvF6dr0w0i/WC6wEMSF5kTM5UlFeWUo2mqLl+QvOUTUUiLAqHA
o6VkztGYCsQBtz7SlNtbf+On7r2lemfRJYpmHJ2jHkftAjjNz3v4DjznzOuTVUVMetdMRQvEZIdD
GTTJns/XpwEx5dZXBfA+NL9CxtoKrW2lIf+iVMWLaDWjjte1qH5u+1LMUBMjfhXHCatuAyjoNjMt
E6RxjFa1trdOYmiAbTxgHWAtHkQhx/WahdA6JGlTPzS5Um/LdLKtccJv0z57kP3kXcsDiHb4pzwN
Fccx1HbVo5r7yHn0SrJ1wy4nikyIx8icZuvJudQ9EWB0y6WrJtLBBxHGBhqUb98OwelaxCnSN7Fy
/0vXNCjZhQF9iwPjbSBoneD0Te17/+e108QkrNwllor6PARxgLAFAguh4jy2/IceRKGrPGesz2Cy
/9WHzcDOwYh3T8yhfiDB1uxkW7pe5AahtyHwkM6GTNV3TjOmuyhZi0YQjgHy0FP/teoPlb4bnBx+
bYlCgxjppmEcaKCG6r7bLwesYGdsT/yDPXiJDOF2T6Q824Ml8dkK0m94CBbzukWPOx0ifX2d14zu
z/Gkkr9piYKHCAlFCSTPQ1Vil2EtRP1adGqOQgEB8KKIFE6jTBot3o6RW+6yqQtTs3RXW9Hr7aLa
R5v3001R4J1mZ157LECZ8Rj99GTH9XKU1WbvjrSuXRGZ5bAjISyaWLqmeKGryW3urd8A+gjoj3AT
ZyULgA7BoFFv3X0Xqs7c743kq50tJCkeP+TaLBYSUd29jbn3vjN+rgr/PgEuPyFlb/YLvv8PnrGK
/HmRdQDMqwoezti84sz7eZHNKlPJ6mo0vpsOqLGaP+yu10plpxpkV1ZWbJjrIqmfJKD4DUIUhADq
YMzW+fRXbGxpMfQqZnENz0NpjWzDZl7HmYFB0ed7CsoMferf4zFv7JUk3CR6GdkbTI8+4hHwhiRj
1jF675HKJzRui/6ccx4QLVF07SYmDP54beTBTvbH4FT7HUIo9YS7dZxmJwbzxOvmaVqWG9GUC8IM
Jso3FrjtYxwb0j14TGmZxzLW83GBMWsSfuOw+ArTT3nKzEBbpUFkcdq3d4mP8FXehfIpCHUL9qjG
rpao1R76Wr40XTl9UtIcgRC0RNd4MTSLsFFR6ulS0mJtqz9IDQV6q8TXE8vdDH04NdsYfVFvJ1pi
mg09cEEUVVsNlaU/XKdtGoUzva9qySmzyXKC85bWTh1YT8Qrjxj9tB+uF3F4UJ3xNBZofXM+Reo8
6bMPnGkspVmyR7cWeLSz/akj8/DPHxpV/Z1kAUHB4tRjWATpDVOzHeXTzswK1T7JKqJLnYU9VEwU
/KH1lPGsodQRqthXFK3Tz8a6OJk2AUAE52tcI/vkUc4TVJkwU5x1XthvNRC3c1Ca7pb3ibRlL4pQ
UYKFT5G17vY2IGqiT8wTzU99t2s/Dfxp8q2PHSZyO721iXFVJzRKRi3XI2mjGLa7jlq9PSVSYc99
XdLxPW4uhEP0H2WHslGleV8bP1EQe/A0Y9f5EYkXq9Luu1K2EziqtPGtmKRXpt5rVfSatQGg0Q92
1+nTRNHvqB0uLKi87joO4neFKleb3E1yAlzI4SWR5rzaWX0clMz9HkgpEb0i3ySOmZDl7ORDrDbo
XoUtTmttQrOGUEyklWofF9jsmdG9mCe6BtfMlgiCs8xFVsLSYEBZiZxdrfFdG7PEB5WMAZUbytHZ
iyjkvAb5kLErKPUsOmutFJ1tMG3rCFwq+jD0iXm6VEh3iQ1nQDRF0dmFdI8X2eutS+9bLN5w5NH4
ky/UslPv+CkhynOR9hSRDMf42dyKQteKbunGClz2aetwGxA10VcFgPz/ONyUkTrrVV9afLquVj30
KsxKeydNUe5Mx/uux2R0ersxnq0YASrNCx7JKHQXf8iWSWhID7ksZbvc0Tzo6L7yYVr6nevZ6os1
Jqi+tF686TxfvrC4fBUTSFd8zw2jujgGvtb6oAPclTTppWzstZ53yofjokGgqU53hMGS71h94AlN
A/HaS6O1N6oJ4oYaiiMuIOVoII87mGpWLQwf2bIKMXu2xv6lcOtTkPkyXsmmf1EyybkLLRB/YlAU
rVSehlKR96J1m1EQn7qIq/66h5ihpql7vUcdkjbt1AROAgDmlFS5a99fqyEUxXsJblOKbtBf1f40
dohvTaG+ZWE00rPb+uOCY5xxp/m29CxrGPvoNquBGDWBkEuWLV38KJUQVWvWxjSrTcfiGiX42v9v
73v2h7VOxZb+1/OkJbPQGTqeX7KhOCbn2t/Pk65POFaK4vR7hHzlCXguAg2hWyHx4m9JgQF9iA5K
kGB13HrtDlSY+mQjLw3Kn5BKbCNEDX1AXsCYyFZidbOjWLuvyGLe4xxHcBl0/ICqGOFNM0q7f7F3
1xDp/v3XNzTTNsjfWgr8dGM6+v+qrC0pnmRlsYX6iiZtzTJDOiQPovYO/+x8dm07ge+fqkKvyF7X
AMzFJLuw8z1YniUI/sgmBav5p1EeTWK5vGnFJXWkuPMyI4LPNzE8FjoeMymK2Kjom+FR9InCjB3A
HRiezsSAMY3iCuqtW4Qhhu5fNieCq5fFg5elm2//9R86DwyKoa4jyoo9uM1z+/1/PMRJ4RAsB4nV
hfsCTe3nHqWtBgvv1wqA6ybtSFuYmqa/hjJndHALHKEIETwWWQIEMtdfNVsL7oIMLUXRhNPwLSbE
ddJsSTpbhne5Xp2n1kqvfZQ6p3sXTnauiBfjxpN2X4IeQQIvyautzF8Eg9Cpem3X1s9aZBR5sjLy
odrWWSMtsyEFSJllYXv0nQbzBJQiwsbgl9CbTWQbbTnDHN3eBjF4AVGEPfgy+Fq0u9AuFiSSCCwn
EpJ+03qvY5sV1LX9qis4mPVq1m+cLC9hL+bfxISS99nMkiX7AQKdtXExdVqBvaveYpx0dJzn36uK
3Du8G+1qawdlQV7hZawtZUAdT7emPiB+GGrSJbF0bx8qgb8XNVH4EPCRbbWb1acBaEzJ/T9vM0wI
o79/4Hn6xBBl1lrNMh0x/vX9IUi96r/+Q/lfiuYNsoNj1bcWYVzzYAQQClqz3PeJfIRGPjxoTk2B
FjuUPRWazNQUA+TvlqFqDtdpXtW5qIlMeifgFxwFLZyZBCPqjGq2e45K30FeMEFOnpAqMW73jMFx
tDY8rNraOEOeSU47bR6ZYbAWV4iJo+e9sEQZW3GF6DehZXFX0YGNqS3uKlriCnHXRIFidLuLP+BE
GBrI14t5Aaq9eDGuNK0wEHSvI31+rU5tURNFZ/vGPV6BHOJEtQnHhVxqxl0TRenqn58C6au/PQZC
ffjwaDoRHI2A4e/fQjVI4ygPDPVbnFflPHCL6JiU8YODEvG9lXtAW6YCuFd0DAMNcb3cxiZ46hNz
Ra2sLW0JDqGdfxroi67etP7w+ql/6EsUz7rLp+5o+umqF+7qbPC3t/uLaZUUYhIYawhs//VrXWsa
5pFVU0vXn34brXDquVNr/N9ufaKWVl609zjR3fpvPwwb0LWdIngoBkV/oCMj69tlvE7SouWwg7jL
WOPGiL7I1P5cFRNcvBqgQk1zf6n+MtfXskKZ/+1m0wW1lEsLM5dQvSx7a2/Ksb0XNSuZq/AK9kbY
XILeu2hIHe+KDDqS3TXAfvyaFJua+fZOjJgEXneiSdoxB0MNbCcKgXk6kt89VaryMjqV90DMrT9Y
Gbl9SxrltzhBwhInL2U3enb6mMfqVvQTPsAOr7bzu8QPlDfVfBhIT7yaxOU2uVJKCzHrD3dV0mJc
/PMHVzUnqvfvy4ejaKpsm4bKGsL77PcPbphlStS1avKNMA9P2HR7BJAa1cZYt1zVLtAd0cpC1ZcX
voreFzFmkLfTlF9GuvCud+Pi2lXDugYNrdrwh/DvXtwm96PnXOdUeZTsBnAEte82a7njvaVGzTpQ
+vqggG8/O6bNjg89HsdKnbPowmUSWrkBvFNPbfusTkU+mji+hGCrRZ+YF9U2CS3TbODbMKWLvS0i
6v7GLlMkrxQQf6J2K0Sf6fspcuhYwYgBS0Wc+1r903W/DBtRN9xJDsf3AOPNT/f/1PzTrYqKJXEw
F3+a6tS1BTrWd2GL99Ius1JpJ2pBUD23EZDUT/1ka3/OEHM1MvwzJ9OnzRiR89v1n+Z1upfPyw7k
zKeBLIMaPhM/pAISiAdShardrVPc0SQoeOcQOfQbQ9+6UadvCcqF29HZYo1YViuppl8M2n0EQyHR
AuM673YF8caz68rD+tZ1u0zc09fXgXshni3vbH4XYGJ191yrxps2Bfuj3kQmKtXfTfxq54RNirVL
rPbU451cmnbxxR5QGIiB7O2tprB2foVkM+6m5ptDaEoEOsyYpK/ky/GlV7vozgLOeZcCCOwwezqq
8B1zEFfPONx7xzyu3xI3K56BzOe7poAkKJpN4FubJII3cJ2bNOq6BL6yjKbJXbmRrF0SZJPcc9Od
tJ6U5iCDS8sNKbh0GUF8kIHWN9l5C23oA3GhkISRgvHBLkZ704bICZeRNq3ozQhibrJYC0vkDaY+
I6zG0xDY1wtEF+mNZpX6RbPwvHB8EHdyPe3s5Jm/FzPaPuM/SFBv6bmQokB9ExcfEG5YXN94vYGU
p+US9xqUguAFb0pRiNHbm/E2ELG2GJPh9K2rEze5vVBvP+nWJ2Yrf93evVM2Yt32xpF1vHZAA4l1
/dqeFvdBMcjiKO7+1nVb/pU/7AbEvNvm4NPtbtfyJ0BSTrR1pfP/ZbOg/e2IZXC4Mqd/aMaQWfyk
vqGVk5dkGFVf9dLbqDBHd3HuqqumCL/3pTPKwE6rfHetes5LnUsAMOF7fPUk9zHjLf4MD1heur3h
bCvHqvZscHX0JTI8xqLC31qNguZaZbb7kST4o5moq8CX7VckE9K71tLNZW/5zmutN++5W8Ghz7z4
7DlwK3Pn/M/ry5QD/X15MWwFARQLRRNFVv7mdKQ4ka1CBUy/miHcgzLszQcXPNcY+Sa63rRk2VbX
KZEL/GeHIgUhkJ0xXc/3YjTpTLjwalLiw2fpq6hAbTsCnrLth8LF75parnXHVh4JRE0tMp4gjERV
FMZQgSQb5PvOM1ySEqZ7X0jYh9fI1K3brK6PfoDoIVjY+NHGBnneOABOmxJGlF/ZEj/XCLydZ1IQ
SZW2oib6Rl0FQGC561vXbZqY20StB5xwulYqp3sFQXvwhqB4YhNmrMBFgukIC+m5HhJ5jp1QhRAe
TcRlXiTJMY6iJauLoh/rZywltVNTjGf2Y+HdPz8m5XMa2ZJxYDFw3bJl9raq8jlY6UqAWZDEkD4C
CW/6JpW+aHGbnkXhGn1MgiY88WviOcfpH6oLcOtmMNNzYITpuWy85BjBagMQh8QxxjXmCXxPG7QB
JtTNu9FJLqg9bqhMha03pBL08nD7GUbAM7XZcIn7iX4pKJ886BF1pI7nJvcaHr/rbBvXUNCBqMdV
7JrqQxwmGBl2bffe1codRob6D0C76zQ27Xe1Mx1Qk453GcKxXrVK6m7lyKqXbYnTtm5mh1s6SB8L
flUNQ/NbX1CaD45jaDuRIhqcFA4DfMDbhNtFQVPL8C24wJouEFMku28AVGWH2o+VeJ5j/fnLTzCk
4hQYHYahRVY/JCjc7cugPASRXD+ILr4U2FX4GmDUaYaCbTcwxtjrs0UxWOZOd8vvaZRnp04LnHOv
2ZeOb9VraVbjChhtwbeqMV8Lv9m3oAwvfeLHx7JD/TGf+tsE2J0+2PEmhQYJr33ySgazttWHeAWB
TNrfCl82fzbLun9yo5YY+8WHMrUljv2zUF1d28aN4RS4zVf6JjbihegTU4Y60RA19ZV1JHNyLsOs
eVG/llarvch1MeyTQiZxPTUlKe9XpTaYK7MMtJeSBXLWtal3+HlN5sFZUzzfXPudXxxsrdDnMf+N
r5W5H+Vc/hLgstiZUrtryya7mFhejJBLvxQD+Ec0InQ43fUA9q69S8i5fAHDpywlLUo2WRMErwgN
sdlhfuIrFt/OXGeDRRPf3+liUEm8QwnkNvN/+QYqqvw5dsW3zjJE1MqxVfuahfrlKG94XV4mTZl9
2BUnGi23TUiPFMWIyDz4K1RUp2bX5CXJRFm9K23Wids83867rRu7u6LT6q1NKGTWWL2y9gaYCC2q
5mGrju+hg7dGJ9veTs/c4R403MaT1PIEWZAFKTU3lh9UJ9FV66Gzbo1Kmd36xIAxmnyBY5hTUKdO
RYnIQJlkysqQVY5GiQbsgnRBt1V85JaNFhyJaHpeHiJGXw7d9loVvaZZqe78lwmimufkfMKw34hW
Pd3tOnu62kFIcRa6kbltdYlAqeTmF733g7sKr/U7QsDyg1eiuANyDr2Z0BpWYZX5O1G4TNwNOXRj
Ehn4ukwDok/UcJ3/dd6nPi3qoq1rPt5miQnkyCZyR+ss/LySSUE2FqrIhQxCPoYO0ZiuugEeb5/d
6Shj5vWqchUgKlPXYMUZdpjjQptaoqtq8Z4hMRHPAtUNT6rVsexzLNOyangr0Ge90z0NBk9uDm9+
gLwC26lH6DM6aT8AjWIaD8aAvxUFhy51tYe21B9EP2gYjFkHy9uIJqhHOxyTNwNFCRRWkMnOom1o
TPYGg+8/1lPRgmkH3XO59viJNvPiPr/3zdI4RmmSb32j3qp9U/IIKCSdZxP7XXiPHE15qXxPvi9D
BWuRadQfW9AN8pCj6aQYiyH0ggMwlfK+6uNsXacRKr+j7Mw4sLofXQHjt9bd7wDDX0hJly9dhRO1
PF1U+FKF3ZIZQlALGgSAy4iDkqhaKWemayGRh5+Lqia77joPoSgRwy60hYpAAFko587T60heQ3eq
ZraU3IncTtqSccQHeViLxI+cpB283gFpwch7YRMBe3p04r3rY1tIQPOQTgd5z00NvHilfqGPdohE
0WidfL12doohbUQLJQfrJGq2jEq3nJkHOw7ISiB+A3fSHRG44cVrBygSwRR5E+9dA+/SnwOinYz4
EA+5uv30fg4M7aFremMGwSBnjUrcpe9k3dnKwmzhlWrwFDskeusogRKXmd8snNi/9tlwjxISRnNO
d5YiFLKaiIZZt+5BFHaBVlfomksZWCOuI9OAJBkufFblNRg1ktliQGocFeJuu3ZSjDbcYaSwE2Un
mnYdjw3YBtolylJ3hZWfrvOmruuoaPP1kK+XiHl8xE7iVpAdj0GJSbHiw/YdQ7m9iEIhNA/s68GE
aHBx8TlDUSkq12IMqYNsnyvtk2jhStdeijL8QNgFwqNGCDC3DfcoCqcIK6g+KSvtX32NGUnHznVW
Hooqu1u/FVnTGa79zk+SjqpccALjXZ5ghWYoK9EpJsspOP0yTA+RldUbgCDxK5JFd7WRkPsixHpq
mvBDdMMXitZRUgM6n2bBdUYMnZfZ0Uxd+9GpkeiZ+mvbQnsjDiIAqXb8GvW+gpwbskq24nHsMzPl
SybhTZTlvAhSxHdPsEgAhylOCYuDNDzwHe8M9gnYgga7f+jbbqUPbbDoXaneiiJScZKb3dq9NKZz
ryvw2ZnmJGLYgxy0jUy13ir4jG0a9HiWRSilJ2T2YICXUvAN+TOrr/uv5HhB2rtBc8zCyiSzCvFG
i2LruU/6s5gZqPJzCB78ycB1FNq1G987vvzpXp6tR4SW8xNWRcq2i5GYWYmq3kcaEkJTL5QTILmN
t5F1W9ma7dfG4slUjtluLM8snopEqeFg4VLakuZ5kt2gXnasICu2reUTZqz8If0KUsM06iQd675r
YMw3jVp2GW0qNMTmolklvNJ0pZdmogmDNt01LfsU0Ux5YFasmw/eWGAPnLb+dwexuMbtKrS+XEIX
tm19CV1YFIFip5exqqSlAXiY70ab3Uu27911yhyDOyWOrEMx5P4Sqo76qKe1MkOSenivannblJr0
JVL1DQki79FEmuk0asOSfFFYwfGO3lyzSvaqFPqPmRy0aE6hPJGlerohBTtsM4MVZkh2olDI911r
otkoVrLrpuI2BdmefqkYKaGg2htWShouZeCdW1EQB663uh+S+Kltk/ROYktrqdSbO43j81EUmZME
mzat329dojZK6DnrQYY+fpLUi0DXhi/wpI4AcaJHcNLFVvR7U38oS0cpGi49dKdtB2RnUXoROhWD
nx0Ir2YHUZOtMjvE7fBzFKmG7CD6xKgDE3kHKWV81Ss/n6sILh80s6/2JQmguYRm2kdbIpafm8nb
4DXlqlKTdmPkhXrJNSD3Iztg4KJ3Pupyh2wIS1zOqKlEv1Dfs01kJzmIzCSbTjFim1giVp5R8jqm
7zYgLkaABL6kNaRrMSD6rncw1OBisUVb62q1c1jGQOgGR/B15KwLGx2wqTlUXndtugSuoevku67s
3ftsLIdtnXcF8RErOo152xGPlfnVOS7PzKZvTlVtwXBTAnxRglB7Sm2jIEKXGNAEfmtKpdmt3IEg
V/Lu2hkf4iLRHmU1C95aDZkU2MbaWa9jc9UXNTIfsVxtnQYH4Ri66xm4hjYfC5NwMJbHa7658bF1
dOQMUnmjTS3RRToL620LR0n8BMtVapAK58/CcAIfc2nDX5yjorG3c9N/ULp2XNemJa+ANDdvfhID
JzObRwX61C6X42yuJkX7VkMKmsFN7/eBao6XWtX3TmI3b2qaJas+UAGPTJdPJFupTUP4CeFaJO4J
UNj3IlkvCmsyPhQ1MZCJDP9tjo5i6iI1cHiQGv2i6uGqjdv6Jeb7uU2AW8F59vEs0bp8hYeafR3l
2WHEUnQWW09G5RTrFC2xH/W6cE9pAa4PFYp9JrshUKzMPZGknDwDhT28exJdokjTt6E3taMOUPA0
SqiVRbFzkqM0WBRqkm3coqqe1cTQZ3VSWlvRjNX+vYYFdBCt1FUxACjCB9GypaVn9c1FTuDeQqBe
aLlp7qqhM3dTxgp/rakq2qIIut6dwfSPl7eJYuBTs7GwSnVREfnU/6e5f7onTHWEWLrGZx8SG8dG
9YI7rQxqvCRsKcKiDmZPoIcwh6OXwWzMb3XL10rXAizqiupYBLH0VjkGljya5j3ALTVXbScP2yHO
iUOjc7dSBjm6c3uivj1mtFsjJzld8hb5MrEuS0/KH0V/4Ac/+1MlPhpshx7U9h0+vH8qesJued7j
IWQUByvsvWfDrdisp5zBKjQ8n0viD2KCZEIaCxS9PwZDqOzMscn5fnjVR4ooag827QvyiNiihTaW
1X7cPZg9zDdxqR2G3zw1yS+9VyFg1lhIO/IZfxtRQxATtBIfm74ec1JzunXINUDVaK+VHx1ma34W
/F++zmvJcZyJ0k/ECHpzW/K+VL76htGW3pOgefr9CPW0Znr/3RsGkUiAUhVFApknz0FAS5BBUSjq
OUgUuDxI/LeEisuze8dffn81pXMVhai/oBAOOzCT3if4a777NZBhR89Yn5B8sVUIeYpx2DbV2H66
9bqg6PhLYxtAYFP+TTF17F8I8iyE74zEQo0JRENVIY6JW1a0R48gyotvp9E+NygLjtqxPgy9gySO
mjSHe1PMtgQFYxY486ls3xz/DLnbymIu7k5qf/m/nMO2RsHBogxJg1slSgzuAt3TXmDN+R6WVn6C
ZFp7qUfXQnvVmrat4hsQmvLKCh+KFik7GVDiz2MtLRue03tEyR2iQxXZ4S3I5HpE3uImer9FkO4D
bm2KTg+UXoZndYLSg590uFeg8yDf1UGboU+/z2abggrwL9MoKfQcPdhoHbYl80E27wfKC81Dq/28
W/7ymszBWkxt2gNz6x7KukAQbcbGjWCJgPO13V42tVZBqnGET9qjOuHFrt0c3JXyGfcAcipj8pBp
SrWToiXqUim8HFo/pBcT3/4xDs6bYQf9Wx7Y1sqsG/0QZ4566qJKXTbgYh56mJvgfMtAaPtUV+eG
rVxsU/w+DKYJaQK7lo2tpcGj7GiVvqW0ey0bY2xSmOaMdb8maLdvUIbK0WdAVk5Nfmqww4Ze+ktE
4c9Idcn1KAm7gnCaTiGpqX099SjtuH35BDQxXEy8oL+lMFHKQayRHtvSsz/UBkEqL7fGS2cDJDcG
OC+ieh36HopOytR+qwT1aSCeo8p1KL+vorM9o/o0ynLGYiqu5szRo5u5/q2dlEvYJlTQtZG5sVST
9Wui1a+m6z81uV1+GRzrdVKz4slJRP6kOi4LhcpIN7IpO5S62cK6I87SpDgZuWzSYq3xzm4ZFIBW
/tCS5r3OfIpdnKZdQ9EyIKGSTBe2hsMijob8u1kgjZBUPzJRkbL1tOSa+kq146M3G4/08QvldFDl
zC7NaG+MVus/KeWwl0Hl+McJxoxjz+tu2Ymp/bREtpXXJSDOjcoa9am0anvV5H5/Huzp96EA7HTI
AkE5xT92z4X4F7YwEP4V26bF3fnuM/akC4oRkaousa6Rr0I0PFThG0u9WTUmzLa3ptu4izTkS8jm
pMX5IvZT5KxnZysxVNhjVe9AMI3mLJNeaUl9kr0QjXwQkHbOPEqjN7bB55lO9PE2EWnnIEMtVw7U
kA7ykce+diMCyPOrHHBvse0TRXuQL21p6/qYHGJtn+4maQck11dEk1s72LHhi9sns+7Q6Un0r1or
gI9WY1rtinT6DnB42nZqk12Kih9KVRjVWzdqSCYmjfdjJOWqjwUQjspozh2R5C9RbkE3NlXdk+/P
G0GI44623+cHj+DFpqTU/EpUXV2oAE7h2Hb9pe2PIFsqsNalZ8VP8uB16U4FF3S+taKGOK2t7Owp
TW4OrmJNGyMW3cJpEXPt9L1iJcNJHny9TSmnntuj9yEmSBmawH8rfCc89A1FZWYyeW+RPqLxlzvh
Wp+bXu87C24vbyd7ayP9Ueame5ZDLajXOpVwGYEP+DJS6+Zku6V+LA0UQuWYIrDTbZ7lwUptg5Vv
sjSZehN22WL0tDUF39UK7XaqauPG1dgVokivxgVVabKr8Khmlv6G/BdkY6ktgzTTFw0LoYvWuQK+
5uwqW4UVtJf/2lW9H+ECmn31NO2lrxHqzc0NzOq/5pB2aRqisT8SqnotoEeRmyGyWLBYd2SUHVh1
34cpvdkzdYBHHqH5nTfb/+sv7aIuipc6YMthG/6hEx0o8vlMz4CX61DmrJSEYPkwKlC1V9Qz3+7b
+ea1TJIbU18dpMl1XO9R3rK1v2/J8O2qslJq0iv9+32N+L+WfPDD/iwbLWRd9J/15N23S3qN2PNM
OWN/EDTpP4mAI2tnxd7KmZuwzF2Ij7IQSmP44xtSPdIO/zc3dj3xbkM/6EWwzq/ZbwS68aqEWUSR
m0l1SaYqn4mufKl9YV0Nz4Db3KvZCMx222Uhx9a8JKDliZVeCBsGPQ8aPd8h0P2nbqPRoNhKk7Hd
SqAr6w3l0deRTJ8LPWTtRxmr9XrqdQigZ1vmWPpqirtmBdXqCmgGqm5DbT3HqVMuLajCN/x5rWeC
5uqhsg2qr0vFfJYufwYMgBvZKscAFj01exlQOZ8gXbrCx079R80zEdLVl1jpEXVunL2wJ8J2eTv4
58yBBcsKoGWyII4l67/P07RFoNx+YP3QnsYZnCYP+rzxSiznw+9Fs5OmeN6gwfyQUlrBgxL8Y0KC
xmQ/O/mofyrB6C1zFCJQYBxOt6aMFZpJeYpKGz2DOXJYTzoPVBdZefKEGxZB/rM8AHB8Nwa7oqzA
85+nhKJ/Fu/Oqp6bnc+KxSyVL2bSQrsYlOWa1dX4KH2LyPPQQ+iU22xGNMedndiilrRSng1d6M/T
96FXUeNUxkKFKikS+6HtrbVXe/bOjN9y0Cq/VJ9aFc9qP6j6D5ZObv+ABxbyeLgyyC4mCP4J0z6r
Wtxc69ysr1rY3Ux5LtiPzx7t0Dpn2SndZpPra3tqO0rEt2dAGeXALnLYRVgvIy16Vmu12LKggZAE
TiN65u6bZ6VN03IwEMn610jpZAXBj6SHIGMgrPZUN9D8mOb4Mals9QkfibVsUi/wJeXh9dhE081L
a4mpuS2w84iN4nxgTcPNOAlgtH9sORScOzKkFWWMLWRsajrBgQDSdYhZlvZNdPAHOzzIpjzAR5GT
VkJKqipKlsLSqKVKGK7laQIixV7IUzmyXZPfLLdtY1fbNBTNU1DBjlKZjvgBUIgTXXxTUxUwQG00
l9bv+n2g8XryexugnVC+kJoQP/QYdY5Eu2YprFJZkHXBphMWKfSIbD884Yiv5iYLKtFNj0av9iu9
zo1XQQVDllrqI6yrxutAC/Z89VH29VTcyD519pz7yjrRbn3/9zjZp82I4D/jTC8FWx0m4aJJSkQq
h5yM2uh3OzDX/YbXQPlczIQGxQzusWdxWWKCsd2uuiwyv/WghB7GDjolZaqLQ59UxUoDwf6lYm1W
Tsa3Lpj/5SqxDCGi5AzoEs3GuUMzQmhF2ArVaDms6iY09pHVcoNWDq/Cee407i8QDEC7oRE20Xut
2GptohyB9MCqEJjWPq4yC/118ftssIutr/Th1iiyGQYzu9x75dl9WGiWkPXmSBSzXH8YKsP+CBx9
3JRJMmwGL/U/hgxh59zMvvKaale6liV7m8fzC3+mR5sH30MQ+tDRx5OA2CoEqpV0KhyIinhR4gS1
1bDJF7JXqA31iIQjYIPy0SGAArPvjOTJorz2hTp5AsGqOR3uMzUO6G1IR8UL/pCpGPWh9pPumHme
sQignF2gbUezcfjnzwfh2kg5yNOb42xMlPhN407a3P3kWTUFV7BnlNqX9RuP/eYXlBEwcTjJD5a8
AlVnL30pbScATtqVx2aI1IMZxShvK8M5qZ3hKuD6vg5pzZIIoIA0yYM1QFgRNt1FtohgD9dbrxwQ
1qwQBDx59zlqj8d3Wg37+xyR6Y4HL6zfpCnjUXLWyh6Q0FwKDFzbOYi5XLidD/dmpgTvkdpGm0BW
FMsOUO5quzbn6mHZlocm8ROKleBXmSf4e9Z/teMoeKp006Ug3cq2GpDapeYoKixlwDDsFpJbP2i1
N6FB1td5g7WvJi3djXNwPdBBKoU5jJhpHmavoQNnUdrZ2jKEleYVijl9Z4d1sxh7NX0VVhIe7RwZ
x1szpEpJh+BKtioFLKtX1e1i8pJqVompDvLsflAilxSJbMfkstybJ0zD1SFuIUKKSgiPbKV78T0k
w7Og7V+jJm72NWyvMLHSjG0rPUDrbj1UKiRaRQgVg28iACF7nUFxj2KAojxFYue1j1zrBKXE93xu
5YQ7znE8vsm+tkoN+HHLRzkwCXzjcQzCg+xLzci6Vo6yln1FWTpPfgDTwDwLEh3Kc5tDUMKnGcww
edV4GgUxxINxss2dzHyRfjnElDFUeM/y2k5vLkmzw3PVNXA0dHb+6vfjDlUG5xHsfPE6hcQnC685
yz43BhSrx0NylJ38zLNF5tXxXvZCnFMsTVbUW9ksBHGCfBjUtRkjB1qX7iFHifNU/vcwwhun9tpR
mqeuLmd+2um3W6xRNAWFw7ILIh1q9nmoGiv4TO00bVO9vv5uyoGyX46G5E1d+6EJe2kJP0Np98hP
AIAol7yygfRYqXE0OndYKCTTl61vePyrZmNf1f4soTo7uRG4YnUiuNjr0+l+gBNMPcE8nKIJoO/Q
dwIRNXtIezIS/6YO3Ks3PYz2D9KYa1SxwwX6jxPx82jV1JB5ssj7JdCaWZPyBbfaazC0D3Z6lIcw
ACYNvfJcrSSPLuSbt66syp+i0Zn5OP74yFNFibOjwx+7cMbhkjgjYh1RUO4rM27e4GBH79qzAuIx
NGu9epoSNX6ULbNLl5MhxmdWL2w1imMSwKbYwwa59HUS5NGkGPMTy7yGVTKuxygLYESLoQJkqZMv
DQHnVWJyz8H4SaY9UMmb3dpajU5w5k7HzNTNq5zHLXmB58bjNM9XxFF7tkYfADaXkCbKj6b9mLS/
pOlmR8l2U4Rms5AfQtqEW1DWK4JuFQqtQCihhw963kUhWdJcAthV4a01Tu284arng7QrUFBA4GRA
moqrWfW99cBf6ma7u8lRf3ylPXPH6qjp3PddGY1ffB9CA61QP4bIabeoR7XrmNo+aQ98e/pw66nd
WmrVrT2zgqxSWOHRrOJ+0VaVuekyIZ5GJ+ufQm0LM7p5lRZWKDoEk5CdOxPMqIsYCStySlazUwJH
PJmA+B419v+3XgBBlOJAorWQg8Ms+QnjULi0uzF5Q6lhN8A+eDW6NKGw0KaMgweFlkXua/hVGpvI
7Z5rmI/kgHwgXFHY7UH22az3L54yvsu+gHDtSddnEaM20p9cYb0FU/1D9wvxEleB/Vza60ZpvXbB
dK8KYnAnc+6z08ZZuEnRbqWrcI1pA1lJw8OC3mzyveOfeXQYsed54oT1ao8WBkTN+sWYd0bVvFsq
c+MZdWDjJFuBChFj1cLwqRRslrzIr8+zv+wsZn+1sf72J37br2Snb0z12RnNi5OFgJZSSGUnd3CR
dbCSh7IvzSdeUuYTdAUQ541esWvr0HrKoUe+jGW0lZ3SLdQGVFACwvH3UVYPWauhXuUYvTRgjUxG
C3piZpReg1Y/ub4en2TLVwp3784XNmePvy4sm0EcH5M6erVtgeK2VTdLFVLtN+hS4KYzpp+h8VIo
RkrlNZXHmqsjMR4FEKRNBuAjXjPrCtmzQ1L4BNYUNkEFCMlr5Izw9Dmu9eaX2TbIBfQPQ/bczIc6
6KnAUEDI5EWaPXsuCwk9so6yJT2cqnGQoTPbnRzlQXB5rEfvm2M6VsG0yMiBSu5Aajn9jmpgRHYT
pMSEO+i7zBEXEBGD+lDLY+R7wUlTP6XHzUQhYnKW7Yosk9tU6kGbTdJuT2xO8rga4GzsxKUwGrYg
aVJ9To1RLytVG/dIVvvvff3iZnr5OfWqv+1F262sKKmIQaaUiCRTwyNUQRPeK8snlB3KJ9NvVbgn
w3InbYamEfBlG9S5wRPlcMWTTxAWdAes4LJPepUQPVCmUJ2sXhgXYz5YuSUWvdXGa2lrtMS4QCZh
XJzQgZ810/d3U2VAZR1pV71hXfAgh5dAxfnBZwt+0RSY/JjsxDrKg+J6hLrkaSEqTtGVgN6R3RES
DP84NUP32518r8UK9J9mGHS7gczszvTj7zw3fg6Q9RD3nKajBj8rv+BCPFPw65DOV/2vue1sNN1Q
flnCWyuBWn0bbbToszaznscwgdBTcexjbDTaPoJPaYZVB1coF/axFYDTspboIDifYZq5aw1i0o02
NxWSd7AkWe+u4Tu7WGhQcsK8+1yEUFKkk29srVQx3r0gf6XgznrUhzx+mciuSnOThLPWRT7AIo9X
YPjeMhOZ+f8dZJQoLFgTnLwDwelSC7/ZoaUvy7Y1+DWMwSVAJYFG+cG+8tNUQdUI07Keqso/SnON
zN92rGvUX6K0+sgTOCrLobdJMA/RG5mY2+hB1wkjOln3mLrZfiAZg/CuA4MHOKF1Wo7BpzGGj34P
Jk/hMXohjF9BqYMdthttyQ9jDm4G4Wc1rdEfKj/CXLNZaMBIGxaDz9bF1FbgLY+qTwBFsGM8CU2P
Fsqc3a57QkCjMOITyNnkhdfLQaa5EQxECN5tUcyYk+NUey16sjxvLaj3w1jWwVK6GdTCUAVW5xcT
Jo/rOFofctqqSLIVFEhAmeardCu38yEdTuGjcuw2XsnMupj8TzLbPbHPpuGJOlUPctKpVFDhBB2w
a8ZvllBjCEKN8TlOQmNbkpssNqHuhtucCqDjZJFHSLrW26htaFLW0Ir23ApKGIa4PxBc1TTuPGkr
ohN0+CTUaFmmEGvWw2hF2qNyQD4BHq0+816ialQulpceZSsxzOll5jyZu1zRd8iSZO0ctqC2hoK1
Y1GTp486qvl8zVS5u4rwAxLe76WwlB++30ArTuLnoWWh4/b1+J26Y3hCo956gzsmmgFGFdDcQaz6
aKifJ2UYodKqoJyYm4I63UdPDZejprWEtw3QmhBQs8sxfP9c6q54DoBW8SB/ioaeRp9Vy8SA5ED2
KWE5nEKzomSRzrBJ8Ei0H8hWJseEkoI11yWplRjtohTsL6YqMy9lp2o3EJg+VL9ydczgDyCp5rDA
nUmv66+aGNaowRbvWt2UW8O0wLwNBjTHBSHXpvnKr3hYpSHF1Txaf+l+OFLJXqGrJOA7WjZwc+ao
orEIQoVVHijfAJApT3HktBgRbq3mw9/9/3K9jzfaTvweL41y+K27bokXwFl8dTviRkOZiK+OCizE
gbP3ITm7FdwSALXDS+Qp4Vc9gN24Eqb3UlfUP4OEUS+Ex7WNR/0oDGx1c1BiKGYN1U73dWZBFllZ
YhN6IStmdFOu0tZ3+cxHWxlrkasEhlPBfQjx+Tovp2rTAXn+GGv7qwvD0mNNCcNzDpFwyAOC3Spi
rclkg0TmuWevuoEgESgG+Fb1pndPYwmMwQv7pTWSgMzBfjyhfVqieaoXW3A3ylPY8xsqWTe9Ggk0
t5rRZOTW/Pp9KgfI9m0rOVlzU/GUh8otolcof4CYCudJmtt8gD+6zMKlz1rhnXe8DyjfEFvZi6rc
L4pUvbPslCbZbIv+YFpT+zoM/bT1+sSF0bjTPomInTrhW896rgUnJ2xeksF1HgpVxDPIgYvrWrzu
isFboW4WzRi7elv7eUJpJk0KE5S94pMJh+AqejWiMjhrIXF9xfrMi/BdtUbrpWlyfQ1WrFg1/AFe
DH9G0jqQaYtGsV5ckhNns4xf077xHvS2H9ZKbRw7y+mexYzwzCGoAeAbJ4dxBonCJhXsplRNQA/Q
K/3iNlrULACvstWPOuwIGZBLt/KugIRR5cpb+zEECsB92wzfta5ie5FnX3wzDles7Vne6K567kpL
X0iPElY5pYi/t0StFo1LPt6fQHU4taMvJw/apqZzHnplOttVdPTrJv9wYi0ELQZhuWX42UePNE3P
a+i1c2xx7ktUaQL+EB8itfwVK1F9Y9QjvMkB8RFIv9BM1oC4FCJcpRW3eaRDTOGYhnKOQXbuh5LX
DL9/6wW54+DBqMryaqZhvM0MRTl5vfb7oKbVkwUnx+5ub0FepqiW7Ma816lAGIZPZSouHRjnX36W
oKkEYSrsq/NmHrATNYjJWnTsE9VB7Q/2xIVVPbOf2lKHfBnilm9Oqa9j3UKwN/DRUevVL42ONI46
Bt4RytbgQUkgsFYpNn6LjDzeQ80zLmSzDm30XNBRAtNDr57ATxEij7UGn1a/kbgtlo7muNtx7rV1
Aka2WRHcmXtZDFHF2/KfUAhOvE1gXouqTK5yprKjBqGAlheYzvgyGsWMeOMChp5v/bKwL90wfAXQ
1f3y3Z2pQvlKMhhC6UQrX23KaVbNaOanDILkvRVm+WYkzntVgUsuxtAqviYuWgUImf3KKmuHLrL9
JQ6DeoFQ33RN9IgSZyVDibUMx5OpJgV0F53+asypWpfSzZ92t2D91/7iEfADBRP1rU1T6MJzr+CO
o0I8pRQVQSlWRJYHAliPnbWFbsUM4xd7JX8BNKpFu8pp6wNsNQ0xrdGB6jg2UdSQB9l1b9p6BKjK
hbfsX2PylKoKrUI2m9dHca7nQwPmZKnVvVjCOVmggAw7/oPs1ho3+VdPxJ6OFTs+speqllePnUQ7
7AqXd/HtgE4Gq6Me6v4+Ba86d/SVPzMGN/onhFn+rpPNOo5dWAgBrM4uqjWZ0GP6guSLFh3IiCPv
IU/HQJtPp7zZFL4433oq4UcHIXzUYeXpv/xD9zISYLl6ZrOOiI68T6oBt33UAymbmygdN1vD4OGg
Qc38rna6sSRoMm1lL2/q6mEquv4ke0mqw9ylqM/WWFXP85RDqylvcsqom9oH2ZRTojiLCM/cG7C8
uU0pm3AloC5UOVt+gypaVkSrAsqxICmDd/luk2e94097q6+H7NYjjX/5/C8bC5Zt47UnMjwmpfWv
bZlRHm0I97ELHPfRpZYrtYvpeLebw4BsQQpmQnqwv3Uf0xmV2BKJJUP1z1C95k+j26J/kH7D3jRI
yvJ8TjZ92LmQrHOmufHvM2ljq/S79y+//9ULKMG9zVekwcmHzTVJdGffDtQTwkREhazrmaaJiDGn
pjmx6pCnNwfpSzJPfwhd0dyGSlstx8vTfw0iXYLQvGa1KGJAJc3Grt5GAqBultbBI/rJATUbGsvK
GphOlXskH/90jIkTnCkmR4sFt7vdS+CY5XkB3J5Qtfsgu1tTP4Eq7g93PyXWo30TjR+DZTm71vfU
tdOow16fZa0FyqtQpc1thFgRvVYL2Lvv/WaZ0y9dpfHmf2vrZgBBP9F6qia9h1i95G4+fQ0Ku16p
ad7uwyjqn3Wt/ZB2vy4frHFE85FCdZZ5qR4E1wyp6ccc+bUVN3u7rBtbYdkRGs2W1KMKW90A6exU
tfYBlOXNWw5hceldkvJFNsj9Maq3FAjVA9g35znlwUjBFgPh5amihkgCus0cPJ2rZB/QdzcJ8iQe
v6xc2Ys+oTQ1GF99I2uvpapX17RM3syyHD9gEICdcF0hcvXavta+I14bX6B19KonQrxKrPPvcxsJ
6TALpgtl2u4itgt93Rsl9PYC2iQgSz9ro3OOepQOL1ENQjNU2T2heTe8sNQNth0r8KXsVZDyOjWT
9012ppWhsUQ6gEtIu0U01WvNCC7GKEA0mpV3koesI8n9YPljuxEKQmu39r1fnjkVEsVmqu+7LlG7
TYsk+rLMia56cSkOliBWgbic0h1k25mN8uwvm5vqkF8RmWQhZkCooZvgfVwjOrbCCS6d2/8+WA50
wUM8Veu/OigYgPWpclVkz/4ZQXwvuGRmHp+4XxZ/2eWcflg8jzBX7GRrsPX+WCOULQt6ZLXPpPXF
zjILarX+KfuRdotNGqVo90IifHYGfnfT7cyleug+nbTJOf/4StNfs6NuctBs5PHMYUoUqpmhrrD8
buslaBJTidCNpOn6otgJN5lPacuzHKZUOPGjIwTuPH0c3zhDaGWekZgIYNQZl5pQyrM9+hARa1Gu
IQkSo/kne03WD73wEB7hRgGrzLerx+h91LmNclNkK9nMfaSwoTKpduCG43dDi3/qM7RJdibWE78S
5xUf/5EE42OlKdE7WEZvbwvoDKVTMFQ1j6tKB93A/Pys0bsz3eYgnYcQtQvS0VfXtsmncU9Ic5NZ
NbS0dnT7UDp6Hory5QZ9KPPPKrGTRwlpYI3SXLFQwZM+3pEOYND/shTaZ5yI5BGwcHPDS/y/57ld
p7E+7nP0yJj4lCvvu3wEU0CgOTzUqj/aCwD0QMPmA5WN6JtNKc+JvES0RyhdfMwoWD3Ks1Yap8me
VbTbkJ3b7CT7o0Zvf/vfvOSAJCOjDvEX0Ny/JpHdt0GxEybHDl14WMkSD8Ft0XkvBHiVQ2gOVo34
CKdRnwdUWHE28oPkoUFRA2g/FPZMhUJH7oPIJxoS+7gSHUFv/Dx4P1rXRyeW2GM5y5v+Tk/+76Sk
TFICCKgO0lMxwnXb1/ne9AboQihQrfQZTVqzP7+Rkt3af7obtVf685/mEMFTjdIiFGYabEDNMk2G
RV9ZyWHQ4jbY3HnNWmO8XSC2yLKc/zRvM8DnM0Aek/UUdU79Vfu0Lcu4ykNt690pNtEnTEOeXiJs
lF3koAsj8s645k1qXpMqoGJEQV/rbvN4Bi+bxCHxOk8lOwqn9h9GnQzj3aaq9oeXTO1BziTtPFeX
DfhxyogYaWhF/Kg49e160lS7Zk56tnuSY2LE2Igi6buIPRbF++VwNFqeV8L3BCvUKn5ASi/puHAf
c1Rri2TX7DD6wVIpY1Rq54GldJKn6OihZxG7CBTN6zl5qP+c3W1yoXdvyrO/bH817y5N0rQPALq6
9SDY+EzgG4IuqC8+cGbYhueDjTTmaA37jte8BTANW1U4b0RgzZ1sOUldX3JDqy6OV/0YrApU9R+T
9Bh1IwVJMpXb0YKKOEGm/ATLavTgh2J8TyfKKYfOb5+GPrNXaan4J68V2tbUGgTuIHA+Nu4UbIyi
rR8V0+qXcRZlr+jOsWkWlvuGQpw4KJ0KPooEiQtMk0OQDdmxrA5aHnlH3Q/ohCr4d6f00PUxPpp6
+KCyMVZTK34s5sRiHMXO2bXFSrbkQeEpsE+N9ocYgyQGhhr1m9KrGioWfHvZ2Km5bwKKzYMoVDbI
ZbkvQqnZtOb6obXAFJLSfvSis2NZCWSIHBLextcW6t7MddqLbN3sgbdnL6gcSUBMc61d88W3I2sv
PdQ0Ta8u5MsPpK6trekEarCgQANIQlOHm/vsagYRaJ+TOL/biiZVVpORZks5jZywq7pxQ1qdbzR/
KGs+DHnS7soQUcfbR/BUg7WBrb2YzYSAmQ0zxSlsxeb+mTvbyB8Lwqf//Xb9gOBOkwGanz+2dIeH
/fbt7qY/3/D+CWLTJSUSB/b2dsmc7QZAFZYP92vGCHxT7U4G7n5VESn+ilK4399QTlhH+e9vePtr
RaEL1e/87W5z61bAeodvJ73l/PIbIh6zuX/Ifv6GWXv7/93+LD1yYXUy/P52crTqWHsUvEBFzX8I
ObrI8i+xXlv7+/QOaceHoVbiJTC86hnc0Vzvqpan0u7cJ1Jlz43ueJ8U38A4l/sALBGfey+0fFEi
/nwudM9ceRNSAq1TXHgwWc+5TkQunHyeMlFC1jM19aOiGV9lpzxUgDEMyxtv/rWgaL4lALqW+dA+
DrujWyY/7v6eRvyQdz4LThdxcUNhrVfNNO3ZgDBv7GpPYVDoTzBKHd2hVU7x3Borp9+HMX9a2Snd
bB/KelbbIayQuPhtCB2FC+XxPIc86G05rDLhlP+y+QmyhLbTXG5XGeOGmL+vIyzNHHJUa0aogtgl
OvfzTIM2NmfAzbeWHDW00BlVdgU555/PG+o96APNfZSmGMKHLWQSaE3/mRfO8F+FmjZIXDJt2sbh
ydGb2zWlCW534qBDEpLt++fDGJ9JILrbnwSwf7lR4wwYv/Fl8E6Gn+fnRtEoYB2D6CLPrDSjdKqv
y61sOlYKk3ulg0CIzDZe/uXtJQgU1VQ73ieQHvLAFfx8/H2Fu9lOEGL2/lzh3pFW3e+rFBShwB/P
ekgVcCSrYYYKmEJom0XHWrcUg5L6INmxnIfMevKGA1lnl3R7XZ09D6mEQQ3bqwG6YEk+x35RQjdY
CCMfPqymR2V1MMZvcdGealf4v7yJXE0eDqwJBVlllmbBQ+rqwKfU8Ltjaj9bJ1A+wsxz4cvq8led
up5lBtvoldIltqaGoZ75uNrGDlGodxTh7rwcFaRB4c41CkfKsLDy0lBujfvxCFSr7B4aedRY8reG
yHayZzC8ueIoJ5f8oItsPN6sjuE9DLwIViAqcv4FLf/lfBE1LfF+RUvXncbyZFHlczpbu6K9Zz5V
8A9tUDneRbUWETP1AiQEwYOAL1agYxTpItGz9jQ1tvoUq82rtLtBYizjqW73PN01aiqNZV46yid4
Vm3t6b5NIpnhQ48eVAcFbW+GO34a2kqa2SEe+mpQX+KrNYWzxKOdtlChIlIcrVkmEoQk45se+gFZ
q6YpW2qU59NJh7XCtbR9r6FvDBvHMnJFuZqQk3z1bNJn3YA4guvY6WuJ9OreLsB3yKboKLmKC/WX
bE1K68KQ7p3kSDhfrCdY0hcwBfMung9uvgVZ0r7IRp+UG5jb26scm8XTqxlE6lm2+Cbw8vphfJSu
aQ8IsCNUvyN8oLxk7D93/BRKBE7LJiJWz8EYtAi52dxYTVH02zZl1HPBcN0AFLYI+0nHGA3E2xDp
aKOOuffHArzxH3tpzYEGoSY8SKe3BLUVYNVV+i6UUYf+nze/bBolMU8jNoN9AEjrnTXAm2pV8SPl
6tNbZy2lk5Z76cUoBfcxM7h6TD2TrbESmIekrkU6X/FBCcy9o8bDsXcm9yR7J/Lf4JCC1xF01dUy
2v/D2nktOa5ja/qJGEFvbuVTJqX0lXXDKEvvDUg+/fkI1S5V5+zdp3tmbhgEsAAxlZJIrPWb+7pN
szdTc6PD1EY16XgmFf1UbGwwFhs5ySpVBZRvxOYBhxVsjX1M2GfGpDzE0pfHi/DhSWfLHtlpgCUk
O4oUzBTU9VNMWmtMOv2hS4wa7eEoWRe8wxs5KEbXP1NnvLZkV92JYJmnI1+hebpHSfugtRYVr6Gk
AIks6IvSBTHbBFYiEezdxZALQDD/1KzmK8oOwH7wEF8lplNeErOytrY/zZy5ARFAhVu219nNzKz2
Fkh7l18aB/qUNpfRtQ6zKKBL32y/KhdJVqgvZWhTajF1nUS26e0EClF3njLNeJIyWqOsWrw0KVsz
PpTiG/m11XUlrMvx6u3NL4kJU8GGGP7UtWS92jTKToZaULlLhmAXqY5/Dh2jwGQ9yd4iW/meOY71
Ix0erutgevWgYLXy3lmiBXzVKw8eqg8rf5pwaRrSlwlbq+cIP4jnvsEJKnHyR9kVN+a0gLUBsnoe
rLqs2hSk07FLZgK/jcmxNwUQ0Xm0RF34uT3c1qIeN2e1kvYoxx0vy9adw4dMec+9rn8e+2xVIWf8
hpeWBvwiMhayaZSWs7HDrkLIum3e2Ilh5ZQM0CfmYCPzNxQ++ifNz+pHqFXX7sHOwkNezOjoOSot
+M5BHxm2o9pZB6G06QK/RXGa9SlWahOKpWlPw0n2yQNQhAFbXA5T3NorLJ0ImWcIhGzxVZ5HZFtX
ESy9Dcs+OYocHOip3D6oTRovOzH5940dOKe2cIblaEzuF1Jw+2Dwp9dywsCh8JtqCycz+hSYE94S
qftFgdC8yvUJg51eiy855RtovbrzJY/HNw3ziYDKBibmuQDXKKLL7eC0/qnhQecAmbFyF4nrYZOu
2OFChuA3/Ss4iNAgNtX8lNiwmhY2qbpFZbUN33/ZZnexqTLensjKx0uDoNl+EkB5JDugH9Nv9YSy
kmQOtLSA9ISoOcEqGL3om2p30b1kB8xj7Rz5fzFPrmJaw52r1dFZnaAKKA2FeN9KvMfQEt6j2wAf
ce0H2TOqJH2QyWlXckz22W67Gbx2OstWaiXJrhEol4WYwOVL228uiNYOp3herPB1dzPhIhXplv0Y
4rGC6H3GxsRo7Ue9mNyH1AHmwpjsaWxLWfvw2Vdp0aDaGCfx2oAActJAZbt1HS/jOKlftSL/dSb7
oFl1T+NQLsFQRJ898dOwi/qTU9r5nQPBbS27/SA6eE5nUuzl1wrrGKQMMhF9jif1G5T9/iFMuuJ+
NEYH42SWaXIDqYjCEfeeoWYPvm7+kP2WV/o8B1Q2sjV8zzy3Osp+fltbtDOz7i62suBTbFKcn9dR
hJJuUyTYtrLJ1Vm/r04Id1gX81WgMHOoOufX1fU8Si2F7m8apFTiShQ/Kkc7k5EtPk1xYa3sZFBP
futVh6pA7FGIKHmZeiAK5GmKH7DBl0k7mOfO0LNVZxo+UpcBJiDz2e2Qdcq4tfvk6Nndn/0y1lTN
18B0w5e+Nw9aauuf/KFChyxPwlOlddDjVb9Y65nvvA16evYjV/seG8UjqLjszQj4s0RdKIfYmMQJ
dQqYo2bYvIOVvwt4jP6u+eVnrLnMFxUn+42Lg/zewPD1XgSYFCOa6X9OlGAtQ5FDwtHJK5vnAvb3
pje7YK9CZT+jHjUsdW3kSzyaPVLcow+qbTKdOyP2dmwwEikW9DblNbbf05h+tsroa5k1/lcyCfcF
Ah0/Kn1aq/zshwuvPyF6UsSLzkb+BsbIAurHxiyy+ocXqhfM1LqvRh/9mPrQ2im2JzYqziNPPuC9
onxCLqJ46uuKDejo42Y79/WTWZ8hju3yQhTXCOQKMfVNTdIYOMyNRfQY5rF3LiMLFPN8BhO/WXVp
Ea1bFzmRdYjiGP8B71DrFKW5vbJvtKrk8Tra+vCSYreN1omDeBHl7o51/ppy7eNdvU6R64daoa3j
IWo3qdsri1hJlbPvCv2QjgDlcMyuv/TxK/hj52tad/4S6W3txD/MPpnIDi/reaAbv2XwkL/EtojX
Qc0+wB6BqJSqQF4tiZ2vk4k7Os6ln0qR9JvIjdU7pbTURzcOsYyaI4befjbgYL5EuRns0Ad1Ae/Z
9UuXaU8yAEkiTL1jPKrHpqm3uhLpvAXUi4BiAq9rPjlgsndKitF9jRGM0yXhK/r3+l1qemLtDqr1
2R67VeTk45tfD+bO1fENkf21+rUdovS9w85t2wE/2mpeZH9Os8z6bLhkFIZUdbZVJ9L3Mf0qxxI4
zhu21cYOy5bpbTSwip/naBYb1bjJdHJeQ/hKQnknX4L8jrOKlGhr2KmyrK0QqzP2Egd5Vs7NW58c
MMP6/wgRpoejPHCI1Ye5A0j7ParuOFoi8ScPdQxOuYpK44++PBPFmYuIt9QR8CL6HZzOA6j1u6hO
W98/9OstlNswaE8f+n18Q04diP8+sfEbh7W8FEK85VZTP1Qzc9FFw+fwuwvWe/OAOc21iypbTRIJ
VqzCtjY0R21V4qj3EBSWsW7NAcGT3vM2pWGWJ4+d3g5W7HBQW/6flMX9u8D2ykNWhP2uQeXzZPko
6rRJSQVDwcUvQQv5EsYNmgB+HTxlWo9CbMzDaKyr98AAinNtG+rG1np/keeWz8b6+l6o4w6NBHam
2FGfZZ8881PP2sMMupctw5u9zYE6VaeGglSUivx87YvrDAvBTE1X4TiqT5DBg3071QBYfXOs2OuF
SwDQ4kGOWmlbrZwIe1DZNBJXHMux+FrUmfrUmHV3j9jiMQ18VHv1OKKiayU72TRNTSzyMvavo5GY
tqaX+I9UT4PnVu9WMsqdeH6pTZ7jVdiKAL/QmhmtiTqh8ONjWJvta2TWy2Q0kGN2yBROZt+tZbNr
k+9w48eLm/XJQ87e02pTQKKeaawx427RvWRShltVQcVkpxb4uzq21TzWLllgM41O2B23j0lrRaee
m78ck4dAtPW608N6bdvalAKE7i6mZavbAATJXR752VkeNLNKVmplY2hnFPm1L2qnDLZSEOICagNn
nINlnzyDwVnv1I4C563PV0J/hdqLtgB5WGLvnQ7URmYNnszrsn0MqWmb0r4wDzm7vuv4gfJePN3w
f0bpnhuG+yOu/J96N6ivWa1MwJKa8NwWjbtDHz1Ca9E274UGf7c0yupVi8uI+kbV/wDLaxmG99Oo
4+f4Oa9VkzvUaF8PbeagUNdnD1VSYGn6r/39PPihj9wG/iPdIrXCn5UVNPq9B54ZSoY6rU2ABadi
MjSwkfEPLIlGVF3G8SDPbgfH0rKtlnSwqLF38+ZDyHMIrMf5NDbq516nQnwzepP9ugJPX/Zdg3/H
ydFb8FBr1TpVTX+nwEbbYrY6gjayozddUxS0A1XrLm6C6C1Msi+R7TVnbtzRmzlXwdPmNfCdgdRw
9iSnTFWj7ykZiqUMStnBgvyCpUEWlnvKyG1jEjCLrMExXuzY1FZZMjbnVNPTnaZWGfgFwz5WcZpu
wnrQHh1IYksBneRdTM4jSfYZyM/jF0WrhQ+TPfJ5DAlNo15Cd2wfzYY7SFZp6lFDq3afu0qwmyp1
OpdhPq5GjExfhWCXXH7iNyc7mlZJCSBuBAbdMFZWwFvTYzDTpLwOKuRCtuUBSB5u7nk34dGY/DUi
15DhMuY6R7Z1BcVW0b+PjZk9hLP0tTaI4jjkFVJsdMVzFwgE6xSLdiu75EGYencmV7CQc2798kyf
NbGvfURcQ3+vjzTY9rqgmpGny5Lm7IZ5cZTx6hQpG9+aGoBYhre1SGwdpiqu9m0hPFLwXXhyG8PY
gG9LLjhZuSs2LuNTMVotBWOjmu+5JVZFRrByO3hnZmJqBxRbEDHIZrUQrW6TjeyMtdytrqdugEKz
TzZtPKijDgRNYz9dBF3z1IsUJLjpk6zO1GyrdgJhxKE078asru7yOTMZo8i4mbw6vZSKTGXrwbOp
FtnSVpvqEz7CITqhpBZ7hElhc+Y8Ko9bf95ELQAWrntRITXmF87WcceFNQM++kqJ9mzA8Xubm07Y
+Qv4EsoxTrP+9XdY54AudAcYM0Vo/ArzG9vHtIwwj9Vkv1zNnsPAtfwZxlOIDU5gSo9J29ZbJXUp
7iej/hTZdv0Q8gtut6FVLX0dUkCPIsG+9lL9ybFzfVcEFkz+OdjF6uUph9ozh5plViw1sG47Gaqp
bbrvFODasmk6LYaXXqXvhENJCNkg9SkLUda0PCt5LQN2Pd2k25/amIdh/v3al2RCSiJste9K3vPM
lSK0Ta5i4ZLmihdBvWWbgekqeJp1k2TVg6I05rLpoJrXcY9GU5eROqQI8AUS+akIO/IWsbsL6sL9
SX3uxR/i6r3MrHLpKJX5aICS27ToqJ7sODHuujEzdpim9fdyRaR+ckS5fFSz+yH8Uhc8nXLvmnPH
1xWrDPTOvKLZe+VynEUKTWBRd3KP83e7oA99VMSqfZiR2p6sXQhJMS7MIcdvZszWGfpDqHQrRpk9
RG1ZvFRd9VIIQ78f/T5/4SoLwI0WGZl5cFIKpO5co97LUadrYvQ7rX4nR6l6VKg7+Tb+nMwlDWtt
GnLdQ9Pdg6GpwL8b6bsbqUdr9iCxHbYnge99yk17lhuNunsvbgBm9prP9ryFEJZU/aIxnPbHtPED
pfxRp+mwMA0ksdRSvEPt8I6+Uv86tF0zrtMiNRYfBj407bphtwU5UvZPUYF2iIeFYDaZ3jFsSUMj
vs6mNbbY4VfR8J0nMgSZB/ET5cNXDMXDT16GTjC8InGO08HaNfBy4Lq45TmjILxCZtve2uboLbm9
8bbPhw6CwcHWXHTkBgN7cdlZ4IqKsfSYUJm2fO5fU7SIzMA8iqbxn/1AzF8UvcWYkWbWe/W67iws
L+ZgXALs7WSYyG3MzbDz0HHGDPm6lFN63X2odC9y6sSu+BHBo6Uzh9ptJ5Y8+kSblP0EvMhgSlZl
ysazMJTBeOsyfn6aFfuGIVwASR5wfogQHbBWZTKKH2qpPeVUGb/4vd0sdMf2XvHzGpd47mZPaqdG
a4SnD17moBMYjmi2xlNxN4DEQflEU4plW/d7HjVc8OyMao6ZbhXLTVdF4udP2XwYqSxQaXiQPaof
HD1nulMZOoWh7Z10rbAmfLuhT6u2n62ACAl1JcfrkYxw0aNX3HT+KSYvv6zMwV3kofqcOLCv7Ib/
+0j5aWP7eb2UykJSOCieCbBtUc7W8cBa1anBETHVXx2TP89N9LNsqaTQQV4/46naXDQ0h/d1kder
IHes97EvvjuZlT2UXqPcIw9N0dsSfI/weZizkQ9Uk5uvWdh9t3jP3rm5dHhfAguIjS5aoth8wW1e
3BeQmNaR64Ik9hwsMzXR3NUBdGsfvckR7xzsdtTpyLflszbxA4kPCP5vbR9sbA+EJXpv0XePf4xR
K9ou0WJlRwLw61gjbJ6ZCJBX6KH/4rKgEJnrpfNmjqa/xeok39pV2T2EdnlK/VHHlMtg619n39QW
ZReSzuHFiasHoYTx3TBE9gERbxQh54OVnoPyS1GFbbAIBHzRIup/Cn2jGup2iCrvU1j4Yt0aan1w
2UCcAy5xGXc8ZBkoOGxw3TbP9dQFS0EuErZQFaMU7YXJou0SB9qneja0bvqizRariKfkC98pSz5R
46ZQ3bcQrd2vrhuhrCIgnHFDibd2jTKKr1rizbOBa9Vm2H8LrHFbBxWFu8547nPTg6WnPAR2vmtN
xBZGB9GRMdGXbYvJtMhCd5ugSX4ohmbY2a6y96ciX2ujd5jSpl+oJD1IxHTDpo8Me1P43afQyVsc
3t1o0eRj9BVdpotrVc6Pki8PUs54wCKDvvGUtt0j/br34DffEzCbmcNQuM9HcOkJMJAhCOMHeUCg
TDsoCar0c1eiKMiKZa61prajnYQzaidVlJ8Gt7xUdk42vqifoY+nZ4Sd1ZdC0V5RKXTu9bhsTqNV
X0QMlKfM4vgQeT9itcuPKqITXjyMd4GDAgrw/sI8Kvd+B1MxtLN3ASpjCzYdaaa5qYz2ec5sPdp6
L+47u4W4rgBqM5U4WtVqFx50rztpbeeiWT8jDmdgYuhxxiPC96QMwUiNyBfIfnmAjAWeXobIthc2
n3noz1e9P74MeAudqzR+abWiuSfRyjdpElT4RNO/qm4eLyBZZNs66r+7VEIesAk2TsPgQG00w2jJ
00Zx5OxBDiIaLx7wRQCuPCVfSesTITRrvPOipFxc25HuDIux0VNAdXm/Lge3eq2MuFtjClluZdM2
bG4/noa+bDDBf/PKcSlaaKBk2Yz8cD112LUefBOm33IGVRySwHykFKwsQ4EJYejt82a8VGNsnd0M
VKto16ZnfGdfVy3UuP0qTKu/TG1G2alA5rOO3qea72Gs6Muxi5ufwnwSroPKTxJ6x4oy0wIVqn41
JJBnuhgr8kjp/B1GcSSc+DpfMpQ8L/l8Rhn6kulpBYmTLjnYFxClhOC3UjZV3czuFa3+moDqKfD9
eq4TtecehCyUbDpRMJ1Gl2QZ97lnMJ/iMeuKJTQI+7ks1GwRAROgcD786a02zc00MbjrhvaXv7NW
kxFywOP2cGeMvPpvBzcHpewxSn9WfunuhwrtR7fD3wbWTbaLTBhW8DNhJtdok7HlHjdGaVTnya0d
yJZqRw4nuHhtVewKHtUPuUtdLuTrv+MeQnGuQEoBwcPpjChzsfajSH3spsTBZUioz2X6UNc8gM52
vQ99H8e73sQRPg689jxGc/HFS+t33c9PasU3PUkH3NaBM5HlMpa2Y2QXo7PMXedP6g6sNE7mhZ6u
Ncup7jSb1QB3z7cMUVGZ5rkUQvJaV2v7h1tmT9qITVBTqCq2NcpaWHH5k13efchv4XvQc4UiTAok
mqJuV4/tvctXaZvortgOljteVMcNVmhA628qBUrdzuKfuX2ikgV0nC/zxR5a590J0Tmteq15pMDU
baq0LcC61GCjSWPxzNVcisbslnnjJF+rYliGRZ3+UMMaE4Q8Sl9soIGbHumTwzQZqLRYYHlDT2jU
9MeT3prus+t5Gj/ZG7Jc1ZcotKB3umq1903hgCcUP7Qg4YfSdYDiW40NEL6LD0gRx2syN+N95tnl
oresr7FWBs9QEcedhnDqFtFT74U9OlKRefANGQsAhHk2Po6ZKaD91OqmzvvuDV3UvYyI7HaCtUZ+
ThdNse2GZqc6QXqHJoR9p1F/OPK/TCj9tfYZ6QlvFSHkv+4Gku6jHo3HnLTvYog8/9kyTdJB9bCf
sSfCQCG4GkALDm16igDqwaip23VtYVMd8F6ubPwv77i5KK9dPIULt3cpf8+jTefiOGOZz6o6a5H6
BQ9FLTfSGkiFYfbiruvIXk+ulr97qfNDgDS9VF5sXgoj/I5Zew4B2luU4KiX8PhQWPBU+w4TqXE7
9En+GOhz5rromm824llZ1Gk/2OX8qNTIeamQflprWvLujnW5ou7pXbL5AGYZJVVqRzvfVnQFfY9G
W001mKXQr72LDPQ8G2h+TBH71lcqg032lx+WeRUZlpJXurjXta+LpTbmOt156AXJZiUI125R5icl
aDAgmFKEn3ojPYK6+OwAmDxFhrUuwuYJCepoqU/6cWq8g5mRx3U8VzuVmLovpzHUVlbbDjsvbfQ7
fEjGczkfol0+knIBZRDtysCLVqbd6W/2iJ5+PQw/IcNNoWDHjqzVS02+fdG0XrEWCCTxc5kG054K
wjI0FQujqNLYqSMgtrSyNXI1gbPzEyVf8pHn+6qln0JPRwbGxQTGUMvxOEFWXWYG5ejYNoaVsBIy
9OroQKnrun6RtN0TYkHZTvbdDrDC/gppXF2shSOMBU8jJ5NSwZvbCNIwjhm9zmqUqz6zjEvihd4m
hJztZ9aWitR0hGCU7wILxxuhVyj+RO1J1Eb2hKICz9W47IG9Moc72adlQF9QlwUOqrgXtgLOD00n
DTXNdmTuY2DwlIzbxBdVUcZ9aBbTHjw2745PBSOC1H/swB7xIJh8UhrKDgIS7rpHgHmXVYP7oGLv
qTp6z6YHp3l4r+RKI/Y4YdQt0yCLjmCG87toImHhAvNYVc6kr4zQ8xF3EY8B2XDPsinhT7Fin1oQ
ij58tQelCIoHnqVntjO2EZPNU1MAevfFxggAO/KQh7y0rV9w+SKJnpjPfH5sMDpLFN7zi9vNvsLd
iwMZ+ULmM7seKurSqwqFsPU4R8mBuGr8+7b8JhsYnaprCqbJynHq6YLClLcwtHagymJMl2ufatlb
PXVN8K+EyAF2C+bZAiI595QiTpaqhYF7q3T1cfCc6th16a+zFKkFFLqRYUT0GpCyjLme8kvE5ypV
+03KnfBUW7j7KqpVbjPN82FVcuBj4N11rUP+Pp9OVm1zA8jih7ZSEr7+/CzyBOvgCItCN8YmUEhq
y3mQfa1bkGhskC2NXZ1tUuNTpCOrC+pvO6l5viqq8b5DDuiiomywNPwweAi56i2puZRqoUA1P5gu
LmCiI1+6RmgrdAVNbtO+efBKPdu2sfneh31yCvvvJMHr+7Qby43n+qjFRDgQNT6im/IMTWVkcuTp
7dA690M1jKROsR8ZbNXGaMJBr1pJ331UUT5b2FssLFNpX/m915Zt7AdPlVvj1BbX/tlW+VBECaI9
UXKwO7x59c7i1jI35UEg6gEL0iuGYiGH9IG8dS5Wikj1i9E8RlKcSbVT7Hl4g6/aTSrpuDtYYZQv
Jkgl7Hr1OdWHgZsUWJKHKtR4LAjtbqMFqnEVcKrbDjPSQUdfaJZwknECXyv0ou1jUqAjUMZBuuoc
zdy3EXx9DzDXsxbazSPb6YU6ZMUzyo9rYJLKw/yg7neN9makXnWss8i/Nq0yy5bxKOINAi54rOT9
oKwxL1W2KTDdx8YsvkGdACOWC7HnuxYtBJWqB6tIwMt56bS1PB/AVa28hnhbPYoxW5pd3TwH41g/
F5l7KRETvi8DpX72DGEt+3Hs+IWl6bqav6VEEa/81r+3ilKc+nL073PM1tHnjN+CLK7vIjUsIW4E
yZudkJskDxnt5GgCjxqMPKUyOeorGFflifKkuqb6yP1jJ7sHp8+PaViAbGKjCUByChFvoIJpGU26
gg9hv1hpgoC3jnY4jCr7JWvIfQM0U1fu3LRGVduWBbd3JXGslwyWEpBQLV3LubrXB1sUvrv1dW4H
cpi7vYHCL8E84TWbYvIDdNJYKumHCNF2+F+yqWNSuUaZX93I4FyASTeRHb2OqkGSk7oJy+117jD4
KwR/1K0MNiBTrOrQ9a+jqd10Kwea/U4Gq5EA9NTPZVj5ulOoLM22TbbgRneW4/XnPhidTRZN5dFN
DgUZumfcvnpNFc8zk+Y5q4dX6nPeqUBZYIfCA+r6xiDOXZveQWn3Do6hoMYi+1rtSzXBzLp29YZI
7k2QCr5a6hHSpbl5oDqydwVu0zI+r6N0xf45wr4cdxMnFzziRdSJ1TjFto7aRaYN3/LS6r+UZahj
E25YZ3jp8S5CN6qlHHbprOSlU7EKs71c35NT75exNwRvNanjjYHOwUaOag22H22V4i4yjxYmkL6m
6C9B5Bqv3ZemyoKdHhaIlgvSdnFm16tGqeotaGbuW24wjXsPmwprHVvOX6fpfGpqWaUv/wj449TM
tHKTzGyvwHr0RxG82vx5kJbHlYIM0KvBp+3BTzEimluKJcxzHIyPshVPeXFfgc6TLTBW1tHAoWcR
zYrpU43IkzsM6J3Pq2LQaWxmda1VbCvGefTVXwdTuXMUEZxv3Tzwl/vUB0w5B936UxPNxXCM7OWH
gSKI1UXlZ+P2FixDyEew17HRmv/9cn7PhtGqNe0FY4IN/O7x3Z1sfzW1njiOWq6eVJ10V6cDHIzZ
I4cjYhPR7CgkD9VsKyTPUsOadTAwhp0cHIVkn/b7LC3mInOPPe2HARksR1HtxfRjXllOw/M3QEcB
IYv1BIj6umpDbhnYE0WpbgGSeZWMU74vmujXAW5gvifzne/l2W3gFncb+BD3H4TclgduhuC9XP82
TzZvMbdX+g9CPix1m/uPV/mPr3a7glvIh+WbQPnr8v/xlW7L3EI+LHML+e/ej39c5t+/kpwm3w+t
H/F3DKNH2XW7jFvzH1/iH0NuAx/e8v9+qduf8WGpv7vSDyF/92of+v4/Xuk/LvXvr9QNwpqnQ6PA
tHfk0S6av4by8G/afwwlTcisnBrhdda13ZlJ8Wf7OuGPaX/7CrJTLnVd5X+Lv73q7apVgQvN+jby
50r/23r/2+uzmWHrLcyYp/PbK15X/fg+/Nn7//q611f88y+Rr96O08WqRL+5/bW3q/rQd2t+vNB/
nCIH/rj02xJyJJ3/5R/65MB/0PcfhPz3S7lejXRubXwZFSs6dEo/KyQCNjukvw9yJBnHaq8bF9kt
e+RZIyfcYm2/jg9yuKaAdOel2LIZIngsjM5cBo0Ft6q1lIciShFQa4dndsEI2c6ttIRJ2INvmcfl
nCky7T3V959yXPb76ERtphpFLNknD82AWoZtAgJrEds/Ihd9RtQjPVeukt4J18PwWcDzde3kekCh
Mj2VOQqkc5SRJDjJydHIUYCzBerx2ieH9cT80QOgInPWIS0jlyrDAZ5zqavra6CPquSqsSIXnWQL
fkkxYbHDzh4cJmaqmzDBy9VF78aCPy+qs0nSgLp9DLtnbo6RU50rLa3OmtYZ28CsgK7L2b3RjDu/
Atnwx2xn8AAm59074oKsKCc2doktkdU+3NaSS4fCaEhqBofrelFWdcc4T5Hl/eslZVg+iOGk82Bx
DTMntmiOvvPUeoDEjF9QMDvUX83qkUeGov6HcX2nwr+aRrG1+L8dAOUGx7CZvex9i0myU06/DVfg
RDzFM/eZ6EBVuGUF6TRH6aNw7srKCa8NT4s80DBzfwkcF4ErklfXGbLzNk1xpmRJ0aNd/zHnGtmM
9VqkWX74OHHSxvCui5WHD2vJplXYJzLd1p3WWHjVpxitTaoI7qMuC+7lGWCvAN/WOtj6QGapazN6
G5BxwpuS0wSzdA69zbwuZPSPrpuk5E0jcy8PE6mzPc7I5l6eYZg23mVKtpCD2e8w2fRNM8ghnDCj
gByN2ayy6D0VeBluYyHCY12l3/eKot3L3h4zuTWYWmMpB66jc7g8E5NKylsPjjL2FkHFyd4oJZIe
4DV+xd5GEy18wmRIJ2H7L4PGVJg7U3e/3Ppt8IQ6elp5QZXHV7dy5PZiHh6GoOoEEibzVf++rmsz
h6oH1dBdy4uwnEDnHakzFLZcfy8PVlHgWH893npFYtNbwAkhWzjHZiBbML4ecb6bUqH8sYBZlSQM
UpEq1wWvk/5YsB7QelVQaFjpKKMfzPkQx2V3kE15djt86IOnh2wsG7HlbeC/WuA27foa+uBtCqTt
cjY+9XDM2CLigKxnl1AN80ts5eyuYgwl5AD5tgQPakxqCzTS0aV191ABpnwh22BPf3U6VviM0YK6
kf2gx7z9bcYttpbGlnIZOfcW86FZBgNsDK+9m9TkXelyKhmlhZKbGSdPEQC1O9chaaDyCXuremMn
IyBweey5vfDizDD2vIBdV9ppDaTKQcJ/hpP0M5ykGwH1lFNpU3qcT2VnO4/Is1uMnNIMG2fAvukW
Krv/rhlJiMptpVSd7v2+HR8mz7qYbSaeKzbc+9LU6/VYp/mXwLQoKQGwInU2IvI2l6DUxP9UWQBX
kwr5tbht/YXSjncSbCxRyPLQNq6/tCwvW9/6JGw5h1W3zsBvLeXAFZ7se368NVw++n+AnoO2T+5Q
Xvx6DexgcTcRirkYXPl7r/K8PTtXM1/IU3lAi90CQtDgaX/trWdydaVbG+MWidipjw3nHEPdCJvY
+SCnu1UbAbAkLVDazYBiaI6gujoFLbY5UXNfl+g+yzN5KMcMtm1ugurwm18Dye+zNADkgJKzuZXB
qmFgB52EaKK2TnMe8vQ19j0H8eEUyKmSjviG/NUXU8o6y4FwPvun/mzIX9PfayT9M2nL8th6ZXJC
+z85dbWzajxSn4h6/eqSg1MlJvAkjVbeIUJ7VCd3FAsZ0wgQ1NQ9cYbPvQR+4LxW1rdNtJWnaWf9
cCO92P7RJ18q/lmiC36U5wop02EwMoTuTG+fzYfB1lCkvLXlGT7B+JLYze5jv9J7+7/rG6zQ3yuY
PuHpPsdcV5W9si3nyEM/Qj1ZypGqGtUdVeXesrWLaYbla0u+OVQBsttpaL6Q9WjtrnwNglzFQV2A
61eLVw0L+bMl7Cc5Iy7d9FSXPDSWJtlau+OHxoRyfQjz0D/Is0yUn8fAtTeyJcbKPwQNkGRu7n+F
xL/Pbn0CmCluOD7uE/PobeA6Wa4jV/zwci1snVXeZrMm/r/MuwX/mhupuFA40UYNo/8h7Ty63daV
NPqLuBZzmCrnk4M94bJ9beac+et7A7KtY7/7ugftARZRKECyjkQiVO2v2FazGTwoag2FvvLSd3bv
Plmjqf1AXNuzTI5+3SB+Sp2k/eT1CUc6cR8+hrHLPdOKlaPd2unxr3E6oF/HcKjh3fAlPmlq4+wH
pWT/CezAokU85xQhLzGdO6iAmz4m9JJYBLt+ixPFW6fQuhYOG+UcmGbJGu5Yd+pEwWHdx+Jmky6a
qq2T2lX2N7vscKtKN2nLS8PezYmHVtsfQ1rl/PEVbv2NmOOINsvufcsiESpF3MGBSr6V1VQts4uX
pRcCbJNy2eWoWQQhaluh0cL5GlHg0oxoXADVGjg4/6Mo0OtF79WC7b2QTfGgwbGWl2WQoQJbsa32
wehXhb02hpgoN6/pNpGWaCLlIHySRWcCkEDr/kHWggoAzs1jEG4DHpEz//Jg1kT8o4a8t1blzYpj
x+BcS0hS1aZM2/1iXEsj6MzwPEkgUiqcpPG/+9z63HwagV2SDXFsBDuVWD0IQqXxAisk8bXypW9Q
ovtV+dVSKZWyycmOIhlG3PeMoFjHoByW8jZ4uysWE2TcUDTcbNf7qGgwJ5+NdHFblcVtqFvDrdtt
qJtzgWAT+7VZzn29nZ/I9R8XLifuhzlBL0bPnICzVlKKUsfvqmUDqyTs9MdRNALGcJedRmS29B0V
2zpGjdC7LYy+4lglOrq1Ht3J1qjkL5JnYMxl1eFk/mIGoxASUp/qad2TH9MQSUfIgpA7dwtj5Xd2
uM8RujhlDhQu1kRlspKXgMWnZuEWRHaShlpv2ikfm0VlqD9dr+23rvJqiASDYWKtIqvsspPNNBKE
lyjFo0u28cVvDe154tBzaSSOuSdqSnsOa8eFdh/4KE6XoMJUc1ja4vTVQvJ1bxnVt2pWXZarwkZM
Y0AQWFfvZ3EOKwsz0Mx91LbfZK0TZ7bSNyJ15199xZi37vJKjqsVSr2H0pUex2SoyF9nPqXxOdyZ
NQEz0tZrZGu2nu9t56pQLiV5uuup7VGbG4NyOTaZdphlkTYEOBVCTnAhDR+aRHsB6+MQZP3PK+ny
wdtIove8UOsd0Tv1QVcBS/5WG5SSg7JaRMWRY5HwKE2tVCVsMo7ObDUXCP5f+oTSubbJnFNGndBj
JAs/9Bi18mjZTnC8DiBbbqPMObjr1e+3MfUNB+VzkC6tqPzOUWr5xAlU9aQo6WfO+vuTKWqaao07
QiaRshIeZaVXT0XUrUCfz/fSX6tmhIhHUqRko2LZzYPesnUvustOvp9qBByh9X19ATfNzllukdtv
lOVyYKtkYSdecZTORBHMe30iU0i+PgoR6n5yOZYEXO30xlvX1MbZUQiPlVUnAKo8t2TlyGrlOc1C
NRPnnAeK+vazT99rxlnJ4Iz7lWe83fowiY3vdR21vxCmZeSkXzNicO4KUXCEqd2FematR6FeerPJ
hsws0ElIUPmRVVlIl9CMnkaiEw83k7wiZ3S02Zy5jcPZoXvwc5C/v1/u6qmTa+6PHrGu4i3IYnRM
COp5uB18pT1arD1LaAN6e9THemcPwbRztbYFT4sp1W2DrBVZl5fSeu0ju9sNh4iE4lbNOpyJf+7a
4l86FCo5n0mk7LSOJYQs0j7wiboS9UZV9KuRdJefzTfHv2yz6NHZnfezs2w2jVTfasTl/z20lXpu
hrbnH8OWpL7sjAl+I1yQdJWgOPOudd7Ak9ZEpNMOinfNfQGK7LwCOqvPTYxkoDOm+XvuT+XaDUgv
Z4kN6LlWF06haitPROYjBZ0fLRG5Ka+kbSYQnbBi0SKL4veVrIJJo9mzUrA8g3jwFsNeZc58gkvd
3Wth1t/rmuWvhgHFm5vNVqvg3JT+VpoGki6hzAqkqzG5414aZREDhtjaBHQIznV3fyvsp7j1i3ui
Mx2WihZJnEVTewTc84JVbKvnzCKajRTTVQxec1dyWv3aNXxCTWwhOSyUmMn/Jbva79qjKapDSwQr
GcL+SbbabvhlmLzpIrsSAXuX1Xp1L9tcs9x2pp0+yrZIaRdE4KTPmqd5LwPywxBePFt5jiDl3ROw
2RwLn4hUUctAG1yvOi9FhEDrm71sGK2gvvdqt9tB0mI+IpxvDV2o7FXN7BC8wE36EscWbLqAwJSb
rxwdEbkqCcNr72tbWBOOoRjaWgkCf+MNIRyCNCjuZKFaSEPNLQK6soqg8c+GpmxA06hqsLk556IV
yYlhFSYl6LnfoySjVtwFoe6th65EIOh3g+xhDezaxYoDjMlUNjak7T2vY+9zDdUYAadUhdQeslxo
BUus5a1+a0a4EOClrE9tW+0ak+TlMJm3Bef/UJ6C/t43dL5v4spIzjEagHecKf+0xH4xiF0f/kDS
QTT0ZVuTwUAwKbvFa19JydOPPTiBAGj3g9c695MoyMpFBbhmdyzVIuc+zCzn3tJ8Z9uOibO42UxN
0U5kOB2lSXaVvmBsFm2uh8QoMpps1IIgur7MzXZ7Ga8n47iHTXP0Qqffk5hNcnpazm82U+5VZnbs
R4qqC42KtH3zYeyV5ikxnW2g6jOxJn1wTIkwXUayajrJOu2CZidbo2r8EvviqJ7onJeKb6/0gq0C
+J4FIaIVDF01Wo6qVh1tZXWOK6IotdA7y6pWE/Gp5G+5EXYXnlTptRP6LJCHITWspVdpWMqironn
l9XcAdipI7htVnxt7bJAaQEc0L4pnXzLTdd44rCBOzkggX8iG/w2QPyvMALHpYPU991fviacALRY
8M1TVN6ZPq5I3vVWrTobx14U8koWEVJUR6cK/QoGOi0K4VaL3khagJtUk7p5NLw2fhuS1oufy7xr
30q1+6510cZ1quqhHFT9mbR0wiPrhpliFBrPI9Eeq8Aa/K1sjUzW+6iWGARg4Dyh/H1MfMKkEuFc
s4d4Twr4QTbK/nH1LXVZDUlLWMafglqBcC28lRKw/wxYXrUsdZXyU3uUBclXqhU+DlZfPpLMObOX
pAK7nP0kXbopy9XcNAGj/vZv+2JrhJZ10R39u58hSDYOWno3FNwpmU5Cxyca8a4ThWwY89zeB2P2
0trVL5PokOduea7teHn17+zgEIfzuZOIUgGfl1e3ov0X25RZ/5ffrVsc8/0vlHZcmWmQECvtQ9yZ
TDKGRc6p3oQ6xCAKedWXnJMsZP2vZmJBo10Y+Sdpv44gu/zld7N98ClhdWz4PXzX1EpnksELf3il
Wxd59fe7yU32hkamdYv/6ihHvI0t/YxQsdYVdxVI3WgELAcXqjTf2qTcWIItLeugTSKChwlovNmG
0UDD6ENddOykUfa5FbXrxIeyHJQHAgetp77JvymFNZxkjS1XfcPazFr1fG+eEA7ZRUkxnvLO1VDJ
IVNjsmMdfdNcv5M2WfS5BeTS1Yu1rJbKTOxu1c979mz5/nd1+Eo0dESGmtahFVjkG9ObunOSNB55
KlFwUAT5lUHZuCZAKJzrgBj0ILyTV5bO06bQOujIfzagMsbusW+9Sbs9ZzEYCuGipT+agYMkOUZW
uCFwiFHnNqfYKMiSG3odWPrWEwcG/rcUYZJj1qbF0Rnjh8i0sm382yTtlV2H5eLvy5GMdqx80Nfe
sv2D0+/RpO2/D1n63q/R2zLYEuTkrrXBy89NGvWAFsg0KMkxWUR2H37PCfMkiegHf5l3AzbW26wV
7crX3PSuKCAJAvfTd5NdaXc2c7SV3XflktR9j8OHdj6FJuHZmzoklchpnHH1wSgvZWEEBKj3reET
rkXMNrHd+ny6NU8g7rtF5/MxoZv85dYQgYdFYw3NSzUrHnnacjsGRyprZEqYx6aYP8maLIbSFF+a
oV7rzVQ8SpsaAYKpZ5cfNyYf0WyOaqO1bDOFCfyJvp0Vo1vebFnWuoupJ1j9NtCYfPU1tMuvo5IO
diBNLl7IMaQt92DL+ukYb6SNyVG0rPSo3cEZuSvKCYkPZJYee88ez3Azz7GokSZfPU5Q+DdA0+aV
rMqCPfzvBMrH7E7iljaWd+dz4i07SVNLtvUWskG/rAFDkyc8TkSS+UgzjqV+lxIdb5ZzdGlFTdr1
0DaPzB0Osuaqs0mUoj5VWwfJrYU0XotG1e98Hakwo4M0J23hoBoXc4oXTVbHa9tTqktUWpzOgubd
pY5mXPh/uwQ8O9pLb3OAovZm+M9UassMGArJ3L15yM2o+BJWJK66UKmAHSnKOpkr52RCKDl4jWpu
HTZF7nvyIVcgWNQ3q4i+csJV/3DiLYoawYb7TL11yJ677zzdXhZVgM3uOm9RMDc/da13kK22kkC8
Tye+4miN2juVWMh9isTNytBr+0Ta/HeQCiEJFBqS3sJ0K242G0b7rlA78s3xkHZlnMoelvWvbuRu
/n+G+7dXlTbxDll36euASPlaHF+2oujEyassSDZaxQT8nm4m6RHok7bpdJU/qPCVNtlfVkkEfSTe
3drL2m1csmRyWCDbgnSpQ0dYuZBZzp6rPiVZ1PkMyt67azhhm5q82hW6Gl3yoSX71zLsB3aDUJ7y
fOBK6JAukMWwPo9W9zQkfIOVsVlaA2ecrPKPV77qB9SqvJy8TF/XlUmqjCCr6oZFIa9EIV1mQWft
xK51NGc/Zr2c7rijgbkew/4rySqHirTKtwC40Zb88n5XRX6MjI361eI7tstdB/xO4RSvIwlIW8+d
p7WsNmPbrxFqyrey6s9DvFItI97LqqcL+BVCF8eJW+VrAMmKdCPQW5WqKmf0n4lrzsGvVaqrv4xa
/rNai/1WWfUSzwdF1v9sldXsvjTXU6B+7+fZg/xqq6gOpSaxvm2eEB09sIKxNRRL+M+sMqVXz7Im
iyzMBMhC/x4PRp6tR2ev22z0s21gkA6jGtcrMVknMaYaOAQi0Uw2mHpuXlv5qZmkKAnvtLb0dakP
sGd/N3uVZZQrOeJ1WDJrF1PuK+sWqZhln/bFwUoydAKRi13NxJ9/VS0gDLr3WZkHaz1rYXToajd/
MhLjKyKe2bYMAuJ0uqA4y8L1x/Y0uHeyMjVV1a1ujYYSaEurRmJp7KphB9Dw1c8rkgm9Wl94uqNc
WiEYwmlAcJen0JYszfhgL6s8MBeDC3wyajv2DXCTvSDQ9vu5R+mS44v4U6fDqLQt90s7BDzokhJO
fE9eRje0PcyIwvsCJuiLVvb1k2lMyYGpkrYG8Tx8SZgep4b3xWSnjpPaUiUWVtcezdn9LvuxDuDx
TdrJw0jGI+cRnclzN7KuSDJ1fDI1W/tMRinanYSI7OXSURYZS6HQKXlMidWkLKKKtE+1rRAIzx0X
0nA5O+fSs1dyEerGQq4tD5aa36p3TRKrd0Xjf6qjQNvLmixkY5z4i4HcuPPNbui6eepKY66QqlQb
79Wejfls+9G06FVEBWcgc2tPH92trGaK9YKq8xI1VjQxBLbG1OKQT00PT/IqmcOsWcjLIHCTZnFr
Ut2WRUutERlOlw+OPy+R/VuYre1Bc5zHUyyKgF2YfFUbw7tT2N1WNqC+5SN9EhVvtpmTcVjWYcPf
eiB6SF6GArsTC1EL8cA5XQtB8rnWr04dR24aWl8AsUTMtIyKbuC5aSw/QweNUbjUClvF6LnO+q4V
2j0N4fI81WNj12a6/qL2/s9W0HfxYRpQhmOe4C7IpQu+zk6yrWPT/AFhf9/EHZt8QBpYPvp7u3GK
e7mRn+rVvFCDPDzKaqCF4bpSQZO5ifPSjDP6SMn82fbdcpO2I5uPnlO/C3tR6dNnUmbBsvIV5nhn
WREhdSjUMXo33QSYsdc8dxMUyCzqv0uzmw3htjTGhZXtbNZoB8jdkJrFlflndVLGQcgX0ny9vLqH
hFshHQ4893efv8a5emvIC+SL25iB5zw45EFs69wZTkpQDAjeI2VlDdpdh5a5iZgvNtmaqONwkkVR
58/KGDjbpIlt/yxtoEGIodHLeiF7EGQSsT0tRq3yOdlpnP+UiL+i9U1OUpkOm+R3Mhd/QGdeyFYr
ij8Vjdrt5lbTyWoQPaKw5SSotCOy9H47yiwwkD42AWZfWMYmCWjLnglNySSkbjnE2Cp1Ym9KeGbQ
rnVNXQVB+6Ms2cpX0gqdQPJeyKyof4q983/lqht+NkgB+KtNEDL+anBzh+TX2zDSW6rEX4Xj/xz/
34a52a7y8b975BZkFX67vJtIvJtIyENL79t7tUL9MTBzY6EpTbVij6G4R2Esv3fEFfEFJDDZd9Ii
izlERa4ebOeDq5e2E+uh3bXL7xHGasq4jfndWvaUQ5uu2l8m9rKkycz6EMULy2QbOQrjzRxbgbfQ
eK6eS3dYa7Iq+2VlWnCcqZobNSBtnDS/vjtFRITe3pl8dfJ9HW74c7+9NXht1x8bNh2vb8NUhQiY
skLI2XnI2HbqPDZKdatyH9LGM8/EvRxkmypMxeAA6jAmZkeiKhvashvWteZ5Kz1mHr5kBecvGtqF
GrRz9eGPemcD7znJUbgrdA+o2dzaif1r91Bdzo6b7Nyosy6tVaQ8XzOOQLVGJUQHssElnk3rIq/c
oDb2Qds+Xf1kl2BI/8n9fN5l/DPY+KaHw09i1zZGtLDFqNLvNpSIC52csjhcX1KDlRGRlbUaxGnj
0HcBKXhluZNVtM4RArZIRZJVNwP1UXdPCAa4R/QlnGvxV1U2SFvvxdGmnMIY8iCxf0Y8pAv0beoH
NObqhyjmzMssdTK+hqnmY6Ygz+SjTTrzFGxX6QCtQ1aln+zbxsw9TDaYr33/Gq9pwnZbNuRia6ie
H82i/1l4nXMcmDSQAg9piWSqXw1CsrxCCAEcpxU3Rb2BXQ5zAsxgpVXBSo7w4VIOK71liw9BhB8a
0kizingU4ptIYpYZmvBt7J1ImWaTbbBQSy+HTF1d62Shuqer1+QFECzs8OuHFkt2KkR/qOcsv8kT
ZBqeMl8xa185zmQVMr+isJJSQYaZUz+APrp2SMYyOkXkuUKfNw5xlm4C9jh3sUNa1VxW1oEzW3sX
mMOjYgxkWUNFXhhz325YQE2fE3YRyD+d3vUAJgLfkHZTp/3Vntv1fLUPmf7BLv1nwkmu/mbaKWdU
FUGyjOCThqq61EJdN01YHrflFB1mob07OEgLaAjobRohtmuwcNnxiwpXsjUAzXry7YQHlOhb5ZN9
ryrRrhO+SB+4BzfwX0GYzg+N3RuLpobaAwtuAbHb+GJoHfIYQR+BMzdJcdUbfZHGXnLpozJ9QnHp
roIm/okwq3xjB40CYM0rP3lkMrN/VJLsh0Y7B/6oJmZnUjTrM+hqBIQqRIAGt76aAjsEUMRJfn3W
aoW9tIzwbOksfWSDrMqidMhj9wMUeYJQMF9ujvJKEUjnYvh2G16a5SA32xBGnzvnUzoW86Y2mkDb
VLNN0qLCcm2FEGm15D7aMI0STVacVKexM7iLZ16cbthAyhb/0YtYqvhgeMbqOogc7+pkJv2bphj1
Ljbi6HIr7IIo6mFa3izgkaILHEu0EubIemZLMthL281FXjWlOy99TVNWtwZtcunGrmmwtfqMvEPx
YlejvCxqIjugN62M1Pz4LgyHrbiu7L64dTIcAn/qD57q/CykTVZlw636wSWulHTxof57GGX2zaWP
rNZStt46/9exHPHCSluGOzSb96A95m00OuGiFgitFrI/KAC3XJWKZxzz0AO9JVFbCdCoc8L5znKy
IjZ7/XpSUbmkj1rwR5lm/ShdwA9EkJUQYAqC0tqNqeMwe6yVT8Og7cmcg8athiOHX4JdLuzVXH03
EkgdURzql7I1D03YbQalP8SNVXwNM7fhKWkoL1FsVquxUYZ7W7WirQNb4+giPbHs0qlE2k4Hft+2
X7LGiV+MUnHuCxKJc3BvLz7nMc9FcJBNsgD9QEiz2qAbiDfzioemMRdo7n6r0Ap+Tgyd56ehLGXN
Qszo2Rn5kblJt5qYa68cY2ErUfIUhF3/lIxZvHIzv92mmd0/qUURn7kDvspGWYyB/9lltniSNXAc
zrYxyd2MVbaFlgzmisE8J/w52Nyk3ZaN4PPUtRz4zQVzGAHx6SFkE3MiqpBP1k6rb6sUGlAUKQMP
4V9KPFIYR0sbwM4W8aW3hqopvyDz4oBYZhdAyUJOmcbkXkZaEWV4V7VZci+DsERbI2qyLYjju0ZN
1cXUMutwrLbkuDBRF8Tql49OYRaPzKVJlsjnfCurssEoyBOOY+ciTY3V1ye9dZ6v/qJToAi51IBF
Tzr1cboczPZr7AXdUbpwkuHetbO9vHXQ1HapcpM8NZq5SBwmwUkZ9Rao4NTfe5lyF9eBwmKJwM8L
kmX9JRsazv/VlKQVH5Tn1nDIWUCjqN76vmbwIfrNsrJCjsjEwzTVE9jGMbI/oiYL2VgIj5vb/26b
elT4xobk3kRZF7YLnZA1tQtuZD3FmXscx7C6Q6OkWqLSmn37vz0yxhj/HKPTKjRJjCLYVUnaPjWT
8u7zHk+FqNV5F+7mYdSWimI2T0Yxtk9J+q6bafIoLRYaIygZWsNGtkWT51zMEU5S0LQPaawT1lyZ
F9amKHNnff914JEdWkr83jqesWk8I9oXiWpfOm4G9uD6x5rHXE26Lpfj7ClrtyQAEtV3FxzmjNjS
3OovE+ila1Xvbf2l633nQ/XWKp3/rW/O3t8O5m026+1JFp4K+YCHbgHK8ZdNXqkdxAu2gn1OQXIR
4DllyOqqkCVXV2MnoknjztlltjEf5hI6toSydygg8UxynnttVnZT3xGqn+vRJ7UylkA/w68EThIO
FrkvuhMjkVgSg5P0gF2N6GINin5JIMiQ3MTP5JQF5fraaMets7cD9S0kpYGjHv+1aLhFePbcbXsE
bFaFNxvPVWg2R44/+oWs6sDB76MmQaSnVrqlYbxpetk9ybYawEKiVOFF1rRyKpfuZY64ld/DwHGP
U6IkSwIAkBeZ7OncV7OxRG4p/OoYzoaZkvXWtyVUER1Clj0p4WspBMGEg+yZCGGSeoToJHsytY6+
zpW1ySfHehuGodz2yToMQH/PRAzX/0QVOodTqymvdj98ra06uZM1VX9tulZ9IaSue+Bw7ZymBcrf
nc9Jpp4GS1nV8yHbEgpsr4nTe8/Ij99XtZ3PRNkr864k6lpP2RpSRWGFI8yp31djBimDxcCwkQ2y
0MrUvvo5AD+OQMOWt/5pwyEK8kddAwHCDzdOjorW6HasjOspuXidqnPHTLVHSM3DMikblw99DhaN
U5vguIxxWbpBcbS7qnKvl5lfFkfNtdiCdkqIjMq3zoDOzYZbgdTQSBj4xFOqMAZkcbp2eNJ9oRme
mfG31PeXbD12P7K4vzeBUX2aJ34wplGV962XlLt+sNkj1DL9YsSVugo1Duxhdn+RnSZ3X0Ih+u5Y
Q7YI1bx+yXuE1mvH7xd1gAI454M9RFF+c81k1rs2sbtn9iSE1hix7bK1LsKAQx7zm2x0isB74oOR
TbJA7vwV/W7vLGuG3bhLwx2IOBNDgy7+17FkY6XM7p9jRQiemIbmnU3RWY4V689Bmpkrue3WW12K
ulHU/tyv+1DvR8VdZh3EoUbMrVsd9scMD2YHK8J6TrXY2VR9nqxbMdfu4xr0rcIduBdVdTTmC7vW
nPtSU7RSfxqTB9lRDuZY5R4Fj4FnHu0IBFVka2XeUY6lGuO/v1LwUgYRjx4j8K9FoLcWoaNhEm26
vukWssXrq5/Nsnr1UbNG2xPnsb91jktWFgH8oIU2GdxGa2LcjrqNthlhrJwFptxfhckX2HM11KYI
WSYur95ZRHCtosWHGUSe6mqfLDUkzLjt/M0QFNNnY4Y99cvcVZB2pVl1/tX8h7ccJBd7en94S3MY
x/94BWzjUXX7HSsna5tAo382p+Bbb9fTNyAhjwoAoldTjy2SqyyVzM2a5U83zwvpAWZxM/Qe2Zx+
WBLQ3r0ZsTYuDU7gz8wmIa+qSlucZb0jbnwQXChv+MbUGtmuwvyRB+UFXRn306DXqB1V7Go77Kdu
azg7B6fplFPfe/p6LobmGbD5AFeuGb8VtSFuPOYPNoa2UIcXXe7Nzz2BLfBJVGK8xKdm1YR7/Isd
DbVza5bqc+DCgh0s66d/hFDUzf9mF/698Pcd/OX48gP90//2ugHj/OUv38+f/v8yvnz/tXj/zlSs
Rw5Qng3P+h4a3fCtgwI9Jyn6MO6CTLoI4L+V79gy0L+hn/7PGJvOAchtz4TTsnbQg+KN7/rTZ3ht
oNhq5c3RYR5Xwo548fQZIs/S/G3PSbS72oX/7Jr9jt2TdpEhuHJszKSuF2mm2MdqMBwEPHp9JVtk
IRtuVXlVNwZd/mou4u7QheO4u9knbbDYKQvVJ2Sd4TJlif6p7JsXl1PVH/B2M8WBN9bNw25Eo2Y5
gmHZpKVXg/ajQE+rPsmqvJKFMnBcHphtAwmFR5JCilY5t2dZJKXXniNRyKpvjdYSxEu7utlqs2Mf
W9YDZY43hhnMC9lPdpENUwlVlpzOGry/o37qZwOptzp4KVwrOvWDo13tUwziZExt5DRVFElYG5iX
fgD/kqTZoXI6VNRTorm2Xo5wN+x25cRGL3lzDqnIsyH4d/n8NEYsb7yC5ZYzPaEOMj+5aBeQUtoj
vihspN1MCLsy4Yhs0vxs/Z7ktumpHT0QuIRlQD726moZjC4ZBal+ka12JPKsiBJba0Y4P3WAuMRq
mMlkuzRUw3uPw+lNg0v4I03uHUiGwcK2iY+YRZ4gWP11lzJv0QvCDnq1+6yT4TZsUZ4LLyCgxBLT
GJDyhcQ17lQnJDJAA+ymVuVB1ka2Ru7kVXXX9NV4vVZ4xq4sPeUzGwkEIoefrKEsIPW8IjPxXOfl
WGzrfmLKDFBvyeHkeLZI28phQUH6MfqvflMsx3Iy4d2WyjpQs+iQaMP82FgxyFnAcrtRtby124bN
xh1RjNWUYHxtEwF8bPNwr8fd+Dq5sbZgAZijw0DrXCU8URDAM7NoRKWk4onxu0AE8meV9VF8ULwK
Hj0soAtpUP1L43RL5iKcmsQat40kQBNHVMmzB3rX56t4NPgvGY6gaxbEErMFv7bLRn8vFaEh3iTe
HQdu9dEkugRtKKUnXzIMNwzeLqqW7IjcdfUHWTC5vzNUDZRhALvsagc7YCrlfUPk9kORkpgS6TPY
7V9dzKga2DcM32+mGUjnTjXY0L4NwzkpwjY8Ga9dG8CUy3Tu8pXmI4RcE4xzTmbdeAPFXwVq+1ZY
enBxgXkupFlNdBQ0TPtdg2rJeb+7QYKduKmEDcWVootwZTXf10ntKasurlkjFbm5mXstu3OTIL8W
GVInCEODwLYJRbkURFZuVQMdNqvpprss6G2ybzTnM4jmTWkGxfdiaN+LWhtfTUcd1ooeNycU3oZT
0RbVatC79rmvMn/FEXm0a7RofmV/gTCaoCb5YtCm19DtPivEmpAmSE0NLOY32fBk5q35rBI7xZ93
fs1R5rkPZ+9ROlXiK0POg7ZwIkjLet5tFXVMNpUJv4/cl/HF6L2TwnP3i+3CwTRGgnOiCNVJUjLh
0o1D+6WaSKErnNR9GCGLHQeNOICJSO0vFZtvhueUb5D3013gBNG2aa32kzgykg6o9MLAnfL+UPe6
/qRH1WvHvus2YC9gVwvwa+tp2rOIONoktRMdEP0lCRKY1RKxL/3rqPyodGX6h4BS7n7kiz+GnhPt
jDIydm7jqw9tANsb8Nj8D/FDALSUb3XgpsTdNPp94CBb3fQOkrOEOuRFEx89QZCWhT/N6onYn2wz
idCKm+165QKZdlu+UNcWSziGGh+xY5gYnd/j8NnYCKEir1aV+XgIZoetxb8vZV0WummOB5U0kv90
UltF5dg5GMaDFVeMQgBjSIwQqASVIDMj0vpLUEfWQ1mP/X3sfYlNA1n1NAvzUzD5j7LN8VrrISx7
dVfnxKQOpBTEy8QKzXVf2BpnWKIeQJldcmsuwL7h7pkwHkt3m1VQ/qZS13ZzzZE0yewO82CNE59m
Jv4bAcu+u2+aiLB/dbjIGsDb7r60XXaY80RfS5ssBE8BrQLtgpAJQ0lb6+vvmaa0h6uH9a5nwYEd
ihmWaE/uVkGsBdoxIv6x0p0HTu/ju1T1EJkJ3YfMqJyHPLPaA5ra0UJWA2fU71BTZAuvd+cvjTYc
Rp1IF8VL5l2rmOaGSYf6iQBE8KfKvhmVB3ae+ofRqZKDa+neIvCDH2aZiCmf0LC2nuyKuUnLudli
hKD8oidxumr8quH1U4QAiBI8Ow0TFschZV3NavfYhWrDiW3R3/lCrgBE7PTUdUQJTqaSvQcBss2O
A6jOtqELkOf9UPpN8hUVv2DRZybCHgNItcRtdMQgYkIznD57BheLFlYXOw8dG3/raST8kLRxbdNW
DdkYBB7s7Fw3jj2T3n3Q8zG6qrhHqHa7M+chOZP+za3IHpM7pBZ5LLIKeJiEmEkVlPMT8mYq2yMI
so2Oa8FeGbV39BMSMg75UTuAbNvQqf4x1Wlf5gLC71tkDHczEgdZOC3sXnNeZht53KirWVQHNRnS
erLymqB+JwIJZQijAD5sOPV7mS5YCwXvk2oXJ1Ai6VJ6pQ4530bqIjsiOoF8WblpDhZVb/qL1fg1
v2m7Rgq1Ul7d0CMp0mN3otD7JytQlup0Cq1Ln5YRmjVjftCRUPpmlPk/lmrFn1Ttfwg7ryW3kbRN
38ofc7yIBRJ+Y2cP6F2RLF+lE4TUqob3Hle/D5I9Kkkz0dMHaKQDVQSRyPy+1wBfDCMHX1nNIu+a
JBNAWQupi9SvztKuRyDab1tOWegLta+7izPTyCSTVjJuwWJ2yOF3D85Mx5VVfeyjzpJ04uA6SfE4
wV08YDLdLcoq7nYDmLgN9kjqJW7CEP0K7SxLIGUBpswHlAubbYw+MW9I34jWpd6LhVKk1gNyLGIx
Dpb3pWvLCy4Qjr/gVWvNgrZ86l2YxTBHyizcZHrOm7LXYwVwVIKnq4hsiBmNfUeYSp9WPoQr1ont
6VYsO09sGhNBJoe0NLchijZOrKnqQY1rfLaQGV0kwivv5CGdkzcV3/xwq4yzHeo1xkk2qqmB+ggx
snVpYuaROKBCGsOPzomebiwF6fsRHBiPcW5co87Vr0HelWcIhqi6/quqns8aFCa9YbSPn/VDrBhL
q+6KjRbGPjrRGHbubpdjRgS7M5q3S8kLYznanuqq/1OrJ7T1hyD/SM917zQfSmy2C8Mpx0enmlz+
UqM/sLN1V32Tf2MFYOGiQQq5U7OATBgUO1n8bLgVSV7Fbp3d/VY/GK26itDVXslun4c8J4RhZFdZ
Yzhp4ayGUWuXwnCz9eAdVOF3D/IQOHy1nujUvSyiVK6h+IsSz1B3Dwq/wgdkLrOt7zi4y8+jZB1q
mrDXtcg9yH59A/ElnrzNbcDcLRdBtqknb1zJUX1ldA9Vpb5gSZqfZNXg4DXb1dFZDgK7l+M2EuwK
MhRnrScQN2o4V+pVTzAWWX5mT/Gu+Km/MSzdPxBW1h60CXlX2WOw629Et9THWnWqfWXW/cZr8ApW
82hf54WpY/IivHPZwPdvXfOEKgkSrngJrExjFqnCmnCFDGy1J27pvFm8XMLCNl6CUItOPRi0ZeFZ
zpse1EyFahWxy87NF9PD/iR1gmWTg5jXNCfe16muncCnhdsoivpL3jTFGrVR9YFovbU06jp6KctQ
Q18mRZfeGr8oGEL8UXfRvoh1nXebM25Db/LglXBoAyZnNxsFuxui8ZaHsH4yvntm4iybyZ2OZdzZ
z2FirYNioh79la02oZtqZvrwngmi0h2yrh6RCFzIdVIg8/AxBxYWFENxaYupuveC/qscXjjCWqUm
suyC7HUcpncEm/W96wI1b4uhO+u2na0D3HafzFIzobBm4dfawj1abnmqfh92vfUnIgfPphXn72Ge
l0u11sRDNoz+Rl6xZ+txu6KNbutZSXvMpwYrfyqHwQTar4VfzaC7E7FgE8UVM1AV3zUyXuMfs/eM
LgLn3Qp17kdv6Sc9DYzHoAeG0Sf2e68DZVFQH9gbqEg/qn7CLhKBgqlQMwy9shuKzs+M9sjM0S4l
ig5Ua7scs2+eU4YYUHnOstIqsfNdin2XIJbU97gmE68BQ90Y21DBIly2DjE7tABI9lK26iWkdhtq
Id5+5lFxhbNCs9j/lgRrXv7at7LVGky7UvVkhnVyGRUjm6lqw9OMMCtysa9qa3xmr18cfBEFawks
+7U+nOslEO3X+oL1wn+ql/2VoajISKbmTk0if5O6WoAFvR49B52ubNsY/QPbi+LnXijFwRKYX8rW
XEsU9h0jb6S51XUFbupDcjdpcxKnqb9JuIehdMmh75Ep+ER/yDrynaTjf6A/lMFIDrJOAkRkQ22S
F6gBh9o6QscuDm13zqSTRlYi8V46zOy1sLA8Kd4bHK9fqllAnyAgCmdz1+TDjDdtDqpRRgqMsTXO
8kzMZwj6XwZlSg6y6rM+z6xm2/8YJRtIiP811GvMn0aJYPpeTbWxE5oWXdo0tlc5dJ+VWaCyLuvk
wYfasBOFi6sVJJ5LXXUtC1y4f/C8jGU3xR1/4Y8huINt3bJ1jrd+8lqeB2mymYkrP1Uqqmet7Am8
Q2vWobLqjLzaVQjdLhK3DjDcnD8h5hPkteV1bqPnTzCKzl6lnkbcSW/de2vSYNppQ/Xd1T+KPBq+
mUWmL/ka0gupZfMQYBC2EdjtXgItNvFIq+21krrsLLUue7HUDnZOKdrdMBczs0J6OXaqg2xFzKED
yhT0p1ENsxezTb+4UW+d4XRnL0bEVp6n6tAE/GzUhE+tJ7V4B8OHvFFgROdIcdNHmEMXWW86eQ5C
A9LwhKPSu90Xq9G1shds341j0Yd/DfdSJMZCVNTPupX8x+E+oJZ3a8pvwxFhN46+7YqlneqgMfTQ
W8Yu0Z5YH9kLOG30WrdvLqJGz01VK1c/IZGeOtFrqwfOgRBPg6dNEb8O7Fo3ql2DluKeLFzFqrdi
9HCY06vgPDS4sw/oQ+/qEYskxR+7VRMU5ssUWn8WCe4UZXIPNZkl9kzCgK+xiKz87OjGcJJOu9KP
d67i944dh/kvi94fVVWJZ2GfRh4Q1qrdV0n5EKFOrW7hBDQ/FfGOafdYRT2UrZqfg7iCYei56Uo3
DBQQ50Oatl8S5FL2Y1diHDg2UXrRUBxfRrbdbmRR9lPnhnQUJBErPbtdoBqqlasnoPA6fXwaPKII
kV6/4UBYkiEfzRVopDmggOA2mtzJ3cBL7cVskkVsxs2boVvqwRscZSlH+b5ol6mJTbRsVd9G5P3e
CLSEpzTBSQ2Od8PqPUpXY+0VhzpUrRVhzWDTJbzB0RjoLHiM7MBs43aaI9RdA8g9gR8iStKR/Y+D
Ot3rs0zOirW3s2j6ivc7GmVLoo/Rs9PEILPwSv1Ia5B6nvU9AoZA2NieHvUMG9phMPyjYcJnQyoi
XCs2nHuzyvErmgg3k01HH9H81jMLkxr0kbbENmE7eIW9h7ttnevQLVfumIi3SpgX+UFGGOxiuJBY
w/EiLdQJqEHuRRd5ZtXld0UJbBKBv9SXVeNiYI+7eEroczcobDg71exOnVX3J3nWZtFfZ3ZvKkc1
BCpOh8/q37rijt7fWttu1lWxCgKTMWmzuA3SnYuV1S1t1nOD7koRvcnGYoaL5OFiTJzkSSa/bMX4
ylIpu5NN+AdkK4G/xVY2sgRJbtcqQ1c5pAPp5CAW/hUTO3OFURPQphA2u6zz5jPi7mtFFaSLcSm8
1ZeeqHcd2duF7PE5IAmRlnLtoQSl+a+LhCn/FCdE5Gf+GFkvR8WdY6zcGDty2fDT1flA4xJGanHP
VqJ9rjPnLhw7kCBzydHSZ0UN3bMs2XX+3UtnTY4x7Z5tHN3xmiymkzkXC/DMi9JweqATjFQRrVkK
3+0ObT11z3EXjMsUn7y9HEvEG2vJyJh2cuygMmGPfWBsb/8GDYURr8M1QY51SHJtWl1NNrK1jz0T
6OPsr1diwVmlFhaKXV+8eFa0m1Rhf7EMxVolgB8gDwXFE/zB660eVY5VzH7+pA5Z8+AY4qusl9cJ
xxp1TreZrlYG97prJufL0Boas21TXYIwds+WMC3CEBoagk06rOoBW8nSCforLMz+qsz0/IrX5KS6
QM5+1JvCDFYkLk1WaPSQDb6pYVaRocAyV/mFqrgIu46XDLOSo6xLjThaMGOaq3LfRIC/NVbx69IV
4z4msfnU59N9U/X4BDXEAke77p4sGzIiDgGnfi7dqgLUTCo0Z2Upgq+Gl3nSH2Vx9KJs7SfBuPFi
MIhO21qbTDJ31MBrF8V8inn8xqi6YF7CUNfO7B4NXG+xaqIAEM6Mw9WmeJu60yErbOW9YUo1U1bk
bK13iIzy6wIR+d6k7g4TtfyZl0R9RCF2dtilHo2gP0Zcb1Tt0eyzPFiN16AstWPIMvuow5NxWiLk
gkl7YfZD9ZApmbsLxmjYDlEyPqVi+IPQv/VHZDGPoJfwmhdGsnFAXhwIpodXJHCRk7Fi6w8ne7DU
of3WCCx+bc9Kzq4GKKCuQb0qdmoc0UaoFx7rHqY5ivLgxb1xnAMzwP3nyp9OXVmrt2W6IT+M5uPc
3phavHTnrSbL+yWGBN6J+LXhrHpbDVehotirNm3sMw7eLXueiKclKMpdp+s2+BoafLMGMNqZAyRF
JuudrCSj5dyazSCAbOJa3WJAqWvVauidqLo1PeCda25nYyksvMYmZTYePjB3qbBpiKYH32XDicjK
WZbkALKH6mqYt6qqUrQpC9t2WSZ1dZVdPN5h+ynXrIWOGvCDOR98gfiGn8XuXhb1zk/OgbqD8XyF
ck9Yv3oxUV/wFxDnH1T+ye+BH8fYJYX5owp3Za2mWAwUqLLsbW8K9uyW/HPihvghEXt5DPxSWfDg
N1+6MvnrioIcyL+uWKObtXWnTF1jFSp2hhajaVFV3htCzB+VpVfXACYBdo/ui6wedZXwSjq5W2fu
Vdj61hSh9sRue8L0XZjca+o79HFXA1juA85U9VuWruT/w+TUD5bOlhc6nZ0XcLGT4eci7pbKgiSU
tUzHCaOl3qhOkQLhdDPOp91sBSQPtVbaeIfQp0AApVnIys8+Osq9W7NI1WWYEXaUzsCaGHdZQ6Iq
4plcmGA0n0c7EeSBJnjAfu6v+6pxXhpr/gXlrxiLuWe/D/+8lQBt7mpWe6vAaPPXsUwbplYv2/ue
Eq4cz+s2SgnuWrg4daUdbyqv77b8ZPO3DNGTdg7cGlBgVnERY/+JEO296dvxAmuz6WsLkpQ3WJrc
izhOSJ/6sBV/SDXKMym4eFNlvLWw0WaV620++3VRny5DK9WXGd58fZv113E+JKVDHN0vPtoUDRBZ
kvW6H8IiLUfWougv37q5SVVeCvNN9vqsbkYWOKbI091nQ1kQwIpsAIzyavLzarXTwLvqWfy16P21
wdRwTuoBn6t2DB8ysDxLYYFCHSsADH2Ql180rXnB9DL8yHSyoaJl1nW1bdZqBVtAwz8Ip8ZUSjE/
9DHQ39xyDIjgpMOT6ONhlRWlce2QgNmIOqrvWgGjRPTGTOjsu9UnXr4LhnbpFC4UPRJmZFj6oL6T
zTV8UJxh+o+aDeK2JByMFE8eYxOX30+thY+OBowrUwpi77HA/A2jSe522Bxa8HhvMPNk94g4yz7u
6mBZ1X2+Y5ZCdrGOjFUwT7jy0DRREdzKsVll1UKvYZL/43/+9//7v38M/8f/yK+EUvw8+5+sTa95
mDX1P/9hOf/4n+JWvf/+z38YtsZqk/ywq6uusE3NUGn/4+tDCOjwn//Q/pfDyrj3cLT9lmisboaM
+UkeTAdpRaHUez+vhjvF1I1+peXacKfl0bl2s2b/2VfWq4V45odK7N7xuC9mqUI8G+wnPFGSHQnk
ZCWLrWaKY4X5Dl85rSATvIvuRSdZ6mvPfoL2Dt7o1qqzskTy8iIbcjFArSpzdM0chLqMLlm3jV68
+U7o7J0paVayiNZgtqycNDoNRlG8tSsQ1elbrJMMSiYtWcpOatx1K5dQ6N7IwufMyc5TM1RXzfCK
nevn3ULTc+jjsjIrHehqgXeSJUKq1bXSlHGd1W68csq0uuZ29/Xv74v83n+/Lw4yn45jaMKxbfHr
fRkL1FAIzTbfGpRzwNTl98VYdfe9kj9LU3g9A1OUTaa1kRbzUae+yF7sJhI20+wIfC37KGbOjDyY
ndbi6RN/AM2r7rnl1Edxe/jRy5wjJT+qVN8yUOVV22XhR8NLgm7F5JEukCWwwZBRwpegSdqHbHIg
89LHV7z6HJkGUZHrf/ky9N9/pLouVM1wNVU3NHh4xq9fxlB5aeP3tvl18Ly1Pqtha/OB/VPL4o0z
E4kiD4TBvypLZwhWFUmOn+pk75Yc/zHOFQPO+DxaluVZMCAOrE4pIcRJRyCqaTfEMBIWAlZ8roIk
uR26IYtQPZcVkGNVFTkFesmyX7lgw/3uKMfI+lsXEsHPqJL46CLUmrrIzQxWgo5d6d9/T5b9+/fE
Xs0RwtUdTWiOrs4P+08PswAcOnVsqb9NVd1sNKNNNwZr6D3h3uQ56vOLY0Tq18xJSUS1ZkjcP4gu
gZsoC9lQOMYzGsTeI7Ts6NCl7riOhxI7wqp5xKQVa88pCR66Jkr2t2Iwp1hknkUlcL1tlQiDniBp
4ar+aJG5mBHd+7jH0u0zMyPPhKLbd59j5ajPi/7UmfHyc2WPz3pvAPaLxCLzApCXY5GN/tGGkZ/f
yoGO3Sff1la2WnOXz34ICQa3Ea4c8dmcRGlmLXtd+P9lthVink5/faxd3dZ0U9hzkMHRrV/vUK1q
NbrvkOA7JSw3faq6uCyhk+S4EE8Jx7B/x0LuHHlVdyoaFzGDLm/e7FqERz3psvvQjLJ7LcElNeld
Yy/rbocOhowfFBi3zv1kHSLAKTGert3KYjta2X1fCIdgc9JsRvnhnleQ/M7Lbg11xkMuBDp3bOhZ
sxgqBf1qPea0hHlAKNmpl7GtFSc3KeAL/XTaIMy8iybv6qk1rIAo4xvvE3PHHGadpqGMt0Ovh5c8
SsQaeG1/HzFzrDCsjJ/8jlAe0QzvRSl6qHjDpLwnQfBNUQHpK8I5ocs9PcFZe6gMrdlNAMgIB7fx
VRATvsozOEXfuQAKlj+q8gYxyKhJXwx3GpzbgKL0YbCm4Gc/xzcd9EuPcGWoMGvlszDeZOVl/JXw
EwRuGzEqXy3tpWH2+CELE3r0fBbbE5L28rSeQvdWKYsA8o1D86cZkyP3l2Da4zlsmqzdJgDqLQ9+
vDOcUdmTBI5R+lZqfak5AVYJiA2csArwTonSdEfi8ggFUJL1ll+x1/jpFPD3GtX66fDZJ3dZ3K5k
2RLWt8jw662XN/tQLYLnQG2LlUmO4pRPhnN2yaMv9Tkp0Kaz8WZivvEqzjdkWY09xuXkkb2WvG5l
jTc6g2QwDJ6PlaED5XUmPIydSzy6BpYlGwEpR5e+QhfB9KZiaVTpuBjVCJuwubPeuKSjs/CLrdvN
aXJ79Qyq9K9DlmHUQ0zA3rKfn8Si7lL1HGnAF5G338h+lvahjk1wsZvYuRszLOwHzwq+uD3smHg0
2ZZ1tXm1B/Tu3FwPv1RdDkHLcxJwRIbySDrubHSe90zsqlu40YFc2nhWvEr11x0em6R/gdu5ZXHR
FfgVSPdiMZ5O5VHWZWBe0QTVigsRnee+QGOjYqfur9kKEwADA7sbEXP214XJ4lbJwI/IcXKIPHOD
CMJRwl/zea3JQTg/4WFZJ0HCFxuBwVsbkxesbLYVa60RrHBQ1z/DBsmPpldZl9oW1mWMQB3+/ZtD
Lid+mZd0y9Zdx7QcVxOGI5eJP705zDLC3Vixiq+KEWVLm6jQNi8LvEUBMr13Jgp26Nq95I7THokn
o18w1zsRSolqYU6XZFK8q28a3/vCGvGpZf/CcqI+mGJQX6OyWMj6wNPDHdHQYiOLWoZFKAiOJ6J2
+skIhup22VIrWJA3anqezCDdJELrMV5Iwo1wfIc5JbZfe+SN4hkU+1t96i+Nos2/+GPsrHuMgfYJ
uouvoZrfAMYRWqW3etzM29eEeLIE+v7WP6NeAobdUInQcTiGlZM/znnJVZGFxkYWlbHJL7BSdzHx
rgLhZQHDO+jyfdTmxSMG2WRYmvpjHBVt/fd3y/m39zzvEJtEmMn9MgVpjF/fIlVZ6w5ZzOBrF7Q4
QWv562TV3n2Ulva5z6t+0Zht/z60AfgB37VgKzvaMxo5Gyyx+3ezG5Kt04pwaxpps64DkC46+JKj
Nh8cMmtHWZRnsi4wBbka2z5EIs6uvMeRdFFZcJV4IV8RC8QuduCh6Uu1OHna2J8KzDKem9G8BFU0
XRAlyp9dYX6Q72juZCmYg5RNEdRHWUzbsF9Wrt3vq3lk6bNV8yfd3srWENz4Wk+reuO7Ij0EM+QM
DGR76mY+kTVrx7fLpu7rE6g9oJayRrZ99ip7gYy4w24hq1GaaqP+O5OZNef3UmGRHyO2+cD8XOzi
qCaYkqiEMGKVrnrczV3rxt/ZHuTM2h3tOxspt2lhGrl9l1fGucrNcV/ODbJV1muNZf+XGy9v7M+P
qSBGaWqqrasGmzXt9wVejxR117u+/mUUfrXKrQJEran0t0PMDx41EvclryJrw5YiurNKx7pPJ4R3
bQQWZYk8eHIxOwM4KFvg2VSqW+eeES6yGlzN2CNlJg9oRWVnx2ZO8xtDYZGF57iD6hShluHcsdTb
//2P2vh9kS9MXeXnrKswYXVd135bGsWGWTq6FmlfbM17rSE13zXMMj8dhh51PviOGguUyV6kiEvf
gRrpV0bmudcyFfkmZnuPkRIapGaWe4fSCa2DCoRm1yXTdOd1Q7UpsGa+Qj/rF70+Nsci1IjFG0W9
A3QNSiiZ1o6XensD/N5BnhVq1N3Osh9n/6n1s+6zH4m1+L9M1f/28AvTtYSjGY5uuvPm/bfNEAuT
iT37WH2J0vQjyy6E5727IYqsczhjeSQ+xxRpvELxyFx91smzuHXEScNg6zagRKNmIU+jaQYR6+W4
kReQnWUDSjZz9MM7jiStx7+g3h0KA2UwBmitOP3dDf4tT9WhnqWaxmTdEwMFdwBhVADogRsm6ost
dUzmOjtstbtbF1Bft6I+d/HRXFmgNTsiA1tn16pOn4RjGgdpNoQTcXb1VbPZmYjoQsCiKA+yb57G
t74peH9nYZZBu/OVYdNHoobu67Taoh3KO5DyzpdATbCndwDjESGx2cSab0bju1+s3m6WMBdQF9F6
51oliLGKuQGxIcLBeZBdQNb4l2LyEN2cG7KRtUvjjZiBm0F+1w7qHB6iIZqKVwNA5N8/JrZ8Dn6Z
Ayx2wy7AVtt2ACHqv0cGkKxMNLRsv1gDyPGyDgl+4S6wjpTefikNr1+ZdW3tgrmo9GC4Vb3J7mQr
r27ce4kKj4VpPmUsnWT1aIGd4uX2DTVQ+6XVwH84uaEuZaMrsGHxeFQ4zK1Ofh/0/RPuROXZLE37
zvRDsWxRVv4GzB1GlT6+TXUB6g/XlH0W+sVTpVSvskOnZPXCasfmHrnH+Bj4U7JOvEH52oQL2SEX
mbsq3GA8ekXm4hPv8eqfL42f3hPrW+uJVYy+G3QFNzJJvHRSi7Cf33N/kTnaqlpU34/zAfrPX3VV
ZlT38oBUys91svPnWCXq6lu/zzoRoZTEmuKXa/1+/dIGFcQ2SZA9f7Rt9RzACXlPdOyF4nLI9nmt
2G99hG58bb93DRy6pFMr1Jo8690usQOHssjCtANXgsEIImfUQ6+EmlBn1rXLBjSvE6ihrlvuu4LE
H0IhCY+J7mMXDd0/gj5Xjf2RhUcfvLh58+gIsC8ir19cCAJ3k9E4j8DZ9HXvIu4W4kb8OPpVh80d
vkcR0hVLFi4gzIf2IvsOEw5eSaV4sFbp62skw6p8Shay9XbIm6XhRtN9woboZA6avhU/hFKk3slv
8iefIisYaU9brJivn1VywG/jfyv+drkWRt+qNIW1kGOlzMrn9VIsxw5qgaVRbjfrrs/1q1loDQkO
Plafz4a5TraqhStuZ3/fL0czfOOq5Ni8GeNuSbi7PPVz71lvLePWQGxaO7kSIS9bnbm3PCsGH3AK
/WJyRJMOCWJiLQaKWo3u5SH3GsQMvDBdzmiaW11jGtPezma48NyvnQ9q08JvicXlc2hkt8pZTO2y
j0axRt3o2XDc8d5Wp3qp9V29lUV5GDKtXfSdk+67ppjuZZ2WAg9WID3JkqwvRnefO8V491nVmhH6
+W10zXSzuZrZh6eRKq4THI0ItY5v2Hp9kG/0r66iGQ+DFpyb0R7ezNLSQdOg3oRDys+9+piZBmrl
eUwLcPkwBpfRqKflMvHPHtJmD66qDI+1H7GLJmW49btpeBTlqJ9m/qHjdllJfBIPKHAuIAXp2+WK
AxmFl5MWPwreEejyj/dsA4tHdUjbtaX1Yi2LoxuH99lYLmXp1mMstaXhC2ULY5nQmc8eGWEvu9ro
nqEfQ9Gx+uuzHTaR9s40rL7eywZ5SHpgnxvX1Gctq75ayN6ypbHVuyApygfNRTy7bMz+LrYd7ey1
AJIAkZbfEgTIUmQdX/M0zbYZeoo7U82LZ6y/7mWHL6Hw7UNg10qIGh28Drcx7gbHGYipjMMFCmx6
hgywuPXQWMkcldg4ffaQ3fwiw0XNakAmG6rDYrly2B0HWJMP5jB/Z0l11HxE5IOUYmI13j7Len2N
WkOJsiaBCnvw0m86AjplbA3fMSoCWIyl5kM3+cjjpI218yJ1ZO517FuXhGfOtew/LJLKkl1xzbJ0
3PM+TlGseG1hemHSNyAAWOd/Hdy5+FlXpAa3cSZabkC4uYuAXO4bVn1LqRyQVja6eypAzKjM7Uug
8lqWigHTmDzYaSlORc+3PBU9is+oNn6ZnJmypCnDOVUJVRmYiQiDTSrI72XRaOUXeEOgjwI3h0vT
tu9Qc60kK79MgPy3Xj0VW1lMxKEYPOBhw1juptGoN3IwkpDLHJ7ba68oyDt58biW9UEd7ppIM5+L
Se0OSW+YK3kZrbLPakIYzMt6pANadCcT0zJgC3rDu4GN8aK0pUHRNN5j5P5F1ms+2G3w3dLYYHiL
h2MwdxeNou5cDPvWslehmhejtkj5goC+061CQbGzH95Hs0ECoFzE+K0t+9gxny21tRdDU09vjV/H
uD2F41cz8uGtV+K7HmU70iQ+IEzlzxxuZESg4lKyYw8WpLk3fZ5WH7Gf3itDp99PfpjBmDaHawZs
fglhwtvEsZi1fZXW242iyVnrDUG99qJkUaGfeHFNJfMWugZDsOIr3cSZj0p+9C4C1WWHVVbKnddr
yt1gowMWi/Ioqz7r5Znaez1/FAvO3xqMQFfWEx+2rQYLh64pvjhJiGyPoXjPY6YnIJpd5ermhX/P
DsdZ6FA4yMRSZ/l9djZFcE+K8hSpen/UB824qI1vXvALiWdZtrWskocUoA02LUN7IBVJZLZlyeCq
WvDcxwBugb7EoEja8BmlDvsSdyXzFY2WFw+Pvv6Rl2H4XKiiWjljiueROzR3w3woRIS8Q1btVC9r
7lTH5jCfyUbZrTT0YmlC4lvLut/6lcmA7aX1BGlHO1VCnY69m5YY6NTR0zSQBvcBX3yE+GY0hvfR
mUG48JCeIt/qT2sfxNhtEAS+chMl2sIEKn20BcKxGoy0DsFKvdspRnO9FVGVN05jjTrMwl4b8O2e
mwwDg6rgMYnMtHouIQquMQYLto5vlc+Zjpwls7qNWwxFURoYiTo5opdzMbRtexegJb2URaftygML
zOhWRFHRPcJLBH80d04nS70Thf89EU9ePKlfgYL/EQHRfB/q0lv4lWk/JZWoV7ljBfew//JN1A/q
3aCUA8HrUT0kIzcpsQokVvDzWVqqaK8wbOOdyn97SxubM6Q8c+VXo8Ymu/uuaUH/J4+GUiXJnxEr
u0WMNcJLGY7BuiqACP/pZCJdxVbCE6BGlnvqS7HDZpEHoDCsl6zM9EPhjeN1LpVNwTflB9kzKOBk
oWj6hIipmj7bvgEk2leqg2x1tQzNRXTtgcTTKrqhR+XOnTaySNY42vYE9NbTmKXP6FEZi7RV4pOb
18FFCO1PJsPuNQzSfFfAs1lbCFO++rmrEfYrVFRZaHW74CSCJn9oMmYQ00fYZq62S6M6wmaWE2r3
2qB3uy6GWt3KVn4sqNwnVQI+i0v2/aoCpvRiIKN3sXvjp8+FFJiu5Ri9HTYCe0ZL7eoHHMdyoMkl
ll2xFZ59pBZXTpXWr8ilv8JM4vcZ9Usy3u43Z/IAas2DTLgn2yEwsQqfBwUOSC0dW+PXKUhugyyn
XzpV4Xzz+xSBCjuqH/z5k1IR/PxJgODq16zyXy3FVz7Ssvvpk2D17ibFWjCXmqBE52S8TNHLQ5U2
m/+yyZtjHblM1t+y8qSHhKFaBM4AIP17nKfNvCJQVPgUdhToCH+28VFUmXhJRfQ++VF9QfhPvAR6
DIK1rp6GkqVPP3or2QkuNrbGQK1vQ4JmPEQGqCJZnAGTW1TodG4cl3AGpV+hTaLv5BWRiARlUcQk
n+bWMYwuMRY0V41d+YHoT3jOcy/bBQk+C6zWEP4wp/Dku0m+CCK2lHk4wC5NB5yxEutJ9vCHVzTf
ukfZHmA7wmc3Z1kKNV5F6agmh9ENXpzatRBM0dmNq9bWq3RlBhI6J7il0IPmYq1k0S6Oowi8EUU3
KQfkNV17J4tGY8EMLRpxDJzxkYn4RThW9mDHXfYQs+UAiUmEvit4FpZ+xMMbZulRtoIYae/+/g5q
+r+Fs8jwua5qEquxYAmZv4WzIpvZpKydnh3eMG4JEE46WcmJidFLEcdqMNOO7lpTNY5WlfGj4m+F
aOeRQLVG8+pl34TqRA9FlccPJSbWeyc2G9Jj/5+z8+qNG1uz9l8Z9D3PMG0GYM5ckBVZqirJki3L
N4SDzJwzf/33kHK3juWG+8MABsFUpXIFcu/3XetZMcZyG5aoDJh438iRtJ2Ksv8o99yYu0xrr0Fj
QVsp52Mqqf3HuR/mwyyQcYbA4T5WGuSNmRLYxdBJyEEf/vJw7CHt0Wr46QzLs5UdDlnbMqrzQDzJ
hwl59vrwppwLr6Q7TAAXp1WLnCLXs/omQ336aP34m7bdJCfLznV3PSsQAP0Uro6n9TlgItGsmzaS
FY/uSCXwVoUwd1sSvhBwebu87rIFmhhtBNq27lsXPlE8Ox267stDwTkrN3plPMqE6N4E5CseCi2D
97asve77u7Xfn2fG9o/ns/9ae/MsSWSLPdJpeojyXdNL/j4Oo8hlgjYvs7T5TsnCdCe6vti87guU
bt70naJt14etB3pdrVw9M/v96z5TWADTJrXaiWH+hg4cPGajCH55gXwUGmWsWQyQqpvIegf/vXCN
POye1F48oB8LEeFIW3ZgYJKt6qJVffPp99/vXxrZmsYcAUGGgQudsu16/D8aRrnBJCdS2/AJUE2U
eIZ5aLT8AYNX+2xY3V5MjfJJDizhhqqpXSuY+sc6nI09Zv/ipoB+7xQIBx0UVnzJl4UE1n9jJChB
1021aS+/f8na266JZtrC1ChuGpqlW7p4UzgzFDmIQrpSn+Zp3MT23CB9YKGnJZnPptkemCYnziD7
P/bJo0nEN3l2jprp/ZOZNyesfcjNFSxWtBEwT2XZ8BSg13cykcnnAWbYvTRlVyOTh6ey5gNSiZQ5
ZOEG23QZ5Op5amtKm6NOvnaRcpM3bEshNpEj69q6WE+kAz+QWxUV/yBB0Kw3Fyb+45ZpAFE2TB09
DQqVn5tHuOhRGORL/IDBBVOkVXFDfyZYgrxZNZdFpgbFjV/iOaeAfXyzf91cz3g9d92XigJWa6qT
9bc8yZvzXjdfH1vYGHdwNcUwYfXhnQbc/BQK+wnjADWQRp8IaDADsbP0hqPLKThB3RHn/O26C7XW
eORKOsOm5eD6JINMjFNjRfoBHN34Ti6rAZjGrYgLnlLq+W4GdQe1ZXnA+iSSX4UOsoDgtD4JDrPp
khAdtx4UTZds/XLQ10bJKaVGyJCT9nyyLNa1ttELB8xyt31zIM9gtTvriQY/FVdVAMnWXWmC00tm
N9Si/sFMjenCG/Kuy3roXsuiGp9wTCX3L8cNSqMMkpub9RjiDDXP25siJfPGqFpYrkGokNmgyTep
Uv1YW/eti2Q5+ubkdd96tGl18ygC6DTDHJQn2e4oPkzpnVDKkrr4n4v14GwBvN8V+lSe1u3Xw3IM
0pimwUiT1iZvV5qlnbbceZVlIaPLiJUuu1jLfRh5SHKe2/w6vNyGEcnvCGvt6L8vR5c0HxCcOZ1E
1ALrk/RVJt+JbrceW8+Ksrk+Ql2dGKgs9/K/+6tKPx0jX//xV+NslF1rFEgRsnmGoEtAYwpy76lB
yYIrrbSvGDet67o5qJP0pA5U8TUADDf9qObXLG8/ky+sXaDK65d1zfB1ZoCkZBhVqTNNnBGXrAdi
5vnESDTVdt18XayPqOG6vu6SaT44nZKASWkH6YzABRibmlu7UDak87rvdREaQegGZZR6VI+TEwwv
EgCXtXXRSP5UOOsqXat0Bxv1GndhehMHOQQsq8y3Fh/Dpo7LepuB2YAqAQ+aIteI8a37HlQF/Iyh
z++blrr1MKny9mWz6bo7m9ggVdP9whV5TemlKnvy6Dg5tIfuksfzDcWf9BzQwwN7KizHb3XtcRxV
Y9uJZt6vmwXhgI4+T8m1CpvgQ82IRbFT/TGdpx7D8k+PMvrbDJMMw802pi6gNl/4NXsTorVH3yjq
fTEw/SmKsIRoGb1bT4D0Njlm6Bu3Y2T3J1EWIIRHu/yCGnR5AquUrE2OIOgEWEi97SZ9dtYDSKDu
qJS073s/KKHLAJRNctTrkaV66wmigkktUXTpLfJUSzfJfL1/GGwmrT6MNmbO9W4x4XweN4ATEQ8l
GNgYMmsHP1L1D3qD5Gg5HFsJam6D+Uo21MbWCsXoLeJifF+g56RQOlUrcW6UN7kJPGs1ZgRlcgyb
MsOXa7ensQh+GDbUsf9GP6G8IwNtutRVRXsKCeZTo89bJWqlK7yF6d1kU1cq0ZAeklwd36lQFu86
/WY9tu6pFbNEdRMa7rpJ7eJO13XDI1MxPDaRpu0SWSk+TnmzW98LY+x6N2zn5pKlFS28SYiXtxcQ
8ybPi/xJ0fhRk8ojH8dwrO4FgU/rI3MlAYFWCjwJDQIcSQ/srT1O4Se8Gi8fhOoD2RssGJ0aWR1X
Oa1y16gBI0g9yMtch23aVPjkMLdW9svKtK6QJPSy8tehSf6/nPPrn+B58qarl2HB65+QAlX8w21Z
/fWuTDKVJiPe1E3NsN/elYUIWjszuvG9rs/WNUm7K/Ed1ZPSkY/Zw2jZr5s52A6jVimY1XQG3aGj
BDkNG78IpD7h7TFLNweIh0lQipHE/7km6abNKGOK9+vay9HK+IfWJJiSn6ety8iKtqRhEpCLhEh7
O+dh7tBUJRrqB70eAG9C3ZVrTTmYOjDOde11n/03+9bz7OJKaqgzSRldKZgx6TGiOO31c0XlMbV9
r1fL45TPsbZXRt/cTR13npdt0ml28IxhoozpU9+16UZratOrbICiormPTSllVGbkxyiMMi7PbMZT
/430ReUWK5OG6S/6tp5FBSDbahZJZutm7T+YSFoeS+SCu76xauOSjnkFay4qH9WO8UcTtuQ/LptR
WWwCza8fgmzW7/j9MeZbBDqTSfJSYZO4GTLTsxI/3YeQnK4DXd4b0x9369aUdPZ1Xas7S4YyRp5e
YoKfdtadkpE9QdDyj68nr4+nSrWTl4e+nLs+Nu24G687+5HU8SjQcMlqir8PIrlirDKUj5SATZQA
Zeqt/5PYtt/RudQp3kb9+77NqfDyPzLIK3DxlI8Qt3JTPJVZ9DmM5+xrNMdPel3oDPtHny+ohbKR
cMiH5YSI+8T7SFRc6gYbsfUyXHpZXcdQ6pTwySpT17i6xot4HVjVSlf67utQCkIpmQu44/Zzp2c7
K5qrI+Nx64E28Z2mRdrnUvgJxMRAu2haWF6CquEmtBzowvlS8sN6b8t5cDSjut9VAxecJv66Hqf1
HG7nlEh6vZWXbAZ/2GoM/y9pyrhiUOzys2rHj7i8erB+qvBo5EqbdT/vuhsTD/xxYanuh85s9mZp
Sx9D4DXrCSn5UVt10GoPvnr8kEcUaJYnlAO9dq1pts64h7VrU/a0ZJYDnU/DF5KVdKf6jX+as6za
GJmwb+MBhwtc0g9NXTTgy8rgvWBuUAbK9NibZnkz1Tr8pCmfHrF5RLs20nIU+RyNSsCqEtFPl/Vo
jefJ1PNHKEvjpSY2gSkJZyXRPO+nQAKG1EXzYxt3iSsTf3NaH2TawbYD3fYgNYN0a+Ykya5/GN/L
0bTDfrM+iNDFdNP6lnEEadac6xg2yzzNCDuaZdYUxdr7101yon5sVqVfnygt/efmejSqKTmsj22X
dKWoCijpZvQebZ3Gvwh9Lwp68WOVW1+/5FNXvqdg45a2vxxbHyH5Yqslhowm5Jjkvi8+VmNTg+wA
OIcAk5J9QoOmV41jWixoOr+UyZUy41M5+eI+ma13L/tT26DqhkLWakf/jtH087q/YUjiZg1AAExL
6W3Wlq0TLlITaSKuJQst/WrM1XBB/0keRAxWt+8Q1gDn3Zp5a3ovq+TVmN667dOM2RO7CSOHmyww
HP2cT2Asm4qonpd9VWWcI3mWvP8Q1yz7AuVuQqrtc7Fg+IrKrY+jL/UQvDNjP3ruh2pPUnEROmX2
JSMgPHbK7srMWIROkcQQLYL5uZn8q1FbwxfSd77NdaE8qbM+QgUDcDdS9nagxIPZ9U0TpGDKDAID
m819SPbhafYWRa5ldT1pXWu0lqwoy8rcdZ9UY5lxpJDnyNbnoIMQ7eF3fl8Pvz7OGogeC8O52PZ+
Njo2mHO8pkmwlYxKvzDHlXGzKsoxt+PujG4LTJwIm3spZKxszXX/CVLc1Q9QKzrSJsj7/sXdFC2m
ptXZtLqYgiBTTuGM8mfxP7UT0RSGlhVOX48mAjQWFPuwP5Rk1tlBzEAEM6vK099CUOu9IGw+Kks+
27qwFydxF2RnAuKl07prPdUIgUL6cE43r+eaIcmDiggPaVyLjapOwVXN2pn0KmMimS7Vz20s91vV
LvIHcrFUvLda8EUbkcA0jKGdPik3CVifr8WYLAQ+RX9vR8AP12eqA+XHMxVLQKtmSOrekGpxprRV
iCg8W8tGyjD0nA1zCthtqKJdY0pLLgJHzFSP8SGSz+mihKRqErcHVrKbcVmLlSq7Ccq6PRQkEL6s
hX/te3O0CJphK2PlRx0geza1UVwly2poyLInCRbr5roQmpUb25eTIBsKlaANTrUSQ3ELpYxue9Cb
qaWlj0h+VM/Su2ajGlid4WVABgupDmBXy26tVCOHdTkAD63cDHZneVUQ2h/qtHNTQx/JSEH6nw/9
tFs30X0dSZITD2T7xLSLMYCl0Lc78lx5qxl9F1HjfyK0PXKzYgGUSVq9y9MovwHLi5YZ7O6+moP+
TrHnyQ1D3OtySvNBWypMwVJraodIP1p5/fi6a12zqkHfREuaoUzgj5Jk1g2J5BaTfnxzkOaEqy6b
6751MZeMXBw8h0REWsD5IAbd1RTAXIV+GCDdEpTCuj0v22MToGJat7mL/7kdZPWjLucwv3L5o4x+
OKvl/DsTRKCduWC+hNAgTHTjHVphYxdaZXQyzCw4d9bScJLa+n1X5NAvIPs+d1/SNCm+5yoa0rpW
rfcSlz2EA2l7DoZa9QozS/Zp1VXvmHWC+Miq9EtP4Ob6KKUvr8HE1Qrhnu9yad3/vvKnip9tN3QJ
ddtUZcrCthCazNfp55oXNcqwt+TS/yqKBX8wa8Epo9aHt+O72gTNlyyZtx9FB+Y6JmDdTaLzpBKN
pzTYiiWhRNdOHY8kIRH5V/kaI7LiEsV1c+zsjWaW0T4ri/BdmL9Lk/ZaaIHuyZLQPKoFBLoUZepG
fYcCRsdswKxJ3xTyBPVrTGUuHTwdDloYn7vuUdElfdNO8Nuo27V7bBWUk7Uaq0gbEmuheMYivjFl
XEEApT+qCnCtXPsYP6Oc1W7n4j1hdDZKHwjGKv1NkqOs/EZWfGWf1d17yZ4JKgpoYOK1Fwe6qZmL
sVI6mfE9RQ+o3urQXMVEEpffY7OJoEifJNmk5Q4h1cnJad1lKFM3g08+lRWmri+UYoeFS94Nfqrt
ZvG109X82FNq2ZrUx10ByHRHBXx0zbpk7C26oz9H6QEvLlqZGd1QIgoHRC+GTjLUpIiX3BT0eBIB
wzmrnFGO5vsBaHQskd44hdzzsffCFFETc4uOSdoivCt3k2apThIOtO6TttrIANlIfoAlIw3q56QA
2dcbebXNAz93JKnKNlmglu9i1IBICtQzEGv13OJxSpSoI5EhdCHcjB6CY/tEgiHg8waDFD3D8D7B
NOmmo0rJkVw3RIhVfYTDt4GHSTM/bo8zHHtgDaVjjFQM4rn7msmVdoN85ksQanszZMxkVEWcO34/
VR7V8KANsptM0z+MsaF5QSubm0SA72XUErixYrdkRxoNPZYHZnXZDWb+7KbiIj2FQF87HBl17Jf3
oV4+CNFmnohoVfv6ifL1FSyW8ZFr7zG0CHcnd9wK83OhGfFjLaV7xRwGQq2ixi1oR97piOn6WnfS
0ET9UIYEwJGgh1M2dvq+b8+d4c3IILYLzXNHqO+5S635HBYIVCSTrjjWrJvSJ2VWxpG1M0ddeGUV
fygyfzj7E0XZBGaGpdT+oZvUO4v5qMMl2TqCLQUKrY73Slx3l3WhmpATxyongi+sEV1VsnbSpgap
nGbelHRjrwNKlM1khOD7TWJoEdu6gz87rXwOKkt8wH7oWGF4qqhie1ImjcfJ7p8y/ONnXR3RRmt8
jBoCV1fVCBZmRo+4Ef3kpq8BJPizpe5HRrKbTDXdSNK+ykO1VSOV28s0jmc5z25bPHmk06OvxSQP
HmPS2k2SdwShZ+GWgoW9TwOz2ABR3hhj8NlQtf4fLmvKz9NtrmpCEabA7knVgAiYt0pgSGS5add2
/g3ZkfpYTOipyI4xewlDTmtKTLowLcOQ2pZ+jLW+F+V3cjPMfcgdjZyUhPj0JPESuuxd1E+4hvlt
/8OV9+dGNi/R1KkGIFdWVDoRpv7GqaLIalpnVRk/jyRDgfQmc3CQi7sqVQoya6fhoJqkqJTUgdyS
ueMuVRpHG1BarRjhcobKEU9AxbV0pylGs6PhwrQlarO7Qs7trTyH6m5errV5MkSubaTaVs8EGUBF
+NhO8j+94z9XadZ3HOG1IpDfYwr5xb5JLdMuEpxt3zKAZh7MReOEYmdDjnxMKFMKD4uwFt/J8bs6
lGt9ks9TIs1VC+ehsNzfv7m28lO5ZX015LKDyLVthWbzW+/+iMhf7bmgfLOZhcA96WoCvIvn3goX
09LUbmbdThwjhtRijdZ3TUq+dm073nSDPR8L3dpXssmchbLhgbHh6PlSiOCsjcydElZw5Wdokl0f
fkQDJl+aObwkjakg7uijc9ap6b4jiUNs1/IHUZWPUhH5jlrGD1FX3XMXs7dBOWQkmqViX8vaY5QS
9BjrUNt0I4EatzQY4s7ueLuAEHWVIW+VoD9mWaO6oZB7dwqUmqwuExvRslkbRrptBvMUYP0i9yFz
spE0SECd3+02Cvciap/UfAatWBbvCku3PTVQvCGS7mGDxR8SfrWOYtlfsgJYoDZ18gldjn7IA24g
hZTGe+Gr9YlfSr3omrvuu5j0K9cDXHB1up0G+LG1n3Q3qty2aGptQhvk8tRWXXtOM+KYjaDoXHjF
iZPIVkSdSLklPEGifxORVNpM8/fff/7KL6Mavom08AS/fF01TevNqKaAlGpWIsi/5aY83va1XRKv
5euDS1/nvglVpkUlVXV1+XaWVRHeCa4Fv38N6i/fwaX3i0aFL6JGS/VtH1iRzGbEzjp/U4r0K6lu
7Q3qjRS6XBagUoUUszan1aQ+I/TYMwMLjuGkjFtK2sifh8LaRUL9QjBBdx4JywUNM0mnFKZAPOXy
Zhh69WYeiAX9/ctW3pQq1wsTMQO6bamKvfRC38gzlITpJLom81tU8+WTE/HZ7gZ1Q/AgkBA/qI65
aSCRmdsPItxSvD8CT9c+FdZ45NaNWZUcQgYh5XCR+tKh+mp7jTmlTmyRTUCYgavwmTEUtpSHqFLk
7RQWB/hQ8qZtgpNiwZ7wiTA0mmxDfopxHIO52VA5tfaDRa1vaFM4Kxl5oYQzLZjv9NGXxnxnDtCY
Q3rVpwr56LbyfUgsQdTfmMZEP4c2MlZcIkm7Im6cKp6+5Dq9zRBHpJtIU7edgtHcFcIKmYcW/aaJ
+wo35GTvgk7bhYWo77ShzfDOp+Z2JLdr5+t6zIjEZrQqgoHq3tzid9OqTa0HreuXDFzt+DPGwLCp
vki6Ls5c2cVGkojvVSyCQyts6o4ZRxO1MP8Bq5x9HPToe8e4D9fSOnYepyMI3vJQNi1qYqoue0YM
igdDNwIa/FXWiPUFEKLVPblaRRsejaXXpjPdJv0yImEy1I/NEIzbAYQZtwCR39tQ2Q923z0LUIoZ
gxpVOSgY4m7LhpHqFQES8zsZ3aznTze2WiaHsBoUZ+r1aKZakruiSt2J6PNbzZSIla1gWQ6yHeYO
nQvpLso/5joCBpIolOxE3iZjw1zZBMN3YOPZfVPoxkHvm9ltKUHLQrkFcL/EHOEmLOa2+YfbwBtD
0MtXWQf7YFJ+t8HuvTGEdbJv87s0/W9GHYWMpvrcSUzJ3iUokHaKHHU0nfv+Yhiiv+iBQr5nHJyK
FGs7g4fdqPf3/RI4iHPxIeND+f0v7dcLBCMAW9gIDhRDNX8BzGjqMM/JOCTPQ9RdkQ0r94qN3L1G
Yez6XLc3U1enty00NHQSvauoE440xVLcVjCEkTRSvZtGKT6NVoeCNjE1RJBxf28OD3ZhfZmCqXwI
6Pn/k1jEfntvZayiqXRiNM2ydX55P88YDSVqsobIgmcpAHwzg1QcCvN9m8bcuMCX7oxRHZ1Q8osj
nh3aQ8hi76EN35qp7eWKIY7rZKqXtbPUjOj18qM6kJZVdMx3FPIpnAB1pdkOzVlTymNM4XCvWMEC
4sBYAzHN9uphlh3Nb/ZEA32dUIo9aYmFcKWtz3Hm13tqw8lD1teUzbj6tN34+PtP7o2Cbf1eWTqT
N0sWKlpX+41eZs46iABjEj9bmdps7cQIuJ/42L4b606LyuRkjIqxxSv1PEkERXWjJ02NOGVjvcW9
BIB4CM/aKNc3IgtL+NbKR5Pg+lvNko4kFvZSq3/A7EsaJGaNDerFyKmatHcpqsD0iIPqMuf+p07u
uKj5TKrwub738fWc6g4W+e//r3x/fvm80f9wC1UtvqSGYrz5EdVDJhoryPPnVAh5g5J2uOAGtgna
7gPzGDHouWZRskEnk5/tObjX2/C7X82qm8iq2KW6HZzXRWFT2oXcA8RAoKzEbhV3XXLHpco/llbz
RATzeCNR7rXabBtJ9YVA5REAA+VR3I0Xndd2qwMcivhuHWw9INM+lfTbkXbfJcmfIvNIpEZKmiU5
DvBwcltzRGlhd5W195XRbX169FqiKydCydHyt70MaZeUsA7dTI49vjS5l1D3OvhBHLodoSFOE+RL
84Mp1vxOZLkz6YZEqEkGAgSDzhWcQX7TLtSjILMrIuwBgqOl4YWJTvogTWm1oUVxRb9YXNTxoW3n
6MCUM6BOb2DqzvKSlOE+dRGCq+6svWeAgsSzGZ47ozvZVU2WD1drYOAOTcXkmjKoc2YErduYxBMn
Wzj8hqiJKq7yCyNI+2QZRXSiiVU4baKLgxL6ozdZ0/cx6lS6Drni+Uuiq6/mz2FXgXCgjukQGjDe
lKR0+BW5lC1sv5FL4U4wTMEiR8FDBlqzlEJ1sVTg+t50iJ45jX0NVCxOPxh6TablksCrWtTc0Azh
jVFOTTg1Z73/ToO+vaaMHhzwGEdYb8Ne9+vkA0J/z6+pERfTFyuVghsmPdVuDKB610jrnHiCOkRt
XD6JZYFD2iGhtbwJ/PIL7J3nGh/4QSnEBbCz/k7vuvFgQlMd4NJe1QhJ5Siyr3lXn3UDKn1rBbcD
OVu3wFLdRsnekRxRfDcD7oXGhdq++Zgrs+FMtB5OuaxeRqGo95MS7ierTG4HZjwwz6b2wGWJ+vYQ
DkQIhThp0esdjIjSP3hSbsZlZm9jbuUnFO/TOegoVc2W3dwG5J/9w/jS/GWMaxqK0ATzR9NW0Bu+
uQ73JFPyrdO7Z4P4GDcJJ4Y9Gb4sy+64hjJkuFpWxRey2alkuZdOHADyMJRgExLMuDei+Ws2RmKf
JgDnYwF4/BNVD9MBk2Ufk3ipUDGO5/53Q0IkZhBQeFzigjPeDCcx8oH0F99wVA2bdDBM1kYJJvD9
2TDdyM2nJM0PGqLPdyACCgIE8+4MvUrs4kL5vtJgcI3syS7RjmKkBwS+LHnKmj7dYB3jLtKFTMz5
W0MWiR2eGHWPeQBvaBAVpwGoVrLkfeZN3d13saq4c/+Q0fmCuzbGWzkHDRTO+fNooTQyxr7dBz4N
pWT5Cvt1dOnjfjpHhrht57J+mdX/90/UuGalyH0twIohBmvfbP7vQ5Hx73+Wx/x1zs+P+N9z9JWO
ZPG9/e1Z++fi8jl7bt6e9NMz89d/vLrN5/bzTxvbvI3a6a57rqd3z02Xtn/S75Yz/38P/tfz+iwP
U/n87z8+f8uifBM1bR19bf/4cWjR5au6MLhv/MXXW/7Cj8PLf+Hff1zrZ9wHf/OQ589N++8/aEQZ
/9IN1B1Ix7j0g6/+478ABa6HVP1fwgDoYTJOMmRl0U7kRd2GQPqMf6kGx5YKj2oKbakDNMSWLoeU
f9k2ihETLZzO+E+2//jzv/8D/vfyuf09DFCx19vcq/GAFBgd1QY1JcGcTnA3fDOlTMiJTKh6Rrfc
ei25ary8mhvKzvPoNsN0mBYAftHhPKDZOtsWHuA6eW+N0bdADhsX1WXu2kqWe68LC8Sy58fazUjU
1oY7z21E2wJIEItaS5g/F+k+NgUcbTH75MK2JfWHEbx+0KneuigI/HHmLFY3bVFv7b6uqHAqxRai
O4zs1ACduQA5M6Zzuybph23ZZMmh0/qTr+lf4xQ2TcUXZ9dq9ofcwng2CxR6vnlLy7LmZ33LXSK6
SzDEolO7KLgmb9QmO4suIbGt175ERohLZ5ZOgT4YDmXwfFch+U94HpF5tVTl3rpG/FJOfsH4AWlc
sKkK4wofpdyLVHCXR6gnhbB1+qb5Bo7+qxxqhjem1rQtyiIhasgYPN0aUQP0JJTXfrfLl0EUGAJx
svtR87T080BODyXNgAR4vcZPyf9Giin4lmDOlkXTB8XL5rqm5PnDYrTnI+MzyANy2VtzdHoA4adk
bqgPdRNTzF7ZgBjPXv4PtmEYh6VzD2cpmN31Pyfz19ARlClO6haZfpE+DBrIxlBOT9Okks1eUH5X
68T0rC4UGzL0rpFebxRJ3yVKPXrQElWcYmq6yZqQ/K4e4w4DK6PZDMSG4ydAJdEagFGtZp+jMEwd
pS3AVXWGyhjErLEUaio8WDRfWWDt1AxSlGz2ylFDJvr61r/5JF4/HXpO+laqu++anu9l+vkHrLio
D62x3NZt3nnrYhz1egsS4lk2C6by3dB4gRGDtatE7RnLj2Fde12MUth4Kt6uvT4RQ8af99bF+h96
sxlpauXVs6+7TEZxsUrkGLmMypbY3GV1xjgDGI5WkaI+6XZUevNYl9669rpJgAIHiEU+WFnqrh88
VMwfn/m6+fplWNeQulcbRTQwr5af5fpjNOecsmBoaT9+puu3Y4jFRy2LtC0xZj/e0/X9Wxev+7TQ
lLlvesOEwT5YfsOoNzGtkFiVe8qyWI+k8+BvLAK8nChQCy/5a0HyK692+Z1nEbEB9AQwHAqq/Vu1
10suCHHGh2/2pfcf2ySdGjAjiK4ZoLNEPgggvRvnbZ1+ph/deW1f0D2VLGQWSTujG1ZmjxLu7K2b
6wIdT0PNABNsJp5ihdYeQqiS/OJDULbA38eicMhLAXEwTklL8YGsD6fKJwTRY3uqB//RKsZtVxDH
BbpE8ui3PUwWRCVyhyziwZYXpW+RVaaevPzY1h3K8pavC+2vtXXTbgplb9cyHRg+hGl5AKIfdZ/F
0ZkbxAbho3JM2iXzOlMKR5IlBA9aMfP/ZiHTW/Xsaoh2sz5+jLLa9iIpDD19fs87myhuoKe958P8
81BvdB75Cly1Q/GRCktwqk39wYpJp1pfYrV82mEmw5ozcCqOywVtPdBH9Gg/mjLIiWmoDOWiDPHD
NLUzv2i5IezpDq4ZmeyDXm5Br13iefzS1jQsNQmMH47ZKCBPdrnTufDSv0W2kh5nxIG7BYOs+vU9
UVnME5Lug6xXB5uMVJTt9md0+GIzD9kdyHm7Tr0I7yzjo3SXE2TrVsSXBph4N90Q205DsANG85wY
85E4j3mjjMlToBf2URtjjcj5JasOEhkAMb4K43hFdp+7Sic/+ZOCt4GMb3fsukukFsGuQJwLn64z
nKiPmj3ew8ppg1Lf1hOs+pzpX7IAZMs54xLRRzdwNZ0FQiQQenSFIJiKZkUkpM2Y6NFxatWzUo33
VggOZxB+6sgZOYFD3KnbqeP+JqzxUInhNMdD55VIXp2aEeDJTqYPJEnmYAEkGgth/i3RdKYqVvdV
QjmGOVMx0SWmWNgb6ktVD9qAKETsluC9wCzSLLlK1CBJfRj6XQTpwSnTaXBJIrtqWqydzAZNY55Y
rRMzok3n0M2zzNiioNs3oqQ8r+qtN02E39bMLAsw+K4Ym2qPDQKWakPkHgI/lVLXlRwYdSv0pU8A
42isyTOxxpkUVMHgqtM6yU2hjnENLzS31tERa1qnMXROnidlphJMtalLp2taG8NDqmsERmvSri00
Ko9Fq+3kaXYmDJ4beHXdQaXDuauQ+7tTQ7FoXtrAZj6SJ5dIFzTEPDj4FiKEIchUSjd0/bp97mfv
x7IlA9aMlZ1S6J+KuAx2A3opMuHAARhtcDul5WmZfu3mOgB0WEuXzgDhFwywLrusF4AHMGiTHN7s
hN5NG6bArglJ6GyVAiSmggZHYZz0BdcwE14MHk6kdelORQfoWpb2OFhu2J0KG3nhnKvHguavLEff
6NeA4MhoWNJrPXc9fpSpmtye+/mhHfkB9Xn41GR9uZHnwdz0ZaUcpRy3gZbiKUowB/Bivpn6RGtW
VSRCgXHLUIPPtVsz8+8IADgnKe+pIRefWrt5Ql9CHqB9xq3v6QQ0Ohjpay+Mg8tAvMxBTc0Dg0tq
ywm/zjAMIUz4pMlling/m770/9g7j+22kXXfv8p9AfQqZGAKgFmkgiVb7gmWnJBzxtOfH0rerd59
9w1nfia1AFCkTaJQ9YV/2C/wlzUMBk9WWb9kS3oaTOU8tLO6x+JhCHIU3rU0bQJSRr8aDJQCLfd7
rqVsJyJSAypMCgLLu6Go0oO9WDyTagEDZhIIHMazL4ZleHBXzMJGLDuIDKbvUWng1pKHOEnkZub3
p9hSv0yd0OgnGV9ni43Gxh7Qml/6JF+DWTF+Za1tPpbtc4suVe1SELajPkOo0VoC4lLtXFYj/900
hKlGGzI0s2JH5aSl8/WgZS5mXepDkkSD3ykTKlF67CdLhJua9RNNkldgl5pvNeIOgKizM8TYImdR
B0ls3AaV2HKE8+z1EK29thDKlZ53Rx09uQCd/FVXbBEtxg17BBQUD2FLkLXoJ6x4ieza1v42m+E9
LkQUBkRzxXst3eEWbflzpt5R17vR+YZXWGaPmp09tSLP/G7snw18qmB0533SXmKYXK1d2NgqV/Np
ygCVZvgAMlUS4PnOBOSjj3CrdBp119QtEdjcfZmydQjq+wRZLx+jasTfjEU9Wl1+oDmOE5apv5nm
n/qShJc2bKB2xxNbEU99j+ciWy0VA5tQRmytAJXIu8SRa8jyvb0qbyt8gXgoX+lOEImvRhLgSMNf
uV9iFLy9ASDVGdZDUMfTsNHYL8qMuRWGDfYuU5of5eqiWxquua/gSAPx1a2V9mF1Ci9X/NhOga1Z
iW+tNduRkth42TWzN1XzgnVm5J5HVDnJ2Wl9sWNfFnXasTwNN/ZSCmDDQ+s0g48phRJoJdJV5bL6
k6Xifi6S6mgnKWkOoLtsrvZhGhOgTTowJ3OLT+S5PIoyXpGnEyp6HV5qRzjp1VkOxKYI2/x1ypZY
7qeu/IwgOeF3UdKeLUoTr4IUT+ktiJLDtMVG/zithtk8RfMZGYHc19lNgmZdPul6KzwgQKXXwgC9
2IPtBHWTAPbdQglQ6gjOjhndCmtoD7ERvcxl/qKDOtorbrfsmozIC5VNIEd5/D1S9e6cbMOqDL+H
dJ6JgB3CoGPJXSqaojvbBv6zWpdogFm1njU07M/5NqjmmFGvTO5ao27O5TK+4Va57HStOCXTOB7k
5VYFRWhr4xGxFk+vmuVsRetyJsdYzgmKboGpF9v0ctszhtc/lhz7DwefPKLBpDZPozgP6tT+bei3
qFyLCntL667Wlv7Iod7i4aIuHVpBLiWixto0oImne8NcxE6eu3m47LE/vHdMpyZKJKPx5KGei/qc
blG5PFVTwrpwb2yR/YSBqYBDzyFrVyx8QWA4TId8rtbb0okLvr7qJ1OvPoc5xqfsIipPmYiuEVof
q1EYzwaKmanuPCjFJspbqcp9aic/Blj8h4bmwmXB+Hvv4BQIeyqdb842hHH/c82tfJ+bNq7xCEbv
1Jb8aEX4cwryUVUOcSj+THA101Tre0I7ZGcsI3KkiW365jZF4qRqDstUWPew4o5hSbxQxtbbUBnm
HU6o5zwGIF66NalpoYOiUvKSuG3q9l2rvaHd7NlTVz3dsTXUnxSYxgVqbmqPPozlAOnoa0jjZOMK
csgl8Glg5aTAiadSFF3yEP1GdGy9Lq+jXbbli4K+6OaGzCNtq9j5DFELlsck/hTVANDJvDDzHNZV
lkwrURFaKKrVCqhkRYGhgM7VULWa8+5K6+DGjXCP8GjTB0P9CdcjuxnNKS1R6pvi2gr0Mm0B7MDx
a1ar2NOdrvZ0uRpcqJPlPl3jaa9iaDlm6hB01Tw/FoMuKNM113EqyP+ZMABuFZweGxjagz3vBALx
FxxA29PcOkGIsNyNHnd3G6oZBSDMtsFpJ+m1s2JsZKf2p0kzGznK8GBTN6d32nfoCc2L8QBvu0LR
ewLTrpDJAEbENhrFaMNlCY5c5jLxvV936LWwKuDV7QiMhFaciHJNO1lV96PR1nyfall1VJBGUkaM
rCv4K9iP4yviqssD/LRX2zEe4mFWTxumEJs98zGdMS6jB/HWutGfSrnoD8CdkRgGCodQi3I1hR4e
3MH4kfRrfkAFECoOOdajLmb2Q3MOYDuvB8KH26iW+aU0R+I5xy9FX+0W24K6qU+AXdC5Z2Vzan/Q
1ea+8CPLTmCk9VhUDQZAQ4zBhmw5GnPxvYdqvls2GHrspOlNc/IIElM+P2ZNBG6PTXpiIGte7nC1
Pgsiit2I2QW66QC/2/x1cVLSk4r7mptzGsSD0ZC8h1oQY/ER9Hwjz0k7m8kFazGOnc1smv8N8g9U
9Nfu0K2LDlEm5Ju2brVDruisUXQ4Dk36pbJIZNesv7O8WsnCRyMST5gLqDRfBJXoaGjY5UtmZmsf
cAFBiK+ZdmqGvbQG2jveQPJOOOso3hhnW+0eMwxd7trSnu7kESkKHSQlFYFltSWIMRN6G2EqeQ8i
TdPiHsn6rqDZ8wA9KzQeImRbRXoZXWpASkULlc1IpbmAKMIGoXBT+v1QeKY9qKkwncadaFyECS00
yovG+pRhqvakRrP3pcnMg9tX35EDEYdsy3GUCItJ937uJ0H5e3yJ5xCqXvl16Hm+oFrumxFV7tGq
UIkvHZzB22/qpi5nWG2/B65lx75WrCdaB66noY4bzBOas10eFfdOHWe4unybMET15x5Ea9zb0XO9
RmcFe5hT0/IReVr9mGAwQ7L0ozK2/aLtx30etdVNGOaBerbqxW3TX6oeK+5c1e9coEe+O7RGkKom
dzUP4Z+b3XA0K+UHPOtlPxh2DpnF+py1FZpqRvpp6N32RmOpOmEp9iwX2m5FEMakrqFE5gT+sCC9
X5CsR1L+3JetL6piORsiZyLAKAp6hw5dMtHwNLW9XnXFQ6wLfNnar12otufSmR+RdVGvScUM7Dev
ro1ZATJz2i0GVQgUy5Diyud6b9vuCwvNxoPSTqTA3xHmyK9L5M5Bb9nzPgTFdzitLsjV1MY/GQIA
7jbxsM/BwBKtILKmsUYyY14zg2S3BaSZdJp6n2Q44qTZCK/YsOkoFQpynFZWBG48tUGttffzOg1P
WzV1PgIptr/31nToO2vHM9UdE6vJiaaSbQ5XYHa+GZMQPA7jMapi9Tyr3wgxJhilS3UUJj26NC5P
q+UkQTl0zb7MGh/Y03wom+qIL+9PBJW1F4PofmjIImNFsa4qjp910RxhLb0hlWL6ocWjZI3LjENx
k7CtaOFLdi1cGumJld/GDHoy4fXoozCf7pKpD31FzJXvaO6vbgWfj61qT6gLbtRGV8eHCgsLuSLA
hkH53OgYXq6L4mMGl5HRas6+LyxjNyeAXxFy7/3VIpq3tnCgmVp9D2b9JkMx0durV5p97w1V97nP
HSuIocOcEfp7aVinEdbBj7XaFNTqaPKaAX4uW9ndiBXZHfLwlwwTv3NIsN731K3N0KHfuZrXVTNV
ij4KFKO1OERD/n1uFzcolhFUAI73ltZfkDG6wGvpz3GO6SC0d8+28/rkmGn4TF98DrBNNqY1vkx5
w/q0qCPLWFLcj8DO1cg1ru4mwW9oDjFn3AZCzdaz7dL5w9Bc7W71WNkEvvhQmc64oEJmH7IuBZKJ
VakH4hRd6C5MIOzk8S03ib1tY81QwEx+NInwWjVW/KEufrUixRLWcac3s62fEmDbiLAh7ZFYIbYc
c/gM41unrKmkqGOl8dW1QVaZaGLCNgt3woZnDA4MmG3ikrVqn8ikfo2rmO/sDu0DMkbgyZUGxE+j
bKLpp2ktd2LBQgscNLo0TqXuELiljIzA9K42kvkyDMrebdvIQwykfGmFmO8HHT6T8YY21vDFGJCD
Q820pVfbfXcQwsN73u1vSh9TiSpN81J2yx4J7vGxaQX+B2bpsMIY4cHMWjy665YiZ6c+IY1IeFm4
d9EYf1lylxixMcG3Kgx2SPO4ELHXjcaGAMxXcSU5Yj+c82oX49TiVQP2xhHARg+/u/ZYqNMRBBiV
rm3C6q0WZMa8Ky0kvg23U6Ck16+icVrkC9L4YvO/nxW78ger0IKRstkxX8O3Iqrrl4UHMRnBT8Wm
Oz8pzXRYayX6lCLchGQTcwy1Yx+hbRLQzqkOm9JM4vZDMBWQUJDvGNEHiEy/Z6PZxWE707Iw8Kmd
Rv04ueV4iVuoeGzzShD2unZNtn+lo3Lr0VxmI60I5h198bIiHamum+qzToMREHSHDBfNGtKHZoAV
+VRZIHhL/lHfGTvtGCdEqFlT3XCjm/PWvLRZG4JLyPNTn+WPqpJMe3fiBthuj05RpJACDS4bACk2
jEplOEG2Bw4X51cKE4fJcJXj2GiI2U9lvzfou3q4eqW0gmz11FvVd80kKFKxUzuEihneLJeSBJz2
6EhUtNeniF9k7ZJdsjqUjrWxPpmVQ75WtW1ADXLEpUHB2w0jRLAt/ARqnPloeeEqgdqcpYfiAjOE
7OVij+xEa4lGato4x94q7sLEbh/BRvtTjfB4MpmUuv5UDNAVpVM9Y5KNHWekK+c0cr0R0cRrhc4M
EuYqqywGFyH6MTmibqu2J1amQNplr0YzIyQMs+UuLAr30CzFtx4FBU8s6GO5o8ipR5Z0TvTyLrEI
LkLKq4Ext+mlmqq9qoDSRXoCtZfMrlEYEjSdqvSePRnLnD7Mr1YBtU7Jqlsv+r3E7dVzQmJoRk8h
tc1rKfilptekTKY7J8OczgqxZzOc3jrntkuSVilPJjpGeBEwOO2Y8nFt6guYWvdmXWd7YypYziNC
yKZw2kMy2fZVS6wSv2/MJxPl3kitryYknVO4nfV2+nVmPlxI6kcK+KwFk259KWylvDWb53Cqa091
NIPoTXqwxOSscFLmXa0t01O5DbPb7fJyeHJHMlWa6u19AyLJdoeLYVZNQPKggdTpc39FG4NaVNpc
1kRNT5WLjEOZqw9ajOwaEHTm+rKmQTKvcNINbKVxOXd9EK72SRlSx0+Esa+hyuxg1SQHkD+d77J2
+c0QpuesWO9n9LJRs5i/GWOTHDVuKiTSxleKJbm60eD4RgyyJE+H7yi1Go8p0xDvFPFpDJEvycVN
iSr1Rs57WgFL3zVW5hvjSnCen4zK7O5d1clRb7CllsE9BcLmMkXwKlFeB8QFasE1KdzmiztcnTaA
WsJmQGrq5XUWlKjdneqCRRgv5P7qzmQsVJwenJ5JpI8t6jjp3dCWzRXAUJCYYGjzWn+eTO0COtQ5
KGmUgJ0NkVFveponjZvdZ8t4v9oRQqiUA7vMxQXHrRKA3yV1mhFdFwNyakp/tVMRL6SB6QLNhJU8
F7R4ei1NdmpV6jvTqkbWD5fnerR+wcf6icRic3BL5xtKY+epG4tb1cMen9IOT02APzuzXW8tNB5/
BbUHyHyovJr+8AFSR38wcrb6lLQJXyZ9K7g19T5R6oPT2GoQa9HwGWbB3aBYOoQs+s1Q+uvDUqgJ
LL8pvph5/yScod4cm/i/zoTptTM816Hr3FHAfY5U9pI8BDycJJB+rQEoFzgrFBNOKL7pJ3JuJsdA
9raYA+g+arvq2uDBoxUK2aPz2M+UpyYT8DoCDgZm1JjtlQMVpUbtfurRXF1KHC4jYVbHBENZHb6l
1w1oGlrVV7EAKwyX6W0YiGwdECTyewxOg1vpan+ZEBQIqH7mx0kdXmJnHHZx5Su03e7X8LOF+/R+
VJqVJdCiQOzSubVpPJ2r3ngGCAjqc35Fdwr1jhaOvmIO7z0+2e2Tzb+Pvt/HtSgcnuOmhIBobcXe
Yqsl1Vs3Fj7QbggpwlRI1OKSE4O2p1KmuEPOSgCnE7EL6kKlKPzc3jAI8jztOp+mFSDF1RUoCk4U
WZEwhh8QE74bxnxOexdxCAMJPkdEj9HgRkgdp0kg+/b91sYnhpqOahsHYkiAJojirdAd+JJCwR7i
Pm2BKkS0js/TVikTOeA5JGNcv0MS7BxpeJY2egioC8fYsxziPL2FPdRmhVLNuVuMcWfMTO6CLtYl
ROAGWoj2yMMCysxqPpvrpJGzwMX2yGWqC4KrEVS0qAiEi4S1Z22UiYUnxI6z5ZTrw0wReq38VEvb
s62I9uyu7LzainIuddAXNVUApwMu9Vyd7S9sOhrtMXw2UhAUUbdvIgd3e2u+Ffk+rmF+nO6zpXr5
Rx861ImSMrIRcw6ns/zm8qiqy/lvp/IFu17SoEWxH16rTRSM4dVZHjl/HcnTePvBKk17XvvmFjeA
sIoa2TUWdngXG9t/2ga0jUnxdcUMRqMdznIw2b1O8NNpB9HuXB3yPQ+k2HiuczqfcpCnq0YwmqaV
6xnIA45IZF66aBXEAfwY2/8NIhGzL5AwjEyCFDJWZ6rqNI3pVhDwpnpL3ufEh64Wr+qCrnC8FU0V
wZDJeikxSAe52fw8uGm8b+ksnwtAXwCWOcq2o7jMzX3Xp/fyEo3E+RTbn9EPGs5Vkv4eesi7wTTm
CPpsFWGJlIksB/WQpaT6VmNLaTXfRoeiWWlBt8v7BaDMX8OoV3eDpraHMc5AjZgj6hGyIkxzUN25
epodldGijEglM5mNB8PJ1L1EPf0PQOz/ARCDBqMCUPw/A8Q+bbCt/xVAOe3f/g4T+/3G3zAxF5SY
4ahkm65uoiPv8Jn/gokJ4w8BDhOuDbCvDRb2ARMz/3ANdNvtjdMCelsHXPYvmJj2h4FRFCwXwGPv
4LL/DkwMDPi/oaVNAZ/P1IQAz6a6GgyGjZn4N/VHV3RlH4aNckmVZGviUHjZrJb8QbM6f+6yUwf5
DZWE7tUxw8UXS3hO5+51LZSHfAltP23YC1NU8o3RsvfauFK1Oi7ZbsmNLQacHgi+cRVYg3BrumDL
562QJxa9XAPFyPM9Epc8falzmF1qtIOLlkVVPNHueNUp6EU0Tb12KG/xXB6axnlQ9azyRLWaJ71V
t1JD6Oeq+1W09ifXrV7Sdb1NxvwdkbTIy40B6s1yMXAup3R3dLPyzqRCTNpCeupupUIte8Jg8JuO
Z46/HssaYeBGdE+ZSfygNYm9qzfnrd5E0Rw1olybTQDFXt0l2D5j9Is4Z/kLQ9GDMOZLUu3Letyt
3fBAakhBJ+9OI86IaGn8optKPzlPQGcbxstAdjYN2WfFjnQPrXJqSqFNWtY9rlVUeRkEOsQptO+r
auyWHr37rNGemjw7A0X8RFEPUnndN14KZ91plT97c3yum/KtD8axL4KOpi7U2xY+LHCerFp3yty+
IP3ZBzgs9StRjjmMqW9h1DVE1lVBMBM52s9YIl3HqhmoLlMxL/i6mCN6nULjQS3Hhxqgsk8tp/Tr
JD5m4oRVGqLSCASv+FCq2FisOP36eBAjeK0lb7g1owuyQMOBfPijyh8y1NbNaPhkDNHe4jP22VBT
3k2SNpgA49DlS71ojIC6K8otzKgvIRf1rQXQi54aqUSOb5y7PuXJU219F7N1nep8Ovf8CEtdzU/L
XB7TBZwtktJZclHqVtAhDJ/NeUUSiqZKmFSHKRnJiDJgPnNjn1QDiI1CEapVFzuI8/hl0CfniOzE
Nau1+lLb4zPsQ6q/+YCupZmh30UhA1OefcfNZFHPmMqp+qUADBlYetd4kZPdYTuZ7uE71sb82LFP
HM0uvumjWnu6HVp+PJavhVO/Zuz8Xik+G3b2pc6QFshGA20+W/2cleX3ZbwKt7xqRUaN36HJZ+Cm
SD148JZ5X/fVp2qyntbCAYhgJJD0JvYmEXRWARk6Ch8ss7tp5c1WoiRQE/NptWHuU8QzVwBjpt4O
O4EKil4RGlHc9fVez64fQwdEPEARgqKNQ+LaZVnJAz0tr67TAfdT8d3ofw6ZPoNSpl6z5k3iL03x
UtfcIo0tiRb1psv5tdHdkcgMjGBpx2VQ05AChvmY96NxjIRCaUnoP5qxRXBuASDSxqfQ7JHWxO8e
HCSemNNWupVHH9eURqUQ6uUbRk0Og7Gh17ZTdDsApbEY76Ayvv5+McXWqcmLCCCg8XGsrLUZFAMd
9PfX/vZxBTUvoxY99VVjQDugp5EDDFSeEen1OrJ8KQ1qraIgj3kld6ew7a226FLzxH+HJPe7LSxS
1EE07ZH4ZE8qGB+LMvbtJHSPMcDy3HMJwc81Lj/naCWkkEeTXj8sC/v4xyV5nRT2lswQej/+Ptne
JP9sYS9BZAC7AaWiSao5NElrfT0Uq60d2kQDKCuvQWatz/JP5ICIAi1pcfi48vFXiZ3xroRAhcVN
Pct3vn9SLz9PXgBa9hS5Y7t3Wma3OVafusHcjB8S43kqFCClaEtm6Rv9ezvXwOFEjv51ql7CdVA9
t0ngLVd286BC5YApORsXVFMPQ9OnF/hKzxN2Rvi6x9rRUsubtTXhh76JUBgskxNpLMq3HuW39W2O
R6qVgaut6BLWSr3HeMYz5ya9regIIXID3j5Rqh1unpYXAmoI6Lg559bWmiP6uC+dg3qAjfCqUtcD
CgS1vcuTFFAybeH1dVZdMEoLMIdwfW113QMx83XVHeGtSrse5jntYWR0p0wTSGqv3VvTqfZRKfXu
WCzVN2MGotJjYXaM6f29JG7oF5adHftEgZaKxdBJcaKvzTL8LOOhe7IQwX+AC+7rzrizlX54Xssh
Oa9V+TDgrwVMpq++WHO2K5b4iXI9DcPOanH7tdJdZ4tXiBw09VBOQA2ADbejIRrTQZnbG/4XLbOL
lJicgh5bd8Z6G+WFcmgQ8+kz8kCPx7gGshSRexlzEx8sLbwY24MlK+hx2zXlUZ47Iw3w0T3NkyOK
47hhD+WwJuE9jJtpTzRRnOcEWrrX9xLtaQy6V2P5wiPS8USiN6We8vRszVu1LtswrOuQWCQjlAHa
rfUvh5Du8OZ2zmT8OF9qoR3qYTnEc6WtvrZhaeWACYYDYIMZCs63Q5QDcSXPUpTyVG+IBgn1kCAG
eSSvfZzaa/1ZKWeFSjafoZdlfV5KdvfNbWWXECtgyIwkQKKoGmbkvGrUVeonmg6LCKm21beQPKjL
JTnlG+5ADqaqo5kuDyUOAanFL5Y1OrsFav0ZKx1PM8bypDZRf163QcI3Pk6xpSgQTbJHxIEsEr95
S0zeD+Mt6ZPnykQ2mmb1dwPyMVkT9fmU35MZyc9AnSIXlITs5Titjt/HNtn4Mjmem6K1Ju8rCnUs
jvEGXzHrwjo0lruXdxltwIBfuD6OG0j44y4PW4bdbYM8ki8gw0uTXFQ7t5iLc7XB0OUgJ8LHqTxa
G9x1+nqO3++7xLrIIdmmgZwLdWETvYQtZKgCSxB57w0VxZn3aaASN+SwtbvXsOzMHVZt9Ukk37ot
PwtFaARZVFaQz7afdfvJ5NDberbDkYFy+V/X5O+ND4N6MOf+GG7p88cgQSwfp/JIXluxdauQiHF6
LFTZ4PhN5XSTR1kB7TELHQexLaBFH8PHHPyYiEhznQQP1mFUBIDpKEcytKzW/QfmKN8g16YsjMiL
U1LXrE/NT4kyer9378+owLHdk4dJ2bO0ZUvwcePsSAGI8Z/uIRrVRPD2cJT3ZpTP7PuT+35spvV3
O4U4Km/Mxy2Sd+wf1+zSHf0GshrgeB5h+fS+I3rkvZPn8hVEcsNdE4vP6gbUeX94sYikGLSdd3QS
2X1GuzgR9nlJmdPHlI+MfJTiDYIvjz6uqRHavJ1mHOaNhIC8DHE09G9EDQ7dhjeS0B/52vsfbNfg
gAKgMwfwahspQGwsAPuvo39cU9qG1jqxu2c4G7w8IXPY23kSeXO8thc3WQ+aXDg2eJk8Kt1Y3a1u
+6e8hXA4fkPJ5GmBcjxYpW1Xq5PSOnYIjchHUD6SOLzEQJwilZUSC/LdkI3RsZVUlfd19uZOTfr+
SG6G0N60piF4Rx5Jq0OuAHP6mMLgdlpMhHzyTWiGPpZp0e7ljS4bC+FI+bTKIXTY8722gSWXDRkZ
yIZAc81NeETe6b+dd45F9ywXBJ7lzJz7B2ZLyIvF2NPr6tO9+Gt5Njf0ljyVR3KQt15eC6nNh2Xj
0sf+F2wrx3/8N6Dr/RBM2NfSjeLUzzpj726bTLEtNdaSVcXRkV9h1ufti8nXMNcFk7P9xawSHx3l
oXyJOOz3e+VpBO9+8TVL+TbWdRx/C/uMZu6GRRtVJrI8+hj+07VSUVhFP/4G8xR+mv/0ETO5yg7k
2S/5Mbl8H1Sgi2nqSCd+vO0/vfcf1zKcGIK105mO2/9Vvipy+82ezGknz6q5960ODo7a9j/UaduO
SpXHB0Ly72Hs+Lk/rk3p9rBpQtmLVsOxY8ovBU7qBx2QJsvL9rZoSTiUb5Fvlhf/8THy9G/vwWlv
Z0IeK7cvH7f6FzXWnJ38q/ePe//bsZ43CB+/hqoDRpSvy8Ha/uH3V0dITaJgoihGzTLRTWz/tQqi
i92tmU6dVS+7EUW79jiqUEAslE0oljqEBWV5WLdnVPJSkIjk3bUkqvR4WJzXT9UWJSgbVLSR8UJs
8Z+JwuK1Bbiyk/SaBSQI2L4JxB0UrbDWqCwWSVjeLXjQe5TiyrMsQMtBniIGwMorz1O3UFkuqFR/
UOegPzNP5Hnd60whZ2PIQDzfT/rwo6BJjTIaS4fYBntbL+Tp71J5+eLYegEkAoUqY1t5RhGV/Gzh
WX4XeUl+ITlEqWodxiI/9K45o5C+bVzxFiUk29bouHXsyQqyLB4rbAykehuQE7MG5PnnEi1EZHuJ
FbZ6qSySyqOuL+LzwETcFlAzF1+xOjHAiIDr7LZBHgEuDYwETE+/Lb2ScSWPWgq3rRqux3f22La0
Z5PGFHyva27nk5FTVNKEbwDWoieyrQ/4qgD41EyDVTJ87cd1Wn34V9U72+r9SJgRpCzg+fqq7mRp
3dkK5/Ko4YvtEXW7pg2iqzvtGm777EfV3BriAf0YfBFrWf4tBd9bbAFFRS4v/CZWVtzHwyJIUZw/
T7Gyj6kAHtZ8igTcCp7GRYkeGrMC/iOX0o05ZErGlmRwhf3GNzLCu8aN1pNkZwnqWQtWolB3ZCej
1MSC+Hd6lKQsyceSR9wj9oWPi2KMlWBo0dWWLZqPAckw+7B29v7jkqRs9VEZ4bMeUiIxTPxrFeVR
fposU8ujjyHa4sJe7b4MMPZ28oNyuXfJQ2tGcdQ3Ujrm7WgeeywfIWuO0XCEWRqYWwwuh0ZONTMO
9DSfjwJoOEDs7VWl0qGC9c2b7GnI2ea4BWhheW5K4HDc6wM3V3/TRu2C9sFCMLBFcHJAN3cSflFG
vyj2oe1GmZOPBsO/lk1yQrBlPrtYpZwFVgkk+3+dF1ED8on2h2xmyCZPRYcKZSnAl4iabo2NJEn4
z5nldxoWdD1cAEDYsI1nefq/XUtbX3FxPi2mu1Erq3tgdtNtCBHi6zTsVASFIkr4bmaE+7UAFNpb
yqfRWVNg08ifx5plQYavyoON38gOflKzX8Sa7FrhrA9IACyihNzh0sSom091tzqXdK6ewd7Dg0jo
IPa69RVsZYw1HRKh1SoehkGt7vLoWIfOlXA7vQ6L0C+z2nhqavNARPFuwgtvl6i4ojj6A6BD8Rnq
b3bKRhzsutF+Sudmq8L0tDAEnVh0gnEZH8NjG66PGSr/xwalqAvAzrsR05fjBMpYqSZzn0RiDlbo
LYNN+rF0aXO0bFQQlQlgrjt3+sno8lsZQnkByV7Cu2RGW+henPphOLoRFi9RY5q3yF7vUnh6lIKX
LxMNKH+ypwWEK5AdVQHYDwEaEIg23VPZahBQ1Ontb0dD1vzs9AJIVNPVdzooa4Jc+lGZMscB+gbI
t9fqQue+Hf3SbFRYteCsFVS3fDM3EpTDEdBQycb3ReqvKILgvm1UxzSPgZW07W0d7XuWs+lZHxJn
v2hoGkCKoKVZiukQgQemOQ4xBpg5ZZCoC8xUNH4LFnDRI5THnFL4OJiNgW5oqV9X2AMpjnPVyxZx
qAZpn5jajEEvn1Lho1krz7mr9wfHpmPeU0gt9OG7ibqA7mrTjlLrYQD/6hkDQ4jpa6DP7s4IUcTf
MIWLioLyVEOm0p9NPE2vYQ01Akz0yyy0eIcFKAIhg4PII8KBm8rJnxV4Em8oMQWD1PJpScU3q6OI
W44/6oi2KN6nVPjd4zonK+Yqw7XsDGDgOj3PVhdUgvP0qYGHcdCbGLfxToebbM7isTPYLCcExldR
aiDkgBg67BT+xvkYe/xqcxeNJorgKEYuKIgpGuq0sJJtM6o9SA9YWIAhv4uWaPAsQv+9vhTTqV41
lGBnWFtT8mPMjz2QdHgv/DeU9KdQEdRDgEv1hVqikEJDtrOL6qrr+CrAFp+92tQVL0c74zYrNS4w
wO0pRldO0A80MxKn+YkdPPGmHvdeRoJJgxIfsKxjs0eVzpuB0VCBKA6J3sNpLNVDiMpfoFc5GmQJ
iLamw+OVCYr0qHMPwubiAuC8a5z+KPK6OGVZ862eaZZUKrqT/9O9+/+Rd9Dpwpn/t+7d88/5rfu3
tt37O/7VttP/MIXjoCZHcwxaps2H/dW2s/6wdE1DTEnVXAgsdPR+qzvoNPvQYcDnS6BwQl+Njt7v
tp1m/kFlx8SrTFCKdVxh/XfUHaAn/LvIkbmJjxiagxQyzl8WS8QmevW3tp3oFWVsqkqwRLRQVLrx
UzPCYER/lgfFtvAg0+H5hfVTERGVImJ9V9IoSVYeLxy66U2xJIbgDUzXATPaPulm8dYiHwRvxz7W
1B9iMT6jpkWU4caPaA9+ogp+h/dhgPcbGN8R1mO5Gi+ZYqFIJ7TujqbCWykGunqwMpYmwGbh3kIB
T0/Us5pWdHpqdg3gSzZAlhUwkmdAw2X/TdnpzcdG725mOzuYLk+hP7jwvpRGf8gHq0M5ZUVNL9tT
obloQx8F0brpGfwXX+ex3LqyJdEvQgS8mRKgE0WR8maCkIW3hYL7+l7geX314vSNnijoRAuU2Ttz
5ScpF7SS4OyvhhYDb0w52NF0gg8RPGFLXM/OHo4aIWaJVq/dbN5KDeUPu9ZZywY+WAmXOXkgrBJK
sIPoTKZUhpqhWw2EX27VCJIp4eFuKN4aF4pfa15Lx6kQ10Guc/g+fGNAb4BSvEIXeJUgu0CCp/AG
dNofCKvBEYNKPDgIxy7XKKnqx8slrUV6lKvq0SXa7Wae+J5LAkK2VRZh3NFNcU2rdjwIxbCDaZy1
AN2/ciqtKjqHxhydq0bBpDDM1xgeUtzz3Rh4VqOeo9livVJAv71clVXYnBfhlZp4G0PHXZtYlOYd
RJpXYPvNlVX0MU2/8BmcsnJSvajeSCiEvqO44enyp0WPear16h56RuGNJHTOqJqxStjzTRFV0IcK
SrFmwW1q26wVKL27NFFS7ONFTU5zJqrAsCBp43DR4kNdOmSPc3j7nZIRV146znW7hCIoY32w+tG5
9oaqDQB9oODI+/g8tk5ykwzEEkxAiim1Sem3qj5C4ynPno1B084meS8msKFTlIhAOlZ3X7aWiSzz
hgp1bGrto6pU/FHf0NiE95crOstec6j6M7ySFaIk+7Ev3FVaKskL++f8YKg9VWlbpPhF1TqYVMte
p8J4GSsxPYRG99SzqP9gRQHZejbN294OcW80JTzMkMSxEVX3YeKYpgOnfDe2wgE81jd9o5mrPncr
/EekeXmltB5027jxbJoItjqgu2/J/FSq6cttin001ARtVYQEaYodv1YDp3jubdvMBHbljvYdGvj0
DSo4exytcpmorRrZmBNvxGB7K7fsCfJMu2jX8DvfzmHZE8fiWm/uHO3rPgs/esLs4FGePLwij5iq
5l0M53TjCkO8ZEQ15KGtn6xwlCs8UMZ2RF0bwPqNnrLMRQlZVObaHb3oiSRY9vJWpG4u93qDvtXo
yvmp6bisseX07AjtmaC26ixMFPxji7LADS1cL0L0X8W7otXhHSQTwx/d5pAXvXcjxiJB2WSDXx4T
9zrWgPWbpagfYltuCQE017lg9dik4JTcsIVt0+uPnm4eKQpE74WCibKFZH2uUOsd4yxmli5Gk921
lh2a2nCuRmIlGCi88b5ShvG+1PWdtDwi9ETZk5DN7UPcz6AgENtcHuGI1tu1PW1etgk+xcnpFqfy
eGuZ3XAsk+Tq9yZ+y4wla3JIbFtdibGsn9XaKLazWynry1VwK6w94pB3VcByQCX0bGnZKaSVdGvN
MnucKhYj2fBmN7C5WdKXD6LMb5JSRKfLtTEaokCPWd5nnBPUlNwHRiBU/sUEXz3J1GfE3wgECPOd
xgGvrOU9sVYOaEzmd5Wm57cde41yECbGn8las8cvjmY75kcl6/3KkOnGjfQlW4YO1iHUH0zdQNuV
uIBHHXJUCLpucb+EzXfssZJK2QE0jh7YCjK6Oc/KY8le+8Tvp9DW72Pc4sjWVa96ikxF3CslwE3J
dBkUYYKBhtbxrraNU6T2yZfraoS7q8rnuJEaKS5OND0rZmldSW/pZSxXA3zVJrHUjb5vhem85BxV
yP+zZxPM0sGZLYTCReG+AEgWvsrhtSJKwVg7oH1f5Jopv31h3xgeKKQ3vlZ3P73C+aTb2qkeiv7J
VmAYqIlW7IGVWhuCcFnZ40S5LTWwj54wgKd1jhO4fWOe24kE0V7lFG5QfSNiKcqgl9DRbTOun5yK
H6VAOHAYk/ImrGqSomaJeyZyIiybWvroWEt4YT696KHXbjQzSu4LPJS3bl+A7lfjezIlGKtDu8YP
VeXXetpdZ41LZklWK5zmqXxuLWWTJhXl3ksyvWgH3yTmdF8vafR622Q0sPhEl3uxfKMaZEWAxyuK
VInG3Wnns2XLWy0CuvzntuVq2afVui7Up7DG8ugufy6XhpL3M/QLT3fM+sOIGxgdAZeyfIz8jI1V
UMDyWxsRsy/oCoW5QZAEnyQsqHW9DtKMXnXhFc05R6bpZOKH8h0glR7RLQgJ8lrQweimDTYEhO9G
g5HD6t40OX7cnbGgGzjw0SI2rwaCTaI+oh3qabkvqmQzKSkT+2CxymmdEI79IjDtsCNe1Vl7LpSu
uFUYZYEV0WVX7G9tZkFkMilsC3K64SmI5kAaS45ARr0fwiTFYRFqu9kI7cBx4axWWb03jOY18oot
mGt9PfbZsLOG9oNBGNZFo3iEYJgCSLp8buijH3tzfDcbxAGylr5jMT9QYHf8erpP+rxFNYVjkd0D
L9uOeHMAdxjOpzOlD3MKlnciwUrB2SLa8VazZqTAbfPD1sKXslWDxla7lei0s9KF1YrEmi9jRFHa
jmJVOBohUorVQCJk/00tiL2tiXjLK1ZqKuEJqLm+ceyx2QxJHZLOkwa1V39GAlEuZ+uT0hFyyVmD
RQqYZFSsvcR7Mhr9UyuUY+cgV1fD0ZfmK7bA7aC5t7KirJPmwzdG9njVNKhRksR+jKR4yhxrK+yQ
7qLMKDtN31ktbEywWI+68dkK60+6870PkfPAUsMxBi1QJyjLbESHOL5FZitXFlZcTC1hH75VnoKo
5IuOMQczkeheWyMXkyHGqVbbdrq5mQgIYytvCb9Pok89W0DBhXWL6BInyici85fZhFCT9ySltjA8
EtwcWo5prIYHY2nPVafeh2AaKul59CA5n9QfoGHDMD2FE/4kPQvqyNqFunIV9d0JqthVi4yIo2kN
ZBbI33kkcsZtC9oKsXLXG8r7IvFSiX0WmQxSBTqXQ0IGI/HKBbfp6riGK6UWtF8qzN5yaV3PfoXH
M+vzOyoeDzoOs2B2taWK1gSc/eQoufYncnOcwDqnZJvuG90CvJ8Sqw2VBPeKfd2QShqZzSNo0lXn
MdcbV0ndnJoIuVEbi2vWT9mWUc2JQwKNtRHh0OBhHxpEQG2EOsQSZhM2WwijBKuiYmqNxWFM0GXD
pWXZnagMMEX0YskQsifxDE7RHKqZslmn1luhTA8q52PQkbPB12jsCn2+HmrMNVbDiYhEkdY5Tr/S
m87aRD4jytbS79xwgHkDdSCW91NWYMIiZ7R01dafDERpISRRDnV2964dB3OkPqkVZFXVKVcj6Wnr
xkpf58Zgz5/zuUHC+h6ijtnT4ZGK/kkUxiuFCWo8mvUatfmNQW6bP6EdW03xd2NyjhhK89nXybBo
79HLPTqF9+a42kfqfjEDnMMWdoOBa34Fk4XN/Y9bTB+mrV/rnejwqhJ7GCfynIGPZZ7E+a5M773h
Pk2a+d3bsHaT5tqsv4UwKV9WBSCieG8JfnILlkNsJbfdgFKtsup3DVXPtRNPTF9g3lTmoj6p3xDg
eUgD3S364V0Vx0cWzC/a0D9H0kJBCUGn9m5zfcLyu3QIivEVU8OxotFpovdkaQT4uo2/qOBjfeYA
LEyiPXL4m71MW7Ll7RPEFRQw0xrIsa3QjnTyoHIFkfbYkYa25CCZqY8bBteU4axo6TmtzTdLTc4R
86+tQCKpxrna9EJeR8LcNb0RrxFP+moapG1x7rG9bOXs+HMEl6MtilNkS4YsJNftYo6Q5Ew1QxzU
7ptJyiDm//lbuvBYWgp8wr5RCnxtaRj6LBpwccx2tjMGQnBzvdvaWn92J7mq8vYt9OS+Upx0Y/Za
4+fo98oxOcqmH9ddp2nARXFjm426mxprLZTqvSopRJoODL9SVawb9vvE60LfbKGQsFpif6y5fAfe
PMZHODSryRPx2SFckjiyn2wSiIR6A31dvnDX3c/oLr13pXFve2XykFXGcxgytUeiVgIF6X1viWLD
KkvsLVBiq9KT424mrBgkE10yM7/Gw0oOWzJlm2xYjxh72MrtPGU4iiZV75T8IaGtB9anxvUHRN2X
/YmdnxnAkBAsvoCpNF5yZU6xBybBDaFNpdZWGV2wwab9FJNNvrbc8uTAA9r0Hjkn1KMPGb/aQeGT
Ckjtk9FH61rNTwo5PEFjuacBsBIavmJjpx5yR7P1AiRzc+Ay9PuGMr7ZrSP37BP3Vkyrf3bdAlR4
9pqkFWG8Bbv4UqhfWgdbDGmpS6gXmr7aoOSpF6R4aV3zImhVdy1aGTb+9xlJlqs5tN91A8NPVDH2
vVEgxHIYmxCUXfbNNj/+qjHg/1aJcxtP4YZtres3rXtHF5zNRGs8qbrNdNnmOhhEG3Q3WdFWeTuF
DPAUqo9CKjiRUtLLPeUwML26hbdA5Ew26PWkPAr6M0C6k6D1khcrR8DcWsNxKNUfNKY5U1lS7uqs
iNZaY7KxjryNkDTlWpumI6XjpVv5z/XLjYZnP2f67Kwvtw8wlhclyf993OXuVE2u2I0128u/tjlH
N0k2+7+e8nKnGrIiNMeFucZTXm4amj5A9roIcploQyMqD/S8genizPXNYSsMaz/g0YdkvOrK4Tsu
WMx2k/pCweOY7IWiipWudPtKdCeza/cuZZ8VjjysS/aLlfQfWT1/O+n03RiIYsg2DYSHwWoYvucM
zQ3ggQcmsUMR+3h0R78rlhaQTsj8bOrf0+Szp4yDttaO1ZRUfv81z5WzyXNmgd7SrhswIGZSllCp
DNV3Oi/2hVtrjJwdlozlT7/w/i6X5hzLeD80jq9LdC1yUBHCcOflT9x1xWYerMcmQ+vVI1Uu4ty+
Urt81w/m4ohxVvmIIWfUO2+F0QQIHrCIQCtx1TQ62m5wOjSfLtdr9vhXtdxlXX5bEfGxFcD2KFhV
ULqoJk0eNL9sSXgwLFZns1485+Ycb+aFFtjMGnLYOH2bXUrLvRHpB7U3tD9/9H8u2dT/WEpFnMRj
kR1cArMA+VFR19N70kqqlTBuSG360m1qcOp9p0dPtCAPAkhAl2g4AtvPWISPTjJizOULH28KOxhI
nqITs9aV8srU5LZPZ/D1Q7WyTf06UvB7WgrMJTVIqn6bQJ7skfHjIws5NtikLPL0Q1jRRBS1vi5M
tvpOctvXRk+y9xrkwbrzlDccuMwMTolw1fuqJ3cPK2q1LBEsi+VsG+L/zW+lZh2csr3qmtsxkse6
bG6UJFqkHXRfELeHQ0DtjyV+s7aqHlt+/AZ17mg0HecSEX2LyJtqSgtr31TPbuk1QXxXZnq4M+Rw
4xGJt1JMFlL5Zhbmod/AHAcIrdTXpppuIdwXK9lozPv6SQ/TUxaNIA9S4IFtOWx7NtQrJcn4mA5H
cNnkD2D/V2aVX1nsotwcjiJEclMPnzWlx3ycsr+g3aifTIfcZDXvPqD6IapJQytAMnHW072hdtrK
NOqfrJ58L18IFa446B1GO4Cz1GzY/IxedVMz8IMLpELiVnu9HKdVXuNchvq3Ht16jTL0uinCx6q2
1YDO5ilt8JBX9WkyS3fbmq9TGN4rOQBCpqarKj1Li9CLDicrZklo7FSx0Vt2WyzkrC9FugEo9xxK
dz1qhuXnSUyFNU4eanMrCweRVMMugAUHh76gI97ezyz3QQV0OmE+uBiEOT3S/mYc6VtUUs1rTNnB
ndchO6ZV0YpPs3LgNmXwL5L0MyXfMaBwS2WSzGt9OJpZ/jaGsr0yoLQFZdSuzaHGYB3H+MdMwjbC
+GuaDAiPJqtH2kljxjSWu95ziqt1FUr5kELLcWxJL7ocXpqcOJEu/x5s8ayZEwSN+bPzGm8lMT5v
LN1hZAiHfTHf5zr+fGIsFN8kucpSFfQUmReYcXUVT1LHfGId1GSLCu2ucNRTpGDV6qbbHgDpXute
TFPslO5ZOsmVEdfrQTZ7NTfvUoAavkrEEh7MBCs6bAq3t35axTgqC7CySU+AsxAmhMccje4Kr59B
DeWG1ITvZk5eo/QMbeeZUKM6KOuiWMgnoCxsRjSS4Tb9EF97ZNy/yrr61OxsbwjlejQl+ahPtAhv
cfP+IMxrfJjnt5o3euRY5xvkqfeNUJ9NKz1YY3kfgQkV+cAcnR1mYlIErb4ibfdmV71nzZSt1IRe
X2V4YtVl8jU2vXhbz+ZHmMKoc0gK8gureojj7L6Y65+YgUKfQeSBdFfD7jZXGXMc7XoUtIyr8mNO
xo+QQUHTip8FqtJJ5LWO8zal9ZskYYpxKhBmicekovbfaxVEVo1hJZsXm+1Kf23NMd158/wgXO0+
b3yTiFjOrsdKHW5z132rQ1KtRdL3FPLh8TtUzcCJ7rzpURadu4mmCtIZS9WwLn86pduqOiJ0IzTQ
libvMtJOpjfjLcJIrE3lppoJJE/YCmINOjL1bai23eYa7CXrU2cKq0PpcwS/GtqNZPVmT+VNNQ/7
boxu036+s00WZTOVYlQxrkWi1JCdzQocZILhfSTbT1hgFgB7JBp2nsRw7smYTf122lvGgPUidKlO
a69E1dzFtCwjN9HXDmtD0MvzamhwmTo5H7fKZ77thX6vT6yg87UdseCZq/F2+YplUT94uVf7NiNC
ZscbvYs/FfZli2OGZQ4fIX5NZ/zodOBJq9SmlUi9R33UjoPNFSgQ63ZGvmAXGK6svDi7yWcvrOmI
sdVbWZbykif5q5FAaEtSzEhz9kSkC8SZx6Gk82wXyelyInU5h379w+LjEZpZtSZWmfQTOAM4uhq7
Qb04gX/IyBrygaqz/2jh6qjjs2PzofSQNbsys1m0JdNkNh91jX0RPVTaYzwXtkmDI4YZvfF1ul2E
4qkfYYzgLYvPyaB94CxmkPeac6R1nPfk105VzVkJUhFbFxXsZbsNeAlfWaRd2zV9ei3zbvj1931Z
JrjYKIcoIwiQyKRstEjRI9faTcwdPkY9DF7Wo9XYb6OFqMDRHsOYAkc//LDGfZL5PWarapOQOBAO
dhVwbCFtMQCA0nZiXklclDtjHLGOnPDHmQwKWfZjDUSoNYO7ycbpLqp5/Vz2clNLkwlV1z9QgDfo
3q7SyQqPlpSPQ44IXagkrTQeHXDCq1eA7PR8xj5ss9H2hgUzMVmUXFmXCopPqruKe9gxFsTqpKk2
kGloHZYAYBJde52192JInyZaMKsiC6kzLCNkI16VsX+3DYRL7hCv7aLXrt2cdWhOssyKQwWWCdQQ
xtEuGMMLnbKk7q5Dvp1n/H2dcHw8+D5tr40tcaK1FvGZfS6BWcasJjACEjPXxRoUwugMUMZeJ1O3
lF4z96oDxTbkDq7sJH5sJbJ70babtvOeZ2RSxtB9ysY1V6M5T5xz0YkAn1tBgrPZGfddMz7XhnfT
R/Qy8kZ5oWIL90sixqvKHVQlnBVxwjzLhJYk00cST7uFw+uzzfuZ7Rk+Y8+elT6fP41A8TqHiWDw
0jX1dTAWyQdle2cJfKWY3vmlob+KpZrCtPE1uuraLBx+uDjL1qRbEtzq3K1sARMr1qun2JTrquMN
9LHqkHBFVXn25ForquhasdwAc3u/0qqlu9lHTYCnetuQALnpNO+T5c1jNLPLFZhaIjnjh8+JT4m7
z6I1N+T/sXb14DyGms0GMtyopQFrr5NP5NSPKylOY7Hm5z04EfWkqRpOShUbgexpBAvprfI2e3Rm
8JPY6FFLmDeO3YyHHkKyn0eVdh2T8EdORxg/qTXp5M0QeWs6bAUF8ndzths/6uWVE/bHcoQbCtiK
Ly6GOzGLDcPzFFgD+3R6UFcuSTSJMj6oWX10IsY8r2KDRkYIyfT1O4l1Wy2O9l0xUsTqv12Sxeir
PGdaqq/Q9j6OQzZtkkalCh+nG8uuASOrM1zo6WaqxHepNBY2GWNjUufX6ietoy+NzoNiXpJ81IcR
Pu+V22OEWsKN0pNNGiMrE/dbCpf6P3090MqgGpYRoDBpQQ8QECcwhE2B278vEEyXuMrrCDyQ7uHO
4Rtvo/69lBOIl27twSHwO0Oq4I/UtRDOLRvahzgc3vUM8tfUuWujBF7TqcZrWzjTNuwkwcBj+yZy
6ltaQq5dPJrZWpO47ybtZNEotEK1Ro3JyEca5FHBedePZKgWHJOAX+q1HjKls2RH5ekg4a5bmyVo
7u5wKLFGX/B/vSI2tv01mCo7GJAimjREEBJqEaRgIINepKAJi9EfyvTBydk261QC/LYE9A/4s+WV
IWVjOqXNBbVXvFlhnKxGg4WxGuqkfruJr7XzU6RAKCBlUvUHMuB9u3SnQKrjp3S4ySr0M0kDKcTp
q4jOS0BhjFvHu86S85pETLmKKyB5Yle32JZC24VQq7XBVCDaqXWFmLFqvpuEFwbAqPHoNWW31l27
CIZEXUQFLCat59Axbk2ievwwoUroam7gOeVrFZEzKp9kCvcrrrxpl/ehdjDaLUKhZmPqkrXtg1Pr
UJsZYK6KGb0a6KqEtr59E+acyXSejF1KsNxKiUx1Exq9sZEjk0xttxPzj/adsPnz45GJ1rM2bVUx
ZC/+2nyfTdN1PIhhV+QzVlvT3g8eU1xatnvW0reVpNmTDvFRMeg2JPm4hwRHjy5X91FOGPzssgyx
TZAH+J/A34RbRWZozIxkUwqWCGY7bkB/VEwwHcmb9gIaFcpL1ZJX1YTZpq4D0VQHNaphNkcUVAwC
DuGNpvpVn/fdKsxAohN9KzZTN30gVJ2PkHQDumfk4BV3STTCLFecYyizkSYtJwai16pKs+syTO5D
SaYbkcJ0JZE2N/BEVrRqd0mcbVK6k6uulXfsYzdSVb21ltKp7Usnv+rLajsnV0Ivz1ZJY6Fmn71S
3PyOEA7vGaYINZyqtpQvqnPrubO3+QW3zTQDV+sUEqweKGmfbHm997ivGTXJ0emcgnY8Vq0NER4f
ahoHlQC+OMcOY6xidLAu+bqi9MYCLM0Uelc79r5HghlYnYyZTcgTSG3Wm6FtYt51JMU25xP9T7mz
ZEFeXJy6aPJSuj2oPCs9pOlAxWegHxk52kepROIga+XUEMEdO86jO6EXCyHLgnf3oQRuaj7SLqqi
eM+25IAp3qR/QDkEacQe4zfwW3P2U7U4T3K+NpwkD2jurNROnIs2o9WBC1fDbsLsgAvXQUZHc4kd
U+vM6zmL7w0Xoiz8TbnFfq7eumFEK1ExHkHe3fUEZrHtiNly9sZjEjbkECwyQpqOe/zKuN69AUO7
V29UARMoLOdzrtyYSodGVadgALIdUQHKj8VeOPfUJdjDId5JEP2Cjm7i9NF9oaB/yJWnwZz2BsYz
eF+W7evgKQv12xh6OEAix/KMz4VaEB0H+a6y+bJrFELIG277vqrRzPJLzsbIytUFcm/aCu1BY3ju
CYFbj6Wxmea6QdwyYwGviWhDShhHXhkAQccsX9kudST3JvbMfiNUVnuE2x+LNndulIwQWvCmG8vI
KK3J1wT10HaqiedTi5BCxRFT0CvVQXYiHWB5G8inLkmoIUiUxJwYKmdm3uS99AeYCfhidk5BGEFB
c1nxG7uHWqpTyWa6PaCt1vxa9B92ZSorePtlYPQvjO01/UntSxNu46cEbILPUd11AcKp2LphHwxt
jC+tFOx5Wf9mst96edWwOlxPMmFLRVG+MZBT0rMsA/Z0HkgqMwRdyohtoaNuewrflu0xP4fhdAMB
22HOLg5jrfV48BvVR2qyMx3xE2ngS7Xsx6xA4tb8Im5vG2u7Sa4kkhjmgY0Tmx9TMpw8oPG6lq7D
CcsQ4eKPBCjfp/Ac+MlSfLID6DpW4333NiXvndVhWEOHso6Bvse2U27MsszX1aRyqPfD8jOld52B
87BA/6Np8hyioCz51djuF/fQ8zokp3G+7SsH2XqVfekxXR7Vrh5CuA7IJl4l7Xd86gxEXiPe5zTe
sZJWndnZ5RGaa6eqfmhUPc39hqGc16dqC/BHPjnaeBSTG27CiXLdABfVL6vCl0n+bk+GzsipHxCU
f4V2yYqWtT/rW/eht7cxcmeiJgbM2s2N53VksSUxLISI4D4qrv5Q6WLrZuIr04aMzScr4Fx1mlvZ
mAcUpt66IM2ncRSozZp+j3K0p6tCo1BF8huHzzSmYHorrD+bLqbgpKdBJuoWF+gUmFQ0/GQs3mzX
6dbgD2/IdhsZ9z2A147qSwKQ66IXCKtnbNDsJ2vbTrHMi29acRW7D4RXUUkTiTpdCa8X14Ox+HDx
hdHsoqJp+kSnCiJOc0aGVJjb9mA7DZUO07tX4txCfCG+kHaxiQJaD7p06raTYQjUPDYwC13ZEiC9
ATryNKvKVxuN5pWoq32retmde+0+aGNcQu1xQZOmNvXO6N42vu08FecqncE5EUVRJUE4xuPNOK84
RdhxiaxFbwdVl9ABOCTNMZyL/lh1ot26Rq36CZ6hVWN3pd+I6plELPXFFtZda1gflZW9RAUxMWY6
qRtGtd65syiwbg18xXjO44ZODgvOquws8HgMkBn5eZSZIG06feVHlrsf6+dMzOP+4mBUreajEn0D
ndzwZSjPXW10DAwsMStJwadulXbddnUQRdY2hlCIAB5sdtOYq1LJb0K07nsQ3tNJc1L0+R2e06SF
qDGroC1zatjpvCVNMSWxa6XGssFWoYHESgZ13VGh9wEyII8fBAvsQVzDGwq/4oIW29jU69T2tood
5tuQ/lKgXlit4xBQHNkSTnCD2Yw5y+AwcPv0Zprse60KjTszJ/50aBf3pHaf0IvajSoIlanDR2TZ
2rbEu9LT2L/SXA9iiB4G6qg9alQILQB1myxUFT8rB0Cohvue1kvuSQsBcyosmocZ4FqtZ9fSzWvN
lB3nO4xy9F3ZAQbpkzaLOIAo8U68o7eNGWlKWymCqaVCBjV9C2dC+FpuolnL8n5llZ7YowNRGUre
YLxASB9KZUPvHeQG4UwrLk3MYepZNEXGrpvAPZm/91ajnTTZr4fiI1St7CkP89skNz6sHF5FDZnN
y5fsv3CdNUTWxMNdzqGAorZrF14Zu18omY791bXds9JIbw3QcEM8JSCKSre2DfOyWrdfdlSwMPUc
aMpdfRo6nZmyvxqqeiZ8OCKEXWU3VcbPQ6ow+hpI+0jq3Y7LjvMLnmB5YybJa10xLxeUqxOlLFe5
yK4KDuqd4ZpXKsqkvdGwtiYkQQbt2jFYPk3R/GawGR4xitt1mq3Vii5G0r2Qg54Q+Nq9Cr0N/ZAS
ns8K+Xto6xxELDgKD3d+4CUU7ZqSBbIcYPc4zqZQOF7nQRKWgpAkV1verF56fpQkLe8/pQ3hHOAQ
+k5lzlSH1WeV1X3g9P2DGrXdqlnKxICs60BWHfQFj8w2YU/UnCwjsGIJ+IzBqU+z8Goi8RQPVfxY
6hZZlZWJdlY3CImflXKj4k5D0hk368iY3tuu+OmysUYo5ZwrPHlb25vJbKXv4CNcecoSloBQZZ/k
wPdmGqCrc6e66dWGGq9O8h2+vQe17+ddQ+ILIG5ibJAhCGJJaFHtY6JG+KBmfLgYYtXFh3W5RD0F
sebia///b9PZvf/HUnt54LQ8w++/1CyFSB6Ju/KgpWXjX57x8pj614tLHd/FHP/PK4ZZjQbvcj2Z
Yu66/MN/Xfx9/j/3WAw2urv/fbt/vYs/b/LPKzLfLdkil7f955YIa1fgNMQ1HOyW5JTfz//njVxe
TccXWSzA6P98PzWpHcXu8tAmsxcz9PJd/Xnyy8XfZ7lcUp0RW27PQbr3+rfIhrLiFqLa403R993i
t9UWUsnlUrgQTf66zZ0XEMDvY1JEVlTV/nnk5VK0mAF/bxMhwPIwhTuz3P7nGS73/vnn39f6/b+/
nsZSFlkPPnNfs6mjrxOpaawbotPvG2l0hQ7E5bn+6yLRmq2Ke5TXvTw5Hp9oA0vqMfvjzc6I83Cl
euIsLAkA40+68Bbi5c9ft/1evVwqO+fayUoPuuX//uvl0uX/L5cuT/J7dWYVyt4Hw8+/Pe6v2y5X
cwpZVOCX5//ruS63/du/eF2Dw0xYRFLB6Ph98T8f9/ezgbwE+/7X0/x50L897eXls9m78oSst/YC
zxElyzINKyy7L646YUIbbfnz11USPrBI/3X3oOL/dDept1RcVMB9l3/6/fPXbaTBhStjNAnj+OcV
/nqZ3//966X+7XGaR7Abqs7/fbfoC8kVJItzufnyD2aN8fXPxd8n+K/7/3qRy9W/71a8ot5NKbyn
f/sKfp/2933869NcHvjXYy63xSjI1oNjfMtEmj46X2SEF0xBOXS0PrTCaLtz1BFx92e4GIwnxRKY
+Y+xXj9eRoNqsedDRKr2ppE5sB2W6kOx1jPo+ihfiXoylGUSg92hae/Qaqst3d/2MCFDOljLJap1
rckW267XOL6JQyjqG+gX8Up1iwc1bNWdF6fbbOwfGplQclQoaTrYqcleQ/0nYYzUYX8im/6IPxdl
mWTNLIrpPNX9F/bKIIvRExhpx96DPiw1QDLH8mkKVBfLLSbdcFto6peXjw9a7WWbuEEUUYzEmnYt
QGjyidZ6wSopAoNPsseqxfKNe6aOr21UUEfoqf/D3nn0OA6E2/W/eM8HhmIVufBGolIrdI4boiNz
Jovh1/to3oNhLwzDe28amMFoWqIYvnDvueu4cjq2IAXJRmgBWGK7gS9LBAGUwmzR643I+vC+bobD
ZM6EHo+LiUdc2vsFkosjaVcn9UppQmvTAzUbOwod2+uibdJfKzF24Lqg1eeYBhW9Cp3erbAtuWbn
Y2xCo2eXyzwGUwtC/+XZETkB8fUZlW69Tjo4XiPQGKI0txRQycbl2U6FcoojNlJpzNiNjr0KuvIw
x8OJqQQ9RsoY0DCrLohSC+ckWwASWZPt2HDs3J7Qci+OnyJ2iEuNNQ7EfxfUNOadN99mevrrFAfG
0/47O3XWoxo0+5wB28n5f8rUvAGfOu3YnZ1sbcaInlL6ljZ+bfRfGlJAmiYVwbS43o5gNmXUBGHb
rL+Nljh2ITnSgnF63Y1i00zjC7XktO0aArHzvvtRyV0RsbRHF8hrJaPknWPM84N9xTsMo0Flni9r
6DQfnfbjDev7Yg84MEOIEEPCWiwCw/t866HR2NiCDx6ha9xn3v2U+O3e63jT04LmM8IKgKmfLxpg
Vax86FgW+SaRZ7I24FrqbTr72Pjrw2IJ2ul8PYPsVPbnPF5+WWFTJnesBxrx0RsqvFT28N0AKV3b
XH5rZICaAEykckTA1WthpoJ+Sp1YU4xBizcECNNE2luxJfPP2C2Zid65h0rKQJYdjt2/hkmGmB+2
GZo1jXrQ4g3zuyRKsqDsFw0OQM837eCiozO2RdSF97PVr5bG+wLzJlaRGX3OmiBAzzDWo0VdZjln
5gnxMS6xcvnxDxwlyLBTzFx7Wt78ZjZRn+wt41f5JeKTxEkOjgUZ2E/N+6UPvbUz50EY6ydiavCn
+afBo/quDCavmW5J882+s8YatktDYczgsd4a3gvoQPLOUgzVLYRwEAklsxCjOi1c0uuxJ08tsazb
CIjXpmD7OpifbiMoe2ZCE4b2scuaZ8T0OWx6QM9+/W71+sIOrVh7DkEnvX6pzNABaZUyGcfcyZBG
029YEybniKi9fmbdkap474or5b6xHmQqXgA0NQLbWp7TI3VFY4IohzjlWdHGtIa95SC4zPP5Fbba
Zxg1LVvj6idd3hY7A1SGOtRM8Ph29rPXxM8a98GxTHprOx59a2tK7X/22HkJRGb+ihgPzn0PxN3+
K3P01KZ8T0f3gi7zVef+Sdj8MxILzo6J/q5fBIlmSFr6ujtBaQMMWc67LI4J01zKeD9/Sb3TYf6U
lcOHNZTshfr5DqoePEs8g5JJIiYJ7t2CRVgDP8YqBwas7RhEnBOY0gfUcemnvsbatTVCGGwWh3rC
goVNq1n39IgxoalK4ffpcDfX27Zww3vUKP1mDP0UX7B6BjlAINTAjcBg4pDnbwD+88Dy86synnFE
1xWvNeCttdvPxFRn13wJMkUlKa3EJbERQ2W/6Yz8Rab2vZ6uw+lXLdn6NiTcyQ5BRGL/VEb2UyT2
d9cAEGfguh5MLPaDKnDMDJRrRZitE9JnWLix1Yrn6M1CpTAV6DrHuXo00+bSdNiSy/kEBJBIKwZW
9sgbju2t32G9M3u73UyGvAJR61v2VgCFpAgcFdG3RtOhIsORb6TMZL1FL8J4tJfROiUnia266hTm
oby6FBmDLUcdmkZ+dkm9qcAAx15eBKTc7GNLQaSEWk3Kaoj+wxtvCHZdAeYXQcNTdzM4Kbr2UWcB
saLMcYx+Rt9QTkHoGN8kDJ7iUE87hyxhMY9olJSEr94+weHaqb4QhErZO0jXZwJVn8vJ3AorR4ge
Iw+Zm/w9wb5fGdWbb1aQitZR7K3cunlAA/xUuPnLvPR5INruKW6X72qSr3aFrobRMLyvrYym8+IR
FM3A1eqQslpSnqsaGU2F8ZrhmiIQB+ZeiEIlkXA9DdwlKNXe2dp/+FH+JOvhmlO+Ss0RgWu+70T+
nk2cE2nfbe2B2sDRp3hBRDTjczNbhlowP+8Swlqd9hpwgpw2B26AkE/n7PqSUSKxr2bomu7H3E8f
UcdOUOVIQr2KMUHCxrfIvkeVPDvN9K6b5TdlSasjZ7fohIii4on9Khs5s3qocZUSfICqKsPoz/F4
FAuClGpJyCq0nCEoMLwKP/rsvO4QDdhymG6C5S2QfvTqtxMd2UU8YVdDj4ShFKyfTOQWhiC1pjRL
gLN4hPryPosgYVgIIzaYonaT9A/vRUdwecNas5pY02NSg8gwi4poOZ7Nhn1s8oF+OUTQLpS9v+qo
mzosV7UCFOp+mwXGI3N8G3hTB7N+TWpyssw5f/GhHHDne0xacgyGQXHoo4tVUya49q4niWaqwm23
7xghdxwWbhJIJRIsV6uRNeFHPLMYHFR9SbyreqHvNmY3y2DyT1lVPeaDg5rBJngx4eodvfA3z6eb
KhvddTm1r6hCTrbf3w1evlbDeF/30YcLDoQ9BGOodMzflQ+3nGQave4WhlqOYDa8cG5kggRDbmKv
TWuNVDTTxrtCILEXksm6HIA5hFVxwRuA2gYzEJ4ZLpfhVfaM5QBITqsuqgjWYECCy4ejKdBzOkX0
VMn8l7hahG99PiK9Hp4TBvH7NmargqBH4VrAY4DuvIz0EelWvELD+IENJuCWa28l4A/V6bPT+mfC
0zO4DWjp8wTPF6t1x0BXgIWaMGysXxHBA87iMuR3OMiKw6gUDoIClVUw2Ap2Kx525ixsVotH9NQ1
5xxiJjTUK7drk4deb/pQ9k884Kgk7/0fcxqGE0yQNcByd++F/ZMhyGOz/OEDze9qJq4Hu+zw0Xb+
NtIeWw3iJywfyVzOkKZlK5JX18gNOPtNRxHWoAlsItZn7PoQpBbZvli0dwCg9grLAuAQ0hxdowOn
NibeGF+n5mGYnAR+LKKpbic/vUY/Jg8Wt5+AXEX0p0QcI1k5RUn1p7qE8bjFujxznsPOu+ip/LIm
VClL21F6YxIKwXOw7j0PUXOUFIsRQzZS1y6UIKu0dUkmyV6otV886dRrN7LQR9vTN1Mpli2eni6e
z6OG5NnMGz4jcmBSJe9JWGM8Lhuk28Sp1sQyt8xuXV2wbZI5VB+PGkzmYktmxp/e+qI/upUFUsMF
4WlN4zO0+41lw32fC5jTiaIPlsMdNlSWvUZ25zAbZ+f6xUis3LFmu22ahS3mEmugGCsHzG9wDURC
QfRFp9ys3axB9mqx8VecNMafHdqfpMEeQsl2MIkBtAhSRUyx9mPExHlBIbq4EYK7zFv7mHLSxT23
g/8E6OuX1Y7ji1MyhRsk78GMU3qF1WjT6+gu1UIgImnepza9GcrlYXEYzuj6oxHX1Bkf0Rg0q+da
IBmd6vDZGxHQNmZE3YkpH60sBnAPLYcJQgBxCuuVZa/lDODP/UyHIl5p2C4ikvZWOPOTbWJeSrkC
Y44wYdzRVXL26yIoCchTI3QXcrhECTJ9LBMx6t0zoHFzVRRjsyksjpMYxSWaivOMlfnaJNmUY925
y9xXghbRD2p+aP1md0dS1aQ5sQZwjUdRia0WtGPcpCqMgeQ/JvOLd/XujmB5sowbm+Ecnbh717Hz
BTJu3oa2fgSNDq3bStdzlOfrpKUihPyeYuma/Q2FScQVklFQOTwskPRVmfNHqgUJndPwy1L7331z
lTSuvYZ0dZ+grl/FjQoywtNXBsyQlXLtT9fzfhP2S1gFq4Njj5A5bZ/Ng/XQuD7SKctHVOxgncuA
6fGCTZIQ4oQAaz95GYtxSCkWokhlaY86IK3Xlo+EB3HHW2o1hzbsjwYCxaZC9EfS53Oal+fYlDe6
bUhKon4ee58dPPy4lcyvlr80WFXdcmEU8FaLnxlJUl0QoMPCCp9YN9yrcnxX3fidFP1+YaktbesD
facb1A7xbeXSEIHUYutbRhYCnDy1eNSZumeTylA7Lc4ax5LBjnJVpf576qI/Qf9E2N/DIEwWobTu
q7L1AHOpMGCpdM5dcRIWm88s6jcSPk3Qmuq2puvQgCWCmK2AL8ZnWxvPpj+U2yieH3C4wZ6e1H0R
EtKk0/BAq/Xm+Q9QDkHW2gVoZ/bI6x4usW9RYF5BRkFqV8E8ujfIxla6HXa9itEP4XrOnxscoCDT
wj3n5LqtY2czpaBhkdvxT+2k3Bi2ZPJ8A0wGkXuHzy8CM+UPeE9LtRkb883I8xuvHexdOM27agq3
lc4xvTRqQFLVf8dNF8wEzVBf4AmnwBiJ+aaqpPsab83sQCXtHoyr8kQnPgoZTRI3kYDU+wa+D/+t
bBw0eF76M6v4Le7jzTxjSDY0se6pbyO6ml8rkeSb0N7lYEhWpSZhs8PVIlNWe2J4y0o27CHbziBM
+dZ82aKF8UkFa0muI6aKf5ZexVcye54mnt5uhaC1Hik5tOzXUMShRRMqjUjIvxHVTx0qYsni+tJH
8dbJXCji83SsM/sLEMQ+jNOBpg09ctN/J+P8nKFi2xqV74Puvj5EDEVv6HMpjWN3KeetD2Z8npMI
rWcP2ziLWIVWYURw0Ebkul4BbGMxAGKenJyfKsxPpkLTRAvm0ta75Lsn3T6egHt71NmrtrJ/RhKw
+GLhr5c7hG8fCjWLWibmJz4EH6f+IdfO3aoq/4Fu9klFPW4bO74sEULVhh9rIrXJxV1u29jfq7uJ
pymX4gWn8mdihzCs9B9IlksIPH2VcI+yVLsptHrxrek4twZKjoYuvnLaW90KdGVs/xTbq8y3d8Z1
FB7X8yl3zR4ubDlsEwSMkmXzqq7HF65R1CBWjchlFHLTRvOO15FBOERBlsYHuGTPeFCNIGH79yJs
tCNjE9738Y8/vTYE36OfeVLFQLUJdcVFZ7HuwjBZIepAkYSWUtEtUPBybaLZJaC4aeXWeTeljf/D
eZmKweCAtg8VB29Vjs69kcOl7YXzpuF+WNGoA7hNSCRzPzphIXiKFglomQJdRHFHKQyoGMGIRw+L
SRF/1+AUzOFwPWr7zo+j+/qXG28YIeZrnBP0uftc0KnJ1ka3MzZICMw3+Lr2arari5uPTxM6he0c
J3ep0ieAYsbKYycrWMMGNIGnEZv3NDuP1idS6k+Fc7kzOTEz90XF8tGWRMRGyTn2oWz3WFDy+aZr
uVoirNPetO8c823o3S9DIQnhcx0wVW1x4zKMSXn+qyVxVqatD81wyRp57rgB+ALWWdtb7+G1efWM
6LQQeNhAbstsuTC4677rZrpqBV7yoUHLECPXGgHqmCbxhEXI2UIVM5QVPC4TN5XLBrkK+69S6Ps6
HoAUpi49zfAIaviIyKJbs6SgpkJq77Gx5I0ZwFyL9JcCwGIpY/crkVbfcRHvUze7afEWm5n7E3st
c6q2rQG/WtF2Snb2XF8ymU3rtskPtZ7wk5j1hoS1z8zqoHezifXdBDA1/tu0d77isLxvE3fDWzgO
8a2ChtAt46k0oN9kEulGAv5idB7C3sCdEf4tpfFkXz1rOHaejOxDo3FwSdk1IrOm5rLRdhZ14PTW
txr6g+0njxBxokNVZj89+a0cqPxjtvRrVmJVKR2cxl3FZ07Gy5yN5ypNSF2LPikhPs2rzFlVsOLq
+WO4pn96Jg9yo/CzdbxURFfZCnnz8G9SOe0mbpmBMzOaNRP7BtU604T4w8cSdN2pnoo8OqKCfii8
UayUCSw+Gk9m49/EPoEO3MKBouz6qkJiMBIciGAxGZO3JG/F+q9x62/Xyb/Cug4p4Kv7wmhWSNi4
uUjcMaQjbCWAO4DkIbZXyUQvz6ya/OniETHkqlRoSErUL/OIhSm2wtc0RRXrDpBfllEdk0U4rKkR
0xtVtJNNOa7Ndb9M6UqpJNsukTrmVfkpRfOBdPxWF6G3SThPuUJecTuojTEEflmdk8GLdjahf2oc
og1BfWsiVC5GWN6UuV52DfmdUJUdnj8QWtycbFeuLlSUJPdqFOZXPfXkYbG7fqja8R8mxfAGTBNd
ORUdZ3F5dvIXCDKkclR3bdy/xRrt6/UUXObGXpWUR9tIcqIwy79g99sxEX8LVX9hcnsbArakS7BH
7k4W0Nn6mIvisY/t92KSgkYvpqwdiYPzl00seh6MZfKIeoHnsMlQhuFxvacbe+zn4q3u02+636fR
6/uDwg9Cck0YQBB4c+tTW4fvlAfDIY4pUUIG9SfDE8SJYL9HbA9RtbD3rSEY66WzQ8nQRKdiNk6V
qo0LvebrVDDbXQZFpl9SBigtRnp6hDgYapiMizwDNXguK4MFAf8BDCvjm753NQ/6SSSht58W41LT
lR+iImOI6UU3OhlpGo1268ydsa5TRPc1KL25KywSmtEyN0DR2UQoGjUvNndFaO3m2SfP1vCQ48++
t8YBVjwYc4emBjLH7t8f//PvwmKfcl2yvgkAX8P4LmubZ1Xv0sYX1S6PvSAqpzdPJGcWP8NWKjxV
jT8fKlVkOA7Uh2SObGGgXilnMPZ8nu1iUagOIDHbwirWtDYv5Ll2O02F3o48w3TLADLpH+ECfw49
CCjSaHF7GONBWNrfqfBPqRnYS85qqGFuvHQN2QQ4NpG+5u/GMPdYmCjt5Wj94gbmoqHCLsLwy0kF
2ByimwKoSsLHIh+bV2655LbkEag1Xku22EC06e1VqL5j38b8IlbpzE04HMKDsyQnUzCx6n371c8u
A1IEPMLn5vrrkusGxpGgNsf4Y/S9F09AxPCIT8B/s9ZzelpM+VDUt3UKhgFlzWMZ4XDHyHRoa8FI
U93iYVy1yvtpJ1fxMITk5eb36XV14BsFY0MCMYUZjbggHK4Iv5w3g9nfDBrdYxMBNqxmJGsI3bis
nUOpxa9vunRv8FPQiTdZzCRUEmptqbrjzHJILJox3oGQum1T/TYVHeUQrM9d6BR/Y7J05z7rdxHj
bdOlU3bItudYAGHBVbXxY/MtmRUZl3+ooNKj2V69CDScdeKV3B7Tx2J8CR1sKdqjR4sj5LEV1m/S
LFAJk03j+Sm9s0KWB0Nmlyam9Zr53K2zHkhdxogFGpS7I4P1H+NSanGhx36SZvHaFV6+MVoMBtoC
QREZsMI8m/xF1Ckpiky+xIim3dwLJocMqdBpMvbE+Lvk7EqwNNfEpy2GvExulu1QBvEq++iwC9ua
nvxcMCQWI6PKULNc0RGv6q6Mt36ihzMcCEtl7q0zKUElL/rJyisKVafBWQzpZ+UwsHLrnyxt7lq/
HPf5fHUX5XhGbHHoi544n4jFVLcwfFIq+xwY8vG0qQzMpkzM8io+RKm+FtD2uyvxvzKtjHb86/bO
LNAsjTbytuvqKfxomLBgXDKoXfsTxgFMgxgqoxyaHsXIfQjmBcgcw87BNPydvmjjiqAphnpDUnJL
zc/aQ+rROwwNE79kGUb2ZZwwvhNlMDjaAPEc8Ls2G+6JSk6Czu34akbSD/30HLlwFQbmNlOOHHlk
rEktVR9SjYWGbmoXNwLswJCY5561O45SbmLKVnhsknMpzFu/Fs5OmEOz1TMxgE2KQYPQodiGZb9E
PByiSHTHkXl75mFpSLPpRZb4QM3+ma0Z33+5AJtjIhsmXUoaKWN1+lYiKNAXto7elqbTrsemTE69
Yn/atAzta2cyji1nMQwwYIE9ck8aiDffLzele60/q949LgRGZdxJ86R6KeXi7PGcEecpqvlGdNed
UGsaq8EinntUWUtdm7srouNIh4w5LUjmsI/sG4trejxtlnRfihzbmLLKcO2JdWlDiXDHGt8sl2hX
e9dL8jaf+BXZzCXs5K27FkI4qOiaE/7a115ybEOrl1D2MjQ0XPZBMb20kk/cuPxKO8NgNkWS2xor
GenpV9d3iSHA8O0xlDxG1b3JCIUzikU338omzjoojyARNiG/26oJzG64hVrXKkux69lIDyV4Gum9
oHFfmUZhbOxBlDuWxU7sllsfGWYca35f80niXf9Q2OFGp/MrOIZTrZWGmpBW6CmxVpQzK6IFgADk
WP6R8ScKMNquG33VcGQD5Q03ETtUBoe+TaxxNDM2l/WP3eccojm901enrhd6L3msvT0+Jb2JmppY
NTSogd00+6E8tiVnshvimuJCgsxSn8Xcc7uZSvugbJydlBUu55yorZ8pcj9N+09Pyw8psfd+nW5c
t7lbOmnedAnG8i78RLvHq4UtMXQ/hZClgomw5w3ZzhdpjPoysmOW+KfSWG+62Hj3W0Fgg9Waa+53
SAqEQZ7Q4n3HmWCnw9oLFC2VDn2OWM1UrPS1O7viXllMcxbw2D6kTjjfSKw4q4TWR5QDxWwER5xs
511eJ4+9kZvb1ruzhUFhaM4vegJQ1ZlMhYl66zUbETniu4tKMvxGH7zOlC+8++gcd/17LlmROX+2
Tu48un2aYJ6KWk+vwqYdGPCrrWLfoGbft5Ub30YVroTKYW1ArTJ26Hkr/Q48Ak13eAazS1bW8DN6
DPTrlBG8joynnqFAZef+iiRVyfDDedZQiXnK9cUGLcinQevexmqGHJaIQ5Gm95D8gdC40G1I4alW
lc/82tL0fFDjGP7X5a/pjF+9NqlYJMGu3HvIUa9gfeZfOMpDXou5xPDojG3VPvCJUs4qfEVt7ea7
2AHjuTRBZqT7woQt1IbOHVze9KZCl7wGVB5xkElR84+cR+XaavDaxP04XmqsWaJFyDKBzoqHz3mu
bnnCplTBzgpTSQITtUQHUm/ntOpOOMuY+vtpfWcu9U/aoQUhl/bRNkl9ihtGr3HlQuhrGJxgoBtu
S7lOCuObWfv4YUR7tq/I2A1x0R1rtmUqv5WCD6oErVHbXZqrMye1zGUXQbW7Ta4/XKZvheGrm39/
hU/lW7tMHupM8mk77wlwwUTumAfzAAkEAyLy5AwfsmCr56BuuA+HtfWUDsk1NNh87ep4DCzbVsTR
7j2JZ0ws/muUxEBlWmbaVVeMmzakkQH7Ti20aqeqOTRT96RVvexsDEgbDUxpygia5yaHw7rNmx0X
Dy5iD4tS7+H9tdjEUcJxj5Wo7Om8smrjtN1w0bX3kJcc0HLBr1pb7aX3SSDPEpCUvB4BvNGz3mhG
clfDmSE/Y0YchV/jYMEkVazl08F6cWSjUHd81E0ZEhGFwboCXdaq24KNWICFHTkxyvmwNraaFauV
G11QAS1LMW2FUmMNr26ydpi2RdEADwsvQMnOkaRXoS1DB1vDizUy5jFkBePsqClypl9uucDY1DWi
sr1vhowxjITEMbP/FDyXorynE8CbGeq7NMQ1nriODnpg9lsjB//WWN6fcjXew/5l6lGaCWJy1mpG
YdthxXec5UdM3r51oLOmf0pygi5F/t1MkDRM1VP7wbMmfCo6jk793GaIKXpOLrt7mrLu6LcofPBp
btCZP1sZXAPli2+hW3zyjgVazreddWirkw3fOmf/stGRPPhIfm7qdHq2lmvIcG2wba84AEr8wA3Y
DbGxximSb6fQSwNiQ54gRLA3VTj5kZEjp5tvtcP2wBXhe3yHAoW7yjocl81g94Gh2zPgsXyHLOMw
6/C27lgQK2YRmTUh1VH8n9igXovS/W2X6SzAG1ClBnEYHzEkE8kmpYEgqNtmAp9Wdq3O2KPcyjTG
0p11GDa1s2/c/mBBTBqK6dGYF+s8oAWya5fHQLKHS+FSvDu/duaAM4YVYVSkIg5LxsOA42Y366JB
9NR68bFnl8bM7dMWfX9C/8nd3pu3Rt/7QQdH2RcxZ0tyn1dw+SLu9VW764R1kDrnUQ4geZNb9Ucu
E6x1E3Yl2/iN3OEzE9lXD1GZs9/ejQ3fiyCVEx9UtpVLB66WIWSaFhvDSNmgOfj57AokiMDFxoSB
ja3LYdZolhE+cYe9Sfv0me//QX21+CUD8v34fR5D/8438R3SVrnR79RND52tfuu8fyXX7pEtBBTS
1Ig46GSn+7jLIMXTclhX9Q57VAPPtRTgjczY91ZDsTS0/CZbZxU6x7qxvqxwBLNUohO7brPKPkL4
knvAwsqaCFR51O3N7Mw7xRVUot4ruHGH0niDnP/X2jixYVlPuwpQ8xjinm9/S9W9+nXENPqaoiC2
VsiTk3s6UVv+vhD6PAGUwDs7sjzZDF6CpM4U9TaiUG1qlW/cq82Fm8+Psn9ZaHqbePHPE5K0oLTE
N1GQ95iF4xsYQjeTu/wzlJ9rAGEU7sVJAgrMyqbY9bNrbpDNuVQXEBtLubPGKTp1fd1so655wAe2
IaKdyz8TNy1NadQ3BkZ50AOF3/Tc4TGSpb8xxDVMC/3BKQ0+NzhFIZniUN7ShMloY8wjFojYPzLZ
IHGXZGzPhRs/qfIprts7Z3CCCagDb4NQdny0gce0fN0y85MAc1cN6/J1MsPQU052SmVzT7jYNZey
ZmM1scSYipRhVb5regNASX3bL6YFtVlvcU2AV8soyupuX5HjiXclCpIS8k5PRo8XL+cEfvU6jJty
Y9ZkTXrpgZwiFO4ojiwAjBv4Na8JzWI+4XfRHSVAH8GBo+gHAPETsdBryGRFCmUkgTHbn7JvboXZ
7ws/nze9Rb2b97hDqKuNdZlXsLbHuz5yvmpxjBzumlMyKtZhfz4ah0q4ECu1/6vm/pPhl2i8FzYo
u6mM2JVkR4emNI4oI6bIvlXpdBuPSKrHAbWHdaijvNhajAdkIe8mGzMc46l2VzfmDVwZ0Gat/dpN
8G4aBqZuAWalJyLXL+WlXJzH0EkfCNfutp4adhmhj35t3YQ8yYWXroeKBZkEmZSmTCOxwKVYJOyG
RFhklPzpmqDKEognGDxjsy8OSQWqWltb1fdUJQwbffKyVrWRn8TU/oSp/sk6dhXpQhLJQ94MAxfN
jBWmekN3/5NM7u+gq00I6dwhQWBnGhP7shmQYUPXLuMvRrIs7DGQMTwzbp1qeYpd9ZKqaW/azgFT
ZhMYvX1KRuOKl0WjM/BAdDu8tqc/tNSbxqx5YHTtWvti6zY8Yc3xC8n6XZ59CecKOMgODHXvsYSR
2NBXr0voBy3oA6xO1rNftaiR/HcCN7AtJPHJAJOwQmg3IJydTm7hPeK1YsBdeM9mq09DWN3+Q/n/
/8zy/1tmuetIksL/z5nlL0kbcfn+73nl//mi/wo+UO5/2ELyV7bL+MQm4uB/Bh94zn9Iqk0lfOW6
nus7/0vwgf8fXHskETAZldK2TNII/iv4wJH/wf9GGKqSyrNtImz+X4IP7H+/pa7yOarKw89//2+8
K36/oxT/J2+DMAU+8P8afIAjtaIqiax9vzT30me+JrIy3aiT2ydwiiLkTex1d6ppdvmijv1VOKAh
PBasRXDWYiKf03G4IfbGwW99qcj1teyJjmIiRKyq22yvM+AF+P4w9yHuwj6FivV5sejBAK0Evh/D
m4G2MpiIC6UOQmt6UAm6x8G7aczuUdrPi8cqtqO0o7I95xZmdRVfsr9laV/rcGJMXZtbx7dg7EbT
x9jdJS+tCwSqHY8owIyVsuuPtIu+poTEsyLGdFXLh8SWJ8KXrQCZCn3zYf5LujYQSgI57EoAMeSp
znuiJ9bodgnqMSN8izZqp7CUt1Wp7JuuEpT0aggySNIEuQF6Z47hHaDXcwdWPESjGiaHP5PMXpZ/
qkCkUfDipmUzzZEeg5kGP53yEA1R+tCaL7n/47j+EyXpOU38Z2bE7BVtQonzDjMGX99DEhIOTKQB
49Trj8JdFUbKBsyFO9IWWMwqpGQr0RvkPsQLol+z5IGDY/oqHifFc/JvJHPToKWnf0uNMdouabLr
F0J6soT3bzsOK01Oe8qG5o10ikHk5XHGyzz5qj7ViTzmDR+7GAYMy2TJu+y17+yBm5sbloAlXIMB
aKyjbelHe4cAgdvC7H+IMxpoHEg/jUlrfpnFbCFX5Ckyk8RA5bCyx4JAsjGEtbFEiC1ZX4FXvse+
YNP+sfwFSnmr5zZES5p3wBWGfpv5dzNA+ZvBQFuyOIvAYv1czxwpP8LgKGOS6WF/HzXhExZTc4Lv
Jw+552TwOp3vqiuVjIcpJ/8HnlM09teEqqKzX9ykjNGvAHZNppZMXrlPGBesIahHAQHeuznNf93R
fxrh6oxR9bN4xhfSx2o7oifemOHsrVqxSXMiy7p6PZeusyu98oQorsXlXUIvir0bzzYZCnZkZvOx
4DVkbHQtAnkixAUGmhseRh6CQlEdgD4c8WN0jO5za13J4rFe0m4LjeVrmogr+he/5g/6FEkS/tT1
UnMnMQYADZkoXdOG//1oC2Tci0Hj9y/vzohmO4hYi8IGA+XYX38Idstgitw944LyZkJy2vrvwgTk
3CL/QR8niv4787xd1CNUTFvMQp0gKrtoGSiXLYgYRJ5/RZIO/3nKJh1KpQrrMdSqn1wVr21hYg3P
N1iSu80EURgepDIPY3gF4pIq+O9HaOSHZF7GnXvNM+uuQWeEYC2Y56YirAJlSHJ2Y8OgR2FD7NeK
bSwHxiiaM2Gcz1na71Ow+3C83G6Tarnc/LM4hBhdNmOJ+qdKYEhUZnffDhLpWyovnkzllp30pWlc
Yyf9PPgffJ3HbiRLkGV/pTHrDiC0WMyGqRUzmdTcBMgS7qGle4iv7xPVm24MMBvilXisZAh3c7N7
zzXq9BY0Lb0ST3YI2yHtCDGAoQA5YrvJJu/z+dBX0bYXZn+YfHWVaQQgzgZppUnipRNVmJt8oI4D
gLsPlNGu/M7l/OvijEp16GxbbaJDGxAq+3jgAgWWYLFixIn3nAg5cJbG+1aaqEkdWHBxMxobOcjv
UHZqS0DZ87/QxbbICCJOmtX828yi8WgvX+IZ48Nwz4a+h6NgkuwFQwnzMxj08LEWAZfWL1fYoovD
iGezGwkztpYHpTGsnAABlENK1UcMzGIXGBxujfJ7KGj6qMm6CdjmhM8kPuOq7oeucwJyI5hoV9oe
z1Lz5HG8WBsBdwkBeHCkjOaYZafTnWHMGaKgXHs0KXeAT4Xf3lw7dB4JvaZrHMz4ODc+D+82HCGr
zLV4aeVY7nKyUh/iYQhYEcJ1OkyM3VzMqhJkl+2BLyBCY+PDaoOANFUnABjJwnHfyglf+LIRja17
6QT15CTK4TyO2XOJ1HkXd9lTxtjkcbSQEbeIeoXVtm9TW7FuAef69ytUE+kWV/DMaPx9KG0LXlrn
Ps5e0pLMa4gdUZfWnlJfrGDrc9Vj8NkiMklFzyz3bDX2n17LY9FW7dMS0eK6yUqH/fxty+pRtlmN
wm7JcBtaaEFN5LxzaQlCnPrTZNYjqQI95NSsvyiZONtythUygJoWbe4kIzYES3DIHTjOChgP4WQz
hkVVyBm556kbY7DArrGgMxH+dKgVgNn5ATYTv0M2vzAemH/chPxx49k7Vc0i5QAZuwGxc2vnOWTJ
bxIeO+pl0oTySzXSWY4J4HFHGP2ZFR48DxKljZ5uUW6dW+KcdvgTqnU5Zu9d75pnQK3QopgunKs+
1XQDumwdMtJcG1hNNjGRKOh+kSjbXfrmT4wmUgcrzQA85MiejrGYxj9qRPnuo0I+C0UntU6gQGX1
4O9HQKPHvqIbM+qof/agOcQ57JqyvsK8qg4MrXyEJbZekexqrWILG2yR/y4ddhGkdzPntfA0JK46
WEX0wozS3A9UZKwTqjpBhvf2uYGL3cLLfTH5Xut/f8AlLDdBrXYsSky5k+wmE/uWzko/lw7n2qoT
d2XEmELTfnqEUl1eanqvNATTe67MZEss44tgimgYzhvJuPFX53EkTkCOXFqL3nGakQ80H63A1cdw
nNUaCS5UryDpvxnf5uZgHOXcFRuH0fEu5ShFIkausL0z5DLb9NRrF12xrv3xPoDBDgLjlg5V9OQO
IXJJ3bQneliO4LClGdaOgcOBdeKuzqqljLOiPeP5l4ruL+d12PrhlH8bKro7hl9cM8RpytPohcOA
0Iv6jMzFobEe20cVjJeg1/5athx1KuFeZ8SKW3QoanTEIXSBXgOLwIrgU5fV8fCp5lDcLPg3pd1E
G68PV2XNIxtr55lbdJylf6Y67Rmf1wxfLONDJwWd7KgsXuFKXPI03Yksbc/xkGEYGruZSemznFsD
X8iACinG/oLXqjrZnfvsmcgbk6I1rtKc5MXwWVrDr6kU4kYRYQJMprerXLlLUxrudUZmRm0E6lUv
iiLVptiou0S9qjDzWDPRmsxzgwyMt20Kq+a1sD5mxhR7MXB7KtBhsg0uVuXR2CH0CTtI4GIRY1aK
Dmh+7pPEOuM3yHa9WdnviQ12Q/mnqGecbQWjd65JODEim81X9cU5BShM3pBxrDtocRq91Ja+WsuL
wUdwDFnvajdxzoOWRCgg9DdHE/MLzsDXhudrFUXetJG++G45jFyTdEArSCt/nwo6Yp0zMH0iMvGA
rgNfnW6vUYp3hKjtl1nC929QF1wyopeOcpu2Rn6qU8jmdp0Gr8zKv1j6Hpw66V+Tsd86zJj40Xni
qMIYA46i4ZdJfg6a4leaVgYwc/oUc6q8D3xrmfhiwqZpLmicTZ0JoLZ18SCzQ14n5dyjic4sCz5S
GThT69qT/pYw2H5H3dzujA5FwzQL9ygW/4WBpH5v0bZazxnTR7ubrOeq5ttlJXY6FIjvfce8zBRB
/UrmFR9Mu/K3pzFl0il/bWcQdggrjDFoX0v0ZUyQRlb1Zq4/u5RoA5JXxAmvjQ1MyieOUFc/QdGS
YQrOHV9x6QGNaV4RPQDSlj/p0F69qljDFqgeUfD663iqadYnKG/IWIDcmKMiHHsOOqmv3mSRmYcY
nNDa82pyLGZzR0azwTKF0iqGK4BK6E9X+KR/DgHFk2Q7p3OATcfn6eC6GgY8elIS4kPcvk8ots6u
EBzlQLBvGU47B6+YXOi6DPZSyRg3mrO1KEqsCioIP2QRn5Lc956mSaMbCVu8Ih0JXhHpxlnQjI9V
lH7zXeITQechtgh0acj+7asjQeMk0YCAaYRuFY/WB1NbsgXEXYygjGegn/uqkDgHTLM7WBbXPRXu
pmZyfGM4wVicDCb8EljwTMgT21wG1s7L+7+jU8nnLGNUhHrgvWz1sAZTlx9wCCKwE+5hnp0L6R09
5ECXx9iLHpAIxjedx09Keh5vjvG3JJD64BsH0L6M/uGMlEXW7pkQzVseNAK8egP9ihjcfTjVJLt2
xsUmzCdl++xY7Ol8YcFJQyRO6Ibyk0yKZt1xRRPIIReqryvtQU5GduY+tNiL2CTI4FVVcig970cO
s7XtUpSaZkTCtxJdsEs0rhICwKvLmPtPiepfhqjO9pS/wKJ1jfHDF+e6IUi3t+2K74z9pBXRvpv5
zkHj/PViumaNbbbryC3TK8sN9UZtdfc2RUMxMTpeFWkPCC7CcoGvKYbTG9TrQBQaY3ATrf1YPI5F
qB7jT1oQKESiroUC7SPoG01EDQXD834KnpLO6PfjSMwnzCcc3j4TC1dnmKHyy+yh2mFnQqunEFXE
MviYHLkr2iB/LWPzauAzLwtZ4AlrFPcHsfycMgflrqXMNde9N+p1NZRQyDMmkgEZdMcSgp4hNK/6
wJY/FBBpZ+AhKpu5yFCPjRSthBHwYKbWJikZAjh1/2dWbnMC4s6nL/3vVoDyGVzdrAPCUo7GDOsK
kkoEHyhdiRQlRtv56gnoySeB6dOK8a+g6kPxY1VuvjNSMWz0pCUcQcxuWerspwWxEqLH3Hsmkq5m
Km4Jw/JNjUZ5iX/ojzXD6H6KqpNHgDKNbVDunkWPrsmGcxAPV0zLWPrn6CnKU3XRVfZiFHfPUfLZ
D9G+Nq51Mw0xH2td3Y22woYUCbJ8ELpdMECei5RCT7qYjaUfXaWHi4JANcKekt3Uu+7JCH6bVT+d
bDT6D0HacC/J8zar50F1zjHT/FFsi43yc3Eo8D0dQhtIeGPDtBeGv506J35x6Vbima4241x/9QWZ
y6l1K9tAfmqM3cSDbEdpP3Yacq1VteUj8/V05ZhtsY08ZBq4gwy03pbPilmMe0IO8H4L9TQGHU/v
kJp7iMsMcBDLwiuDK9QqxMtoOXQV9qc0cdYWca1nwlBepmhCg9AzIPPBKK+J4iZMHGXupoRytO0d
rIeMjtLeS7/Yqm2cKSWzfTXgmRcIBzt3zYCnPSCKe0UJRHt5quhS2/AHUZbYR/+VhKRxrKhcGtIm
xohwLFCzPpA3+QbWkbIm532yud5btoCH+gdP3/iE970ggkj/toAeSDq8INC9vTOQbzIl7p/GjP54
+WjDLSh+Ia1vDzhst6gf/AuHYQYTPq5phNz2m+MepBUBhY5K4ouQHM7RTPFq1cg0FC0Vv7n0aGs5
aTMTUBZMBcYANara7pkr8eEyLz5UyYlSUD6V8x73JhUiCd0fsn9s7HJ6jwVsad45Zz01bnEvHNA1
lZgOxLWctVZvONnzjYU+jxyRinG3gUWFDJKHtrVKRDth+FRhoGOAeRBe1//iy3qus1XGIOhZpg5C
Rb01Bkn9G7Q88Zp87tZmfEa5dE2SzsYSPiUA2iDzGN0uc7miE75wLF/tpw/M7wHZhtgstimBS+tO
QOTzqCk9keXHO/VBsrXm+K62Q2vVa34v3dBo61ZGCTTR2DLxG1Bbkq4k+prVrcfoAYJ+L2HjrQqa
K2vc/bAeMd/BIEW9QAM/Wmnru5mLanOzg/FdDyjKgrFiK1R2u1ezueKWT49qCN0bS793ywsf1mXO
Rumr+inuqhCjGzpj2wipyEC9NshLP22pDxyo8i8InBt3cTyopAGDGDkJlXqHR2Fs4Ns00uHa0onp
RvjAlkn/JeTHWvsy/k0SfL6aW79Yue1EJ5X8nYNO+6cSxc6tMxxAkyHkrtGh7WFGndrPKT+0nxjm
evSmjrLGkvuWRw6DEVNrAquc+k8hOPVbkI0tt9O4JSN5c4UadkPe9uz+KOhAGHuXyCfENcDPvulD
+zufGao04pKXqAUnNnTlsSqHQO18u6iAf8TnBKvtKQ1Lck1U8eJBLHBMP9kq5T4nQ1gxOLNPbaKQ
UHkvVYOotziOGde/kXe9fJF++dVgc37yCh5QTn0+6aj5MPag/FFqqs66RsY6UMcuJS9xbLBlCpmt
gE9ebHIuCkTmjOAt0h8X8Qww47XtRyj92xoZhcETBoT8x9B4HqPm3QKu3KjpG3TwVyvUro09JI9t
eW0H/MA1sTpz1DPP0c4rV1mjZVNXz64/x9jdM+7Z5cyeZ/ZB6hzAG2XoQDKBseVkP2hH2TtfwVTf
6lC++PbgPBDhQfdZ+N1fN/Hxc1VyE4KCfcipeB7Kyb6O/ziX3k4N6kTbusV6geG8hOrNe/wqhgmb
U/Mqc1esq8R4RfQdUXYqSesWrvQsJa+c+iTUQKy1d0Hpj70WkTs9AB/PUoQMdEyL98GmsBY1tD56
Iwb1hjcUu2ZiJlQiBUAFQP5XNX/ayU1KKoU6/+CZ/HILBB26JFG29rvPXro4Eaz4LYrTXxmykx3+
1lM9qQHfULAa2ABsF280yLw1OeHug51ad2+icUqPAvkJaLwMIGawPLyupL1i3AOLmZc3OMGJ5tub
mFArk6NBEMPoAlwr7J2LUAgaRvrqVt3BznMgfd7IIbMy5rXLhVxbBmPpDqZaRc+yarl9Zpl+KvqD
eI79mBLTWaEuYsRczH8JPzpnYl7bI/ukNW7C+uxDlMUFxciTaJmgw39M//JHheMPLBPaxrQPgH1S
O03mvi0M72RZm84S5BP2XbRCjcPRsvnjJ/HX7OMVb8eM+5Q/qjQMNsAYT9QMqOuOQdTsLdc72bg/
Vu6cnZWwkZpORNMXFoA1VKs8aogPdT/sw8EjZa3qvmJQJoGF7MucOb1bUXeaGIdYQbZ3I9LzdLap
aLNwmIaunBKX1SWntq5/iYBCbsZm3sKFQDR+iob5x8wLA/l1H23JIzx5Q/Ij3KE7MNlf0b+7peZk
HawGRnaDPslVrFFh4Jx9/ghpNeYzsDkrcgT/kCA9XGcG94Ulfg22qz+oVMj7w/brJcFuiIe3gJob
hp8A2RpT2VUOl7atR6TrtWq+ABgi/DCC7NpPtBwaAzBUyM/2EKEc7D063lPEG8CN02tUcgdSzWyw
IsBsBhE6WL/tRzT10I+ZdxiOegOegDDjEDSq+CJ4M10Xxl8jtdVRzTxx+dJd8BxyD4w0WZt9MbFQ
4fKbIYOhi7WAHGr1KqNxRM/Q3aIA6Xhi5+feMcKjnYN2qTSVWd7zIDDeaF48StrRMtg5Sk6zcBJu
rgYgkXWonTGb9rvSbd45krWfqV9zbh21sY+9GRSf0SERjMEYodzAyaxHtTcylF1RQeCn452jsn6i
uiNs8kYGQ7S2jaHZWQFdmM5cxvtRiJZMNoeOMINy1OUjnuG7P/ZMBpDPoFi3yflyn/wBCWUFjGmG
1lxE4AtF7hJ6OoSISQ067E1l3BY2fcfCa6MAVKq6zkN+n03gsSmZCKv0sWgL4EG240J+RJIDc+Uq
GnRKnZ6/Ytv8UTY+4Rb11IpzzA/LjUUk5s4wc8K+ux8xWPlWk2Sl1bKp62kbCA+WZgenJwe5sUH0
0m5JZQh2Hc9fmov8XJp5eSipD0KF390d3uVEHlHeiY1WM1k+w5SsegyomI4AMLcxsZzz3ykjD5qk
XYVzbXzKFCdJIoRw/tC1ImkX7wMWBt4eKBxea7wEzddYszGQ7PkhSUT2O7hUDVGfIHQ3nY1oohXe
qUiMW5l1BIwA08hNq1+7qBmsuHEeI7v+4Yko0LKTp4fa1ZiLxcCUXUiSI6JCWgLaVP86aJyCQKT7
s5PXB5y8iNhDPCJJM6+Lqn1Lo/7uNxVeu4ahXNEDH/EcKnQ//y5zIMZ05t+mCkvaODfWWiWTvdXt
5J+DGqRcH7xCULIesrjCeAv4ad8mqOiJDWCvw8NuRD9RVQwfuflVSa3RGMtuPzW4FZvJQLw6a8nS
1MX75qD8gWPOsLWz4N1pipeAnvMmjrrxfcCqPs6MOONkNxf211DF3goy8KulwWqllpHt2yDoMEDa
4ssiOQ5UTHENCrFnLPnAjQihisp9mXxoysoLwXWryaAHO/v5iR58sYppI8yFeagJolhF9YS9zlGb
xmFKCHeCf8G+G6yRnA/RTMYx+1FdHkXsHyfZkEYZje22Jh+scfmXajX5K1wrf0rPVdsK0H5N0Cxx
RhDICcKmRUrp3xRX1XDFAK84wmZ+B3mhYJa0J2hQwMFXK1PPIx+DuKG+UvfeNvG0peE21gEz3GD4
XfiyPRqFOT35ffCkO9athkBXt8XI6vmL0s8Y2sfcClbhdAKnqZ4wQtKqQsyY8vfa7IC9bt67ZXig
pQ4mh+xuwextNYhiIo+y3tapLo4wH96jNg0fXPuNyG6iPMbgRc/VK8lVz34abBJERCLz96IYCC7X
ZnarNSSDlLLw6JnRs6i1eQpd+nLS14/eIsh2fOPK7MuvYXH31Vn3bLJmkBwCieltQvp/Qo9QfpQG
C5PF4p114W0kM5hSu1kP0jlglrRAeJvZLqnZq4rkLfMc+1zQNWnJR7jxDlMAN+xbbDSrzq2pLqoc
FMC4HOhJu/RazPF4INaDSa/cqx/DciCdmVM3G+tUjwcEtU/aMakL3eZDYWPHwobV4AtNfbIrTbJd
TSJeYCRw3RITLcJINJfWpHbQhgwrWhSWzxh73mQDWoFmijj9zEX5UOAQi73JfmqJ6EWYJtaRhsXg
FnoXGtyebu/H0Qvka3VZuEZFq8ztEMf0HfL6iG1qYfewJ6Qo2LqAsT+anrxmPNJI91VEwGFrxZqR
Oac0oPQyp/NsMBFt0CjT1h1BjgX5rrdY6qS3HDqiDDEmtoxOPCEnY22HuLQDiHCZI7sls8ZmdWIK
wPiAGp4HU/Y/aW1Z60CSlDQORPgRyYMethseh+hH1ziuU9KPMKxQFDsDDB0OlW5m/8knythsZjwp
Df/NS/+q1PkzzO0Z6r67GUHUb0JRoo6uaeqFCVaJGV9QM1jBUyCCA2gFnMt0aKPmjf5aceyd/i2o
LY2Oz7smnEqZtRTONSqQVA7x7yxY3KylZxwaI0BHN+CwAZm0aby7ZbGOdggOwzm8k1UDkgX33xkT
78H2B5eTsab32Va/ZpVydJgzsdeEv2LZ6Hf1QBhXTLmLrFLCAR2/NakZlq4hMATfY6Dot+ff0DCg
LjQRDrAZy0dljmsc9ug4kxmZuwJQ5TiQECojfdQkSkU2KNZWX0MzJklPbP04vnnSbnY6gw6u4nU7
zKg5hVUi5w+zdT71N0MskysPJaom5gnFlc04bDhYswPauQp2+Cn+GNl7U7M5B4jUW995nLMx2ai5
WqP5YObiPNH7/QC+RU4Xh8sOl+EITSmCCbHX3o1cEvkxzu2w8TU8nz5vGVRzqt+FpQk4zBu3fVI/
pvgnjAoikTkNoLNAtpj4+3YS27dZ3qOnGZnbKwMvbPxhffF779FjhDhlpMSGLgdaL47vWRGENDur
zTLae5BpQ9Mna3Y8Phe/aa9Ma/Hy9/JuJeISNoBdLGfEhuaRK4c5iRI23dhJlB9U0r3HYbhhzjHg
AuMGzQvHBAHEDlLJDL2Y+bwkGKmKZ8wEAY0MqNIA3wQH/9EnDpPVtcq7DSrfcEMPaCG+hHTH2mFv
DOR7T3Zz1ZX8YORHPFHyVWVE3MdlcM1j76mx7LNhOnfVwIqnQ3fxSBxCYkQvSIEGisZfRUHuSD3Z
6DJA0lo5J0Df1P2aJNASgAfvW8l2ZEwr1Tv1B0Ez3mnRNlG7QmNX3aA3gEhxCUwA4nkidq1pqrXT
qHotg8HajSF2a1/6WDSDQaOO94Fok0BF0yRcc9rLzrGcPrqwvwDEyE9NoY6jWIzsvX8UibVPLY5d
7jgiQcmrk+WDy1JJO4BDdB9VETE3YP5ERCLmPFl2X0pyeJKEJZOm8NrG/mGM0SVhXkI1rdg1xwio
R/m9/GkyoOJGhQ8d48TBa0NrDxDlW8onXzA1tU9HAsqW6yLOkcPT2HdvJqPNWRovVa+Hc17bL+ae
XEt28vZiOYwquiwqDyrtsOz59ygpxpc4NzaWzNCO44PeNo3cirDQ2MeAEtVC0x/Qgs5sbxlghviA
wVRfZsUgYCmB7eDfLC9ZczRHu+7jkyzEd8PheuVMiMz9ZJ0rwiL6UT+PFkWSiFzIBWaO3tL0kbJ3
XosFL402tYukqcsExCTAxtw2og4sKGUbmirzLRPqEgw0ReNEJtBZnj1kHxt64s26istLLDvJvMi2
CH0hfgv3uo1Uo9QIpIasuppLQOHI8X4Q+Xy24/GUcU9WXjhsQ0EH2ymH72Fi7IzziEsUjtVBkyFJ
73udOfhZHICTrkGyiGOV+y7PeM/avRFmwRpHSb0Rn3E2visSSjZYZAGGhH0E3+iYS7Ls/OEEFuEi
p4gIEgLDd8tbi6G9RxIEMR4NbHztgfmYHbfBS7DjLoeGicDhFZiXShNdPZnaP7SbDIfFow9irjWR
xIbt92hl5gPn9XyDKr492aa4qpTOLrLvP+40E95sjr/JWHQ1RzUn1dEuF5yRnVqrJ9/Y14ik9pUN
CyK18n3KEEZXrYIUUWILwASZGc5AfraJ6mgCHaiDu+l6u4SKay1xv/C3a42Rx0pWs9dfETMmBztO
KL5JXOjba+nQF+PNf7adpXUjy73T9yflhLsuZ6igR8l7YhPAXJV5ukmx+aDjM7Ij7b3nNO6and+8
qhmz3oJvZecFRwvnw+ym16jwXlObduGUgqYFcakDmka5hrrVBd8EYcm9/ukn/2Ni+oBgF/nOkFj3
vMDE6k30RaLE/5FhbmHgaXB3Vs1fxESjsQxvS1TIuUfJ3nAaCaritRvZZNOLHRK9ZzGrE525V9F8
yBN/UzJeptIqZwAO6ThtQFlXhBaX2DD7EfuOwPRTwuuqeJ9gFJcfWYb2vUx/l3DAWxzLJwcTXhlR
BI5sVx19UKKosgNJCdPb1Fy6dtJfnvRgDmQmMssDtVjEf2scwF51aczs7NKTp8P8XEbVk6PsDowd
DO+WH8AV2Fwj4XD4jEbIXgGu7ErxOFF2tQ8OgYbfrQEJv2rtjcfqdTCSaKecv2mYuifzV8n5dI13
kBjDGuGmX9gS51WuWATQchHADAnIa8+yyShlrL/Ar5Jl8PlikYS9G/zgQ7lqlxS+dbMMZd3ozlkP
WtAYdhgLM9qbVzEjOSwcHlDHAUrtqL0Pk0hShh+mSSjIJNFju4P3WVjkp+T20xg9Jn1pv7NP8HOn
/kgKJIEL3qzoqZBqIwLUVFkCJ8ztGwj8uOAr7mud0Yu1OsVpKWIhQ3dGwl/qvPX6K2ZkeJpBGQJp
VE88RcVO98k66OJzbrQUp8HSrGXQ1NW3RM8+2XVwihvOdw9Zm7wDmLGMvnhtx+La0yfelkO8Ldlm
NpJx3graAll8OH1xhz6jjLpN8QTCPsdcXeT3yQ8vuik/+wALoE9AcObZKFYyfAQ+oRQAjxhHTUue
Qp2TMuk4GCEQXBVxkK2D9leXLv7qaUUZfvQ6uJHgQOikzsaTHjNKyDpi2C0zTC/O1usJdHJ9El6x
SfO8ul2+K7OIAqsA6xkTkYomLMfXwFlviAjqnC8Yg6296eaSN6/hwSa7qZtIcAyK+VDImGLV9mgu
K9ZUjeBw1QfVj2bDP5Ja/pAbIK9USnvXtcv3jHWR3nZ8RY1SPQwmOYF0Dbq22MO/K/c+ssol8HnT
+BFo8TI9WFB+ZdRfzY53wpkXmyGorqcoLkjN8H8KqZtdZmO3aQvNuszldlraTTYH9dUc4EyrpS8R
EKfBEjODYaBraP6R3zWFNQ0WySs4kSMKvQjKQuSthfZZCTyDbPjiT5ym+Dy29mh+4jJiOjePaGnv
npr0qQ3a/mDkFi5PTX1fzKA3icNKHOjGIgpd4tB89GdrneoKNIW21l45w29KvUfZa0SM9NHYUjnA
lcjyeOyW1GxJrk2+YQTEaQz/zGlmbjaN6b0uC85dxFDb3bfVYrj/pweGcfuPtgTYL2ECKl2Klan2
YniTDdqJRfNXJskhcXP45an1Z56KjCCIRaqcxsURywHjTX84AHj2DkUrcUgyIETATRpAa7YveWTn
29ywCHIzeV7+DdQ0AkIxxtnRbMZ1BuqSHaRPyIdq5MGLeoCFNTgAHBYro6E5N8o3N3kOLGtmIh/f
HZU3238Sz7IhBDHu7L0XLpHRcHRX/8SW7ARXd0ZCFoXZ0XdseLlRMuInTC60nmmu9PVLp0V11MDi
9tLskE8M14Bw3l0c0wB/6HDIH1u4HSCKxeHfx4n9gJ4kv4TY9Dy0JpqwSbhrogJ7gnEW9TcwiPqY
6P5Os7vBJ0zUgGFDezR1TPa5nod5BamBaSqTjGxteOpJxfW0A4XhTCnKjiYkrxhTzkNXcFd98Egr
34poiUcI0AQYQlyjWHcQBGwrM/lVh9V+GHg5fAMXTC6xtUVT12yi6LfudLOdNJJxy98PRHUexi4l
XoMHsSuKu2Ifxsa1iErJrVFHIyi/K7OwifKVXv6g3Wg9k0yzEfH0uSgxGNMEL7OpiNwqUHOSKCjc
XeBVeyWLYkPs5RdgSMV4pXzqLVK2BwVCjdf2gg49ZSxqf5VzZB6ZF/GlGapDgmmlloDJXUENQyqI
9RC7GYUXIBDfvmcmlt/UbRmJ5ZzVly+gMo68cONuJlzzOGTJh18iebXMR7/PTkTXMnYT4zFNrO3o
kZoVoDkR/NYGweMV7+DrHHw7odCoOpAM55G7c7zUZ+HyDpll/xWGJrgph2GSRbG1cnPS6dAskwNV
N/DJkThRZmYUknFGWB0M2gfXQ7bdW8ObY1uEgbLIRYEuDyl992OcxeERE8calBxkK8ydK3pSi5ZW
Tv5PbtuLhJHsEYnznO3fhxfe198ccd/D0RpXUxFc2AATuIdqOlY5U/6wSt1t0zd3pNPDJimCe8Rx
wONEAhZjV4gliJu4a85F+YnOc4PcibcPCof13I3V2yzdClyV8eF3o83ZN0ZvnH//Uw4HVB//rXWe
aKKSzhQ9cXCgeJq+vWwxB/RztuDmrvjFxXE2t6USj6i1FxRZT1gatbAQC8ghLsmCLQb3WJarmBif
I7LTrenxJii2aMZbFhE+tDJrzyMw1smf/71VVkw3ZLDJL6hNSfBefHP43pt/j+U/1fO/L3NbMdmP
oetgg+iNp4AwbwxtfPKqboqtHU5vuRWBjhrpTwa4ntl6xHbyZMwbiAIvVuZu6KDvKFy+DGygMPC/
qeXTthXqlWZ5UszYTE8uKJC1mdIbH/1h2R2mT2k53dFoBN/Cw/JS4ybAIM8WM8TN1Zs5rjRV/FE6
xiX202TvsCb5urjn+BO2lgDUw+QKm16txR/oI+xzbUqNgcAZ1Wix1T5NtdQ29n2zPN2pe8wEH9kk
GYEztXD39sRh32f4Qw4FDTMR75rZRXnpFAfIa2sac6RHxjjmorhfR/uE+TBS3fE3DXL2fa9kxMiG
/u8FFA5LgmHD4Q4NmtWJcCEZLoucnT0rS23AsJFz9KgsTwGCBIFET+yuMwaqkc4F8o9tgNjnIao7
Xje3QnsVZJxR/4cd6vbfNqL/gI53q5Ky7/7v/1nsTf/LXRSZjhdivYEy5Vr4XvA4/U93kYhge9uE
AKFQT//M+JbXqUfWcekzTJqA0z2kmufXDj33iPAEPj7puOfJ/45o4+3+/5+F/+n/+TCuY4We7ToB
RxHbWz7sr+97Uorlo/8nhAt4ISa5T6aJfDrw3HYL1QXJUWZe7Lp55kSCG7oFEYf6ilaQbBl4OOW6
s8IZ3XIl3oAnZ7xaZ9he5XlRQtNqvtfEED/6dMpK0glTd5J0n2C9DjIs14EtjatLOUkoDm3xJHGO
fU7yI8YCePAuQYI26JmVtYSK9mE6HcOSwmnICrIY3Oze9zaI2fmxBhD4l8n9j6nNcG/ZtUSXi9SI
LUfxwjOPNQsAKL2h3NfJ22IJEJB+EvOJGFtW90F7hzxjauBV1PauR/2Dfb5+EW5LZFwK6N7Njc8K
Da/THKqlizI0xqM9MiwsJMjPsDaT9zmitPTzcoN0BIcK8cEpMBRA3P2B5Fz/6ibESLVDcRbSqE6J
w8Fmisu7UbfhkTYEtoJWW0uyHqGybcIySRDWBjs7O+YcOldzmS+W43+xd149bivp1v4rg7nnRhVT
kR8wN8qxW+pku2+IdmLOmb/+eyh7xmHP2Rvn/sCALKkVKIpiVb3vWs/yTi7G6ReKKIlPz5xVt7Fx
rOiuV4oqTE1XAsmtsU0SD0FbHjl7DMMTXe3E3eqcStcUfpot4ge5yTXxPrEmyFuW82CWyXTOKUav
msLU12VYdBzTUQ3uCmzqYFYfYy+DMofaF48EcE6pJ9qJyuFnhgp5iEc2M44oIvYydY6mZ2yh7Q4n
lXESBAs1nFEKasvUtO5FX+YfyWDwF86VUSJ7Q2gQAucMdnQtrTcX0ePK0YuX0Bvik0aXElWbyXHv
xafAnBjoKS3mqa4/6bDtmTpGH7Cd7FSROGtUbQ0KQXN6l2IKXYZF8tUoiHIWKQcTfpQR/XRcvbiq
eZWJBCvRUQrrx0ScTbtK96aXXtr5VmRDBYaqz9WMA+psQIPZwKSBuOaUwCUUWjUqgnT78XpjyPOV
Pqxuz7w9h1MBFaMxC749ENYn7HjC93agHiAfc2gfzAauc4uXjQhznSmpRSYP3nljH1guXvmhqnam
ROY2EHziOy/ECPaHjEZ0AHJimftqQjObPOZjXp5zFwyEiCPs9gW11ImZFCoQvN78JrPHuj+iHUov
IlX+rrAJD4yc8eS6PVnbNuKxoLH3tiyrja5VX0otIP1V1YwAOVUM3F5ECEDmfWC+iaoaTlDJod+2
HrpfQEkb8iawQ7Fj7xtw/xg0YucsqixiJm7Ch6VY+ID+PF+ksLb2HhD5Revh2usyEPtFVNzH1tfS
7/pnByWNJRt/XcdU6VBmWscwEpvEw/gSO4Q22AkKX2VH1AJH9dHxc2JN9M48Eaj5WGt+cR46ogps
OWxCML+bpqiwLbYTpby8Slbss2rjmaB/LQo5GpoKrETT2hvsBa2O/BBkxl1ki/5g5Pk6ifP2GBFO
PNeYSKDt4IH6OTSSZuj7o3IRldKchnanihC+wPSREm+1ROyXbMWY75zECVeWT1nmr0/OUv3p3Kws
2zQdh1O9wBb720ARV1L3bKJkdygKCAvBTwj8PToIPY1OVg+4zY/iLxXHMY6ZBMmAE+bo34d45Voi
JLRGu5clC6Usw0RCr+Ur1cS/2UR9dsL+7JTFo2rZhAPj4jUdQ/99LHMqmyIfGqjdICNjXfsVsUAO
DTy0XuQKJTVHfAr10+NUbsaATppEZ3ZqGdqli/qVFNcko/ROwni+7Can2XbVoM5z9maYOxjxe0NS
6KZfRc2wWNRM6Cl15vrfjIIS6/Bvn8IRhuO6tmMK13Atm7//NAgWGlJ6MQ45srGsPJu+dcGAt7BZ
fKwsaWXnOj0UeXfyOQdSwyq34ZCZdDQR5HH26dG3F89mFYbwnd9oJ6Gay0GzaX2KJ+yvDwnT+C9b
auoCZJJUhvun/Y0NUfNyr0IJH9kIoUqIl3Uh7J1OLmLmlzhk4GAPfnUtG6d639ifBhIwTsomwLTJ
MHY4Xnq0DeA3IGKgLKfuu6xURwJEhpODiHtdAR6gYUk4pRXq+mLwUhYsWWEdOhMPmUUDdFGkyth2
fUXaYZpuddYU78C+femme210hmsxJ9QPCRF4oWvjlkXqLxrKO7FCGEFlH27wtKsEnbzbrvk/Q/7f
GPKZR4qfDqLVW/P2jy9ZE+Kheku//Oufq7BuqvBT84/86z+WedKmH3/15n97/r+t+fYfZAxRNSLW
y5id+UwX+y91869/akr9IaVyXCWwO7vSFPxIMkJ9gn/903D+cF3SPRyg75jUFP77/1jznT8cflI6
f7Qt9b+25v95tioswYSV+ers+J8/+c8/1FFmsQzGQezwAC04I6T+V2s6YrWZs8MXEtCUMKNV5Dg4
5r9YMM/r7pHmHDqYzzplvFp463CA85dGVBYufbET4X1TvpdIrJrw8tNuvvx5nv/f5tZAKm1b0uxw
Td2Vv52/Ia3ahUNi8E4bCBMLELnWKdAuUs2pBrwf3eJUI2TzEdJYaoe64kGxDCimu9HpdqXWfNQZ
hzqT+DVMs34fr01YaJwXN71h70cTYSuFHDgfc7rIwr0nHq9GTBIPCI8AHU13JThwDJ1LKGqX+eVG
JLXefB+PiKt+Y5b5p/kxaAKomFLH4O1yC5sbHDGSxXlpmlD0nwrj5CDxmu+aHzK/ZFkAdGULHBQ0
80uBnzzA9liL4pPJq/97o0qThQLbNG/gbYPLnsqOtUbyzAkeacE80M4BvD02IILFa1TpngvYJETR
x/WS63TP51Q33jre1H68Bsp7Pz8mIKK9IhI34Kn82eTcDDyKSg4PRaToRUyUST93mnv0EnsdAUJJ
t7+siM7m2Wbo7kTqvTJ7pozKa4QQ1sqgOHgQikqeWwKD8cdtyVb1qXueX06Pjm2Hugo3zvyIOOyv
JY/GZRAv57ftG/FVd6qFH7dLw0RFfjTzTc0zyM6k3WavbtvFm5dSbf79Uef3q4moUa7cNmRLZ91u
/pNpBLf/B/wVH+sImXWJRGj+ALwOgs2Fp4XbeffMn31+89v9WrQuyT2br8+7kLBvaiqELMAfc0l6
jp8EmzYa2QtdLpRkaMb0hFmbztI/pS9AHQOYHv5Zrnf5JdKfPDJARMjh0BxCF/OB1aznm/ODawnx
rHZ2I6snQS4HDUzW+d2GdhrTRfgI3O9N1aLrWN9OryHvMb9uHeMSwo1CGer2EjrXmf8vMhKt563C
Z7r891MdnUpphG23j2iBm+T9UdzgZcv5Zel+8sl4NTI7cJHK5hHA9ga1O9NddhMP7Umjcj9IQ1vH
trfrylm/QGYcleY3jBwLl5mxieEsRTzRFEDJ/KVAevLWDein2/hh0LwnmEINeuLiFdQXcC0mj6Nx
8dLkpS9sWHaWgQra2mJgOtZwacuKVDafdmAUL1Wgn1vgGqvMaSXVeECW9L91cLJxRhgIwC4t9ErW
T0gbR9F/ylA5p2QezwJw8rFkcEkkE6qOzBnk40bfXBNBFd5GhI5JK4yNe05i/v+Nod+Gwr8ZQ6nH
mPKns/ufBtF3b3VASYQ+7j+/D64zKOb7076PnVIyeEqDk7rFQAiqhun897FT6uYfM03m+4j6fdg0
3T+E0EFBSEe3JZeMD9+JNqb1h2VaoEwMiQGWKpH83xBt5Dx//TFLNx2Lma28jdkoBHRm6r8Om1OO
9UWrW/sa4xlaZYD79nXj76E0kPfRptk6NSDAwk8HZyFjsJ75MRMi39xCU+vCKTdu5e4iXNpnghW+
/rQn/9s4+euc9rZ1riuZWAjXtJly/FaC8q3BTFTQoN+Fu1FOOQ5mdwbSOzRSw0Rec9N7sGQO8y2P
yFzEcAjSXUIX8GtzqVInXMc+stT5ZBNQFpkjBdGDkDoC570P7lsvhJqXLfLJRmKVex//ZvPnnffb
ziXaC0+ggz3V5vv/dedWYD/6KpfmdXLxz1VTHt2VE0LBWM3QxskEKCID9xIIFv/9B/RfzaWR+hFR
UHAyMBZw5kkOTNezO6I9lo4W4z1pQFwhAA9zzVllKV28UC+rfdfVD7oiSQh9FsKiGblWCHWi4XL9
m8807/JfP5OCySFZZ7AqYrr122fSjZA80Sgxrhzo2baqhUKjj4hJ9KTL67QXVSAtLIe93BS0EXYe
C56DxdTsNJgegiinfHbw3R9VamzcqJRwtJ/0MGQYi2LzgaU9ViVYcINLgM5fb/r8o/nzpvPbMflF
8asyfjuasiLzWlq5+hXwG3VlLXoYAdKkZUUiFUOX8rvgSCQQk48xPndtMrwS+Ncga7EsDZNVKN01
s95wO/jTsAGGSNRi3IdboDrLko9wRGB/1jrUVaOqXQbRLLh3NGPd5L04BibmPLTB4xJusksuOGse
jg3aVGaAnMTRDQ5J1BFNqrvU26ZoGffYWEo7D7daj79ZGfeWn4tlYuaAWr0puFLlJJoNPGmruXJf
jv5diOHxfLtAgKQ6O91Su2yp3IjzOJThHkFMs5HMrExPMAj6+fjqklsN+yR812l5e440M1kLKidb
5sMwUSI5y14aRIHztT7uLtBi4jWOgvrBwG17J0qPpEh368wJ931PCIodP9mTSR7PEMu1JvEZj1FV
0oSjVNJrxefRHtx9GtbvgUP19A0d8xrIYmeleGr/+vvW/9uheuN02bolhWH+tiRweggBA6PtVdPb
U6fo4SVOVUExQXDQJubeUfpdb4Cgysf6OWDIXsepgy7Pz/Gh6Z48B3mxbckskix9T0krr71GlmcF
F3umVE1EnRG64b77m82eN+v3X5jtcmJWDqdk/v/1rGFrAnqgVcnrZOEfFnbwgK753lBxioMLcWAJ
qIgv3qcgqJzsbGJsJ7PtsXbfhCt0rHfh11tNDH+esa9TlxpXAPqizCZSadu/6xP81rOYz9GKtZ3h
oF1yOS38fo7u4JXHJb0Q4quc8iJGFFNj/Br2ySlo85aYpwxYaQbAKQPuMmXxSfrRc0ghb//X+834
teD0fUOoOmFxYmus28//p1KNN6qGoYlvibSRxzKGJVO9S4IIIgahN4HQ2pe0+xDnGf67KT4zm3Ux
Qen6/W1XjnWzCUcQGECazNU0EnS11ESk74sSo1NVS4J6I+3El9Oj4Mx2TAXVXg87ekRmfpeVNGY9
SSShJzE/qZIYRw2frRYl76M40L5Nxj4N/8//kl++HQs/94n0/3KIsMI1mVJIZRl/OpPppBO6JU27
K8zIT2bbR8feIa9tqgy1SiLrYazjr3buXDU0BGuYb8lrZBtnOaLyI9d4QlLftNsRF/I+UDrBqsjK
4SHTgyP5eFVqYNv++rux/zyQK8XkgjGDf4o1+q/HNPVdEWpGh968bhyWk2SlcpLeTqr9VIyNuqfM
icIgQVnRqthag6HJj2kVmeQX6as2ti4SHM3azIdPltM5JxSWMNSd/NUUBH7dTPmGY8T7QI+Qz9PL
0+0Oeb75zm58ZycCozrEeVAsMt5hN7u8AwqXqxTk76YSBiEfUqWnNh3TkyA3juTkIzV8evG6A3Kk
c9dOVEmW6orVMTZ9BAJ3Jb0cRgXnHulxg71OvwBlsPBYtcssLORVa9XBiFqfBAD5KBGOPaeDRoNM
z00URiCqsnSgaWpoEPaqtTl/KH0OCvjr/W7O54rfziVK5ychJFURlxPKr/sdA4LXOqMrry48BVLD
p+5hJFHoOCl6CrYG70Zz6XqEzC9O4zhhau9HypckBnZaijFeEIzS1iZCJLnF8HPXtkaztEw6AJFA
URDhbSBHfDwW/jMLYMLdHJdu/01R25JS0jA3zEbz0c9sd9NF0X2sZfaT45BngOt/QmJ3Jk6BtS22
prMem5upj3eIO5JHAmwNVn/mJiWnbTMwDtJ5U8U6tWJ3Txei/ZsjVP5aP7qdPZRBRd0UFNRNS/y2
p7RBbzsbzu8VS807s6RS6bTB+3g28dalNOEeanM1oipJjkxT0AXNIqCLjqFyKI70AGt0PNhSDfpV
f/0d3grlP3+HtrA4p7FwEBJiApTLX7/DtPH1SKDWvPaFgaO4j3HkWTS33fjZKzFvVko7IbeEWV2E
mCXoOQI/Q8LuzPyJ2+FbGHGH/K2aScKaca4clJZh24nT6LnnOe1jiYcogZIOkRy6ariJa1gnTRuM
68zY+a0pHnrjXW8zLqJAl4upICg9Vs2bliWo/b1FRgrcFgJEuc5NpMADWNixxCIdlLhqyakA7zof
/AaKKtEVBk6ZgjJzgKAhdIONVLTnMhNKUODPYfQYbOFZwa+VZPjF8VsUj+2JpS7AaHPF3ANifq6/
xITMbuDCseAvCrgKfl8tA3fO3fGR/lm5iQUjzH24FmHyd+dfSpi//bAwTgt+UAZnNZ2y5u8c0MmJ
XZQYo3/V4p4YbG3q0DQncHsz+oC5drKs8jM9y2ajptHZN1F4cI0seGomrdr3Vkw0Ip2roYrvrJE4
d0wxE97dgnoDU2/4U8h2gOiNGBbIHVlGKGdqn7UN7f/16PbiLq9xkjdxfBHyQ9OU8gEU0zMkKXFu
qc648b3ogCuzw8Q2iKpPYWtvoRlTRHEsK3joO91+TBvtEBsU8fRI7xDf0ioNhw1OHhZHedies5GP
1JmAhnOqCa3r01ecZSJthEBoSICOJslqCpgldba7w++6jBxEYEVApdJ2xmwrqkKQDWJSsMtUfzLg
Ap++XdPb65CaB6IBCBYJPe8kw3otcE/fW2W/TnNgiYZWYR9JcCT4LUJkC2031hiJxUt/cKfeu5KE
bbenzO7nNKzonexVtYtQjwwkqpA2gtilmkaOtGSqt8HcnSlVeO8HDqGNUdFtVQRahpc1ELBF9YqO
JYsxyCiL2BqilchRPw9MelH0vR8rKfctgo4lERdw8wb90JUgb9xCQhGt1zW8sl3l9cPVc+hGy6iN
qNMSoTJ4rr02hhQLD9DBrAr4nJZ5h437pFlsDUFBrV/doycskSHDVu0MzPGDwggLBRS2iCSizeq+
RKC5joJsybRLKJU5HiLKlizTSWuvhCqSzgCrZEvz5bOMgEJUASFQU08qrye6O4TqxqVrotfamN7A
akKkiuHojBmxyayVkObbF7Py3ldRMF2Q+27MPCW1VHJAoL5HyocABE54srHy+rOJgGs/KPzLVeeI
J1xzqKvFdORrg9Hj5CT3jnJnWIa/nNU0oYbzLCqoYos4IQVttC8FP5UdftPmXKxY/3hbNwtOTt5+
cSQ1ZbDPEcTacWIAN+oN0tj6zhvD+i6p0OWlbbV3pJMedXdcU84g8sdjvHVJ+CLTpU/PXlGf25D+
nDBpNynANatC1zAl87FA34/3TqIDsXKCAovmbB2Dng70PSXRfcRcgLaGw2HaK7yrd33yNU/4gQ2J
cndSlLP69ewx5cr9ejiPBmLI1jKpDuvUdPCHa2DJ48pZaYZ9bOyu3fbVrO+Lq+o+mPz63kxwT00G
+rcoEMkRHx3KMMvENYPDh8yT4cXkWbQ0ycsrwI6+GzQ+fzftUBwRJzuZ4oLfWlzGaewv0d7KUkCY
DTvpRtpqU4g8qVugWA1C/67oPCh/pnVKA/ut9eJwbalpFzaDfY/hB1xDXpO+Y2kWWQETmi1lFGu9
cj+NdLZhPLySqKBtu6jGbAxva9Z81WINBnI6GPBmN27QfFFNNNy584UqBDJJh6IQazt19ALysbsh
+Yzc2r9MTY/KV/cuOTo9DfnWU57VZxTG/jm0DRw3btXtZFC9gDzSH21fPwbkJNyFYquoPWAPgwig
cdh+DKfp8+hpipj6NEZo5HanqSA1deJMKWU1HAvrOShYC8UItZGWyIXpTupym8v4UXhfD1p456mK
NGcv2PlF6kHCUxmhMAbzuw5zPicCex3UHeo2hSTV9tSlzYfXEkJuQs7FoxmjXbQos4IafG8FWIzS
UrkLidVqVXYqf+pN0tQUycqlBMAE5KUtol2tkwaqgtrbqLhbGXZKeqht87QOmVfQaV+CRhr7tkL9
h1BwUbtokqTUn7VgwivheAgbQwtxc4vM4fDTVVbv3N4OOuRZVrMlyXvgmlkWFd9u6ogfb+vc8uBE
YJCI897c1LQWtBSxvgl2v90WARatsJ4Nx8h2SzgQ3y6CAbSXqtVm0NitLdaCny4qEobDwtqrzOT4
IN6nXuNZ+QyosTqYBvMiJDo4LS01HsL5QvnTSHwJ1idbp4WFzeWmgQRj1211Pd1Hvjau07F7+3Y3
aMzA1uNt0WTtoZovbuzsNkx1KiZWhMA+rQ8pAjnFkn4XDsOIt1xra6AwXHzTLQrEi00SfLLTvtrY
CTB8XNzjWsePuumJ08U/8VzZbbV1OgQyMBKTdeQY2SEZMVQZQeCuDCKTjyrjxzJVnaABNz6i15Sr
VE8TpkKHrB2sfQccjQ+J9vB28dvNqY+y1aSVpAy6dYQoqYAeUmcvgAwyJgdoKW8Xk+qKb9duN6tR
M3e4lUBYBPDR5gvGYhCz/7nm96DvcPjzl2jIN5Wc9U8KYMsgHyPAKHttzs5QidK2PSd7pMgjmUe6
u2qJbdjmdv4kIVtjImnrVRePFxFG1UqDLlWBQlgr+QWR2hnDe7QwBCFQlSJ4L3YIiGxIcCQjvSTw
2rTFuil7sUp6spf7KL9L3KeGnvPGR6C11vTkrXfrLZA5CzMYFpO2IxfI6wvSRNEKBQXZcAEizHrM
adiQHbzoSxjdinrFoa/EV2LH31ydmGQNnZMfsMKNm2RfRWi1Gn831LGJ3QBXFVOckxOP2X7mUDgl
Y39iynIXZm/gkja9Q3B4A/6TaQQtGA25hj4kt7X67H/UHm0rJOjTQ/BX+QWAaanIczTqI6WhHeF6
HBBpT5gA6gR+avMFw9fe9UmJvN0VaeWcO8rjbtdu9/147Lfn/o9//vEKVkBxsOm0gCSKX98zrTml
Ln68TVGKcDsnVP/02vHtMXrZJVuZqUMxzrlVP16cNBYiG4LyS1UDyMNIw6fIOT1h8cH6SSYOa73b
K9z+8uN5t0253Yz9QmfOD1zGH7WVVUUtQT3DJor4hSDIwZymsUBy8uYzHrytNsyIXmT/K93FqwV3
F0nb7WLScSq0kTCWVtRwwh/lRh+BURGSi43BxSvhWDHLS0uJo7DBF8dux4rD1CmGFfqnIArtfSgC
65B1pXWIews5dma5giyc4BFLAL/k259vFy3rIET0xOjqZYE0NDNCc3n7C6OgBYo/OlaQQre3x93u
ul3cbqZWZu40y1rV84vc7iff7vu1IkE63YkI+uD8QrcnMJMn+JvV8jItRmdneSkcRK3Zp3EzHayK
wdPTRK0vk4kIuXQCJvre771H8E4OJM/ZaOZbzbS8Xc1SDRJcfRNc3+64XfS2KMQ6mkXShMJFi7Y0
XOQMjAC3C6jP36/dbgazRwXZLofuj8c4/3n0j/tuz7s9+reXGfw6Wbu1wzmmFwDjW6VTRNDnwzM2
DWea5+xPftOHG50eABMgaHaHHxeAL0lN/3F7tDDq/Y83b39o6jD76SH+SMrR8q+fwnSgWyiJhSJo
qXV8e3Sa5u73q5MxsBU/3rsOiRG1GHIss+UsrxPw7hA0+207fzzsx5vSjf15s29/+O1xt27Yj/t+
+uC3v/z2lN5FAwaK0zWKCxBtCo7f3nxoqbQCwJ93E7axmr71fNVL4zTd3fZMEXdZSsy2Qi6irN3t
O/vxjd5uuo3OAizNEy6/Xb/d/eOht2u3LzokfWKiyDI/oesklu8MR9rWQMnfCZ15fz+5xRpe5apk
Id7Op7lq7C2o9fMRMEx6VL9HRMYXdjt12BWrIzkD2od6ThzClhXXTJ4yrDDfLqraIT32x22PtNSl
VpOqWUgbA9xkscKYX3p+0WAeUS1d+tQlvGOikV5jkSscCuA4t716+14qJr4bvcyfUJB2e0x9+UGf
v+CpeU5CJAn/OeR+fDu3+376iorbYfptr/+46sUFh03Ytq9O639SWkgXywrz45jDQ5laB99rqbJr
O3jHgVDGVTJZw0MexyiZC1ZcAg4K+XebMCrUFpTCHPVLD9OMEesoBKfrAtAF1qw2w8zLYjPSp+pM
C+I8lHr5zrpotoe2Jrt60vL3MRHGPhReYOSgg9tAfpxmpHqZiycLqs5eb+7aWFRHNzWvpVPpOwot
H8NNWFvjnaniZE14FolMCV2iuqzWuV7CWWyDJyiUiimC+RT1ZYRD2PmYc7JatAny4bCHiKOFjPVD
6L6WVSYJ6iENaTANby9G7YiknNKYLV7dwMH0pkfTrnHkBwjF03oEftTq5MPmYAfv4wk3fkvWtyc8
MtR7FvSaOb6F0/CaQQtH3UsFSggWT3SYdOYGrr2p6pgVPvyMBVTbYe/K4RNKdiIjCBvcen7tX0S9
DjDuZWZ1jfzxhXRa+ByZ+px56Yjmq3UhTEH+UMJ9KDM/fACtWW6LLnruUrNZ0xwGrzECzzbGHMdV
2ltvekfBzJCTv639cN/zYyB8kmpVCPduU4b52Y3EO2s0LYZYDwpQOuCUEtVdNjpgrqrsk5YRHN4V
xJmTYbejDnrhhFQezckOcDgndxFS8n1ix1fTFelT2/kG0yLz46CP4qVKdphD8iMxYGrjaiJH9j5u
WxuWSzN1CKYdH65zzFAYEeVeG9QM+D4+Tcq4g72BRBpoTIZIfkN36Cs4JbrMAny9qDO5tEq4JYeU
PhBsGid7cSBca8bTUFfOW+Ljkvf1Vt/J3E8IrlkWzdCeYpuTgiXr8qLXY7uwagldQLqnMkfB22gD
82xvgprVETPSljslh/EhDKqd1aI8V/j7MGpQQjFGepSpEx/9GSGhkoiFHgOd5qi7ycReiP0ZDVBG
nkOQbNvm2rRRvGo70zklXfHiYyLem7CBS3JgCVOghigsQL+VhzTI6fB3Dr322u6S2LyOQ+yekiBt
8XYE3TGUHzWQE0S70U4Yax/37ARHwLNLaw8EcOteOtT2ukMsC/wQlyL22gOn+jl1/fAucuUL/Rtm
sKzQNxJvAL/u/G5AJwRgBNpzWhFAVgH4LGbcz9tEy/mlcT/qsMfGMPOuMjRfjdIcYHp71iEfxzMt
vPTOUhEnMVd0+yof4FLn9Us1VNajXsbnhDj7Uy2GT+C8oPu1gX2Gb9mv2p4+kgv5cKK5/uRoyboX
0QCoBCpzVucvveEUe9ane0QRYhsaw+mmx1Vhty/om0DZro6dnNz1LVJiZAcvKs/USIKenqMiqZ7i
YRF5+nCJjY1v+/XVgTZR5fZBC62EUjFdUUnSxLaF4g1TZ9hWIAC2NG0GVHOggQLNx1MW2Pk2T+gf
lHMEJESAJewuhGSMq1XcWCucguaxIcpz6HRyxuoJJ6/ewiWcqBGOYkpWhmcaR+ZRwzJL9WgnSwOI
kCKBIGsxB0fQB9hyVvsaGuTmvZb3iNMAV58xcH7BY/Q+KNSGh2QbQ0eFqIm2OJZD2z4gPXjUK516
AjdX3jTn3zEroxf/0U0mHDaFc9cGkM1GpX0Q2FjvAKWGuK30ZWHY4SFOJjL5UueTLnLwKfVT44/O
xi/ULrcmAlSK97lW3dlWNWyFR6/VHT6IJpZgF+NxHbmVB6GSQBHji4j2vXSrN/le97LprAXauqr2
BSCep3B8DZVh7PPOfO311t7hh3xooBNZsPp3ABPwRuRUc9Ng1bGWfarpUC/oNFT7dHxwyBJck3JI
UK+dTY890eQDoQrLzLDx67BqTexIe5a62CnyNROke4HhzDzU6mSVpGPQeUDppiE2RFwqjqMv9nlQ
bTDHvZtMYmeAKTV3VkfIVZ6TOeCqR1J2KhTvDYX+YFgR0e5sNdJGcB8pfxtRj1rYKGmzsJ/5ddrZ
aldm0xaPeu1Q0jJImmj7dOWEsj2l08e8H6urQ7mu1ftHpnL2uqd7MECYfW/U8dkwkhOB7sGj69vB
Fm5FeSjrqiA+pw+eNcPrrgrsVDi5yH8mG+zA+CnU8SdpNRmZ+E5xv8QctFQjM5bRcHuVGsZl1fk9
NaC4uI4NY5qTkDtEkjDclIRqQjtdu8aElTjf4xl+dTSG7AtYlWRnmy18tNwGTpWdHNPSdlPNHEqf
wmBVe/xgijwCBsb7IHgszn40QOa1en4XcJ8oDcfR89iAqsZDshydNLonmLvisE7peBB8ueqH7H6A
mH+owqRac0wsa1s/tjUDAzhxzPjN+Bmp5d1I+BEi1PBNE5Xa+9l82iZOdD1mJr9vJpVMvSp3kzTw
+NsR0UPb7CbmUBdlN9uDIXJrPzjkQouuJA5amNpjQg6iY5pfM9ClL4UVHWJotQhFkvChxhYDksvf
ijyaLoEbvxnBmJ/rLgMuS5/60EAZpwloE5UZcaLf0nZhKW+qbUlYBPVunAINVVHd3ne53T9TWuHw
1Yg6rSxjmRvEETi2Pc+V+jeK82KbRCzhHYzFZzy5iIcmfeEO8XBX9VefaAHDmPY9e2Ezyul9YFez
9BMOQaxhKKTmD17FpGTqsWfAg6jnBtzdUmikwsL6VwtIYe+w83l09EDFB71eg6UaKc1BAtkUXgBE
qg6WEzPV96aZPHezrVcnzMD1yNQcw55U22B4iq1MR1xmxpu+9++HiuontotiGWmGIio02fXG6Gwp
C1NcwVQk7Dead/JOgKJnRxoEVn0wslriUvW/+IRpwmrSzeswEOBZNsFJuZcBkgIuanxdPodyFzok
nEtO/0xhOCrG6R7KVnRwWSv3jarvJ0l6k+0PL4D2YyrIU4hEtz37+MiWpTVO22l0YdmYOyNyP4fl
gEGp4+faICBaR6oGY9cQmzsa66g21TthfmVWl+xcvVerzMo4XFpQyYMJu0EXnw0tpJDs2u8YvYp1
PKqVNNFVFVCWgimd3gIfwmQbTejqDYAYAzryIyFl1aLQS23rKhksNIBY+5qEjMIQL6LMPqqiWLsh
CUVeKKFcmZNGmc1rT5MfuKeCIBVpK+b1qEfWYdKGgJhYaYBbbE8sxUGPqatWzzMvL9kRTxZvCdu5
TmVW4S6mXCImVMK6LPKZtFBsAG2tcBi3lIXtAMF4jwAiilkoY5754PrJq4O9f2EldnnqZbfq+8E/
imYk5zfuxQ4arguf0Lg4WepcrKzfeooKRtKHR1qCO0rZ1FXM6UPpYpctORnUtGNWsqUMlxvAddC2
eQeQ4w8RmpklgJwGUX/NbNmOkz3NKp490LBLmOwHiYHH2dVPiBKoF5t4kKPnQoF7bwQGrkYJhEiu
cykGdzzEuvgwpEmxSiQDiqKpChKVRCTm9DUD365Qw+fSkvfDuCl6m3N1qrxjSTAcKtB7XVJskWW2
jycVL2Har8LUUheYfR8KGR/DlvB3IfWaaDEFipLu27bu2RymVRGaiKbbBzJ9iEat27tz0vagOV+Z
8BhHrQJHTcDNBCK239uMbfeQqPdV2TOr6GbXrzO82TUNGFNrw2dLxPepWR+GwWPaBD94E1ZlvI5R
gju5YfGjNxvMYiSjBgac0fjVKkb1hcCSNzP/EBpiePj/7J3XctzI2mWfCGdgEi5iYi6qCuUdnSjy
BiGJEjwSQMI//b/APn9Mt3rmdMRcz41MtyQWqwDkZ/Ze20n1W95Zb6S4433wq1eYQMaxNUURmJWa
qDeHkC2gbe81ozvJDABrDD4SnphRwHqjA+ZgQW7ZF1e0WMd4+TcLu83X5tqpfeO5zyvcqWHBpm32
cKrbrL5075GI9CCf4B7mEk9bCiaTboUcX73qzZ1Bejb+w/kXs/HHOC55syQocReCkFM5036OjDc5
hBfKI3X0LGeHU36+6glqg2a899mZOIq3WgzG3Yz9amXUdbWxpZxvI5/EqrKaMPDIPgYXupK4sHfh
1N6n1usOpC0epXhyADlcjLa110Rjywsw9occCEQmneTih/m0rlBNbQmJJsgd9o3refHuU54ZJbkZ
CC3Otzxf18xLFEuOhTI0AvgEpQp0finGM228fu9hiLIfjlaf8pIiJgNQ193rMKkfBoAP4kOcc+8N
e6Du4ExI0lzzLkysgMnwsSCRfV7jyGQ3WVRAiE2GX8gQd7FR83czwbafZc1qNFlXk0LLA1uc6i7/
idNt3iDDATTC6vjooB51wsJ4hNLyJfa0M1saeSXpUqsQanoMIe8IogG01Zzunz9kiF0vdTG9Dpnb
7an8CiCs9r7wavoziFOYF1Ai5V67jsVUkDxiPysA7m32VTUCqaQP4DZ0qhB0HBjfYaAH+Vw7SbM/
pkNoXdKw/vLv0UCuWYco006S/4ijmT/XbyfkprNd+eeSfmSV0jhvMg6bfeZ7H2z8Aaw73alW2UOd
ZcYpSh2xDdPpNFnE74Q6qB0By3od1iTmGKP2KIbpJ/212sPm/26OBOSkWhnvh1jCIddo3G37Kws+
7+BlsY8gV/+QM+Bidy61LSAAdeq6GOyuT7oL2RtsxDR4Vxr0IB3ThZkKPAelYC4kmcGLBoSWGMBW
5QRskM81mQdYHRmzfZBdlpyIFHExdEsB9VKVkvB4Fh9km3AWFNxca8Y2+anEMBtMxXx3Fh73IrQh
V0sdS3hiK3BbiJGCEvUVngeY2W5vvdryA5Jz4E5yAEpNfAV1+CvXjDop67FlqvGQZf6V3KQlPFgH
dxHr430y4S+1sbPmMoX8Fy2UZF87MV/APpqW4KzJi4sKa+/o8A1pCePtXPmUCCEOIZPJ69FMgQj0
uaKeR9a1xfS5BDomr4qZ4sVuQArYUdsuAy4CD2PX38UT6FZ0mMNOwyW+rlD9nvjHJnK21u5UT3tH
OajdGgy72jIgyVv1USV9eBmr6G5GxDwt+Z9jayBRLonN5twlkL3CLpbQLeoIA4+lMChJobTsfYSC
geXm6OTsLmDrW1+LXNa7NrPSNYFgxLhb6biRALPJX34UU/pTDuxYIfiMuyy0u7NfZP7eZlG2Llvj
l6Z06+IumVRdU9+GYVAbJ0mOM1fpeoSuuC8d1ucEkKpbHOaAcIt9pmR8rlh5IYQkopD90HiECjXc
4zk9OsxntBi+rXJeqkq7OBZga+GCku58/YC4Y7q0qS9WbbHgCaP8ptUNqRhLQxIRfXkt5u517uKt
C2DpY+hdiDxY/ULRmS8kAjHsdJLnvsEfLnr3WiuzfvdJGW9E/sM0/Yh+3HyqbS3Zg9DSd0T/JuTx
dsVD51CRtESwhloVBtKfFZV5Bc8rL+/ILy3SobgbchgSFGNqlbYOGVHMHtaoddINWsqlZRhgVLLy
VCYCOrcH/lMjipJm4Ib4i5qKvFiLZxqK73Lmipzo1peiJF0gsFFFj8D6kk171ezrGPHlnCB2xLr+
bIHoZTfbWiwMQjMYU7wYLVC/hfZnht5GmB15dvBL2GBgYVCtSNjf6aBfserWDe9xVn3ts0w7draZ
PhoWyxAIt6RnrD8tCVgQ5zVgMof7lTTIPoq+A/fpWTM+RjwurrFW/ioW+q5FS+5lAHQUrE0SiVHB
qq7kuT/nOrmWCdzzNNW2fZ4co5QsD7cc0rM34fsl+YTAZAxisTHvPPWipaUfZF6iHVjBW6iZZpfQ
JbOF88POXhXCPWbtRJmWdea2lYnBwklsuaNJR8Lyh89704bazQT9kvXExkap3p10fIp2jLopv0ft
GB+q5TE74CsEpRZXO9nXT6QseIjALxYr/D06b3xvpdj+MV/T1WPqU1E3lT/dppl2AX5QCg4/fJ2q
BiSl6UUrkVfqZg13TqPkTJDa188RTO4OAlyoaeyzN0vmBjtcBEFy3XK7zWJkidjrG8yJ3Q6iQtLY
kBGTQdxLonHswjn5eTgEKtVR6ueDvSbH7slWpbaupY1sop6oDqT/0IPyPWQVANjIGkOmpNUvvu0H
q05eijIyN+Tx+JBoycnAj01x1DNFISsHAG6ov7dGmm68KNOR3bYFiWAj105MsLLZ6cdkElvousmu
QsRNPkI5b7U4rPemKxn/kc21ItY+fzSN/MXrk0d/JI8qipIxED0FCNzYYqv7kuzCwr6Oyu1IvliX
Oult4XS0K+tnh8TibBT2BggAiB4f9USiN1xuvgPivsDdGMFAQ5nikbWbkHBQd0a2xqtDgdGjcVSV
fYGVX5zSLLwNpb71lhy1obqYc+ydrYI5UpHiPrHT+SPTGojAOsS3tpnBuCcJpMJO/vwUw4ej973E
I/e6YlZFsJbthTudbzIgGVDdnAFAr/kCQ2n4NVsSe6hNNW2Jft8b3ym4kls7m8z9mjG/WJ68907C
sFHm1jaVyFMz7mZw2gNEqq65yME725FRPjK3BW2ROO6GauqlTQmgYt2MeiCxvTOCozdRVc2pjvBI
dC4ZuU0emqtU5WC2aoXiwRtZfTTO2QkdjI8FmqRUnsK+09ls++z2/Sh+nlhJINVFH1ISuJDWjr1B
VdztlW6c57wSlxBZNL7bQUxPUx5XpBg10ZaxEgiFZfSYRuQhau3dzEam9NqUIQBNv9Y0w+fU0b70
5KXuPDSfpyirbipZxIs+Sa0WS89yMKLj4D9WbuqePn/INcE1pwBAuSGsjkz8jOlREQ6jnlsNhOJO
6ZUqWZ5LyB6vWeKiO40DQnmwN4BQfK6E/5RzI5wi5QeO8pe7OmMYN+aMuLK4vaGEUzdSW3Z+qOc8
4wMdOCyDXitw/fxX7fc6MaMzB5mqLlZW6CeWLO1hmskljmVMJjiafyPTznXe5S/JmGYPzXcTOGqZ
yOyF09k4lwswpal3QjPTJx1lfVAYEysbQ0wXn4RDbc7UblS5h4ijIZR3mS0YzSMtirbXh4pcgASF
Ycz+Q/eaZK9/jLEWn+qep31maU9ly+/Mzt5MreFfpiI7aDJxkdw39RED3HtSd2SvEOm4lR5E4MFj
ykse92qgqHVFOe7xODDDik1yR8i3YGCT7Ke0kDyCDIysguSKaQLmPRWet+5J0drQjDgbYuyedGWN
u8GIt21suY+lO+0sAICW9IxrUWbv7bwoaPpKPZYZntthkMhOu/RUAaY7pCWDQiOR7QkozE6Opn6L
S/mFtwAe7kwJPlnG3Yr59ks2lGvE7QUZ5KmzhoZHrCYV8Q6NLlA7JiwxQA+/dszzlGvftaF3CPsm
rNQlJm1bJV/aiEC0OIS405ZOz2A1IceTsNIo79tz7pESFI5dcW2y7z6+7MQzi28pT1OIvMSqDV50
qbJ2CErTSreEyvE0chK5sUdMHNpgWF/tnuFw1r6SJBXCX9eeraqtrgpn7doVBoAxWDHx6M8PDWCa
ezj+KlnKB31Md8HIZ7oTQ5XeRtjaZLt8bfRKHSWWMaR5gBT7ZAbhG5ZkD5cVTF6b/sEkSAie1AXT
kX1x/OxHEdX5QRJwemPZ/wRxBkCe7zfXcSAzg2gehkFPnDk+xuAC7zBgQhXnKw2X5r73H5l7Z0+a
9gv4utyxM+zXYIqMx6HKziBc0E4SNrImJI+rDfTh2cEMnAopb77hFtdcvfzxG7PnukCSvdYSBHuO
KN2TZiFY1cpBBIkQvMk0Z8+JOXCRGFF/tlq7XfUdaKKB0M/9p+HCHKigTEVHyapI7jwdeSOIq3Pd
s7IyI02ehyl97QYmebqh3yULKwXCOcjHmuy7ymiYRAEwcKme+BZQ/aYaWUMtny95DyfPbhHYOi6Y
qrlbuzpc5ThheDem492O6Dij8KGJjfHGK6BCh0CfDybo5lCOAZrfneTDWlPTGBvUoQs3pv42F3jQ
xw4JRx0ZcL6b7C1anieuG5a49LWHSAFk0vtp3KNj1DaUke4eDDIj4O4PGA17A21XD6SV18vaEQiS
ARIBzZ4g8pLI4xtKxW6PJCZdVR2HA8Mubwmz9Vdlm1GWKnnSAYSS4VWwUldosshFhs58qm0iI1SF
bK7v8ZvxPaFJbMli6BjIRaPxpZe0ZfXwgwFmtp+Apm3DofDWRtW4AAuWyHOztc7VYJwqfU5v9MkV
rUBir6FasosoKzD9RcTAtbWNZwb6eORzZqx72x2mZ5GK9IGYcgbKAGh1d3oalM2f0BMPXRn5ytVS
niVGEM7mmeECRqOUfN5JTsA0mg5dDhaaiXjIZzCh6KTTSyFM7DUWY97Bq346ViYOGnXxtRyqNYO4
TaYlzruFR9EFAOl2VsuDqfNOxvLwLFy92+t8bgsivKkmh+LPyDZNmjR7U7rM74pTj5oPF21so5Fe
7JMJI0KWWEcZ1em9Z56xdkZGvapNSZtEbsFO07lWHjTimYbr3DgmYJr3MXLaL3xYkOG9gX3FgpW0
OtQFDlFYhh6LbSzMl96S34VZD9fQ25kFcVO5TQNUhT71h1M8godnz9nsSrur3kxXC2D7PBUmgcFa
57T3WUISq9O1tON8/bmZy3Ju9coYvH1rwOIWZhJx4JjG1RTpyZ2eO4EAfUFT84DMp5uMRwRazvC2
gAPPqR9uTGntNTqlcy6+a8hxd1EHIAD4F8dm527YYEbrKXfiUyt1nhxGFn4p4jbwYtwjJdnRKwJ6
AWk2CdOQCAVzPgMYUJNV7cqCEWw7nMDzDvfnCLHSyRYQ4NMvlE71BjFzyoHc6EHnzHsvtFiVLDm5
hEW+IJUeT74Yh9PEpmhUtgXFLqsvDYKVne/N310rKk+6aRWnz19JuypPQ2Z8ieqm2oaWnI+R4IfP
X40zMbijNjFLytUFCHHgEG+ya210Ao0RTmvTRDbmJRHK6U4+DtiH2CR/MupjZImpr6+kWy4ctNl4
npqI4HkXG3sTeWI1lvF4aVjff9rLStarT3P6AyHWrRah86boV2LfeKtI0Xi0yAM5uUON+X0g/83R
QIxni6kgYRio5HwxYTw9WOk7skT7qRWEtpKwgsCsI8FsgZGSvCBNeCDtL5kUX2Mq/x3rB6a6qNc5
lGd3S217ZGVG/VUkxyQavwq94DEH9mrjexZNZJF++9RHjNHEeHpIyEQRhFmhlEZdPpQMMj2PDPuY
mE0/JfuBhKiAMdS3jheSotVboab4ZbQ2uDOb27jRnUWv0p56Ib4UxviIPM/fwJL+kSZzsTNCbUOa
jHG0Z/siQk9uQAjVBx9KWppMNIYe4GbWRSf40eeqIzl6qLDxCknVbbUddg1fHtkZv0T43o+USc6m
ZcvN9JTToXXn1R8S2ca8JtVkbZNFuFxqXsU6EGg5iCIFWi6yA/Td3lYVTE+SwdLW0PPYJVfPXe7V
AdGoPFABo69RBSTrtCSzKCPcYqVGBuaNbzBWHNoQW3pGGGbR9az2pP2QJE6OPtU+pBc0kOGLpUjk
tXnar30HRQqQfmaj5fQNaXi91+1jpGnOhVEWZb+pBYnSzRcvd38WNboozs1dweal6ODNwh4nlyFl
pjvbZODCot0jrAJaigShjBk81z3Jpzqsn+I7Rhe562VyixnIrnCWqL1STqCcYZd1qftjAO3SBMM8
dI/SbG5ePDSbxtZyuMLMPwFLOGR59XA3M6AwMefPre7bSyqwLRfya8FIDVQL3JbKAIFkVm5LTgxd
notoYvIJD977eYvvxXHH7Qh/GEVfkV/GsvsxpgZzyTA7WJP7UhusSGo301ajSHGLQzwP2spmoMq6
kkoa8KjnGxcalIeG3OxjZTdvkaWTcquKe2ubWysZoovyjDupFTOD2jwkuq+YjnGEoV4vdfZh7J/o
/xbN43DVhKsfmlk9fvoJWmE8I/CUh5Yo76sQ6VMKInw/l84XQII5rbU74VLRPuyBk6KIszrQJt/H
bjNg02PrtHYApJzLtv0WNXV7SvppEZDaf6Dh/j9V7J+IKKxise/+j//1P//wK/+diJKoH5g4kr8C
Uf74W/8GongO7C+87dC6bEzq/kIM+zcQxTf/5XmGAxYMBSnX8wKY+G8qivsvHZKg8Az+j+li1/zf
VBTzX3BU0XJBRVwYeLzC/359//ZTq99+/2d/tfG7Xdn3bXzVEFgs/jnDsRZb7Z+s5Hjw4qyzY+Yz
y9YNJ8N4Ey1SEraJds32zJN9fLVB8lQsYQ8lIzymHlOAiEPfdWK4/Ont+z/YvY3f7d7Ly3FNBwjK
4gB1jN/c0xlvSmVWhX0C/8qNXOFfSs0f/eRWN7385ldhtba9ol1pfXUb/CE//uev/7vX8fPLwzvS
fYgfnvfpRv/Tu+Gnzqx8YDSnZgzfJMCvJ3sM905L4vKgk504ONSzfdWeqRr/ES/wu4OZL86lwrVi
2w5h8OK3772JhzjqMtRD2SLRY64EhGayiLftvE3aJOYzEeQnHGaZdGcUHumHU+SYvVNGRkq0O4uZ
Bbm4esxsRs3/QJj4m2l4eXHGAvXx6GFYW/92nbD36CddawRiSNWwOa/f7GW7XNehsS0UwrqO3I8V
PhOQ9yXesKTY5V2Uw/03n3KpTQcYa/QT3vY/f2Cf1J4/W4Z5XdwNhm/ajuE5gPf+ev3i/EEfPCbi
FPeh2OHVGDnHUVohW/wFXzF6EXq6s2D2wt8Sw0blPbp2rBdHufBNsr1KYctZqsc1U7NowqG/1QBt
rwc3Sm+6cfT9fkM2XPNkSXD2E/5zCpLEOA3O+EEeoPPQyTenJhnOz8Q+mSe02Ukk353WZ/5rikct
q+7cZBkjlXKjt6nx4OjpNo/M6tj500MXhb/U0mGFUsOprDxIuKn7hnXoVTdL//yf3y0DntNfTPKM
HUH0OA7matdxhblwY/50facGGx6M8uKUSKmzuVAAhgHQbpgRwOXLw4RilBI+kQ6U4rL5ITFSrP9f
XwgkRdsyuNO5oX5zekcpJ2U8TeJke+1whE54KcCwPJIPtaMFe2IyvbOrCXhcKDgci0XyNz7/5zfj
d0bO8l4AahA2w11uvN9pHgk7CM0hr/3Uh/EvzdwLl9CNsZsOQB7vImGxY1b/9Hj7+9OWr+mYxLjz
8wJw/Ov7r/cpcF0zF8R12vuxkfZGUyayF+8OyUjbUs7Pp4IFkNmSGo064cLGgpbJsL4gnPmHW8f8
+/PG0S3TNTCYgkz4JG/9+WKgqzEIujIsdAHtGW2AdbYwfnr4HoD6+o+6N/2wUYNvitIleQKV9Baw
8sUY5XxQc5lsmIIZl66NPVxNtn0cvAkLhZM/WjoiGjlhm4H4HB48AicRbE3bTPLwNsD3cbv9E9TA
/PuT29EF5xiSdn5h/n5lhyaY4NDJxInxL83fXIW3pllUx2Nc7EZU3vXSxlaL9qS2IeIQIAYEcaI3
J1zgEZXmaqhY9VRdVpL84pIYODTZRrJIP3SDdeptU2OqFAWhjlnOKfBD61idKcci+nT6vAU9Pa3s
SrHr8tU/AX6gpv3tvhXCwpy/XK7u72CEDAHSWGQV101m1/tRqwqkbLxc4OLIbvqvpGLIf2BI/Y12
s1yjjmN5bP4oQ/5GJBsrr5GNW1unZEFz43Cd7lAX7kbFztu3kdz52It3qHa80+cPnoks8yOry+If
DuXfzh4OegGRWHd9QYUC2OP3O7WKW5mjAtGObZhpW+JAnkTuI+B2IhYoIw2KOUDNrkCTwUKF+mAq
xUmoGgtYtup2TB43UdRET6XRN3+Uxv9XPo391yfq8tpcj2oMwilvl/gb+KzCrrxw7fwjCqi1Axch
MOwWpFWPu8+J/IkgSkiMvLYLyFN1MlqM2kihbsu5Eg0ITswaF3fUW9ppsBOWh2Oyt5HLbw2/PrGq
9neN5DIuS9vdj4MX+FRlq2TZGowmfzGdiEogiu00Gp19Hus8QroPasyD0LxHFUN8nQgf9MhbVZHn
B6Wyj20DrV6lnr4bY0LoP3dGWVxAtcjGbd3IIqA8ytCYJuYGiHlgkJqyZ1Cq34d9Ykh5+s+PYT7C
v9KrllbO5QznxiUUwnKo/v76VCy9MRVjYYljFBlMG2znRZ/jeSsTR9s6ZXFjEzhwaHc68o5WMZLz
dCZXDqMmr4+LVQiv/ZimnCM1WlXYqLRvuoRTVFhTdkjRCuXtZB6TlmU9Zdd7IYrDnGYD1w7jROQb
FvY4xzr6rvMwDqwvmPCgB8U9iciEhjsz3WPpqZR0suFaRyAiioh1FzMS7LciQmPrh+TuzIJ0IANZ
9TEFJT2vPy3Hn78fGVJulI8FW28sDpkKzRERrw35BlVMMFTfB5/AkyRmzgw72z8O4z7shokp4rwN
mRWczCEq18hK2y3lAZfQkJ3aerTWIDdgsfrJg0Ni+a5G8bhKytcc99RhjstH7IpMzPV4v5RF4NHf
JxaaLMfUU2zW1arHaBpg0RrXleOESK9puvVC3FueobdBa+UGOE0c4MUbDtT/uzqN1blQbJQrO3KD
zCLGyJ2Uf24jEpCkDxpB2eZ4ZA0GHnfOIRPCmNnohVYeLZLN09r86ur5cgF3+drqx2+KQ/gpB9pU
pl8te49MPQmMrs1huiUwNAS7mXnQX5kywNwz7G8dHv2gUimDWY0kHEmyzE4t8IzR1TX0FL113MqS
bYQg3+Jg99eks5yL8tPdPMr+VDYK5QnC7iGC2SKdkN0NsRD+vARLz9ML+cDDGZ3Z3rT1+ICr5Gc5
sslBClAHubvAjGSCksPoGOjGbXTHS6ZWOhJNK1fxe1ZON+GV+yKEluWafOaDRSHfdo9Ohq6NNCAk
KHZYkoCZu5Tx8bPIahcoHLkCXkThURTNDr1mS0pjnW+SMv+lHBU9aj1x57pJcoidFWxoiLQY25Zi
1ia7ooy+ZBVWdFyAmwTG8LXFFbQyCWb6OlRNxJTmUqfDAisQhDKzuF5noTvgdGC2whS8wZzTBX4D
/k0L15anpkeviMkDicerhhvaYoUbzJXOCpzL+mAwGUVpQCqyV13Nei4DnSiNPdeahQ+AbZ9m8NlY
JHKtYrP0uJXyYVNHHdElqIJPTYmNugi5Un1+ZdThLz9p1EnO8sOPOIN9f5b3wVsMKMTZV/Hs7yIL
kKytdKwhHXlrSn3XuDVeQustLYdHP0vM8zxQWVh00rsqZrJM3OdF64AO1lP9pKxoF4khvLdOu0kn
RU5mWhgb3/mZELgb2EVDppwWG2s/6+WBxQHx5C5jvjSNt86cRg9TWn8TKAn2jUInBpvmW7hEa6aO
f2WwWN/5BkkdTdGmhybCTD+cTm0hf2miHy5RZ+ibUFowGPlUVyg6kmemQOexTI7KSKYvInxqzISr
ouvcj/Zsk83ONEzhv8eJShCD1dxUmW1mWApE0ZcWqsxf/mBoF3Za31ifExTm9quim79HermY9CcV
2Jkld1nSfE30Awpg95U523tiEBPJZP7mSDboUUim2eT52YUsxfUwuASHK77gKF2YDYte51NODGzh
2qGg2enYvQK98EmD1mMd76SWnoFdfmloh3f2gCS/ydESoQb5UVBSrDKFL9MwqnuVRQruSnYuZBIi
xcRnaM7lkz7G4dbxrUOvze+xvUixaxYEhubmGKDEJqz794aYeYakUFOUi5MdIwF6sIXUajjnxDP2
kwqJlR/Vg0WCUeiZW6eFzy2wa3PbSRU0C35Nk6bxXLr7qHWj586weoTO5C6KdDx/bgtqIX5G+oib
e54y2mheSV921kNeVcSgOYP/Bbm1vFohT6TUJV6ijHUbVIdW7hOXCXuTzysjrF9HKjQgM1Gzb7pu
PBe9/xxPiCBq1e+s0RA3LXaCT3dAPSqgiqU9PUfnUe+proWuVm6kXxPpZ+99hMjdSKOtIeipC5gL
StXaoW+Nex3W3qaGqAMqxrtoMwsHgJ2fzVlJZ7w1Ufyt0qaJ0cwSgrHDh+iuB3POqRefZkWa2TgK
Btw8nR4yRNWyHNm/e/ZpyuZ72SLpbUyEsUWRNEQAqmfGXO4pKrCLoZt+DwtHPhZQ89ZpC5WAWAj2
SOZovfbCYNWNT2vUeDiR3s0JYaqfM060TTlY/aEMQzTwdEOrwYbfXcrdQM+wiVGYBsjARy4S8yHS
QAI4Nr2Eb4Yxty5eNgwcIqjK/NnVxvxsqfPUN9rel3W3QS0TsTOZK7rFarwrD9m1gEgEfMQ+A8J5
ISYKVLbWj6s2iuzd2BE5S9YtZz4MsSDHe0fQLuI+TSuOI+rCmzlk3SpzEQxhxvhaq+krCq9mD7yp
Q0FXv2k1ZXaEVh+fFtB1ncXspgRMuM9mJJSfOzLEj+pjSgltb91EP2VIzVeYZkGrC7Rl+Bg3nmZb
Z+JzHlqnLm4eJge0fNW4xap47vu2eaAOn/lyfhT4ob3NqyY+5UrUwHMbYgbtLbJ2zD0x/Ys1BYS6
WFtHxnDHycxVW8/SyZbKHORgI92l1W6Er/U7FHb6diRAVmPEvcKsiG8OCVvQpmnD50iCOjoFun/B
/MbAU3uusQqiD6oYJ5v5upn74chzWC9piX13cunH+2HjyBbtve/cGlnXRPpi90tFjALFMfQTdrWr
3zUftWnh92J3lbfmH7CmUYlAZGl3VSERz6GR+YQR+de0thj0zZXcjUtwktcy8jKZpXL4m+m2HUl0
BQu31MnZwtklfhQB9BB4igxvjdgBRPpFuC1IlbtMADHMVV1rdvCJh4LyhSQDOSe8qzc0CAPrU19f
M8kDfmmm9jmee/SRRWOeRX60SPBZt+VkH1Cue0EIQuQycoLvsJgxd288nfhtWFFMo9hd+LCBvF+x
7IeD8sR7XzofVZXS7pJVXYbIwAxf/06MLIGUCkfboPX3vmgJrMT/FEMo2VaN1QQEi511i5Ux+XQb
JFJvpuYf2vEEHajaFUb1E3jVOzko3F2mYyMKSXfGmHB2iB+yGmIEasXXTmbxvifYK9AxzCnDeRyL
cdyGnu1s6jJ+d5zTMgwbY4twJknksGH/GstZrnqz+O653autMmhQztZJRn9TySKiiLOBFC4r21k9
jdyygQIwh1XxXXlVtitGA/fzEvhdj+0h96Nw25B00EyofkNYaaJuWEyl6qKZ3rjXSyIFDUJVn3uE
OatmtL54/DwZfGzQ397tMXO2uI0OHg7eVW63RNGCqNeL6VtnpHvyKH/YQY9nA7wpyMRpAPlG3vBa
VGJfNF9wU5hrJL1YlW1lrRv7w8ztkljwBtCNge6ry7PVyIchBWk8BMvUK1mZRNqO9nXqUe8PNeag
KQfMZ1UKemaq8bHUMyFZUsDqKx96vYYdOXWBQXJraKFt8/Bh6RMSKvAUcZOgr3Prcz2yzsRZkxLZ
EJEvn9dUv85GLmiBXBdqMyTySsxjG7T91jUJHG/G9qmrZmTltdkfEA6i5dOFb6yVoaKVGBadZ09q
zDzuDQeN7IxGYe2wOIzZKwdJq/aTiaezxxSt9XYWVBqyroItL+xCJVaIEdkJI6U0EkMLaPpkm2Dy
dfN4nfpIrJ35VmdXzcre8NW/FzHUXfA1zrpF7GDZ5U1zcdSFervufR7odGobakTwZQqqv4eMtauT
n3S8e1GyeG9EiLS2EV84GO7Uoh+o3yXPJE7uyK021J0Dzhf3wdOQ7ZhKbK3GrnHU1I95aZSI7dnb
ZYjRqdBXY5sdConvpRt5yrn6vtLqn5NNi2HJDBlz9QqIDpwEoyTbIhukjTQDoLH5pMc8LYgwxfTs
ypNYgs0LK3uiqzjOg5LI5soWLVG5KyNr4jnm7P2uSjapssoVhxb5YKwKd2H2gaDk5zCidcQWQ1bF
lO6m0X0msGAKsjrmIEjDoCiIBnSi6KwbVr21WlNf9SC2sCiGD0UFF84bHiuKYJ4fsC+E5v/oNR6V
fcOYnrVPtIWc5njaD7CfIJjsJ2sQ80ofwpehsT6sClOV1TE4L9x809RJv6nN7ehnQQj1G0QCOHii
yLjWWofgl+67Vd7nHHHw4Gv2JnODSHPWw1wudCpLboreHlZSfs819G8t2Yd71OVZT1glWBR7lc9g
F7U6MKZSnSUy4KE13nrTbtZOm58jCsF1lvf70vWXXNTK5Uk7xq8IA2t19UK7X4cDUs1cqAcTrVGg
hVW8vJADdBjoCTqoP1IwVhr/HATJTFTNlehrunX0zn2M4N6ygecZ+dF23kBC6/AC5Hib+j2pIwaa
N7tYp32srQYosCsuXY/3P7uafQSZ0KAdFwyrAgFr0aOb4FHxPXmXo89Kdxy/wcLlqCd3qSBNA9qp
5a9shP+KOh/D9Vpv4KN4tUvHFT0KMFmrKsNdFOKPCVTknNOG07Uw7B3K6lcLaeRY73pSvvYmtEXX
6b819tfcbD80P6M8gQDCEUZGYreJlMCm8V/snUlz3EiWrf/Ks96DBsfoWPQmEHME50HDBiZRKcc8
z7++PwRVmUq9qqzqklm37NmLBU1iKkkGCLj7vfec7wDlpMoxwbmJc1QTNh3qBKxpHWl4Q7h3M/WS
6+VXoVieuxF51eBRDtvSb2V6o9jlAgOZY+I5d1o7wQxNE3+mPb0ng035hu49DCBG0ybvz7RAh0fl
FWJDbQG7xKNLZM5gMGyZF+w+iASEnu5NAULGNzFJBp71kY4nIcgBQF7GBcE6hAa/F0q6tLBGfdtp
YJJTCEt+VTGLdofI2I1F9ZvtSXHtOMW5Zxk+ioiD9tpzt3qP4tnQCxLP0fbc8HXim8uf0jGPb0KV
3ZlAeQ9/fB4d/4DNDo2LBf+dikpHRWjwXFz+evlAUQI3l7ylxSgAJ6yzyJwem56cNJKkb0rTTHRO
s/10rILh0C6fqy+fm9rwCxbDcF+MtboZSF9F56Mf3SpUN5cP9u9/csxAxy421atRyWdzcN5bqdnv
O2ek6ZQ2+DdDpZ2Z+fBXVDLnpLS5hTCfYq/aqioyNmWUlh/TbVF2RLRpabbPo36gTJzkKnd76Xca
JAoj0z9SFY9rV8zD9sIwJApcF4qw3/JLk8eLyy9u/QazN+YxL6f+cTEUbUtNo71CWHAS4o2ZQLsh
q3GPvKU+b7adDUGE1vZ1bQ/bEALmOmV4yMKZWWvXQT1g1+cZePoqUfTHbLaZxO4egZvedmmo78h4
3fJlb2nKKD+aqeZwE6arFVPaBKey4YHAnJ6ayvwEn9JZU5587WboNo5V8QAtPcbQ5PQPIDmz6VL7
tERppBN6fmisOXyQoj83hhneQTVIRBReD1a+GyM6ombj9OdlpRwmpEYRANiDmS82SoVBQBL8e8Ch
Ya0LgGZAMzx5GsuuPcumworZ5bcN5pGbUqUFliOYBAAhFkVlpGHcFXvLGIw1RbRxaPQRo2IGU9Es
wkemF9euge9YSnTMdQnMcoQNfOt0sLWa+l5PXG9fc7RYzdDRHgm+q8m5xBirhUl2auzstrFtNmuV
DvsYjPY+SSaCNoZ23Lm5x4mm5BENKwUzUMSHscCPpKHFatoZAh35Krva6Is7nVYZ+NOC5A6PuNd4
3rjG8C6DMLFmvGEDj83xMVa3dhQnZ/gKq6ZyYdSVUbiVBj8yVgi5Y98cQNnc5XrjbhCGinuAt8mi
GxqCSL3rm+xGliL8XJTbVo403Rz012UFblgzkEXytHwgRiTdE2Q5r960qlNa7wv3OXZblvdhhN3A
W00E0L2RfUBh/XlM40NqWMTghcVrXdUNuM8i2s+9hC86sbuS3vrR690X6Gd4HGqRAcMIw12Z4WUc
Ryjhg3nkoJrsaokij4EHKq0cPiDFbWJ56nqY7owZZ/moBrVhJOmRROwAnWlE4DMRxI1j19NDyfGe
WK7qRITBO6PIdD8aUxvuA5J3WeWPHvJ+TyuqrXTY/0kdys5FRv9EEXjekrjxDqfSJ00a0RF4/MO0
YB4QXDyL1BYnMZJN5tCjO0InfdansMBOZB4ot+W6qITlX4pPo6jUAZvnNZ0iddc1CvVgjtktMVW1
y+gfXpd6r1+nViyuGz0l2pqs8G0DQ3aC2ccnL/9myO3+Wj7m+Mc1y2nuQ0uH7Qb4ehsxA6ZhxRHA
H3DqTzjwcMeQqctWmK6KEb/buisAnxYLWzjDYgZay8r7VT8yCUDcSXckVztXPolSg1QJstCci8kv
cnyoFeUP4W/O06KJ21d1NpGZi62LtuiuHGAzS/zomEGxe7bGoB/KmPIZz4YPqspd7uMHIPXv9fE9
ps9ujXiw8S0zAeqi9/wOQqT55YjmGs/DmphkpGATkVk4vfDtmBFPIz8tixzuTxUHnOxkRH49Xv6s
CL9EJmkjoMUNK79mnE+oV2Tn24yc9a6+9SjIVgMWsmxFVvyridVqM2PFJBIeBT6ZIHvZaMYRs5hz
0NVLiZD7ePnAc/QwW/GrpeE7LeRYsezSapllxBx+oGd/+VMxLj38MjaaDcwPeqctfHydon/tmcG4
8IonzuU2VyWVtDTByw/HPsUW4YgjnKro1C92sYG6f2iJgS1AIkixsgewfvAKkGrCFqHAoH8izTPu
3eykszTrShsBzRKpbIY4erw0PTQ1RYgxOY/T4Lw2yrVxKFzWV/E0VKO960V5P9QE2Y8s15vRHm+j
WNGT6km9A7UAXj9eFV2UU06yfjUmYmSti/F3N5zxzBaeVIe8zxoPrtWctHlgVsVRfe1k9iFJ6EZX
qvgKx087sfrv6cIRFdBZ0z6RED8o+SbHHHZ5V6dH7IPP5exG9xFOeQnhobMqBwwQP/Fok8TWt6yO
lGQrPa3VtXBIzSmB9wKPiDll5UtGbhGYOHbJnXYj7CRUf2WEpSqscNWS6AqYE46Y3sIo0GlFgFf2
XsxeM05Dqj0Co1g6ICtXUw64Fpr7Ui24zMG71RMaVF5af+ypJQ8oqtFdpyxRPTd3PAWkdlsbkKbV
am70ZNulGdc7BlSEkhdRC22wyZiOlJ0rzKPznSlQdY8NcJVwpxwLIxCZafbcocdDLjp3xcqG774B
9ki0mgW+JdOYY9ik4cacSWCIgd90wQoGmvkhAlCz09L6urXIXk5HsWZ4i/e7THeMFKQfZiXZFeMr
rTnCSSmd0HCzEHo0CReHwVx90WkSZSl2k6laWj5j1m7C8pMLh/cmHO/ncLL2c6LfCVWSeO3BMRhy
eRNlZKQUBqrhTiMfvhg6vyhqxtiC3AyjVhuaIT3S8GyNAwSnldPx3mTIqS5nvymd3yor67YAJu9N
6mwKn9hPteKdw8awVaj5pbDAkAUfMk8fNpXwgORkvVplCXx+UPm9P5d4hUcX8gZ1NV+MYQrGnrVd
Fvc9cYpbUX5uaIbvHW/YFyHJeJnzoKw+XbdG8KV2tN9sZaabPpDpioPfxwg9DwwiDtfwphfZM3VQ
FLpHHfzllgXiGUbDI7EWagOh48OQOTjnQTBsoaZDtGjQNSQs+7sa/8y6zdx9qpsbqJkvgVIfvNoc
kPpPJZ4aqdbThDezgNixyalWw6hgTwwYppoA2bWqRykzppuZur1pTOPGneIXjEdMPJL6Ia6713ls
uRW/DhGnhYqxkxEN5SnIIQQz3ZMxTZGo28z6e8yJtPCjquLLQzErcXrMXh+B5nLWMBGSEwW8Mw6v
Xrm0OJhIrwcr8eMa8IJWKI7pkQ8PYsdEmB0vHRFnieksaFFskZHh+MMePzQp+Li6JLUPlCTEdaYq
JeLgKEP0vsDSZ836OOm9w3ogMRlE+WZyrGLjGWbt03ce1lNgsVjgzmYu/NWOJ31d16RHOhOqU5rT
tDzECXm5uWP4yho/VV+QiPF4ABzTg8bA+osnoI3Dcm10YpsImkAD9bjncgCfexoZ4ATBZTxrWXHv
zdjfNL3dN+2gH6uyrzalNcGI0E/xcpCk+bXwyCNmpHS1GcSNNRIwET+OlPCnoVibaOfWE0dvaO0x
Z1JcST7KGkwHgwPKAorP0Y5q7qBq/uDiZ3/GSWTfOmF/2/WeujeaYO/ZQ/JEIhmD1TrAoTikrAn4
p+OdoTFPHnRA5Jk19aeBs53hKsKnswNCS2JNMdt59nMu5ScnLcq9nFzw8q17W5KF5dGn385Y27dw
o85DZlA+iSa9xVd1yjpzfMwYGeKEb59mpQVkauXybHUh5ytrPZhesJs7y9uVLgelMmtiWk4mdbBB
dZThx5oj4ikah3H+lJNNUuH58DrxjAN33DRWss6T8qj1lnq05+i3TjNp5RRzfp0V443dyWE34Xrc
6GX2ms89JUbcNFBA5CckWwb5oqb+Yqg58FtoX0aeNPsyihCey4qB+3iXc+AiWZzOi+W9K5ZhR2Bg
SR+Ld/C8xIrhmtpzKn01Ct5N0aNZl1nGyGgmvaCNcQkVbWsymhV3ugKQBJoQf0DJcSUiskP00AZI
7cg9QkCwdPhZjn8dtGQIPaTQGQUzJbqAw2yVfynI3LEqPQH9I67tAseWGfX7BDXJoZbk0hVm6qdh
Ye4w/Q4b02aHZoYk1w2ENU4Tpdrn/O+rPJFgAjoFpg2cBz2rToBYMz8zj259xoP3iOWtnSnT2J+c
qgREWKM/zNt4FTsTYALNI74y4NdD9zKySyZco3WvRLZzsA3dgNBBvFCv7YjVrSOSYDUFGactqzI2
yoNZVRLd1kXeQ1fbOiJyE236KJ0NwlS/qbLr3B7UDq7GEa2OIsuG5J4i7xhLMg8XIRBxT7HpBuHk
olU3PsDZD/wQcURqjCU6g+Sgs3L65F5jP583CfCXAxBGbxWsQmus6UJyhqYjuG7iZk8IS3g0N9DW
9ZR5ZjxW4UuJowCff+8XTG58HV3qpp8Jtq4gB7DVYJqxgR5uDb0GKDEjj/Jmpzx5YXwiVuWQ9/X7
2s3yXb/MBi19kGQ5xF+nCFBoOZifRzvR952cj1Y6UaFXSq3bZtpVWAvPdUJUqxzxALhRCAVcS7TH
oNrJxF7XxPwwEUI74lzgQL+5Wu6rsbTOBckAayQq1gpg9i5xbGMPKQkguoaljaOqWbN5o57xLRCP
WudGTM8Gmq2Dt5mYrLVNU/mhU3KHhrBYaIPij9Ra9BUCrVlFed2AQcBq2h1i/LIuhg+Qk4zENXRK
Pr1xCgQ3BFiaUXwq19oYNRl5+EfjO0RUTzqqtFURGTfpQCIFLq58HRtVsBMV/Kz3xoh7kP5MdraY
r2tj/IEqW7K7woQOavtrJXOxiSWSQRHtsyhTTECiZdtoUFJ7w5EN9KZP251FWXprN5gXNdEQxlTX
fuooJLRdee6d+rona28L0eRk9QXe41lQf87CpXNwgTFx7epp7NdOD/fSVU3I5jWJddBXz+7EowK5
8bnUu5JQh4F+ud6c5iY01gW6jLXd2/NNx5VDT9MeLSyRftn09Qqw07wOJsVQLeoO6GL2ymj3plcZ
VLia8GlI1IweqF1jKIsrPORQDRSyqyVLdBXGTFBwP2EDyorNFLvT3WDrHDqDRm5kV51RLbQEv8x3
mpM3G5MqDGNVibABk7HvNRYu21JMu35ySEAz3HGNnY4S1JTBMelfYt9pdOPWLbSYLB+92bojCpIQ
LkfXVXgfAUlsppFJTtkzM5FZ/6CQCj7C7DglNdetEnFwJC/Ah3+xabT+XcTl83Vlz3D263WsvNMw
es/2HH8WXbjnXNix9cbff7h8rv/zf7h8TgPPzY4AgVLqibaxSobRF0r/gs6OXbx4iG344+WTlw+V
K2MfK87gd3Ve7wokmgGgwWNsxPVRmwUJvZe///FJF/TesWLvIh5j+ePlXzYB91nYMmTPXJf6e2C1
ACpWT0zv+WpZPp+Cgm0y0Qt+hst3Di8/zuWPegYzGe8BG0heHv/4UPVYAb/7pDtxDo2c+PUSDFDx
9o6zrT/UA5kUll3YO81odpf/9sc/IKnRoWwl+bJhJPP20wo1k4V4+cEvH4hPq49u15/7Koo51jvt
MTNGPiyXfeDxTzOCbC4BBYxVydgzs629RBjg1L/1HIdW6PK3y6cIXyTiWlmPVhZnrKAqAfWQFIeI
DmtLEx6zWQEAZt8HjFmrTH1yoD9f/vdk+c2UlqzB7D41Ft5+cCqzr3lIHi4qu/9v4Xmayt/+8z8+
fclYCiMcetFr+306sTAvtpp/bOHZfxo+RdHf+V/+FmhsW4uBB622aaFR/N28Ixz9yrAcC94tEnJX
NxGGfjPvGMaVYbKFeDbxapZjSLTKyzIU/ud/CHnl4dyRuD91hNdYx/575p1FL/6d+wFfJHGBNKYM
FP2oZOUS9fadnl93ALvG9jL0KvGUk+bR7bUU7FGci2t6bNq7dOkslQMM35a0FTkvT5xXQ/zISo8u
wvzSNIwy0yAfNlaEFRn2/Xhs9WzdJpV20nUqWwfxAfjuJvChM2Wbsm0PQ8dcLq9s9TBILT+bSfMU
lXKrt9HetQjbmpIwOOKXGdYac6rW0yCeG0G76YTS9kEPz1oNzC3F6HyUXhiuUuG6fuqRFyLlYMJI
IZtwygd3b+ao5by+me9IcUE+uagOUKYl20R29xXNPH/WW2PbDYx3cWPL67ajkG2cZ2beCAiax6oY
95YTlHSJWhuyBzbqjlDZ2Jz3bB+wVV1mwAjTBEOFLfdS7RPtjsobxj/jyl7nEETWTdMPrwAgVqCl
qBjjsttl5UDukeZ8boHHkvdZ3wzKvTesurzt25r4VVqhiFiy+2k5UMnGpQheiE9MXxdFZry2Krd9
h27la1V2/cpJvGw7mo5GnlNabqLO8SsOZCDUm73hdXTPRJPvxzjaxv3Q3diWus7GgFRCF9hi6ljH
ohi/FhATbodOe69F+l1TGDMoPwiwXcJehOV72y4W9JA19LqvlcAziYwkzvWvA+/xFIX6a9x6zk3N
aHiNxqBcK72F1jjPT9XoKnzlYb4rC7e6y1QS/ZOYOefPEmBruZEXPREPh64zOpKLzPq7GzmbMT9q
QeM85thPEgw4e9vsOHaN6UQSUR8cbFG2G75vmKXxR93O6RvQQZB0Uo8wiZrb3itK5F7CXRPcvYOu
Lu7dHHReM/fmHdN+x1NPoqDmRjGrjm7Z30eJ3u/mMJ7gNHRbQ+TkG3fiJhVJeSgt2/e0Fm0Qplk1
VO5OAutDHuNie9DK+dyjwuMp2+gauV0FYxqSyMaNA61zmZa+umXyyeW0+67BZAT36aVPO/shLDm+
zcNHgozUum+4VUH9+l1jFrexmB4aC+4eYcv0YtVgPNV0eBH2ACZCZec9XvaDf6hbNxbf4Z+XDgtZ
E4sQfi6sZvaPceilpLMRUL0+ulXSrUOMT/Adp83Qh+a1qTIfAdK7XIXqNj0jHupP4C7vxrL/2Oqa
tk6iclyDQqFZ19WvdpfXcMP6nNFiVp+nqCO+xriOBIqhWBqQSpcPiqRJH5s21KhyEET5MOSp6TLT
mDTvRFwcurCRx2j8rAhIPKZl/65JNLmP0+iuChnx6ZEbrmeZvdScQgc1Rs9GWQgQlFV+1gwTgoRy
jykSLxrwkDNk8KKsEdlRhdjSgULgJ/nQ+y5taIQB5YdBb85pWuY71JPaDgx7UxJvOmEL21TeGPsM
ND5EeiPvHLC4RMtne+RWX9DonIcaGIbL4kZyDqp5VCl+RSfzZVLDmc7H2s50d9NakLdNgHudpBMT
ko3gmzFDf0sVHjazzO8Gnbgfqs8VsGuLU4o4sA/dpOBbV2KySWRq7V1oDCRIu76AJrytyTpbNbH3
Huj8azFH5yQ0g3NpPWdNET3aFmO9loNt2qBQV2aygwP0gG9K+vMyH6db4eFZUfo+87pdjFSnafMa
bnXDCTTVbpjBM16MZ/tUOuIZvvYt9s6KeIFkXE9ENazSJmJmSbrWPooalKChixZ5nk7gCQ3fiKib
y7LaVxDqb9AxueRnnLRQspP0PNJzX06nKtJXZsmRB8AzBBvVHRDZM4Qm5qJPdboVlEsMzxHfK1F2
q9m27EcpO+CMtPGnSV33vQ1ioSi/YLYxOKj32A4ND3KoTF7zkC5FltYI/RnZkh93zX21JOysDWNO
zhVQ5DDWy1PHYmKUdDsGwqK2E8maAVXltiIHFFrsvRmifw9onft5gG4wIgOkm+xy53huCdWGDy6A
HQIPquPEOyPBPSn3OQk6eGLaa2Yk03oe5EfTiNRW7+qEtqaz5yFI9kDk1t5kc1wNcqrPwRj3sW56
aKQU/anG9gdDmTtrRiQ0QZ7xVKLOWELZsGWJerl57XCI/jNb5yUJ/o8ThK3r0vCQ5JmmMD0TOuDi
WPtu4TVUHwSqd7WHOAXNPISC+X1Oj9xzSfyhWDvMHu7EpJLHaRzII3A7zwdTE2pudOBhWcIsvek0
RnR5Z5q8lPL9i2J64Qu290Ovxi+z0u3HKDuiAi0XcWxjBwi8yGrLNQdUHFVYVpbtUWuBO4ZmS95w
+X706FJByO+AcHEna/C/YT9PCxs4jTawcsJbvXXdjQHwgl+5IPia6XLRNO0mM2iTWmb+G7Ei3QlH
rVzBrGvRewX9iaEkAV8GwByVI8Qcq21RY0ewwoCvP0YxmkoD66hPK+MzjhQAx7qVnWpskuTjoZzw
5FFPXeO66ln7kfNF8ALt6Vzy7ZkAaAa1p8V5qBSc/HXclDFWBvae1Nq1NGbWHTicbWvCVDJzzT5V
k/7SZ+HHvow+O5rydqhZfFSP6pSBwSx7JTadTfRD46JBap2Ztlcl6QDaBoIS5N41wUkxWFEk7al2
cjyD7lyPkCMKaDhHorWuh9wsV3JCHpV5E+cyIktOkeLX244xGk54+ywAya6hNxPSlt4jcU+u6ZAY
67pIyWtRQ3KWKqGTJpxdNT1EGiG2lmtDGTe15oGJSXdOK+fJzCGRF9lZIPkvqpKE6dllKLp82I99
9/WvNy9nuSn/fNOaHJ5dnTMDbmnpLna5727aoRKNpuY6eGgC1IpeTwENldY7za3R7HEHvpQ18Fpt
Hh96+zWevenasrdCM4jTJeblE07THXm+hF7oWCl6YwQAbRTGNkwMtNsD/QVtftCmJj6OLchMsi7v
NTudPsgcApNEAv9QZm7uRx5CeavtV1HVZGhsjN4v8cX5nqzp3y2p11XBWma69UyrFwmzoRCloSoP
dvwYn50IhlFrJzMMmXnTNuZ1P97ngSvPY+A0PqMyIgRbS3+wA3ofLdiH1qn1F48JzuzO4JjMeQmo
Rp9kw6zgybmLCaVaF0Hq7ly7WVdRp/0Ty6j15+joZbUwraW2wcOqm4zyf1gtctTdtQiV+5A6c7uB
pDHeVCWr53urm4O7HJrYTkdHvMZ3hKyzXXkw4Ajw7c6lzdx8srT4ISNDPrS1TdWm03aKEofQ8/KF
vF371FcK6o2FHlhryxX7Cl02KeybvKaXSTTNiajW5BAQ3uLTvoXQW+C7LoyUmsDul9BVM3kSun2b
JvJDnYfFETsFGXOEUIAHI8yF7fyxxfS8nvVUbTklHzSrCf6ZW9H7M8Pg7SK5liuEYbgezZ8fLhIh
q1GNBMZ+4IzIjhknxm0k7ptZJ98x7NHbNMF7x1gU6Izqj3o3j5Qrce9XvbAOWc9Sp3l2vkuaDqWp
PTJICzKOtVaF5tUtqw38QEGDSpzwF87Xukd71wxIdqWL4hwkUF2wotG1S1Rw0enWvmjOYdaD0KXP
2ZSMmQdDLs3zbts6mbej1/B5CoFAsyrOTy6KOcS53oEu/2mWTYQuPVsLZlGrWo9BwHJiXBuSnryQ
8XSTWixyScRARosajPMTFQ6QzGPVMq/I9CJaEazaEVY0wXxLbmIVhe81Yduoo971WleTdc2wrkvC
a9cxiZmdQutJF8zdzGR2TsydzRUHCRYSrIERlB9kUre9wWQk7IdhZ4xbi/GQXyGk970yliQ22u+d
xcI3UOtsRtQVK/KlEV4WjdozAxQQ0R1xKpjQAIxSnqPtQeQ1d8IamLMxlFlrSEWuGa37Rgimuymc
c9Gl3UM0L7F7gLaqtnJu5iJwoQTpIaKR6H1nNiwbzbgIUz8b49h+konhA/qcV5UdSOxgJh063b0L
evML0fHTmOWrliB1QGUM00TH1OqyA1lhfidZoM6FXkEN0m7TQchbeIv1VoZpsbGM9ZynzY1lD4dK
15izIxMuXPBDqQK7BajMiF3tWIaIH/JavcCFZFZHL/0+qsJj7YRMSCf9XUZ41TMNx0OS1s06hz5F
1UmPdTKYcPaLoKzVZH6KpXvXls8EgMa3FRrPAtXU1sAL7OcNKw80rsjozVMzkuFc9d1psCIGHenw
mytgc6EBVEAOa301GVnyZEbHMNJCvAVMyMomjVaXvyLy2rlZ/IrmoziQa/Sa80hR9hoN52/sRjLh
shPFfOa0RBNxaB9Nc8q24YS82W3R6k6j0q+5uHL111sMi9mPe4xn0jf3hLTtS8Pmh4qUVjrIo6Sv
Hmw46v6YQUAu7c49NnRUbtiUHmYMRytQ2NYtoiPCUgN7ZVRNuUkH5KFTUBHWS1t/g/L2djTt+mQu
PPEouNOy/N4y4vzJjlaO0c73uhGH+wg9Js2G0Hj2JLmKkcRGRUhNviuM8qmNpb3TG/btyzpr1m22
ipAlHkLg975S3XBL0NUXlMcPOiG/T0qR+Myv+YbBOpYPEdfYTRnmsGfKDQP30jd6kKuccPU13ZlF
DiDSbTM0ydoljm0fiBLBbOhgyNOCdpUO7rbWJolSRMqboCoUmpAKE6hT5Xxjld/aHaq9KQoonTx4
zLnqPkAnPcRxMj85omJqp/RwU40Gstvyvs9bWu9aET6jTq32ScT3TRlnPGXBo+Mt/1qftWvA7Sk4
riaFbwv9ugpY3XRX3fci06+xcMzrTDcxc5DdMsiazodtvmscDMQhgvizQ5DWoQ8tJEYTyHWvc18z
sloeVIerBB2eAs6GcaYs9rlnDiexHGdUbKHNmjxUcstow+bI9NCK2W/pIewab2wZ37FzRTkTioSC
DgcEp/lIqyD19bucwx5IvyzAF1kQj6QzYg71uIVYVmfg2LX8phkT+hqD9hL1BaD3gPlmPTE4cp2O
MoNDR1EY9ik3nnQ9rE72osomTw+leRHDTnfCdYS0EGHiQFw0MfXbII/w4g5Oza1TVYDvEPPusWLg
klDxuzBWyKRG3VynHeYVpnDMilKPGrYJzj2zyXuuwxrjx+tgp+KxcFqgG2TUHKMyb27hDq7cAit7
O1TZKxY2dlwkcwWpErjhjLMSQ3pIlsQnwwtOgQW0N5LRsVh4s6mwP9OwEdcX+mxbedCF5oeqSs0j
ESDGE3PtZKOEZWE3eclQbN02emPeBeBa/bJO0q1sCNqGqy75FXrJg2Qkg1+W8ttKvgb18NmppHMf
vximRqxKg4xi3LexWdxH2pcIp4rf1vVCJSCPWrm5uZt6W66FXshnEK7MXYsW4U6McDQZqLvYBl60
BpcGnIHmnCiT4F6QembI/js2FzNtFj2lk1H6OJHig7Lz51IVkMgXvlepP/VmzZGnMKMPskfigbJn
VgVpLrYE691+EWYsT1Nm1Fu3nYDDMb9WIoxu9LyN7gfVHmytd7bK0nKW13J6SQJuOw5HIRPG9zCY
uHlAzSKuFbk/sYqfszRPMFx8KMfM9aEZufvFx7Qgce9c9K34QMb0rrTqx66Vapt6lUb+u5deo1fq
V15Ae7KPRs5keO6Oqovf5ZFhbyRnKL+TXrbL8oGht+rDFZmU4XtksHgSh969i+2SnkP9hT6FgZi7
BC4QRYiDEsz6nps6O4KbkZ5EYhupVj4xPbdNGLveQcuRvksrfI6DViNma5/iStlX0xDTBrOzkwP7
ct1RP606zQr2mcaYXQAzXJux6B9Euc10u0AE1oTrFP0NBDhCxEebxqnV5ymuXZJ9O9Iaj1aS4f2w
MS25AoUt6C6DVWfo12Q3P6oiTa8NOY07E91LlhF9fTk2T/anFqvdgeL9cUY47U8TfvFcm0D3gbvz
pl3Zxa9pPKSINaR+NtAEzBrT08FF71kUja+cKThrQzXfDGQgIVjFgI45mMOsLuR+FuYHFxOqaJoP
CL+NPa6mJeeRQ0LSQg6GDj3ciLj6ONMs3uiYWVBTDQ/MEDwumoc3M2HmpnfDTVqODb0m82taET2Z
jGJ6Z035rarRZTAaY03D40g6i7P1vBfhNfl7Se98DbJRX41h1+wdzu5vO+X/M5Olb29kYbch2oxa
mEq/IRD+remImPgbKW35r3eomdqn4t/7R3/9hf7Pb5fv/E9mVaaNYeq7Y8rvP9TlJ/6rr5F+4o11
XxiEWe6VJQTxF8ICAMOLY01aEPr59p81tIVXgDZMiYni8q2+uzz/6AL89Xt7u5J//W/+6md/uzSH
L//5H67rwWj606ju8iP9d96+uAJnJ2zTpAxbXlzP79++a1y5pjR491S2fKf/+Xf/CiW/Xe4/FRV/
wgYaC+/tX3nzP3yFP373pneFqMF2HNcEX8eLtsj3b97zrlhuTN3AvnF5MRL4X7kG/3haq+tvd+Xb
HOPfeQBMfsOOYzEQZZK0vPiC318E6VxJi3anwWV4e/1qFwECjv6zz4Epr7gGNuCmb+/yh1tB6lfO
skp4uvj9Kv1itwKkq3/tefjhbvruebCu6GeDAhMQ25bXDxdBCHHFrWJ7SAQuV+Ft8f2fXxN+eAd/
rIgCuifdpX9lVfjha/xxFSz7yrSWt2naf/cqON4VclS2C+wnl9fbMvRLXYWFuvVTF8FExOF5EpXG
t4vAA/b9qgCKFUoSjSekGZfX/9b28MOv8Y9bgS4EMpKfuwjulWFzK7D8v73JHzZHITxWBZcOC/7y
y+vyDX+hO4Em4Nue9RP7Awocj54OU4C/fxF0+8pemG7L0OHXWhKlXERGP3cLcATQpesYf1sMuKe+
fw5c+8pypGNBg3y7A36558DQLck6/nNXgXvANuDg//junStXZ8dcOIuX1y93CwgmtZzof+rdG/KK
jqZNAfDD25csghLUtMEZ8fL69d4+QqGf/eVbxhVbnWMjzfv9XX7/CHgmp2gdxZ/+7b//eqdkVq5/
sVb4YTv541TAMXlx8EiJTPHy+uFsJM0ry0LwiN/+96v0a62GKCiXA91PPQqWeeVAwBHe38rFH4oF
dyknWS0vsrTlOrw9e7/QjiiYM749pv/+lmhZVyZTazwP3+rCHw5HQlhXzkLZZs+8XPBf6P0bgoXs
J+8CiiXTcTn5Wd+KIb7gn1YE1kVYLABIvm2Kv96KYJG6/JNXwdKvBHeAxdHobUX44S6Q3hW07OUi
fDtCvx1Hf6l7gXyFn70KBC/QPIJw//d3B6FzRoa3tTCzf7VngV+P/OlnwbtaukOLEPfb68/PAu0T
6mka/IjbL69f7iqYNkkWP3kXmO4Vv2KPdI2/fxe4tFegARvwqN+uwq/XOXCE8dPFguQ8aHFAWIDj
y+uHetFj3ZR0FOk5vt0rb9vxr7QiMEz86d1Rp3VA0fztHPR/XQXXvUK8LpeL9Pu6+WudlAQnvZ/t
Ii1PBBUTuPNvvYMf9khpsy5wCfC7vF2FX25d4Lxo/nRH0buiv45x+b+YO7vdNm4gCr+KnsDw7sqS
dROgcNImLZIW/UnRS1piLELSrrErJ1Gfvh//FJErpwZGFxRyk9g5y6WG5MyZM8MqREjZiqiqGZ7S
TWPDq7hiCrOFBdGddHe8vqJEAx7BKtsSR6liqVS3MK5hKZRnBHBcUgYJd/kWed8Ccv244E9ngaVA
YQVHaLFpFi7JmEqNgDAaqrAhl8iiOn19YiY6VJF3iaeCd0xLOhWo2ZP6SdMZrPqigjQO50K2Eyym
V5D3bDm1f1JJr4/UX/r68On4Pty7NPWZkzzLRve5qwqxMC6U90JKen9uFhO/P1lGsnTzYyyUU2lE
CfgeBMyBZS4uZEQgUIlDRqygIXUER3J0AE+3As4IKmFts9rgkZdkBfXtTBwsQg/V8C9QRO60z8UW
JNw5Jy3DVmpWiQimkbqGEAdc1nfDdhjChMwrgFbGNYY3sNdeuU9pgTMVDZWYSoQ+YbtbcJHWWVuY
w6GxXdDMM0xCeb4RwgNp4GzlR9MZcmvmIn7X+Y5AhMCpGKehQFuY+SNLQKjWV+SQsCqbrDh9fdJr
HApksCCY3Ke8iJn9XPr6DRlUignnXCt6fMtkFmASaVtAFVHYFotzkUgHBL9NYART8kw3XJuWR0lo
0Chb47ow3CP3KS/HOnV1oKLUijUCisVItPntcEQeQSjgIF5fR9+hPDp5SmZIGCqTYOIeWTLqTaBF
Mj/RyzFvUWwW5yZbB1HqGjS8PiXMhArhUMxdA8utkWJEieWXQnFucm3FhFIjICKuKbOO6SOrck32
Q9xI24bBStHcx8fmBTnLVIfL1XgV0hLu4OLL9jsCFn86CzjLDbJMeNSQkS6ON2iQzooZxBvkp7wg
Khv/XWe2QH6FPkPItKJ8tbyzkY5GUgoNpXJTN3OO/2+Zg1NbcMrMOURiPStuR6Cvqr1kWnQ4QiHO
OPzJVMU0W7oWyLXCtcMiL0pV4nCe1eKQCTeZS2a5HjVYQbYWCJ2pVaAKDBfCL5aXBwsv2DyPxR93
a7NdvbEVGkYP56pDnvuFWPQw/nkoeLBVDVbXn/yirQLxz/bqTvv3V4lQx5UlnPwwlim454T/Hl5w
/OjkWfGt4j++NbpX/ZI+Pq4gJQzzg9pROvLDVt2rnUpaoTn5/LeRjBqtHVfB/wAPmwzXyprFuL35
t2tTYKcalwNvVMv9iXGI9musFlaELEW+46qZT13fmmTUXtsrxu62Xa9WXRylK6lxglk5ctvq5d4s
n/YJuKvXkYK/1lta8PX6FNkrXcXIoR/gpPs0uaPudHefTrvN4sWnni3NepF1/8ism1XyfQaVpnT8
P+muf0iHTLxgpX9S5OebHj5fp/aiyXi3UuvEAIM+TTpgLio1bWfSFelFT2LodmVUtot4IY0YufuS
moVXr0phfxnvTV7sIQYG4Gm5OUT7ctue1w5IoWmSYYbRNPtctBT7vTJtsnuEqhk5bn/YqnZ1Oh1B
fS6HHga1pOBW7/eJTYfMrBjfLOlgoNL6Qp/6lkNzFgzdPrHs2mdU5djDYPjz+GiSSfcJu0ugd099
Dm1TwWLort1newjX3FsxohT5g77vVeY9oa+wqSs59GeVnltBIiMH/jJ5q3aPw9qkxzr4VrJ9Cfyf
dT/oQ8RyfrZP4lwC/L3+apbJMQaXb3PmlwD/h+u6IlIYt6UZxdA0plxP7hR92Ux6mtWe0r/MA16r
Tb72fdpICv8r16bEWXDT4jOTYtjNFo8kjWpIeto2h2LoXj/kJdyOMZYC/6bbdjhsP6ssTKi9mlEK
//u6W+nJu2F0tnmqUwr/h+10fdYQA6N8mQeMDTEoGqTwfzL7ehh04lIE6k+O/TWNKgOxKsX9a6/W
0aDt4qHg13J0UtiPut9xskUgh+wzY2JkQ2STmXcQbkuh/1acO+0D19en43a9NcTgethPPp4bvC/a
F+ObYdnRlSYdu2ccxdiHjib5D8mseBbv+8jnmKZj54wx/xT7gZz7bym5Zn9judWqf/UfAAAA//8=
</cx:binary>
              </cx:geoCache>
            </cx:geography>
          </cx:layoutPr>
          <cx:valueColors>
            <cx:minColor>
              <a:schemeClr val="accent5">
                <a:lumMod val="75000"/>
              </a:schemeClr>
            </cx:minColor>
            <cx:midColor>
              <a:schemeClr val="accent3">
                <a:lumMod val="20000"/>
                <a:lumOff val="80000"/>
              </a:schemeClr>
            </cx:midColor>
            <cx:maxColor>
              <a:schemeClr val="accent4">
                <a:lumMod val="75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  <cx:legend pos="r" align="ctr" overlay="0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Radio" checked="Checked" firstButton="1" fmlaLink="$A$3" lockText="1" noThreeD="1"/>
</file>

<file path=xl/ctrlProps/ctrlProp2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466724</xdr:colOff>
      <xdr:row>0</xdr:row>
      <xdr:rowOff>161925</xdr:rowOff>
    </xdr:from>
    <xdr:to>
      <xdr:col>8</xdr:col>
      <xdr:colOff>466725</xdr:colOff>
      <xdr:row>4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66724" y="161925"/>
          <a:ext cx="9296401" cy="657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 b="1">
              <a:solidFill>
                <a:sysClr val="windowText" lastClr="000000"/>
              </a:solidFill>
            </a:rPr>
            <a:t>What do </a:t>
          </a:r>
          <a:r>
            <a:rPr lang="en-US" sz="2800" b="1">
              <a:solidFill>
                <a:srgbClr val="0070C0"/>
              </a:solidFill>
            </a:rPr>
            <a:t>wage</a:t>
          </a:r>
          <a:r>
            <a:rPr lang="en-US" sz="2800" b="1">
              <a:solidFill>
                <a:sysClr val="windowText" lastClr="000000"/>
              </a:solidFill>
            </a:rPr>
            <a:t> and </a:t>
          </a:r>
          <a:r>
            <a:rPr lang="en-US" sz="2800" b="1">
              <a:solidFill>
                <a:schemeClr val="accent4"/>
              </a:solidFill>
            </a:rPr>
            <a:t>employment</a:t>
          </a:r>
          <a:r>
            <a:rPr lang="en-US" sz="2800" b="1">
              <a:solidFill>
                <a:sysClr val="windowText" lastClr="000000"/>
              </a:solidFill>
            </a:rPr>
            <a:t> figures look like by industry?</a:t>
          </a:r>
        </a:p>
      </xdr:txBody>
    </xdr:sp>
    <xdr:clientData/>
  </xdr:twoCellAnchor>
  <xdr:twoCellAnchor>
    <xdr:from>
      <xdr:col>0</xdr:col>
      <xdr:colOff>0</xdr:colOff>
      <xdr:row>6</xdr:row>
      <xdr:rowOff>142875</xdr:rowOff>
    </xdr:from>
    <xdr:to>
      <xdr:col>3</xdr:col>
      <xdr:colOff>1019174</xdr:colOff>
      <xdr:row>37</xdr:row>
      <xdr:rowOff>114300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0" y="1390650"/>
          <a:ext cx="4829174" cy="5981700"/>
          <a:chOff x="0" y="1390650"/>
          <a:chExt cx="4571999" cy="59817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619125" y="1390650"/>
            <a:ext cx="2581276" cy="5143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1">
                <a:solidFill>
                  <a:sysClr val="windowText" lastClr="000000"/>
                </a:solidFill>
              </a:rPr>
              <a:t>Average Annual </a:t>
            </a:r>
            <a:r>
              <a:rPr lang="en-US" sz="1800" b="1">
                <a:solidFill>
                  <a:srgbClr val="0070C0"/>
                </a:solidFill>
              </a:rPr>
              <a:t>Wage</a:t>
            </a:r>
          </a:p>
        </xdr:txBody>
      </xdr:sp>
      <xdr:graphicFrame macro="" fPublished="1">
        <xdr:nvGraphicFramePr>
          <xdr:cNvPr id="17" name="Chart 2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GraphicFramePr>
            <a:graphicFrameLocks/>
          </xdr:cNvGraphicFramePr>
        </xdr:nvGraphicFramePr>
        <xdr:xfrm>
          <a:off x="0" y="1752600"/>
          <a:ext cx="4571999" cy="5619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</xdr:grpSp>
    <xdr:clientData/>
  </xdr:twoCellAnchor>
  <xdr:twoCellAnchor>
    <xdr:from>
      <xdr:col>3</xdr:col>
      <xdr:colOff>523875</xdr:colOff>
      <xdr:row>22</xdr:row>
      <xdr:rowOff>114300</xdr:rowOff>
    </xdr:from>
    <xdr:to>
      <xdr:col>7</xdr:col>
      <xdr:colOff>976313</xdr:colOff>
      <xdr:row>42</xdr:row>
      <xdr:rowOff>38100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4333875" y="4514850"/>
          <a:ext cx="5995988" cy="3733800"/>
          <a:chOff x="4191000" y="4695825"/>
          <a:chExt cx="5006959" cy="3733800"/>
        </a:xfrm>
      </xdr:grpSpPr>
      <xdr:graphicFrame macro="" fPublished="1">
        <xdr:nvGraphicFramePr>
          <xdr:cNvPr id="19" name="Chart 6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GraphicFramePr>
            <a:graphicFrameLocks/>
          </xdr:cNvGraphicFramePr>
        </xdr:nvGraphicFramePr>
        <xdr:xfrm>
          <a:off x="4211621" y="6229350"/>
          <a:ext cx="4986338" cy="22002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GrpSpPr/>
        </xdr:nvGrpSpPr>
        <xdr:grpSpPr>
          <a:xfrm>
            <a:off x="4191000" y="4695825"/>
            <a:ext cx="4986338" cy="3038475"/>
            <a:chOff x="4619625" y="4600575"/>
            <a:chExt cx="4986338" cy="3038475"/>
          </a:xfrm>
        </xdr:grpSpPr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/>
          </xdr:nvSpPr>
          <xdr:spPr>
            <a:xfrm>
              <a:off x="5067300" y="4600575"/>
              <a:ext cx="2962275" cy="41910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 b="1">
                  <a:solidFill>
                    <a:srgbClr val="0070C0"/>
                  </a:solidFill>
                </a:rPr>
                <a:t>Wage</a:t>
              </a:r>
              <a:r>
                <a:rPr lang="en-US" sz="1800" b="1" baseline="0">
                  <a:solidFill>
                    <a:sysClr val="windowText" lastClr="000000"/>
                  </a:solidFill>
                </a:rPr>
                <a:t> &amp; </a:t>
              </a:r>
              <a:r>
                <a:rPr lang="en-US" sz="1800" b="1" baseline="0">
                  <a:solidFill>
                    <a:schemeClr val="accent4"/>
                  </a:solidFill>
                </a:rPr>
                <a:t>Employee</a:t>
              </a:r>
              <a:r>
                <a:rPr lang="en-US" sz="1800" b="1" baseline="0">
                  <a:solidFill>
                    <a:sysClr val="windowText" lastClr="000000"/>
                  </a:solidFill>
                </a:rPr>
                <a:t> Trends</a:t>
              </a:r>
              <a:endParaRPr lang="en-US" sz="1800" b="1">
                <a:solidFill>
                  <a:sysClr val="windowText" lastClr="000000"/>
                </a:solidFill>
              </a:endParaRPr>
            </a:p>
          </xdr:txBody>
        </xdr:sp>
        <xdr:graphicFrame macro="" fPublished="1">
          <xdr:nvGraphicFramePr>
            <xdr:cNvPr id="6" name="Chart 4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GraphicFramePr>
              <a:graphicFrameLocks/>
            </xdr:cNvGraphicFramePr>
          </xdr:nvGraphicFramePr>
          <xdr:xfrm>
            <a:off x="4619625" y="4848225"/>
            <a:ext cx="4986338" cy="279082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  <xdr:twoCellAnchor>
    <xdr:from>
      <xdr:col>3</xdr:col>
      <xdr:colOff>695324</xdr:colOff>
      <xdr:row>6</xdr:row>
      <xdr:rowOff>142875</xdr:rowOff>
    </xdr:from>
    <xdr:to>
      <xdr:col>5</xdr:col>
      <xdr:colOff>179687</xdr:colOff>
      <xdr:row>21</xdr:row>
      <xdr:rowOff>133350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4505324" y="1390650"/>
          <a:ext cx="3808713" cy="2952750"/>
          <a:chOff x="4114800" y="1409700"/>
          <a:chExt cx="3105150" cy="295275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4324349" y="1409700"/>
            <a:ext cx="2895601" cy="381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1">
                <a:solidFill>
                  <a:sysClr val="windowText" lastClr="000000"/>
                </a:solidFill>
              </a:rPr>
              <a:t>Share</a:t>
            </a:r>
            <a:r>
              <a:rPr lang="en-US" sz="1800" b="1" baseline="0">
                <a:solidFill>
                  <a:sysClr val="windowText" lastClr="000000"/>
                </a:solidFill>
              </a:rPr>
              <a:t> of Total </a:t>
            </a:r>
            <a:r>
              <a:rPr lang="en-US" sz="1800" b="1" baseline="0">
                <a:solidFill>
                  <a:schemeClr val="accent4"/>
                </a:solidFill>
              </a:rPr>
              <a:t>Employees</a:t>
            </a:r>
            <a:endParaRPr lang="en-US" sz="1800" b="1">
              <a:solidFill>
                <a:schemeClr val="accent4"/>
              </a:solidFill>
            </a:endParaRPr>
          </a:p>
        </xdr:txBody>
      </xdr:sp>
      <xdr:graphicFrame macro="" fPublished="1">
        <xdr:nvGraphicFramePr>
          <xdr:cNvPr id="18" name="Chart 3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GraphicFramePr>
            <a:graphicFrameLocks/>
          </xdr:cNvGraphicFramePr>
        </xdr:nvGraphicFramePr>
        <xdr:xfrm>
          <a:off x="4114800" y="1809750"/>
          <a:ext cx="2914650" cy="25527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'Structured Data'!H19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4962490" y="2533650"/>
            <a:ext cx="1590676" cy="10191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F60562FB-EF95-44E6-8E48-89CD3D35C018}" type="TxLink">
              <a:rPr lang="en-US" sz="6000" b="1" i="0" u="none" strike="noStrike">
                <a:solidFill>
                  <a:schemeClr val="accent4"/>
                </a:solidFill>
                <a:latin typeface="Calibri"/>
                <a:ea typeface="Calibri"/>
                <a:cs typeface="Calibri"/>
              </a:rPr>
              <a:pPr/>
              <a:t>6%</a:t>
            </a:fld>
            <a:endParaRPr lang="en-US" sz="6000" b="1">
              <a:solidFill>
                <a:schemeClr val="accent4"/>
              </a:solidFill>
            </a:endParaRPr>
          </a:p>
        </xdr:txBody>
      </xdr:sp>
    </xdr:grpSp>
    <xdr:clientData/>
  </xdr:twoCellAnchor>
  <xdr:twoCellAnchor>
    <xdr:from>
      <xdr:col>6</xdr:col>
      <xdr:colOff>514350</xdr:colOff>
      <xdr:row>3</xdr:row>
      <xdr:rowOff>180975</xdr:rowOff>
    </xdr:from>
    <xdr:to>
      <xdr:col>12</xdr:col>
      <xdr:colOff>323850</xdr:colOff>
      <xdr:row>33</xdr:row>
      <xdr:rowOff>142875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/>
      </xdr:nvGrpSpPr>
      <xdr:grpSpPr>
        <a:xfrm>
          <a:off x="9258300" y="752475"/>
          <a:ext cx="8277225" cy="5886450"/>
          <a:chOff x="8486775" y="1209675"/>
          <a:chExt cx="8277225" cy="5886450"/>
        </a:xfrm>
      </xdr:grpSpPr>
      <mc:AlternateContent xmlns:mc="http://schemas.openxmlformats.org/markup-compatibility/2006">
        <mc:Choice xmlns:cx4="http://schemas.microsoft.com/office/drawing/2016/5/10/chartex" Requires="cx4">
          <xdr:graphicFrame macro="" fPublished="1">
            <xdr:nvGraphicFramePr>
              <xdr:cNvPr id="20" name="Chart 1">
                <a:extLst>
                  <a:ext uri="{FF2B5EF4-FFF2-40B4-BE49-F238E27FC236}">
                    <a16:creationId xmlns:a16="http://schemas.microsoft.com/office/drawing/2014/main" id="{00000000-0008-0000-0200-000014000000}"/>
                  </a:ext>
                </a:extLst>
              </xdr:cNvPr>
              <xdr:cNvGraphicFramePr/>
            </xdr:nvGraphicFramePr>
            <xdr:xfrm>
              <a:off x="8486775" y="1647825"/>
              <a:ext cx="8277225" cy="54483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5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8486775" y="1647825"/>
                <a:ext cx="8277225" cy="54483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GrpSpPr/>
        </xdr:nvGrpSpPr>
        <xdr:grpSpPr>
          <a:xfrm>
            <a:off x="9191625" y="1209675"/>
            <a:ext cx="3048000" cy="809625"/>
            <a:chOff x="10325100" y="552450"/>
            <a:chExt cx="3048000" cy="809625"/>
          </a:xfrm>
        </xdr:grpSpPr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39" name="Option Button 15" hidden="1">
                  <a:extLst>
                    <a:ext uri="{63B3BB69-23CF-44E3-9099-C40C66FF867C}">
                      <a14:compatExt spid="_x0000_s1039"/>
                    </a:ext>
                    <a:ext uri="{FF2B5EF4-FFF2-40B4-BE49-F238E27FC236}">
                      <a16:creationId xmlns:a16="http://schemas.microsoft.com/office/drawing/2014/main" id="{00000000-0008-0000-0200-00000F040000}"/>
                    </a:ext>
                  </a:extLst>
                </xdr:cNvPr>
                <xdr:cNvSpPr/>
              </xdr:nvSpPr>
              <xdr:spPr bwMode="auto">
                <a:xfrm>
                  <a:off x="10325100" y="600075"/>
                  <a:ext cx="1838325" cy="2952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Employees per 1,000 Capita</a:t>
                  </a:r>
                </a:p>
              </xdr:txBody>
            </xdr:sp>
          </mc:Choice>
          <mc:Fallback/>
        </mc:AlternateContent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40" name="Option Button 16" hidden="1">
                  <a:extLst>
                    <a:ext uri="{63B3BB69-23CF-44E3-9099-C40C66FF867C}">
                      <a14:compatExt spid="_x0000_s1040"/>
                    </a:ext>
                    <a:ext uri="{FF2B5EF4-FFF2-40B4-BE49-F238E27FC236}">
                      <a16:creationId xmlns:a16="http://schemas.microsoft.com/office/drawing/2014/main" id="{00000000-0008-0000-0200-000010040000}"/>
                    </a:ext>
                  </a:extLst>
                </xdr:cNvPr>
                <xdr:cNvSpPr/>
              </xdr:nvSpPr>
              <xdr:spPr bwMode="auto">
                <a:xfrm>
                  <a:off x="10325100" y="1000125"/>
                  <a:ext cx="1962150" cy="361950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Average Wages</a:t>
                  </a:r>
                </a:p>
              </xdr:txBody>
            </xdr:sp>
          </mc:Choice>
          <mc:Fallback/>
        </mc:AlternateContent>
        <xdr:sp macro="" textlink="">
          <xdr:nvSpPr>
            <xdr:cNvPr id="9" name="TextBox 7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10534650" y="552450"/>
              <a:ext cx="2838450" cy="2952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 b="1">
                  <a:solidFill>
                    <a:schemeClr val="accent4"/>
                  </a:solidFill>
                </a:rPr>
                <a:t>Employees</a:t>
              </a:r>
              <a:r>
                <a:rPr lang="en-US" sz="1800"/>
                <a:t> </a:t>
              </a:r>
              <a:r>
                <a:rPr lang="en-US" sz="1800" b="1"/>
                <a:t>per 1,000 Capita</a:t>
              </a:r>
            </a:p>
          </xdr:txBody>
        </xdr:sp>
        <xdr:sp macro="" textlink="">
          <xdr:nvSpPr>
            <xdr:cNvPr id="12" name="TextBox 8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 txBox="1"/>
          </xdr:nvSpPr>
          <xdr:spPr>
            <a:xfrm>
              <a:off x="10534650" y="981075"/>
              <a:ext cx="2609850" cy="371475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800" b="1"/>
                <a:t>Average</a:t>
              </a:r>
              <a:r>
                <a:rPr lang="en-US" sz="1800"/>
                <a:t> </a:t>
              </a:r>
              <a:r>
                <a:rPr lang="en-US" sz="1800" b="1">
                  <a:solidFill>
                    <a:srgbClr val="0070C0"/>
                  </a:solidFill>
                </a:rPr>
                <a:t>Wages</a:t>
              </a:r>
            </a:p>
          </xdr:txBody>
        </xdr:sp>
      </xdr:grpSp>
    </xdr:grpSp>
    <xdr:clientData/>
  </xdr:twoCellAnchor>
  <xdr:twoCellAnchor editAs="oneCell">
    <xdr:from>
      <xdr:col>9</xdr:col>
      <xdr:colOff>409575</xdr:colOff>
      <xdr:row>1</xdr:row>
      <xdr:rowOff>85726</xdr:rowOff>
    </xdr:from>
    <xdr:to>
      <xdr:col>11</xdr:col>
      <xdr:colOff>323850</xdr:colOff>
      <xdr:row>7</xdr:row>
      <xdr:rowOff>91047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0125" y="276226"/>
          <a:ext cx="3248025" cy="1253096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sheetPr published="0"/>
  <dimension ref="A1:F1919"/>
  <sheetViews>
    <sheetView workbookViewId="0"/>
  </sheetViews>
  <sheetFormatPr defaultRowHeight="15" x14ac:dyDescent="0.25"/>
  <cols>
    <col min="1" max="1" width="9.140625" customWidth="1"/>
    <col min="2" max="2" width="21.7109375" customWidth="1"/>
    <col min="3" max="3" width="18.7109375" customWidth="1"/>
    <col min="4" max="4" width="14.5703125" customWidth="1"/>
    <col min="5" max="5" width="10.7109375" customWidth="1"/>
    <col min="6" max="6" width="16.7109375" customWidth="1"/>
    <col min="7" max="18" width="9.140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2020</v>
      </c>
      <c r="B2" t="s">
        <v>6</v>
      </c>
      <c r="C2" t="s">
        <v>7</v>
      </c>
      <c r="D2" s="1">
        <v>1829</v>
      </c>
      <c r="E2" s="1">
        <v>18051</v>
      </c>
      <c r="F2" s="2">
        <v>58872</v>
      </c>
    </row>
    <row r="3" spans="1:6" x14ac:dyDescent="0.25">
      <c r="A3">
        <v>2020</v>
      </c>
      <c r="B3" t="s">
        <v>6</v>
      </c>
      <c r="C3" t="s">
        <v>8</v>
      </c>
      <c r="D3" s="1">
        <v>1354</v>
      </c>
      <c r="E3" s="1">
        <v>35607</v>
      </c>
      <c r="F3" s="2">
        <v>55216</v>
      </c>
    </row>
    <row r="4" spans="1:6" x14ac:dyDescent="0.25">
      <c r="A4">
        <v>2020</v>
      </c>
      <c r="B4" t="s">
        <v>6</v>
      </c>
      <c r="C4" t="s">
        <v>9</v>
      </c>
      <c r="D4" s="1">
        <v>2565</v>
      </c>
      <c r="E4" s="1">
        <v>15961</v>
      </c>
      <c r="F4" s="2">
        <v>49909</v>
      </c>
    </row>
    <row r="5" spans="1:6" x14ac:dyDescent="0.25">
      <c r="A5">
        <v>2020</v>
      </c>
      <c r="B5" t="s">
        <v>6</v>
      </c>
      <c r="C5" t="s">
        <v>10</v>
      </c>
      <c r="D5" s="1">
        <v>17651</v>
      </c>
      <c r="E5" s="1">
        <v>425665</v>
      </c>
      <c r="F5" s="2">
        <v>42534</v>
      </c>
    </row>
    <row r="6" spans="1:6" x14ac:dyDescent="0.25">
      <c r="A6">
        <v>2020</v>
      </c>
      <c r="B6" t="s">
        <v>6</v>
      </c>
      <c r="C6" t="s">
        <v>11</v>
      </c>
      <c r="D6" s="1">
        <v>3312</v>
      </c>
      <c r="E6" s="1">
        <v>41633</v>
      </c>
      <c r="F6" s="2">
        <v>91879</v>
      </c>
    </row>
    <row r="7" spans="1:6" x14ac:dyDescent="0.25">
      <c r="A7">
        <v>2020</v>
      </c>
      <c r="B7" t="s">
        <v>6</v>
      </c>
      <c r="C7" t="s">
        <v>12</v>
      </c>
      <c r="D7">
        <v>467</v>
      </c>
      <c r="E7" s="1">
        <v>5260</v>
      </c>
      <c r="F7" s="2">
        <v>43142</v>
      </c>
    </row>
    <row r="8" spans="1:6" x14ac:dyDescent="0.25">
      <c r="A8">
        <v>2020</v>
      </c>
      <c r="B8" t="s">
        <v>6</v>
      </c>
      <c r="C8" t="s">
        <v>13</v>
      </c>
      <c r="D8">
        <v>186</v>
      </c>
      <c r="E8" s="1">
        <v>1317</v>
      </c>
      <c r="F8" s="2">
        <v>43290</v>
      </c>
    </row>
    <row r="9" spans="1:6" x14ac:dyDescent="0.25">
      <c r="A9">
        <v>2020</v>
      </c>
      <c r="B9" t="s">
        <v>6</v>
      </c>
      <c r="C9" t="s">
        <v>14</v>
      </c>
      <c r="D9" s="1">
        <v>5394</v>
      </c>
      <c r="E9" s="1">
        <v>71107</v>
      </c>
      <c r="F9" s="2">
        <v>37717</v>
      </c>
    </row>
    <row r="10" spans="1:6" x14ac:dyDescent="0.25">
      <c r="A10">
        <v>2020</v>
      </c>
      <c r="B10" t="s">
        <v>6</v>
      </c>
      <c r="C10" t="s">
        <v>15</v>
      </c>
      <c r="D10" s="1">
        <v>2794</v>
      </c>
      <c r="E10" s="1">
        <v>29309</v>
      </c>
      <c r="F10" s="2">
        <v>45978</v>
      </c>
    </row>
    <row r="11" spans="1:6" x14ac:dyDescent="0.25">
      <c r="A11">
        <v>2020</v>
      </c>
      <c r="B11" t="s">
        <v>6</v>
      </c>
      <c r="C11" t="s">
        <v>16</v>
      </c>
      <c r="D11" s="1">
        <v>2531</v>
      </c>
      <c r="E11" s="1">
        <v>27020</v>
      </c>
      <c r="F11" s="2">
        <v>42820</v>
      </c>
    </row>
    <row r="12" spans="1:6" x14ac:dyDescent="0.25">
      <c r="A12">
        <v>2020</v>
      </c>
      <c r="B12" t="s">
        <v>6</v>
      </c>
      <c r="C12" t="s">
        <v>17</v>
      </c>
      <c r="D12" s="1">
        <v>2818</v>
      </c>
      <c r="E12" s="1">
        <v>24933</v>
      </c>
      <c r="F12" s="2">
        <v>52259</v>
      </c>
    </row>
    <row r="13" spans="1:6" x14ac:dyDescent="0.25">
      <c r="A13">
        <v>2020</v>
      </c>
      <c r="B13" t="s">
        <v>6</v>
      </c>
      <c r="C13" t="s">
        <v>18</v>
      </c>
      <c r="D13" s="1">
        <v>2302</v>
      </c>
      <c r="E13" s="1">
        <v>20872</v>
      </c>
      <c r="F13" s="2">
        <v>50732</v>
      </c>
    </row>
    <row r="14" spans="1:6" x14ac:dyDescent="0.25">
      <c r="A14">
        <v>2020</v>
      </c>
      <c r="B14" t="s">
        <v>6</v>
      </c>
      <c r="C14" t="s">
        <v>19</v>
      </c>
      <c r="D14" s="1">
        <v>2911</v>
      </c>
      <c r="E14" s="1">
        <v>22868</v>
      </c>
      <c r="F14" s="2">
        <v>45588</v>
      </c>
    </row>
    <row r="15" spans="1:6" x14ac:dyDescent="0.25">
      <c r="A15">
        <v>2020</v>
      </c>
      <c r="B15" t="s">
        <v>6</v>
      </c>
      <c r="C15" t="s">
        <v>20</v>
      </c>
      <c r="D15" s="1">
        <v>2613</v>
      </c>
      <c r="E15" s="1">
        <v>18607</v>
      </c>
      <c r="F15" s="2">
        <v>47721</v>
      </c>
    </row>
    <row r="16" spans="1:6" x14ac:dyDescent="0.25">
      <c r="A16">
        <v>2020</v>
      </c>
      <c r="B16" t="s">
        <v>6</v>
      </c>
      <c r="C16" t="s">
        <v>21</v>
      </c>
      <c r="D16" s="1">
        <v>1632</v>
      </c>
      <c r="E16" s="1">
        <v>16061</v>
      </c>
      <c r="F16" s="2">
        <v>54605</v>
      </c>
    </row>
    <row r="17" spans="1:6" x14ac:dyDescent="0.25">
      <c r="A17">
        <v>2020</v>
      </c>
      <c r="B17" t="s">
        <v>6</v>
      </c>
      <c r="C17" t="s">
        <v>22</v>
      </c>
      <c r="D17" s="1">
        <v>3143</v>
      </c>
      <c r="E17" s="1">
        <v>37751</v>
      </c>
      <c r="F17" s="2">
        <v>86727</v>
      </c>
    </row>
    <row r="18" spans="1:6" x14ac:dyDescent="0.25">
      <c r="A18">
        <v>2020</v>
      </c>
      <c r="B18" t="s">
        <v>6</v>
      </c>
      <c r="C18" t="s">
        <v>23</v>
      </c>
      <c r="D18" s="1">
        <v>1581</v>
      </c>
      <c r="E18" s="1">
        <v>7787</v>
      </c>
      <c r="F18" s="2">
        <v>41422</v>
      </c>
    </row>
    <row r="19" spans="1:6" x14ac:dyDescent="0.25">
      <c r="A19">
        <v>2020</v>
      </c>
      <c r="B19" t="s">
        <v>6</v>
      </c>
      <c r="C19" t="s">
        <v>24</v>
      </c>
      <c r="D19">
        <v>720</v>
      </c>
      <c r="E19" s="1">
        <v>7112</v>
      </c>
      <c r="F19" s="2">
        <v>46887</v>
      </c>
    </row>
    <row r="20" spans="1:6" x14ac:dyDescent="0.25">
      <c r="A20">
        <v>2020</v>
      </c>
      <c r="B20" t="s">
        <v>6</v>
      </c>
      <c r="C20" t="s">
        <v>25</v>
      </c>
      <c r="D20">
        <v>999</v>
      </c>
      <c r="E20" s="1">
        <v>11134</v>
      </c>
      <c r="F20" s="2">
        <v>64628</v>
      </c>
    </row>
    <row r="21" spans="1:6" x14ac:dyDescent="0.25">
      <c r="A21">
        <v>2020</v>
      </c>
      <c r="B21" t="s">
        <v>6</v>
      </c>
      <c r="C21" t="s">
        <v>26</v>
      </c>
      <c r="D21" s="1">
        <v>3574</v>
      </c>
      <c r="E21" s="1">
        <v>34897</v>
      </c>
      <c r="F21" s="2">
        <v>43309</v>
      </c>
    </row>
    <row r="22" spans="1:6" x14ac:dyDescent="0.25">
      <c r="A22">
        <v>2020</v>
      </c>
      <c r="B22" t="s">
        <v>6</v>
      </c>
      <c r="C22" t="s">
        <v>27</v>
      </c>
      <c r="D22" s="1">
        <v>3175</v>
      </c>
      <c r="E22" s="1">
        <v>28204</v>
      </c>
      <c r="F22" s="2">
        <v>51276</v>
      </c>
    </row>
    <row r="23" spans="1:6" x14ac:dyDescent="0.25">
      <c r="A23">
        <v>2020</v>
      </c>
      <c r="B23" t="s">
        <v>6</v>
      </c>
      <c r="C23" t="s">
        <v>28</v>
      </c>
      <c r="D23" s="1">
        <v>2070</v>
      </c>
      <c r="E23" s="1">
        <v>14561</v>
      </c>
      <c r="F23" s="2">
        <v>50525</v>
      </c>
    </row>
    <row r="24" spans="1:6" x14ac:dyDescent="0.25">
      <c r="A24">
        <v>2020</v>
      </c>
      <c r="B24" t="s">
        <v>6</v>
      </c>
      <c r="C24" t="s">
        <v>29</v>
      </c>
      <c r="D24" s="1">
        <v>2123</v>
      </c>
      <c r="E24" s="1">
        <v>16963</v>
      </c>
      <c r="F24" s="2">
        <v>46677</v>
      </c>
    </row>
    <row r="25" spans="1:6" x14ac:dyDescent="0.25">
      <c r="A25">
        <v>2020</v>
      </c>
      <c r="B25" t="s">
        <v>6</v>
      </c>
      <c r="C25" t="s">
        <v>30</v>
      </c>
      <c r="D25" s="1">
        <v>1847</v>
      </c>
      <c r="E25" s="1">
        <v>12449</v>
      </c>
      <c r="F25" s="2">
        <v>65945</v>
      </c>
    </row>
    <row r="26" spans="1:6" x14ac:dyDescent="0.25">
      <c r="A26">
        <v>2020</v>
      </c>
      <c r="B26" t="s">
        <v>6</v>
      </c>
      <c r="C26" t="s">
        <v>31</v>
      </c>
      <c r="D26" s="1">
        <v>2469</v>
      </c>
      <c r="E26" s="1">
        <v>16054</v>
      </c>
      <c r="F26" s="2">
        <v>44449</v>
      </c>
    </row>
    <row r="27" spans="1:6" x14ac:dyDescent="0.25">
      <c r="A27">
        <v>2020</v>
      </c>
      <c r="B27" t="s">
        <v>6</v>
      </c>
      <c r="C27" t="s">
        <v>32</v>
      </c>
      <c r="D27">
        <v>598</v>
      </c>
      <c r="E27" s="1">
        <v>19509</v>
      </c>
      <c r="F27" s="2">
        <v>88060</v>
      </c>
    </row>
    <row r="28" spans="1:6" x14ac:dyDescent="0.25">
      <c r="A28">
        <v>2020</v>
      </c>
      <c r="B28" t="s">
        <v>6</v>
      </c>
      <c r="C28" t="s">
        <v>33</v>
      </c>
      <c r="D28">
        <v>350</v>
      </c>
      <c r="E28" s="1">
        <v>2671</v>
      </c>
      <c r="F28" s="2">
        <v>48051</v>
      </c>
    </row>
    <row r="29" spans="1:6" x14ac:dyDescent="0.25">
      <c r="A29">
        <v>2020</v>
      </c>
      <c r="B29" t="s">
        <v>6</v>
      </c>
      <c r="C29" t="s">
        <v>34</v>
      </c>
      <c r="D29">
        <v>999</v>
      </c>
      <c r="E29" s="1">
        <v>11868</v>
      </c>
      <c r="F29" s="2">
        <v>44634</v>
      </c>
    </row>
    <row r="30" spans="1:6" x14ac:dyDescent="0.25">
      <c r="A30">
        <v>2020</v>
      </c>
      <c r="B30" t="s">
        <v>6</v>
      </c>
      <c r="C30" t="s">
        <v>35</v>
      </c>
      <c r="D30" s="1">
        <v>2064</v>
      </c>
      <c r="E30" s="1">
        <v>30471</v>
      </c>
      <c r="F30" s="2">
        <v>65885</v>
      </c>
    </row>
    <row r="31" spans="1:6" x14ac:dyDescent="0.25">
      <c r="A31">
        <v>2020</v>
      </c>
      <c r="B31" t="s">
        <v>6</v>
      </c>
      <c r="C31" t="s">
        <v>36</v>
      </c>
      <c r="D31" s="1">
        <v>3335</v>
      </c>
      <c r="E31" s="1">
        <v>31214</v>
      </c>
      <c r="F31" s="2">
        <v>44384</v>
      </c>
    </row>
    <row r="32" spans="1:6" x14ac:dyDescent="0.25">
      <c r="A32">
        <v>2020</v>
      </c>
      <c r="B32" t="s">
        <v>6</v>
      </c>
      <c r="C32" t="s">
        <v>37</v>
      </c>
      <c r="D32" s="1">
        <v>3428</v>
      </c>
      <c r="E32" s="1">
        <v>29560</v>
      </c>
      <c r="F32" s="2">
        <v>42720</v>
      </c>
    </row>
    <row r="33" spans="1:6" x14ac:dyDescent="0.25">
      <c r="A33">
        <v>2020</v>
      </c>
      <c r="B33" t="s">
        <v>6</v>
      </c>
      <c r="C33" t="s">
        <v>38</v>
      </c>
      <c r="D33" s="1">
        <v>1830</v>
      </c>
      <c r="E33" s="1">
        <v>19954</v>
      </c>
      <c r="F33" s="2">
        <v>92355</v>
      </c>
    </row>
    <row r="34" spans="1:6" x14ac:dyDescent="0.25">
      <c r="A34">
        <v>2020</v>
      </c>
      <c r="B34" t="s">
        <v>6</v>
      </c>
      <c r="C34" t="s">
        <v>39</v>
      </c>
      <c r="D34" s="1">
        <v>2541</v>
      </c>
      <c r="E34" s="1">
        <v>25841</v>
      </c>
      <c r="F34" s="2">
        <v>51404</v>
      </c>
    </row>
    <row r="35" spans="1:6" x14ac:dyDescent="0.25">
      <c r="A35">
        <v>2020</v>
      </c>
      <c r="B35" t="s">
        <v>6</v>
      </c>
      <c r="C35" t="s">
        <v>40</v>
      </c>
      <c r="D35" s="1">
        <v>4355</v>
      </c>
      <c r="E35" s="1">
        <v>40722</v>
      </c>
      <c r="F35" s="2">
        <v>90660</v>
      </c>
    </row>
    <row r="36" spans="1:6" x14ac:dyDescent="0.25">
      <c r="A36">
        <v>2020</v>
      </c>
      <c r="B36" t="s">
        <v>6</v>
      </c>
      <c r="C36" t="s">
        <v>41</v>
      </c>
      <c r="D36" s="1">
        <v>4739</v>
      </c>
      <c r="E36" s="1">
        <v>54360</v>
      </c>
      <c r="F36" s="2">
        <v>40689</v>
      </c>
    </row>
    <row r="37" spans="1:6" x14ac:dyDescent="0.25">
      <c r="A37">
        <v>2020</v>
      </c>
      <c r="B37" t="s">
        <v>6</v>
      </c>
      <c r="C37" t="s">
        <v>42</v>
      </c>
      <c r="D37" s="1">
        <v>3629</v>
      </c>
      <c r="E37" s="1">
        <v>47789</v>
      </c>
      <c r="F37" s="2">
        <v>61949</v>
      </c>
    </row>
    <row r="38" spans="1:6" x14ac:dyDescent="0.25">
      <c r="A38">
        <v>2020</v>
      </c>
      <c r="B38" t="s">
        <v>6</v>
      </c>
      <c r="C38" t="s">
        <v>43</v>
      </c>
      <c r="D38">
        <v>205</v>
      </c>
      <c r="E38" s="1">
        <v>1128</v>
      </c>
      <c r="F38" s="2">
        <v>42071</v>
      </c>
    </row>
    <row r="39" spans="1:6" x14ac:dyDescent="0.25">
      <c r="A39">
        <v>2020</v>
      </c>
      <c r="B39" t="s">
        <v>6</v>
      </c>
      <c r="C39" t="s">
        <v>44</v>
      </c>
      <c r="D39" s="1">
        <v>1375</v>
      </c>
      <c r="E39" s="1">
        <v>12442</v>
      </c>
      <c r="F39" s="2">
        <v>44990</v>
      </c>
    </row>
    <row r="40" spans="1:6" x14ac:dyDescent="0.25">
      <c r="A40">
        <v>2020</v>
      </c>
      <c r="B40" t="s">
        <v>6</v>
      </c>
      <c r="C40" t="s">
        <v>45</v>
      </c>
      <c r="D40" s="1">
        <v>1099</v>
      </c>
      <c r="E40" s="1">
        <v>7137</v>
      </c>
      <c r="F40" s="2">
        <v>45582</v>
      </c>
    </row>
    <row r="41" spans="1:6" x14ac:dyDescent="0.25">
      <c r="A41">
        <v>2020</v>
      </c>
      <c r="B41" t="s">
        <v>6</v>
      </c>
      <c r="C41" t="s">
        <v>46</v>
      </c>
      <c r="D41" s="1">
        <v>1130</v>
      </c>
      <c r="E41" s="1">
        <v>11134</v>
      </c>
      <c r="F41" s="2">
        <v>48930</v>
      </c>
    </row>
    <row r="42" spans="1:6" x14ac:dyDescent="0.25">
      <c r="A42">
        <v>2020</v>
      </c>
      <c r="B42" t="s">
        <v>6</v>
      </c>
      <c r="C42" t="s">
        <v>47</v>
      </c>
      <c r="D42" s="1">
        <v>19698</v>
      </c>
      <c r="E42" s="1">
        <v>249859</v>
      </c>
      <c r="F42" s="2">
        <v>117086</v>
      </c>
    </row>
    <row r="43" spans="1:6" x14ac:dyDescent="0.25">
      <c r="A43">
        <v>2020</v>
      </c>
      <c r="B43" t="s">
        <v>6</v>
      </c>
      <c r="C43" t="s">
        <v>48</v>
      </c>
      <c r="D43" s="1">
        <v>1066</v>
      </c>
      <c r="E43" s="1">
        <v>14648</v>
      </c>
      <c r="F43" s="2">
        <v>65747</v>
      </c>
    </row>
    <row r="44" spans="1:6" x14ac:dyDescent="0.25">
      <c r="A44">
        <v>2020</v>
      </c>
      <c r="B44" t="s">
        <v>6</v>
      </c>
      <c r="C44" t="s">
        <v>49</v>
      </c>
      <c r="D44">
        <v>571</v>
      </c>
      <c r="E44" s="1">
        <v>4095</v>
      </c>
      <c r="F44" s="2">
        <v>41096</v>
      </c>
    </row>
    <row r="45" spans="1:6" x14ac:dyDescent="0.25">
      <c r="A45">
        <v>2020</v>
      </c>
      <c r="B45" t="s">
        <v>6</v>
      </c>
      <c r="C45" t="s">
        <v>50</v>
      </c>
      <c r="D45" s="1">
        <v>2073</v>
      </c>
      <c r="E45" s="1">
        <v>17603</v>
      </c>
      <c r="F45" s="2">
        <v>48671</v>
      </c>
    </row>
    <row r="46" spans="1:6" x14ac:dyDescent="0.25">
      <c r="A46">
        <v>2020</v>
      </c>
      <c r="B46" t="s">
        <v>6</v>
      </c>
      <c r="C46" t="s">
        <v>51</v>
      </c>
      <c r="D46" s="1">
        <v>6971</v>
      </c>
      <c r="E46" s="1">
        <v>101358</v>
      </c>
      <c r="F46" s="2">
        <v>36964</v>
      </c>
    </row>
    <row r="47" spans="1:6" x14ac:dyDescent="0.25">
      <c r="A47">
        <v>2020</v>
      </c>
      <c r="B47" t="s">
        <v>6</v>
      </c>
      <c r="C47" t="s">
        <v>52</v>
      </c>
      <c r="D47" s="1">
        <v>1117</v>
      </c>
      <c r="E47" s="1">
        <v>18455</v>
      </c>
      <c r="F47" s="2">
        <v>78059</v>
      </c>
    </row>
    <row r="48" spans="1:6" x14ac:dyDescent="0.25">
      <c r="A48">
        <v>2020</v>
      </c>
      <c r="B48" t="s">
        <v>6</v>
      </c>
      <c r="C48" t="s">
        <v>53</v>
      </c>
      <c r="D48" s="1">
        <v>2872</v>
      </c>
      <c r="E48" s="1">
        <v>30781</v>
      </c>
      <c r="F48" s="2">
        <v>41928</v>
      </c>
    </row>
    <row r="49" spans="1:6" x14ac:dyDescent="0.25">
      <c r="A49">
        <v>2020</v>
      </c>
      <c r="B49" t="s">
        <v>6</v>
      </c>
      <c r="C49" t="s">
        <v>54</v>
      </c>
      <c r="D49" s="1">
        <v>1440</v>
      </c>
      <c r="E49" s="1">
        <v>19091</v>
      </c>
      <c r="F49" s="2">
        <v>83063</v>
      </c>
    </row>
    <row r="50" spans="1:6" x14ac:dyDescent="0.25">
      <c r="A50">
        <v>2020</v>
      </c>
      <c r="B50" t="s">
        <v>55</v>
      </c>
      <c r="C50" t="s">
        <v>7</v>
      </c>
      <c r="D50" s="1">
        <v>10335</v>
      </c>
      <c r="E50" s="1">
        <v>92772</v>
      </c>
      <c r="F50" s="2">
        <v>59279</v>
      </c>
    </row>
    <row r="51" spans="1:6" x14ac:dyDescent="0.25">
      <c r="A51">
        <v>2020</v>
      </c>
      <c r="B51" t="s">
        <v>55</v>
      </c>
      <c r="C51" t="s">
        <v>8</v>
      </c>
      <c r="D51" s="1">
        <v>14006</v>
      </c>
      <c r="E51" s="1">
        <v>173852</v>
      </c>
      <c r="F51" s="2">
        <v>63056</v>
      </c>
    </row>
    <row r="52" spans="1:6" x14ac:dyDescent="0.25">
      <c r="A52">
        <v>2020</v>
      </c>
      <c r="B52" t="s">
        <v>55</v>
      </c>
      <c r="C52" t="s">
        <v>9</v>
      </c>
      <c r="D52" s="1">
        <v>7277</v>
      </c>
      <c r="E52" s="1">
        <v>53142</v>
      </c>
      <c r="F52" s="2">
        <v>52247</v>
      </c>
    </row>
    <row r="53" spans="1:6" x14ac:dyDescent="0.25">
      <c r="A53">
        <v>2020</v>
      </c>
      <c r="B53" t="s">
        <v>55</v>
      </c>
      <c r="C53" t="s">
        <v>10</v>
      </c>
      <c r="D53" s="1">
        <v>86322</v>
      </c>
      <c r="E53" s="1">
        <v>855879</v>
      </c>
      <c r="F53" s="2">
        <v>76740</v>
      </c>
    </row>
    <row r="54" spans="1:6" x14ac:dyDescent="0.25">
      <c r="A54">
        <v>2020</v>
      </c>
      <c r="B54" t="s">
        <v>55</v>
      </c>
      <c r="C54" t="s">
        <v>11</v>
      </c>
      <c r="D54" s="1">
        <v>21025</v>
      </c>
      <c r="E54" s="1">
        <v>174730</v>
      </c>
      <c r="F54" s="2">
        <v>68209</v>
      </c>
    </row>
    <row r="55" spans="1:6" x14ac:dyDescent="0.25">
      <c r="A55">
        <v>2020</v>
      </c>
      <c r="B55" t="s">
        <v>55</v>
      </c>
      <c r="C55" t="s">
        <v>12</v>
      </c>
      <c r="D55" s="1">
        <v>9415</v>
      </c>
      <c r="E55" s="1">
        <v>56915</v>
      </c>
      <c r="F55" s="2">
        <v>75591</v>
      </c>
    </row>
    <row r="56" spans="1:6" x14ac:dyDescent="0.25">
      <c r="A56">
        <v>2020</v>
      </c>
      <c r="B56" t="s">
        <v>55</v>
      </c>
      <c r="C56" t="s">
        <v>13</v>
      </c>
      <c r="D56" s="1">
        <v>3106</v>
      </c>
      <c r="E56" s="1">
        <v>22403</v>
      </c>
      <c r="F56" s="2">
        <v>64977</v>
      </c>
    </row>
    <row r="57" spans="1:6" x14ac:dyDescent="0.25">
      <c r="A57">
        <v>2020</v>
      </c>
      <c r="B57" t="s">
        <v>55</v>
      </c>
      <c r="C57" t="s">
        <v>14</v>
      </c>
      <c r="D57" s="1">
        <v>76308</v>
      </c>
      <c r="E57" s="1">
        <v>561991</v>
      </c>
      <c r="F57" s="2">
        <v>55910</v>
      </c>
    </row>
    <row r="58" spans="1:6" x14ac:dyDescent="0.25">
      <c r="A58">
        <v>2020</v>
      </c>
      <c r="B58" t="s">
        <v>55</v>
      </c>
      <c r="C58" t="s">
        <v>15</v>
      </c>
      <c r="D58" s="1">
        <v>22906</v>
      </c>
      <c r="E58" s="1">
        <v>200710</v>
      </c>
      <c r="F58" s="2">
        <v>66214</v>
      </c>
    </row>
    <row r="59" spans="1:6" x14ac:dyDescent="0.25">
      <c r="A59">
        <v>2020</v>
      </c>
      <c r="B59" t="s">
        <v>55</v>
      </c>
      <c r="C59" t="s">
        <v>16</v>
      </c>
      <c r="D59" s="1">
        <v>9159</v>
      </c>
      <c r="E59" s="1">
        <v>53385</v>
      </c>
      <c r="F59" s="2">
        <v>48649</v>
      </c>
    </row>
    <row r="60" spans="1:6" x14ac:dyDescent="0.25">
      <c r="A60">
        <v>2020</v>
      </c>
      <c r="B60" t="s">
        <v>55</v>
      </c>
      <c r="C60" t="s">
        <v>17</v>
      </c>
      <c r="D60" s="1">
        <v>32538</v>
      </c>
      <c r="E60" s="1">
        <v>216664</v>
      </c>
      <c r="F60" s="2">
        <v>76581</v>
      </c>
    </row>
    <row r="61" spans="1:6" x14ac:dyDescent="0.25">
      <c r="A61">
        <v>2020</v>
      </c>
      <c r="B61" t="s">
        <v>55</v>
      </c>
      <c r="C61" t="s">
        <v>18</v>
      </c>
      <c r="D61" s="1">
        <v>15617</v>
      </c>
      <c r="E61" s="1">
        <v>144001</v>
      </c>
      <c r="F61" s="2">
        <v>62619</v>
      </c>
    </row>
    <row r="62" spans="1:6" x14ac:dyDescent="0.25">
      <c r="A62">
        <v>2020</v>
      </c>
      <c r="B62" t="s">
        <v>55</v>
      </c>
      <c r="C62" t="s">
        <v>19</v>
      </c>
      <c r="D62" s="1">
        <v>9434</v>
      </c>
      <c r="E62" s="1">
        <v>76561</v>
      </c>
      <c r="F62" s="2">
        <v>61831</v>
      </c>
    </row>
    <row r="63" spans="1:6" x14ac:dyDescent="0.25">
      <c r="A63">
        <v>2020</v>
      </c>
      <c r="B63" t="s">
        <v>55</v>
      </c>
      <c r="C63" t="s">
        <v>20</v>
      </c>
      <c r="D63" s="1">
        <v>7355</v>
      </c>
      <c r="E63" s="1">
        <v>63118</v>
      </c>
      <c r="F63" s="2">
        <v>59126</v>
      </c>
    </row>
    <row r="64" spans="1:6" x14ac:dyDescent="0.25">
      <c r="A64">
        <v>2020</v>
      </c>
      <c r="B64" t="s">
        <v>55</v>
      </c>
      <c r="C64" t="s">
        <v>21</v>
      </c>
      <c r="D64" s="1">
        <v>9832</v>
      </c>
      <c r="E64" s="1">
        <v>77924</v>
      </c>
      <c r="F64" s="2">
        <v>58484</v>
      </c>
    </row>
    <row r="65" spans="1:6" x14ac:dyDescent="0.25">
      <c r="A65">
        <v>2020</v>
      </c>
      <c r="B65" t="s">
        <v>55</v>
      </c>
      <c r="C65" t="s">
        <v>22</v>
      </c>
      <c r="D65" s="1">
        <v>11349</v>
      </c>
      <c r="E65" s="1">
        <v>121521</v>
      </c>
      <c r="F65" s="2">
        <v>65354</v>
      </c>
    </row>
    <row r="66" spans="1:6" x14ac:dyDescent="0.25">
      <c r="A66">
        <v>2020</v>
      </c>
      <c r="B66" t="s">
        <v>55</v>
      </c>
      <c r="C66" t="s">
        <v>23</v>
      </c>
      <c r="D66" s="1">
        <v>5732</v>
      </c>
      <c r="E66" s="1">
        <v>30344</v>
      </c>
      <c r="F66" s="2">
        <v>55607</v>
      </c>
    </row>
    <row r="67" spans="1:6" x14ac:dyDescent="0.25">
      <c r="A67">
        <v>2020</v>
      </c>
      <c r="B67" t="s">
        <v>55</v>
      </c>
      <c r="C67" t="s">
        <v>24</v>
      </c>
      <c r="D67" s="1">
        <v>16346</v>
      </c>
      <c r="E67" s="1">
        <v>160039</v>
      </c>
      <c r="F67" s="2">
        <v>70642</v>
      </c>
    </row>
    <row r="68" spans="1:6" x14ac:dyDescent="0.25">
      <c r="A68">
        <v>2020</v>
      </c>
      <c r="B68" t="s">
        <v>55</v>
      </c>
      <c r="C68" t="s">
        <v>25</v>
      </c>
      <c r="D68" s="1">
        <v>21102</v>
      </c>
      <c r="E68" s="1">
        <v>152366</v>
      </c>
      <c r="F68" s="2">
        <v>84958</v>
      </c>
    </row>
    <row r="69" spans="1:6" x14ac:dyDescent="0.25">
      <c r="A69">
        <v>2020</v>
      </c>
      <c r="B69" t="s">
        <v>55</v>
      </c>
      <c r="C69" t="s">
        <v>26</v>
      </c>
      <c r="D69" s="1">
        <v>21646</v>
      </c>
      <c r="E69" s="1">
        <v>164028</v>
      </c>
      <c r="F69" s="2">
        <v>67631</v>
      </c>
    </row>
    <row r="70" spans="1:6" x14ac:dyDescent="0.25">
      <c r="A70">
        <v>2020</v>
      </c>
      <c r="B70" t="s">
        <v>55</v>
      </c>
      <c r="C70" t="s">
        <v>27</v>
      </c>
      <c r="D70" s="1">
        <v>16952</v>
      </c>
      <c r="E70" s="1">
        <v>123866</v>
      </c>
      <c r="F70" s="2">
        <v>72942</v>
      </c>
    </row>
    <row r="71" spans="1:6" x14ac:dyDescent="0.25">
      <c r="A71">
        <v>2020</v>
      </c>
      <c r="B71" t="s">
        <v>55</v>
      </c>
      <c r="C71" t="s">
        <v>28</v>
      </c>
      <c r="D71" s="1">
        <v>5839</v>
      </c>
      <c r="E71" s="1">
        <v>43888</v>
      </c>
      <c r="F71" s="2">
        <v>53779</v>
      </c>
    </row>
    <row r="72" spans="1:6" x14ac:dyDescent="0.25">
      <c r="A72">
        <v>2020</v>
      </c>
      <c r="B72" t="s">
        <v>55</v>
      </c>
      <c r="C72" t="s">
        <v>29</v>
      </c>
      <c r="D72" s="1">
        <v>15735</v>
      </c>
      <c r="E72" s="1">
        <v>126375</v>
      </c>
      <c r="F72" s="2">
        <v>64664</v>
      </c>
    </row>
    <row r="73" spans="1:6" x14ac:dyDescent="0.25">
      <c r="A73">
        <v>2020</v>
      </c>
      <c r="B73" t="s">
        <v>55</v>
      </c>
      <c r="C73" t="s">
        <v>30</v>
      </c>
      <c r="D73" s="1">
        <v>6813</v>
      </c>
      <c r="E73" s="1">
        <v>30793</v>
      </c>
      <c r="F73" s="2">
        <v>55897</v>
      </c>
    </row>
    <row r="74" spans="1:6" x14ac:dyDescent="0.25">
      <c r="A74">
        <v>2020</v>
      </c>
      <c r="B74" t="s">
        <v>55</v>
      </c>
      <c r="C74" t="s">
        <v>31</v>
      </c>
      <c r="D74" s="1">
        <v>7000</v>
      </c>
      <c r="E74" s="1">
        <v>55249</v>
      </c>
      <c r="F74" s="2">
        <v>56548</v>
      </c>
    </row>
    <row r="75" spans="1:6" x14ac:dyDescent="0.25">
      <c r="A75">
        <v>2020</v>
      </c>
      <c r="B75" t="s">
        <v>55</v>
      </c>
      <c r="C75" t="s">
        <v>32</v>
      </c>
      <c r="D75" s="1">
        <v>5757</v>
      </c>
      <c r="E75" s="1">
        <v>93450</v>
      </c>
      <c r="F75" s="2">
        <v>67902</v>
      </c>
    </row>
    <row r="76" spans="1:6" x14ac:dyDescent="0.25">
      <c r="A76">
        <v>2020</v>
      </c>
      <c r="B76" t="s">
        <v>55</v>
      </c>
      <c r="C76" t="s">
        <v>33</v>
      </c>
      <c r="D76" s="1">
        <v>4901</v>
      </c>
      <c r="E76" s="1">
        <v>27866</v>
      </c>
      <c r="F76" s="2">
        <v>68870</v>
      </c>
    </row>
    <row r="77" spans="1:6" x14ac:dyDescent="0.25">
      <c r="A77">
        <v>2020</v>
      </c>
      <c r="B77" t="s">
        <v>55</v>
      </c>
      <c r="C77" t="s">
        <v>34</v>
      </c>
      <c r="D77" s="1">
        <v>22711</v>
      </c>
      <c r="E77" s="1">
        <v>151469</v>
      </c>
      <c r="F77" s="2">
        <v>77924</v>
      </c>
    </row>
    <row r="78" spans="1:6" x14ac:dyDescent="0.25">
      <c r="A78">
        <v>2020</v>
      </c>
      <c r="B78" t="s">
        <v>55</v>
      </c>
      <c r="C78" t="s">
        <v>35</v>
      </c>
      <c r="D78" s="1">
        <v>5485</v>
      </c>
      <c r="E78" s="1">
        <v>48577</v>
      </c>
      <c r="F78" s="2">
        <v>53439</v>
      </c>
    </row>
    <row r="79" spans="1:6" x14ac:dyDescent="0.25">
      <c r="A79">
        <v>2020</v>
      </c>
      <c r="B79" t="s">
        <v>55</v>
      </c>
      <c r="C79" t="s">
        <v>36</v>
      </c>
      <c r="D79" s="1">
        <v>50929</v>
      </c>
      <c r="E79" s="1">
        <v>361821</v>
      </c>
      <c r="F79" s="2">
        <v>78199</v>
      </c>
    </row>
    <row r="80" spans="1:6" x14ac:dyDescent="0.25">
      <c r="A80">
        <v>2020</v>
      </c>
      <c r="B80" t="s">
        <v>55</v>
      </c>
      <c r="C80" t="s">
        <v>37</v>
      </c>
      <c r="D80" s="1">
        <v>29231</v>
      </c>
      <c r="E80" s="1">
        <v>229369</v>
      </c>
      <c r="F80" s="2">
        <v>59177</v>
      </c>
    </row>
    <row r="81" spans="1:6" x14ac:dyDescent="0.25">
      <c r="A81">
        <v>2020</v>
      </c>
      <c r="B81" t="s">
        <v>55</v>
      </c>
      <c r="C81" t="s">
        <v>38</v>
      </c>
      <c r="D81" s="1">
        <v>3669</v>
      </c>
      <c r="E81" s="1">
        <v>25364</v>
      </c>
      <c r="F81" s="2">
        <v>66729</v>
      </c>
    </row>
    <row r="82" spans="1:6" x14ac:dyDescent="0.25">
      <c r="A82">
        <v>2020</v>
      </c>
      <c r="B82" t="s">
        <v>55</v>
      </c>
      <c r="C82" t="s">
        <v>39</v>
      </c>
      <c r="D82" s="1">
        <v>23650</v>
      </c>
      <c r="E82" s="1">
        <v>218531</v>
      </c>
      <c r="F82" s="2">
        <v>65104</v>
      </c>
    </row>
    <row r="83" spans="1:6" x14ac:dyDescent="0.25">
      <c r="A83">
        <v>2020</v>
      </c>
      <c r="B83" t="s">
        <v>55</v>
      </c>
      <c r="C83" t="s">
        <v>40</v>
      </c>
      <c r="D83" s="1">
        <v>9855</v>
      </c>
      <c r="E83" s="1">
        <v>78772</v>
      </c>
      <c r="F83" s="2">
        <v>55099</v>
      </c>
    </row>
    <row r="84" spans="1:6" x14ac:dyDescent="0.25">
      <c r="A84">
        <v>2020</v>
      </c>
      <c r="B84" t="s">
        <v>55</v>
      </c>
      <c r="C84" t="s">
        <v>41</v>
      </c>
      <c r="D84" s="1">
        <v>14899</v>
      </c>
      <c r="E84" s="1">
        <v>107568</v>
      </c>
      <c r="F84" s="2">
        <v>66876</v>
      </c>
    </row>
    <row r="85" spans="1:6" x14ac:dyDescent="0.25">
      <c r="A85">
        <v>2020</v>
      </c>
      <c r="B85" t="s">
        <v>55</v>
      </c>
      <c r="C85" t="s">
        <v>42</v>
      </c>
      <c r="D85" s="1">
        <v>29345</v>
      </c>
      <c r="E85" s="1">
        <v>241570</v>
      </c>
      <c r="F85" s="2">
        <v>70639</v>
      </c>
    </row>
    <row r="86" spans="1:6" x14ac:dyDescent="0.25">
      <c r="A86">
        <v>2020</v>
      </c>
      <c r="B86" t="s">
        <v>55</v>
      </c>
      <c r="C86" t="s">
        <v>43</v>
      </c>
      <c r="D86" s="1">
        <v>3878</v>
      </c>
      <c r="E86" s="1">
        <v>18924</v>
      </c>
      <c r="F86" s="2">
        <v>66955</v>
      </c>
    </row>
    <row r="87" spans="1:6" x14ac:dyDescent="0.25">
      <c r="A87">
        <v>2020</v>
      </c>
      <c r="B87" t="s">
        <v>55</v>
      </c>
      <c r="C87" t="s">
        <v>44</v>
      </c>
      <c r="D87" s="1">
        <v>13348</v>
      </c>
      <c r="E87" s="1">
        <v>103647</v>
      </c>
      <c r="F87" s="2">
        <v>57906</v>
      </c>
    </row>
    <row r="88" spans="1:6" x14ac:dyDescent="0.25">
      <c r="A88">
        <v>2020</v>
      </c>
      <c r="B88" t="s">
        <v>55</v>
      </c>
      <c r="C88" t="s">
        <v>45</v>
      </c>
      <c r="D88" s="1">
        <v>3954</v>
      </c>
      <c r="E88" s="1">
        <v>24410</v>
      </c>
      <c r="F88" s="2">
        <v>54005</v>
      </c>
    </row>
    <row r="89" spans="1:6" x14ac:dyDescent="0.25">
      <c r="A89">
        <v>2020</v>
      </c>
      <c r="B89" t="s">
        <v>55</v>
      </c>
      <c r="C89" t="s">
        <v>46</v>
      </c>
      <c r="D89" s="1">
        <v>12894</v>
      </c>
      <c r="E89" s="1">
        <v>130050</v>
      </c>
      <c r="F89" s="2">
        <v>62259</v>
      </c>
    </row>
    <row r="90" spans="1:6" x14ac:dyDescent="0.25">
      <c r="A90">
        <v>2020</v>
      </c>
      <c r="B90" t="s">
        <v>55</v>
      </c>
      <c r="C90" t="s">
        <v>47</v>
      </c>
      <c r="D90" s="1">
        <v>55014</v>
      </c>
      <c r="E90" s="1">
        <v>737125</v>
      </c>
      <c r="F90" s="2">
        <v>68929</v>
      </c>
    </row>
    <row r="91" spans="1:6" x14ac:dyDescent="0.25">
      <c r="A91">
        <v>2020</v>
      </c>
      <c r="B91" t="s">
        <v>55</v>
      </c>
      <c r="C91" t="s">
        <v>48</v>
      </c>
      <c r="D91" s="1">
        <v>12932</v>
      </c>
      <c r="E91" s="1">
        <v>115416</v>
      </c>
      <c r="F91" s="2">
        <v>57474</v>
      </c>
    </row>
    <row r="92" spans="1:6" x14ac:dyDescent="0.25">
      <c r="A92">
        <v>2020</v>
      </c>
      <c r="B92" t="s">
        <v>55</v>
      </c>
      <c r="C92" t="s">
        <v>49</v>
      </c>
      <c r="D92" s="1">
        <v>2839</v>
      </c>
      <c r="E92" s="1">
        <v>14269</v>
      </c>
      <c r="F92" s="2">
        <v>55130</v>
      </c>
    </row>
    <row r="93" spans="1:6" x14ac:dyDescent="0.25">
      <c r="A93">
        <v>2020</v>
      </c>
      <c r="B93" t="s">
        <v>55</v>
      </c>
      <c r="C93" t="s">
        <v>50</v>
      </c>
      <c r="D93" s="1">
        <v>21412</v>
      </c>
      <c r="E93" s="1">
        <v>201137</v>
      </c>
      <c r="F93" s="2">
        <v>63521</v>
      </c>
    </row>
    <row r="94" spans="1:6" x14ac:dyDescent="0.25">
      <c r="A94">
        <v>2020</v>
      </c>
      <c r="B94" t="s">
        <v>55</v>
      </c>
      <c r="C94" t="s">
        <v>51</v>
      </c>
      <c r="D94" s="1">
        <v>27072</v>
      </c>
      <c r="E94" s="1">
        <v>199964</v>
      </c>
      <c r="F94" s="2">
        <v>69827</v>
      </c>
    </row>
    <row r="95" spans="1:6" x14ac:dyDescent="0.25">
      <c r="A95">
        <v>2020</v>
      </c>
      <c r="B95" t="s">
        <v>55</v>
      </c>
      <c r="C95" t="s">
        <v>52</v>
      </c>
      <c r="D95" s="1">
        <v>4300</v>
      </c>
      <c r="E95" s="1">
        <v>29583</v>
      </c>
      <c r="F95" s="2">
        <v>60489</v>
      </c>
    </row>
    <row r="96" spans="1:6" x14ac:dyDescent="0.25">
      <c r="A96">
        <v>2020</v>
      </c>
      <c r="B96" t="s">
        <v>55</v>
      </c>
      <c r="C96" t="s">
        <v>53</v>
      </c>
      <c r="D96" s="1">
        <v>14760</v>
      </c>
      <c r="E96" s="1">
        <v>123846</v>
      </c>
      <c r="F96" s="2">
        <v>66423</v>
      </c>
    </row>
    <row r="97" spans="1:6" x14ac:dyDescent="0.25">
      <c r="A97">
        <v>2020</v>
      </c>
      <c r="B97" t="s">
        <v>55</v>
      </c>
      <c r="C97" t="s">
        <v>54</v>
      </c>
      <c r="D97" s="1">
        <v>3478</v>
      </c>
      <c r="E97" s="1">
        <v>21200</v>
      </c>
      <c r="F97" s="2">
        <v>56640</v>
      </c>
    </row>
    <row r="98" spans="1:6" x14ac:dyDescent="0.25">
      <c r="A98">
        <v>2020</v>
      </c>
      <c r="B98" t="s">
        <v>56</v>
      </c>
      <c r="C98" t="s">
        <v>7</v>
      </c>
      <c r="D98" s="1">
        <v>5773</v>
      </c>
      <c r="E98" s="1">
        <v>258328</v>
      </c>
      <c r="F98" s="2">
        <v>60387</v>
      </c>
    </row>
    <row r="99" spans="1:6" x14ac:dyDescent="0.25">
      <c r="A99">
        <v>2020</v>
      </c>
      <c r="B99" t="s">
        <v>56</v>
      </c>
      <c r="C99" t="s">
        <v>8</v>
      </c>
      <c r="D99" s="1">
        <v>5213</v>
      </c>
      <c r="E99" s="1">
        <v>177110</v>
      </c>
      <c r="F99" s="2">
        <v>82375</v>
      </c>
    </row>
    <row r="100" spans="1:6" x14ac:dyDescent="0.25">
      <c r="A100">
        <v>2020</v>
      </c>
      <c r="B100" t="s">
        <v>56</v>
      </c>
      <c r="C100" t="s">
        <v>9</v>
      </c>
      <c r="D100" s="1">
        <v>2961</v>
      </c>
      <c r="E100" s="1">
        <v>154922</v>
      </c>
      <c r="F100" s="2">
        <v>51570</v>
      </c>
    </row>
    <row r="101" spans="1:6" x14ac:dyDescent="0.25">
      <c r="A101">
        <v>2020</v>
      </c>
      <c r="B101" t="s">
        <v>56</v>
      </c>
      <c r="C101" t="s">
        <v>10</v>
      </c>
      <c r="D101" s="1">
        <v>44156</v>
      </c>
      <c r="E101" s="1">
        <v>1263780</v>
      </c>
      <c r="F101" s="2">
        <v>109888</v>
      </c>
    </row>
    <row r="102" spans="1:6" x14ac:dyDescent="0.25">
      <c r="A102">
        <v>2020</v>
      </c>
      <c r="B102" t="s">
        <v>56</v>
      </c>
      <c r="C102" t="s">
        <v>11</v>
      </c>
      <c r="D102" s="1">
        <v>5888</v>
      </c>
      <c r="E102" s="1">
        <v>146473</v>
      </c>
      <c r="F102" s="2">
        <v>77207</v>
      </c>
    </row>
    <row r="103" spans="1:6" x14ac:dyDescent="0.25">
      <c r="A103">
        <v>2020</v>
      </c>
      <c r="B103" t="s">
        <v>56</v>
      </c>
      <c r="C103" t="s">
        <v>12</v>
      </c>
      <c r="D103" s="1">
        <v>4386</v>
      </c>
      <c r="E103" s="1">
        <v>153812</v>
      </c>
      <c r="F103" s="2">
        <v>87706</v>
      </c>
    </row>
    <row r="104" spans="1:6" x14ac:dyDescent="0.25">
      <c r="A104">
        <v>2020</v>
      </c>
      <c r="B104" t="s">
        <v>56</v>
      </c>
      <c r="C104" t="s">
        <v>13</v>
      </c>
      <c r="D104">
        <v>678</v>
      </c>
      <c r="E104" s="1">
        <v>25520</v>
      </c>
      <c r="F104" s="2">
        <v>68049</v>
      </c>
    </row>
    <row r="105" spans="1:6" x14ac:dyDescent="0.25">
      <c r="A105">
        <v>2020</v>
      </c>
      <c r="B105" t="s">
        <v>56</v>
      </c>
      <c r="C105" t="s">
        <v>14</v>
      </c>
      <c r="D105" s="1">
        <v>21275</v>
      </c>
      <c r="E105" s="1">
        <v>376070</v>
      </c>
      <c r="F105" s="2">
        <v>66758</v>
      </c>
    </row>
    <row r="106" spans="1:6" x14ac:dyDescent="0.25">
      <c r="A106">
        <v>2020</v>
      </c>
      <c r="B106" t="s">
        <v>56</v>
      </c>
      <c r="C106" t="s">
        <v>15</v>
      </c>
      <c r="D106" s="1">
        <v>10646</v>
      </c>
      <c r="E106" s="1">
        <v>382938</v>
      </c>
      <c r="F106" s="2">
        <v>60184</v>
      </c>
    </row>
    <row r="107" spans="1:6" x14ac:dyDescent="0.25">
      <c r="A107">
        <v>2020</v>
      </c>
      <c r="B107" t="s">
        <v>56</v>
      </c>
      <c r="C107" t="s">
        <v>16</v>
      </c>
      <c r="D107" s="1">
        <v>2886</v>
      </c>
      <c r="E107" s="1">
        <v>67700</v>
      </c>
      <c r="F107" s="2">
        <v>65603</v>
      </c>
    </row>
    <row r="108" spans="1:6" x14ac:dyDescent="0.25">
      <c r="A108">
        <v>2020</v>
      </c>
      <c r="B108" t="s">
        <v>56</v>
      </c>
      <c r="C108" t="s">
        <v>17</v>
      </c>
      <c r="D108" s="1">
        <v>18033</v>
      </c>
      <c r="E108" s="1">
        <v>554712</v>
      </c>
      <c r="F108" s="2">
        <v>74855</v>
      </c>
    </row>
    <row r="109" spans="1:6" x14ac:dyDescent="0.25">
      <c r="A109">
        <v>2020</v>
      </c>
      <c r="B109" t="s">
        <v>56</v>
      </c>
      <c r="C109" t="s">
        <v>18</v>
      </c>
      <c r="D109" s="1">
        <v>9255</v>
      </c>
      <c r="E109" s="1">
        <v>504460</v>
      </c>
      <c r="F109" s="2">
        <v>65092</v>
      </c>
    </row>
    <row r="110" spans="1:6" x14ac:dyDescent="0.25">
      <c r="A110">
        <v>2020</v>
      </c>
      <c r="B110" t="s">
        <v>56</v>
      </c>
      <c r="C110" t="s">
        <v>19</v>
      </c>
      <c r="D110" s="1">
        <v>4099</v>
      </c>
      <c r="E110" s="1">
        <v>216615</v>
      </c>
      <c r="F110" s="2">
        <v>63103</v>
      </c>
    </row>
    <row r="111" spans="1:6" x14ac:dyDescent="0.25">
      <c r="A111">
        <v>2020</v>
      </c>
      <c r="B111" t="s">
        <v>56</v>
      </c>
      <c r="C111" t="s">
        <v>20</v>
      </c>
      <c r="D111" s="1">
        <v>3109</v>
      </c>
      <c r="E111" s="1">
        <v>158784</v>
      </c>
      <c r="F111" s="2">
        <v>62958</v>
      </c>
    </row>
    <row r="112" spans="1:6" x14ac:dyDescent="0.25">
      <c r="A112">
        <v>2020</v>
      </c>
      <c r="B112" t="s">
        <v>56</v>
      </c>
      <c r="C112" t="s">
        <v>21</v>
      </c>
      <c r="D112" s="1">
        <v>4978</v>
      </c>
      <c r="E112" s="1">
        <v>235564</v>
      </c>
      <c r="F112" s="2">
        <v>62902</v>
      </c>
    </row>
    <row r="113" spans="1:6" x14ac:dyDescent="0.25">
      <c r="A113">
        <v>2020</v>
      </c>
      <c r="B113" t="s">
        <v>56</v>
      </c>
      <c r="C113" t="s">
        <v>22</v>
      </c>
      <c r="D113" s="1">
        <v>4501</v>
      </c>
      <c r="E113" s="1">
        <v>131430</v>
      </c>
      <c r="F113" s="2">
        <v>78183</v>
      </c>
    </row>
    <row r="114" spans="1:6" x14ac:dyDescent="0.25">
      <c r="A114">
        <v>2020</v>
      </c>
      <c r="B114" t="s">
        <v>56</v>
      </c>
      <c r="C114" t="s">
        <v>23</v>
      </c>
      <c r="D114" s="1">
        <v>1863</v>
      </c>
      <c r="E114" s="1">
        <v>50166</v>
      </c>
      <c r="F114" s="2">
        <v>61682</v>
      </c>
    </row>
    <row r="115" spans="1:6" x14ac:dyDescent="0.25">
      <c r="A115">
        <v>2020</v>
      </c>
      <c r="B115" t="s">
        <v>56</v>
      </c>
      <c r="C115" t="s">
        <v>24</v>
      </c>
      <c r="D115" s="1">
        <v>4168</v>
      </c>
      <c r="E115" s="1">
        <v>108500</v>
      </c>
      <c r="F115" s="2">
        <v>85426</v>
      </c>
    </row>
    <row r="116" spans="1:6" x14ac:dyDescent="0.25">
      <c r="A116">
        <v>2020</v>
      </c>
      <c r="B116" t="s">
        <v>56</v>
      </c>
      <c r="C116" t="s">
        <v>25</v>
      </c>
      <c r="D116" s="1">
        <v>6616</v>
      </c>
      <c r="E116" s="1">
        <v>229741</v>
      </c>
      <c r="F116" s="2">
        <v>96190</v>
      </c>
    </row>
    <row r="117" spans="1:6" x14ac:dyDescent="0.25">
      <c r="A117">
        <v>2020</v>
      </c>
      <c r="B117" t="s">
        <v>56</v>
      </c>
      <c r="C117" t="s">
        <v>26</v>
      </c>
      <c r="D117" s="1">
        <v>17437</v>
      </c>
      <c r="E117" s="1">
        <v>554767</v>
      </c>
      <c r="F117" s="2">
        <v>70769</v>
      </c>
    </row>
    <row r="118" spans="1:6" x14ac:dyDescent="0.25">
      <c r="A118">
        <v>2020</v>
      </c>
      <c r="B118" t="s">
        <v>56</v>
      </c>
      <c r="C118" t="s">
        <v>27</v>
      </c>
      <c r="D118" s="1">
        <v>8284</v>
      </c>
      <c r="E118" s="1">
        <v>309006</v>
      </c>
      <c r="F118" s="2">
        <v>70870</v>
      </c>
    </row>
    <row r="119" spans="1:6" x14ac:dyDescent="0.25">
      <c r="A119">
        <v>2020</v>
      </c>
      <c r="B119" t="s">
        <v>56</v>
      </c>
      <c r="C119" t="s">
        <v>28</v>
      </c>
      <c r="D119" s="1">
        <v>2375</v>
      </c>
      <c r="E119" s="1">
        <v>139480</v>
      </c>
      <c r="F119" s="2">
        <v>51918</v>
      </c>
    </row>
    <row r="120" spans="1:6" x14ac:dyDescent="0.25">
      <c r="A120">
        <v>2020</v>
      </c>
      <c r="B120" t="s">
        <v>56</v>
      </c>
      <c r="C120" t="s">
        <v>29</v>
      </c>
      <c r="D120" s="1">
        <v>6859</v>
      </c>
      <c r="E120" s="1">
        <v>266452</v>
      </c>
      <c r="F120" s="2">
        <v>61836</v>
      </c>
    </row>
    <row r="121" spans="1:6" x14ac:dyDescent="0.25">
      <c r="A121">
        <v>2020</v>
      </c>
      <c r="B121" t="s">
        <v>56</v>
      </c>
      <c r="C121" t="s">
        <v>30</v>
      </c>
      <c r="D121" s="1">
        <v>1672</v>
      </c>
      <c r="E121" s="1">
        <v>20421</v>
      </c>
      <c r="F121" s="2">
        <v>54178</v>
      </c>
    </row>
    <row r="122" spans="1:6" x14ac:dyDescent="0.25">
      <c r="A122">
        <v>2020</v>
      </c>
      <c r="B122" t="s">
        <v>56</v>
      </c>
      <c r="C122" t="s">
        <v>31</v>
      </c>
      <c r="D122" s="1">
        <v>1949</v>
      </c>
      <c r="E122" s="1">
        <v>97530</v>
      </c>
      <c r="F122" s="2">
        <v>56492</v>
      </c>
    </row>
    <row r="123" spans="1:6" x14ac:dyDescent="0.25">
      <c r="A123">
        <v>2020</v>
      </c>
      <c r="B123" t="s">
        <v>56</v>
      </c>
      <c r="C123" t="s">
        <v>32</v>
      </c>
      <c r="D123" s="1">
        <v>2054</v>
      </c>
      <c r="E123" s="1">
        <v>55673</v>
      </c>
      <c r="F123" s="2">
        <v>66821</v>
      </c>
    </row>
    <row r="124" spans="1:6" x14ac:dyDescent="0.25">
      <c r="A124">
        <v>2020</v>
      </c>
      <c r="B124" t="s">
        <v>56</v>
      </c>
      <c r="C124" t="s">
        <v>33</v>
      </c>
      <c r="D124" s="1">
        <v>2001</v>
      </c>
      <c r="E124" s="1">
        <v>67282</v>
      </c>
      <c r="F124" s="2">
        <v>77769</v>
      </c>
    </row>
    <row r="125" spans="1:6" x14ac:dyDescent="0.25">
      <c r="A125">
        <v>2020</v>
      </c>
      <c r="B125" t="s">
        <v>56</v>
      </c>
      <c r="C125" t="s">
        <v>34</v>
      </c>
      <c r="D125" s="1">
        <v>8964</v>
      </c>
      <c r="E125" s="1">
        <v>235850</v>
      </c>
      <c r="F125" s="2">
        <v>86277</v>
      </c>
    </row>
    <row r="126" spans="1:6" x14ac:dyDescent="0.25">
      <c r="A126">
        <v>2020</v>
      </c>
      <c r="B126" t="s">
        <v>56</v>
      </c>
      <c r="C126" t="s">
        <v>35</v>
      </c>
      <c r="D126" s="1">
        <v>1776</v>
      </c>
      <c r="E126" s="1">
        <v>27201</v>
      </c>
      <c r="F126" s="2">
        <v>58794</v>
      </c>
    </row>
    <row r="127" spans="1:6" x14ac:dyDescent="0.25">
      <c r="A127">
        <v>2020</v>
      </c>
      <c r="B127" t="s">
        <v>56</v>
      </c>
      <c r="C127" t="s">
        <v>36</v>
      </c>
      <c r="D127" s="1">
        <v>16292</v>
      </c>
      <c r="E127" s="1">
        <v>399337</v>
      </c>
      <c r="F127" s="2">
        <v>73103</v>
      </c>
    </row>
    <row r="128" spans="1:6" x14ac:dyDescent="0.25">
      <c r="A128">
        <v>2020</v>
      </c>
      <c r="B128" t="s">
        <v>56</v>
      </c>
      <c r="C128" t="s">
        <v>37</v>
      </c>
      <c r="D128" s="1">
        <v>10303</v>
      </c>
      <c r="E128" s="1">
        <v>452637</v>
      </c>
      <c r="F128" s="2">
        <v>63281</v>
      </c>
    </row>
    <row r="129" spans="1:6" x14ac:dyDescent="0.25">
      <c r="A129">
        <v>2020</v>
      </c>
      <c r="B129" t="s">
        <v>56</v>
      </c>
      <c r="C129" t="s">
        <v>38</v>
      </c>
      <c r="D129">
        <v>799</v>
      </c>
      <c r="E129" s="1">
        <v>25259</v>
      </c>
      <c r="F129" s="2">
        <v>57695</v>
      </c>
    </row>
    <row r="130" spans="1:6" x14ac:dyDescent="0.25">
      <c r="A130">
        <v>2020</v>
      </c>
      <c r="B130" t="s">
        <v>56</v>
      </c>
      <c r="C130" t="s">
        <v>39</v>
      </c>
      <c r="D130" s="1">
        <v>15453</v>
      </c>
      <c r="E130" s="1">
        <v>653028</v>
      </c>
      <c r="F130" s="2">
        <v>64995</v>
      </c>
    </row>
    <row r="131" spans="1:6" x14ac:dyDescent="0.25">
      <c r="A131">
        <v>2020</v>
      </c>
      <c r="B131" t="s">
        <v>56</v>
      </c>
      <c r="C131" t="s">
        <v>40</v>
      </c>
      <c r="D131" s="1">
        <v>4178</v>
      </c>
      <c r="E131" s="1">
        <v>131206</v>
      </c>
      <c r="F131" s="2">
        <v>60915</v>
      </c>
    </row>
    <row r="132" spans="1:6" x14ac:dyDescent="0.25">
      <c r="A132">
        <v>2020</v>
      </c>
      <c r="B132" t="s">
        <v>56</v>
      </c>
      <c r="C132" t="s">
        <v>41</v>
      </c>
      <c r="D132" s="1">
        <v>6354</v>
      </c>
      <c r="E132" s="1">
        <v>184947</v>
      </c>
      <c r="F132" s="2">
        <v>74927</v>
      </c>
    </row>
    <row r="133" spans="1:6" x14ac:dyDescent="0.25">
      <c r="A133">
        <v>2020</v>
      </c>
      <c r="B133" t="s">
        <v>56</v>
      </c>
      <c r="C133" t="s">
        <v>42</v>
      </c>
      <c r="D133" s="1">
        <v>14363</v>
      </c>
      <c r="E133" s="1">
        <v>537402</v>
      </c>
      <c r="F133" s="2">
        <v>66931</v>
      </c>
    </row>
    <row r="134" spans="1:6" x14ac:dyDescent="0.25">
      <c r="A134">
        <v>2020</v>
      </c>
      <c r="B134" t="s">
        <v>56</v>
      </c>
      <c r="C134" t="s">
        <v>43</v>
      </c>
      <c r="D134" s="1">
        <v>1516</v>
      </c>
      <c r="E134" s="1">
        <v>37411</v>
      </c>
      <c r="F134" s="2">
        <v>63645</v>
      </c>
    </row>
    <row r="135" spans="1:6" x14ac:dyDescent="0.25">
      <c r="A135">
        <v>2020</v>
      </c>
      <c r="B135" t="s">
        <v>56</v>
      </c>
      <c r="C135" t="s">
        <v>44</v>
      </c>
      <c r="D135" s="1">
        <v>6655</v>
      </c>
      <c r="E135" s="1">
        <v>244395</v>
      </c>
      <c r="F135" s="2">
        <v>61779</v>
      </c>
    </row>
    <row r="136" spans="1:6" x14ac:dyDescent="0.25">
      <c r="A136">
        <v>2020</v>
      </c>
      <c r="B136" t="s">
        <v>56</v>
      </c>
      <c r="C136" t="s">
        <v>45</v>
      </c>
      <c r="D136" s="1">
        <v>1072</v>
      </c>
      <c r="E136" s="1">
        <v>43135</v>
      </c>
      <c r="F136" s="2">
        <v>53285</v>
      </c>
    </row>
    <row r="137" spans="1:6" x14ac:dyDescent="0.25">
      <c r="A137">
        <v>2020</v>
      </c>
      <c r="B137" t="s">
        <v>56</v>
      </c>
      <c r="C137" t="s">
        <v>46</v>
      </c>
      <c r="D137" s="1">
        <v>7620</v>
      </c>
      <c r="E137" s="1">
        <v>334972</v>
      </c>
      <c r="F137" s="2">
        <v>63122</v>
      </c>
    </row>
    <row r="138" spans="1:6" x14ac:dyDescent="0.25">
      <c r="A138">
        <v>2020</v>
      </c>
      <c r="B138" t="s">
        <v>56</v>
      </c>
      <c r="C138" t="s">
        <v>47</v>
      </c>
      <c r="D138" s="1">
        <v>26257</v>
      </c>
      <c r="E138" s="1">
        <v>867807</v>
      </c>
      <c r="F138" s="2">
        <v>81206</v>
      </c>
    </row>
    <row r="139" spans="1:6" x14ac:dyDescent="0.25">
      <c r="A139">
        <v>2020</v>
      </c>
      <c r="B139" t="s">
        <v>56</v>
      </c>
      <c r="C139" t="s">
        <v>48</v>
      </c>
      <c r="D139" s="1">
        <v>4616</v>
      </c>
      <c r="E139" s="1">
        <v>135571</v>
      </c>
      <c r="F139" s="2">
        <v>61796</v>
      </c>
    </row>
    <row r="140" spans="1:6" x14ac:dyDescent="0.25">
      <c r="A140">
        <v>2020</v>
      </c>
      <c r="B140" t="s">
        <v>56</v>
      </c>
      <c r="C140" t="s">
        <v>49</v>
      </c>
      <c r="D140" s="1">
        <v>1107</v>
      </c>
      <c r="E140" s="1">
        <v>28176</v>
      </c>
      <c r="F140" s="2">
        <v>62352</v>
      </c>
    </row>
    <row r="141" spans="1:6" x14ac:dyDescent="0.25">
      <c r="A141">
        <v>2020</v>
      </c>
      <c r="B141" t="s">
        <v>56</v>
      </c>
      <c r="C141" t="s">
        <v>50</v>
      </c>
      <c r="D141" s="1">
        <v>7023</v>
      </c>
      <c r="E141" s="1">
        <v>232300</v>
      </c>
      <c r="F141" s="2">
        <v>63958</v>
      </c>
    </row>
    <row r="142" spans="1:6" x14ac:dyDescent="0.25">
      <c r="A142">
        <v>2020</v>
      </c>
      <c r="B142" t="s">
        <v>56</v>
      </c>
      <c r="C142" t="s">
        <v>51</v>
      </c>
      <c r="D142" s="1">
        <v>7882</v>
      </c>
      <c r="E142" s="1">
        <v>268553</v>
      </c>
      <c r="F142" s="2">
        <v>82000</v>
      </c>
    </row>
    <row r="143" spans="1:6" x14ac:dyDescent="0.25">
      <c r="A143">
        <v>2020</v>
      </c>
      <c r="B143" t="s">
        <v>56</v>
      </c>
      <c r="C143" t="s">
        <v>52</v>
      </c>
      <c r="D143" s="1">
        <v>1261</v>
      </c>
      <c r="E143" s="1">
        <v>44429</v>
      </c>
      <c r="F143" s="2">
        <v>62359</v>
      </c>
    </row>
    <row r="144" spans="1:6" x14ac:dyDescent="0.25">
      <c r="A144">
        <v>2020</v>
      </c>
      <c r="B144" t="s">
        <v>56</v>
      </c>
      <c r="C144" t="s">
        <v>53</v>
      </c>
      <c r="D144" s="1">
        <v>9214</v>
      </c>
      <c r="E144" s="1">
        <v>458262</v>
      </c>
      <c r="F144" s="2">
        <v>61039</v>
      </c>
    </row>
    <row r="145" spans="1:6" x14ac:dyDescent="0.25">
      <c r="A145">
        <v>2020</v>
      </c>
      <c r="B145" t="s">
        <v>56</v>
      </c>
      <c r="C145" t="s">
        <v>54</v>
      </c>
      <c r="D145">
        <v>620</v>
      </c>
      <c r="E145" s="1">
        <v>9580</v>
      </c>
      <c r="F145" s="2">
        <v>70308</v>
      </c>
    </row>
    <row r="146" spans="1:6" x14ac:dyDescent="0.25">
      <c r="A146">
        <v>2020</v>
      </c>
      <c r="B146" t="s">
        <v>57</v>
      </c>
      <c r="C146" t="s">
        <v>7</v>
      </c>
      <c r="D146" s="1">
        <v>32424</v>
      </c>
      <c r="E146" s="1">
        <v>372620</v>
      </c>
      <c r="F146" s="2">
        <v>45853</v>
      </c>
    </row>
    <row r="147" spans="1:6" x14ac:dyDescent="0.25">
      <c r="A147">
        <v>2020</v>
      </c>
      <c r="B147" t="s">
        <v>57</v>
      </c>
      <c r="C147" t="s">
        <v>8</v>
      </c>
      <c r="D147" s="1">
        <v>33859</v>
      </c>
      <c r="E147" s="1">
        <v>546143</v>
      </c>
      <c r="F147" s="2">
        <v>51498</v>
      </c>
    </row>
    <row r="148" spans="1:6" x14ac:dyDescent="0.25">
      <c r="A148">
        <v>2020</v>
      </c>
      <c r="B148" t="s">
        <v>57</v>
      </c>
      <c r="C148" t="s">
        <v>9</v>
      </c>
      <c r="D148" s="1">
        <v>21836</v>
      </c>
      <c r="E148" s="1">
        <v>244074</v>
      </c>
      <c r="F148" s="2">
        <v>45673</v>
      </c>
    </row>
    <row r="149" spans="1:6" x14ac:dyDescent="0.25">
      <c r="A149">
        <v>2020</v>
      </c>
      <c r="B149" t="s">
        <v>57</v>
      </c>
      <c r="C149" t="s">
        <v>10</v>
      </c>
      <c r="D149" s="1">
        <v>200632</v>
      </c>
      <c r="E149" s="1">
        <v>2888684</v>
      </c>
      <c r="F149" s="2">
        <v>58800</v>
      </c>
    </row>
    <row r="150" spans="1:6" x14ac:dyDescent="0.25">
      <c r="A150">
        <v>2020</v>
      </c>
      <c r="B150" t="s">
        <v>57</v>
      </c>
      <c r="C150" t="s">
        <v>11</v>
      </c>
      <c r="D150" s="1">
        <v>36421</v>
      </c>
      <c r="E150" s="1">
        <v>465887</v>
      </c>
      <c r="F150" s="2">
        <v>55719</v>
      </c>
    </row>
    <row r="151" spans="1:6" x14ac:dyDescent="0.25">
      <c r="A151">
        <v>2020</v>
      </c>
      <c r="B151" t="s">
        <v>57</v>
      </c>
      <c r="C151" t="s">
        <v>12</v>
      </c>
      <c r="D151" s="1">
        <v>24725</v>
      </c>
      <c r="E151" s="1">
        <v>276491</v>
      </c>
      <c r="F151" s="2">
        <v>55859</v>
      </c>
    </row>
    <row r="152" spans="1:6" x14ac:dyDescent="0.25">
      <c r="A152">
        <v>2020</v>
      </c>
      <c r="B152" t="s">
        <v>57</v>
      </c>
      <c r="C152" t="s">
        <v>13</v>
      </c>
      <c r="D152" s="1">
        <v>7050</v>
      </c>
      <c r="E152" s="1">
        <v>76267</v>
      </c>
      <c r="F152" s="2">
        <v>45667</v>
      </c>
    </row>
    <row r="153" spans="1:6" x14ac:dyDescent="0.25">
      <c r="A153">
        <v>2020</v>
      </c>
      <c r="B153" t="s">
        <v>57</v>
      </c>
      <c r="C153" t="s">
        <v>14</v>
      </c>
      <c r="D153" s="1">
        <v>142700</v>
      </c>
      <c r="E153" s="1">
        <v>1739110</v>
      </c>
      <c r="F153" s="2">
        <v>49391</v>
      </c>
    </row>
    <row r="154" spans="1:6" x14ac:dyDescent="0.25">
      <c r="A154">
        <v>2020</v>
      </c>
      <c r="B154" t="s">
        <v>57</v>
      </c>
      <c r="C154" t="s">
        <v>15</v>
      </c>
      <c r="D154" s="1">
        <v>64380</v>
      </c>
      <c r="E154" s="1">
        <v>913981</v>
      </c>
      <c r="F154" s="2">
        <v>52104</v>
      </c>
    </row>
    <row r="155" spans="1:6" x14ac:dyDescent="0.25">
      <c r="A155">
        <v>2020</v>
      </c>
      <c r="B155" t="s">
        <v>57</v>
      </c>
      <c r="C155" t="s">
        <v>16</v>
      </c>
      <c r="D155" s="1">
        <v>12742</v>
      </c>
      <c r="E155" s="1">
        <v>143264</v>
      </c>
      <c r="F155" s="2">
        <v>44610</v>
      </c>
    </row>
    <row r="156" spans="1:6" x14ac:dyDescent="0.25">
      <c r="A156">
        <v>2020</v>
      </c>
      <c r="B156" t="s">
        <v>57</v>
      </c>
      <c r="C156" t="s">
        <v>17</v>
      </c>
      <c r="D156" s="1">
        <v>78196</v>
      </c>
      <c r="E156" s="1">
        <v>1140749</v>
      </c>
      <c r="F156" s="2">
        <v>55780</v>
      </c>
    </row>
    <row r="157" spans="1:6" x14ac:dyDescent="0.25">
      <c r="A157">
        <v>2020</v>
      </c>
      <c r="B157" t="s">
        <v>57</v>
      </c>
      <c r="C157" t="s">
        <v>18</v>
      </c>
      <c r="D157" s="1">
        <v>40846</v>
      </c>
      <c r="E157" s="1">
        <v>583686</v>
      </c>
      <c r="F157" s="2">
        <v>45931</v>
      </c>
    </row>
    <row r="158" spans="1:6" x14ac:dyDescent="0.25">
      <c r="A158">
        <v>2020</v>
      </c>
      <c r="B158" t="s">
        <v>57</v>
      </c>
      <c r="C158" t="s">
        <v>19</v>
      </c>
      <c r="D158" s="1">
        <v>23479</v>
      </c>
      <c r="E158" s="1">
        <v>298376</v>
      </c>
      <c r="F158" s="2">
        <v>44146</v>
      </c>
    </row>
    <row r="159" spans="1:6" x14ac:dyDescent="0.25">
      <c r="A159">
        <v>2020</v>
      </c>
      <c r="B159" t="s">
        <v>57</v>
      </c>
      <c r="C159" t="s">
        <v>20</v>
      </c>
      <c r="D159" s="1">
        <v>19497</v>
      </c>
      <c r="E159" s="1">
        <v>255575</v>
      </c>
      <c r="F159" s="2">
        <v>46012</v>
      </c>
    </row>
    <row r="160" spans="1:6" x14ac:dyDescent="0.25">
      <c r="A160">
        <v>2020</v>
      </c>
      <c r="B160" t="s">
        <v>57</v>
      </c>
      <c r="C160" t="s">
        <v>21</v>
      </c>
      <c r="D160" s="1">
        <v>28266</v>
      </c>
      <c r="E160" s="1">
        <v>393361</v>
      </c>
      <c r="F160" s="2">
        <v>46839</v>
      </c>
    </row>
    <row r="161" spans="1:6" x14ac:dyDescent="0.25">
      <c r="A161">
        <v>2020</v>
      </c>
      <c r="B161" t="s">
        <v>57</v>
      </c>
      <c r="C161" t="s">
        <v>22</v>
      </c>
      <c r="D161" s="1">
        <v>31210</v>
      </c>
      <c r="E161" s="1">
        <v>358336</v>
      </c>
      <c r="F161" s="2">
        <v>46029</v>
      </c>
    </row>
    <row r="162" spans="1:6" x14ac:dyDescent="0.25">
      <c r="A162">
        <v>2020</v>
      </c>
      <c r="B162" t="s">
        <v>57</v>
      </c>
      <c r="C162" t="s">
        <v>23</v>
      </c>
      <c r="D162" s="1">
        <v>10546</v>
      </c>
      <c r="E162" s="1">
        <v>111483</v>
      </c>
      <c r="F162" s="2">
        <v>43084</v>
      </c>
    </row>
    <row r="163" spans="1:6" x14ac:dyDescent="0.25">
      <c r="A163">
        <v>2020</v>
      </c>
      <c r="B163" t="s">
        <v>57</v>
      </c>
      <c r="C163" t="s">
        <v>24</v>
      </c>
      <c r="D163" s="1">
        <v>31685</v>
      </c>
      <c r="E163" s="1">
        <v>441680</v>
      </c>
      <c r="F163" s="2">
        <v>50800</v>
      </c>
    </row>
    <row r="164" spans="1:6" x14ac:dyDescent="0.25">
      <c r="A164">
        <v>2020</v>
      </c>
      <c r="B164" t="s">
        <v>57</v>
      </c>
      <c r="C164" t="s">
        <v>25</v>
      </c>
      <c r="D164" s="1">
        <v>40751</v>
      </c>
      <c r="E164" s="1">
        <v>526726</v>
      </c>
      <c r="F164" s="2">
        <v>61082</v>
      </c>
    </row>
    <row r="165" spans="1:6" x14ac:dyDescent="0.25">
      <c r="A165">
        <v>2020</v>
      </c>
      <c r="B165" t="s">
        <v>57</v>
      </c>
      <c r="C165" t="s">
        <v>26</v>
      </c>
      <c r="D165" s="1">
        <v>55149</v>
      </c>
      <c r="E165" s="1">
        <v>745824</v>
      </c>
      <c r="F165" s="2">
        <v>51869</v>
      </c>
    </row>
    <row r="166" spans="1:6" x14ac:dyDescent="0.25">
      <c r="A166">
        <v>2020</v>
      </c>
      <c r="B166" t="s">
        <v>57</v>
      </c>
      <c r="C166" t="s">
        <v>27</v>
      </c>
      <c r="D166" s="1">
        <v>37255</v>
      </c>
      <c r="E166" s="1">
        <v>499190</v>
      </c>
      <c r="F166" s="2">
        <v>53843</v>
      </c>
    </row>
    <row r="167" spans="1:6" x14ac:dyDescent="0.25">
      <c r="A167">
        <v>2020</v>
      </c>
      <c r="B167" t="s">
        <v>57</v>
      </c>
      <c r="C167" t="s">
        <v>28</v>
      </c>
      <c r="D167" s="1">
        <v>19589</v>
      </c>
      <c r="E167" s="1">
        <v>226629</v>
      </c>
      <c r="F167" s="2">
        <v>40176</v>
      </c>
    </row>
    <row r="168" spans="1:6" x14ac:dyDescent="0.25">
      <c r="A168">
        <v>2020</v>
      </c>
      <c r="B168" t="s">
        <v>57</v>
      </c>
      <c r="C168" t="s">
        <v>29</v>
      </c>
      <c r="D168" s="1">
        <v>39646</v>
      </c>
      <c r="E168" s="1">
        <v>519916</v>
      </c>
      <c r="F168" s="2">
        <v>46520</v>
      </c>
    </row>
    <row r="169" spans="1:6" x14ac:dyDescent="0.25">
      <c r="A169">
        <v>2020</v>
      </c>
      <c r="B169" t="s">
        <v>57</v>
      </c>
      <c r="C169" t="s">
        <v>30</v>
      </c>
      <c r="D169" s="1">
        <v>9323</v>
      </c>
      <c r="E169" s="1">
        <v>89315</v>
      </c>
      <c r="F169" s="2">
        <v>43996</v>
      </c>
    </row>
    <row r="170" spans="1:6" x14ac:dyDescent="0.25">
      <c r="A170">
        <v>2020</v>
      </c>
      <c r="B170" t="s">
        <v>57</v>
      </c>
      <c r="C170" t="s">
        <v>31</v>
      </c>
      <c r="D170" s="1">
        <v>14748</v>
      </c>
      <c r="E170" s="1">
        <v>182745</v>
      </c>
      <c r="F170" s="2">
        <v>44095</v>
      </c>
    </row>
    <row r="171" spans="1:6" x14ac:dyDescent="0.25">
      <c r="A171">
        <v>2020</v>
      </c>
      <c r="B171" t="s">
        <v>57</v>
      </c>
      <c r="C171" t="s">
        <v>32</v>
      </c>
      <c r="D171" s="1">
        <v>15481</v>
      </c>
      <c r="E171" s="1">
        <v>252623</v>
      </c>
      <c r="F171" s="2">
        <v>48334</v>
      </c>
    </row>
    <row r="172" spans="1:6" x14ac:dyDescent="0.25">
      <c r="A172">
        <v>2020</v>
      </c>
      <c r="B172" t="s">
        <v>57</v>
      </c>
      <c r="C172" t="s">
        <v>33</v>
      </c>
      <c r="D172" s="1">
        <v>12460</v>
      </c>
      <c r="E172" s="1">
        <v>133196</v>
      </c>
      <c r="F172" s="2">
        <v>54425</v>
      </c>
    </row>
    <row r="173" spans="1:6" x14ac:dyDescent="0.25">
      <c r="A173">
        <v>2020</v>
      </c>
      <c r="B173" t="s">
        <v>57</v>
      </c>
      <c r="C173" t="s">
        <v>34</v>
      </c>
      <c r="D173" s="1">
        <v>54606</v>
      </c>
      <c r="E173" s="1">
        <v>820259</v>
      </c>
      <c r="F173" s="2">
        <v>58675</v>
      </c>
    </row>
    <row r="174" spans="1:6" x14ac:dyDescent="0.25">
      <c r="A174">
        <v>2020</v>
      </c>
      <c r="B174" t="s">
        <v>57</v>
      </c>
      <c r="C174" t="s">
        <v>35</v>
      </c>
      <c r="D174" s="1">
        <v>10949</v>
      </c>
      <c r="E174" s="1">
        <v>130261</v>
      </c>
      <c r="F174" s="2">
        <v>41086</v>
      </c>
    </row>
    <row r="175" spans="1:6" x14ac:dyDescent="0.25">
      <c r="A175">
        <v>2020</v>
      </c>
      <c r="B175" t="s">
        <v>57</v>
      </c>
      <c r="C175" t="s">
        <v>36</v>
      </c>
      <c r="D175" s="1">
        <v>118946</v>
      </c>
      <c r="E175" s="1">
        <v>1366746</v>
      </c>
      <c r="F175" s="2">
        <v>57939</v>
      </c>
    </row>
    <row r="176" spans="1:6" x14ac:dyDescent="0.25">
      <c r="A176">
        <v>2020</v>
      </c>
      <c r="B176" t="s">
        <v>57</v>
      </c>
      <c r="C176" t="s">
        <v>37</v>
      </c>
      <c r="D176" s="1">
        <v>63455</v>
      </c>
      <c r="E176" s="1">
        <v>844765</v>
      </c>
      <c r="F176" s="2">
        <v>47171</v>
      </c>
    </row>
    <row r="177" spans="1:6" x14ac:dyDescent="0.25">
      <c r="A177">
        <v>2020</v>
      </c>
      <c r="B177" t="s">
        <v>57</v>
      </c>
      <c r="C177" t="s">
        <v>38</v>
      </c>
      <c r="D177" s="1">
        <v>7745</v>
      </c>
      <c r="E177" s="1">
        <v>86570</v>
      </c>
      <c r="F177" s="2">
        <v>52657</v>
      </c>
    </row>
    <row r="178" spans="1:6" x14ac:dyDescent="0.25">
      <c r="A178">
        <v>2020</v>
      </c>
      <c r="B178" t="s">
        <v>57</v>
      </c>
      <c r="C178" t="s">
        <v>39</v>
      </c>
      <c r="D178" s="1">
        <v>68987</v>
      </c>
      <c r="E178" s="1">
        <v>998325</v>
      </c>
      <c r="F178" s="2">
        <v>48088</v>
      </c>
    </row>
    <row r="179" spans="1:6" x14ac:dyDescent="0.25">
      <c r="A179">
        <v>2020</v>
      </c>
      <c r="B179" t="s">
        <v>57</v>
      </c>
      <c r="C179" t="s">
        <v>40</v>
      </c>
      <c r="D179" s="1">
        <v>23912</v>
      </c>
      <c r="E179" s="1">
        <v>301828</v>
      </c>
      <c r="F179" s="2">
        <v>43388</v>
      </c>
    </row>
    <row r="180" spans="1:6" x14ac:dyDescent="0.25">
      <c r="A180">
        <v>2020</v>
      </c>
      <c r="B180" t="s">
        <v>57</v>
      </c>
      <c r="C180" t="s">
        <v>41</v>
      </c>
      <c r="D180" s="1">
        <v>26241</v>
      </c>
      <c r="E180" s="1">
        <v>346783</v>
      </c>
      <c r="F180" s="2">
        <v>49251</v>
      </c>
    </row>
    <row r="181" spans="1:6" x14ac:dyDescent="0.25">
      <c r="A181">
        <v>2020</v>
      </c>
      <c r="B181" t="s">
        <v>57</v>
      </c>
      <c r="C181" t="s">
        <v>42</v>
      </c>
      <c r="D181" s="1">
        <v>73985</v>
      </c>
      <c r="E181" s="1">
        <v>1054388</v>
      </c>
      <c r="F181" s="2">
        <v>49535</v>
      </c>
    </row>
    <row r="182" spans="1:6" x14ac:dyDescent="0.25">
      <c r="A182">
        <v>2020</v>
      </c>
      <c r="B182" t="s">
        <v>57</v>
      </c>
      <c r="C182" t="s">
        <v>43</v>
      </c>
      <c r="D182" s="1">
        <v>7816</v>
      </c>
      <c r="E182" s="1">
        <v>70764</v>
      </c>
      <c r="F182" s="2">
        <v>49493</v>
      </c>
    </row>
    <row r="183" spans="1:6" x14ac:dyDescent="0.25">
      <c r="A183">
        <v>2020</v>
      </c>
      <c r="B183" t="s">
        <v>57</v>
      </c>
      <c r="C183" t="s">
        <v>44</v>
      </c>
      <c r="D183" s="1">
        <v>31674</v>
      </c>
      <c r="E183" s="1">
        <v>400537</v>
      </c>
      <c r="F183" s="2">
        <v>43717</v>
      </c>
    </row>
    <row r="184" spans="1:6" x14ac:dyDescent="0.25">
      <c r="A184">
        <v>2020</v>
      </c>
      <c r="B184" t="s">
        <v>57</v>
      </c>
      <c r="C184" t="s">
        <v>45</v>
      </c>
      <c r="D184" s="1">
        <v>8068</v>
      </c>
      <c r="E184" s="1">
        <v>83179</v>
      </c>
      <c r="F184" s="2">
        <v>44162</v>
      </c>
    </row>
    <row r="185" spans="1:6" x14ac:dyDescent="0.25">
      <c r="A185">
        <v>2020</v>
      </c>
      <c r="B185" t="s">
        <v>57</v>
      </c>
      <c r="C185" t="s">
        <v>46</v>
      </c>
      <c r="D185" s="1">
        <v>40806</v>
      </c>
      <c r="E185" s="1">
        <v>627005</v>
      </c>
      <c r="F185" s="2">
        <v>50111</v>
      </c>
    </row>
    <row r="186" spans="1:6" x14ac:dyDescent="0.25">
      <c r="A186">
        <v>2020</v>
      </c>
      <c r="B186" t="s">
        <v>57</v>
      </c>
      <c r="C186" t="s">
        <v>47</v>
      </c>
      <c r="D186" s="1">
        <v>152438</v>
      </c>
      <c r="E186" s="1">
        <v>2453267</v>
      </c>
      <c r="F186" s="2">
        <v>56485</v>
      </c>
    </row>
    <row r="187" spans="1:6" x14ac:dyDescent="0.25">
      <c r="A187">
        <v>2020</v>
      </c>
      <c r="B187" t="s">
        <v>57</v>
      </c>
      <c r="C187" t="s">
        <v>48</v>
      </c>
      <c r="D187" s="1">
        <v>20535</v>
      </c>
      <c r="E187" s="1">
        <v>288623</v>
      </c>
      <c r="F187" s="2">
        <v>49353</v>
      </c>
    </row>
    <row r="188" spans="1:6" x14ac:dyDescent="0.25">
      <c r="A188">
        <v>2020</v>
      </c>
      <c r="B188" t="s">
        <v>57</v>
      </c>
      <c r="C188" t="s">
        <v>49</v>
      </c>
      <c r="D188" s="1">
        <v>5003</v>
      </c>
      <c r="E188" s="1">
        <v>49851</v>
      </c>
      <c r="F188" s="2">
        <v>45701</v>
      </c>
    </row>
    <row r="189" spans="1:6" x14ac:dyDescent="0.25">
      <c r="A189">
        <v>2020</v>
      </c>
      <c r="B189" t="s">
        <v>57</v>
      </c>
      <c r="C189" t="s">
        <v>50</v>
      </c>
      <c r="D189" s="1">
        <v>42564</v>
      </c>
      <c r="E189" s="1">
        <v>627729</v>
      </c>
      <c r="F189" s="2">
        <v>48371</v>
      </c>
    </row>
    <row r="190" spans="1:6" x14ac:dyDescent="0.25">
      <c r="A190">
        <v>2020</v>
      </c>
      <c r="B190" t="s">
        <v>57</v>
      </c>
      <c r="C190" t="s">
        <v>51</v>
      </c>
      <c r="D190" s="1">
        <v>38688</v>
      </c>
      <c r="E190" s="1">
        <v>615415</v>
      </c>
      <c r="F190" s="2">
        <v>74160</v>
      </c>
    </row>
    <row r="191" spans="1:6" x14ac:dyDescent="0.25">
      <c r="A191">
        <v>2020</v>
      </c>
      <c r="B191" t="s">
        <v>57</v>
      </c>
      <c r="C191" t="s">
        <v>52</v>
      </c>
      <c r="D191" s="1">
        <v>10611</v>
      </c>
      <c r="E191" s="1">
        <v>118677</v>
      </c>
      <c r="F191" s="2">
        <v>42085</v>
      </c>
    </row>
    <row r="192" spans="1:6" x14ac:dyDescent="0.25">
      <c r="A192">
        <v>2020</v>
      </c>
      <c r="B192" t="s">
        <v>57</v>
      </c>
      <c r="C192" t="s">
        <v>53</v>
      </c>
      <c r="D192" s="1">
        <v>35812</v>
      </c>
      <c r="E192" s="1">
        <v>517930</v>
      </c>
      <c r="F192" s="2">
        <v>45165</v>
      </c>
    </row>
    <row r="193" spans="1:6" x14ac:dyDescent="0.25">
      <c r="A193">
        <v>2020</v>
      </c>
      <c r="B193" t="s">
        <v>57</v>
      </c>
      <c r="C193" t="s">
        <v>54</v>
      </c>
      <c r="D193" s="1">
        <v>4840</v>
      </c>
      <c r="E193" s="1">
        <v>48509</v>
      </c>
      <c r="F193" s="2">
        <v>44879</v>
      </c>
    </row>
    <row r="194" spans="1:6" x14ac:dyDescent="0.25">
      <c r="A194">
        <v>2020</v>
      </c>
      <c r="B194" t="s">
        <v>58</v>
      </c>
      <c r="C194" t="s">
        <v>7</v>
      </c>
      <c r="D194" s="1">
        <v>2566</v>
      </c>
      <c r="E194" s="1">
        <v>19310</v>
      </c>
      <c r="F194" s="2">
        <v>69393</v>
      </c>
    </row>
    <row r="195" spans="1:6" x14ac:dyDescent="0.25">
      <c r="A195">
        <v>2020</v>
      </c>
      <c r="B195" t="s">
        <v>58</v>
      </c>
      <c r="C195" t="s">
        <v>8</v>
      </c>
      <c r="D195" s="1">
        <v>4017</v>
      </c>
      <c r="E195" s="1">
        <v>45513</v>
      </c>
      <c r="F195" s="2">
        <v>90871</v>
      </c>
    </row>
    <row r="196" spans="1:6" x14ac:dyDescent="0.25">
      <c r="A196">
        <v>2020</v>
      </c>
      <c r="B196" t="s">
        <v>58</v>
      </c>
      <c r="C196" t="s">
        <v>9</v>
      </c>
      <c r="D196" s="1">
        <v>1536</v>
      </c>
      <c r="E196" s="1">
        <v>11509</v>
      </c>
      <c r="F196" s="2">
        <v>69820</v>
      </c>
    </row>
    <row r="197" spans="1:6" x14ac:dyDescent="0.25">
      <c r="A197">
        <v>2020</v>
      </c>
      <c r="B197" t="s">
        <v>58</v>
      </c>
      <c r="C197" t="s">
        <v>10</v>
      </c>
      <c r="D197" s="1">
        <v>29491</v>
      </c>
      <c r="E197" s="1">
        <v>527549</v>
      </c>
      <c r="F197" s="2">
        <v>217892</v>
      </c>
    </row>
    <row r="198" spans="1:6" x14ac:dyDescent="0.25">
      <c r="A198">
        <v>2020</v>
      </c>
      <c r="B198" t="s">
        <v>58</v>
      </c>
      <c r="C198" t="s">
        <v>11</v>
      </c>
      <c r="D198" s="1">
        <v>4548</v>
      </c>
      <c r="E198" s="1">
        <v>74867</v>
      </c>
      <c r="F198" s="2">
        <v>123495</v>
      </c>
    </row>
    <row r="199" spans="1:6" x14ac:dyDescent="0.25">
      <c r="A199">
        <v>2020</v>
      </c>
      <c r="B199" t="s">
        <v>58</v>
      </c>
      <c r="C199" t="s">
        <v>12</v>
      </c>
      <c r="D199" s="1">
        <v>2880</v>
      </c>
      <c r="E199" s="1">
        <v>29237</v>
      </c>
      <c r="F199" s="2">
        <v>138917</v>
      </c>
    </row>
    <row r="200" spans="1:6" x14ac:dyDescent="0.25">
      <c r="A200">
        <v>2020</v>
      </c>
      <c r="B200" t="s">
        <v>58</v>
      </c>
      <c r="C200" t="s">
        <v>13</v>
      </c>
      <c r="D200">
        <v>549</v>
      </c>
      <c r="E200" s="1">
        <v>3622</v>
      </c>
      <c r="F200" s="2">
        <v>78966</v>
      </c>
    </row>
    <row r="201" spans="1:6" x14ac:dyDescent="0.25">
      <c r="A201">
        <v>2020</v>
      </c>
      <c r="B201" t="s">
        <v>58</v>
      </c>
      <c r="C201" t="s">
        <v>14</v>
      </c>
      <c r="D201" s="1">
        <v>12659</v>
      </c>
      <c r="E201" s="1">
        <v>130298</v>
      </c>
      <c r="F201" s="2">
        <v>93350</v>
      </c>
    </row>
    <row r="202" spans="1:6" x14ac:dyDescent="0.25">
      <c r="A202">
        <v>2020</v>
      </c>
      <c r="B202" t="s">
        <v>58</v>
      </c>
      <c r="C202" t="s">
        <v>15</v>
      </c>
      <c r="D202" s="1">
        <v>6010</v>
      </c>
      <c r="E202" s="1">
        <v>109190</v>
      </c>
      <c r="F202" s="2">
        <v>108735</v>
      </c>
    </row>
    <row r="203" spans="1:6" x14ac:dyDescent="0.25">
      <c r="A203">
        <v>2020</v>
      </c>
      <c r="B203" t="s">
        <v>58</v>
      </c>
      <c r="C203" t="s">
        <v>16</v>
      </c>
      <c r="D203" s="1">
        <v>1385</v>
      </c>
      <c r="E203" s="1">
        <v>7346</v>
      </c>
      <c r="F203" s="2">
        <v>64408</v>
      </c>
    </row>
    <row r="204" spans="1:6" x14ac:dyDescent="0.25">
      <c r="A204">
        <v>2020</v>
      </c>
      <c r="B204" t="s">
        <v>58</v>
      </c>
      <c r="C204" t="s">
        <v>17</v>
      </c>
      <c r="D204" s="1">
        <v>7162</v>
      </c>
      <c r="E204" s="1">
        <v>87520</v>
      </c>
      <c r="F204" s="2">
        <v>110059</v>
      </c>
    </row>
    <row r="205" spans="1:6" x14ac:dyDescent="0.25">
      <c r="A205">
        <v>2020</v>
      </c>
      <c r="B205" t="s">
        <v>58</v>
      </c>
      <c r="C205" t="s">
        <v>18</v>
      </c>
      <c r="D205" s="1">
        <v>2521</v>
      </c>
      <c r="E205" s="1">
        <v>26075</v>
      </c>
      <c r="F205" s="2">
        <v>67191</v>
      </c>
    </row>
    <row r="206" spans="1:6" x14ac:dyDescent="0.25">
      <c r="A206">
        <v>2020</v>
      </c>
      <c r="B206" t="s">
        <v>58</v>
      </c>
      <c r="C206" t="s">
        <v>19</v>
      </c>
      <c r="D206" s="1">
        <v>1811</v>
      </c>
      <c r="E206" s="1">
        <v>19135</v>
      </c>
      <c r="F206" s="2">
        <v>66858</v>
      </c>
    </row>
    <row r="207" spans="1:6" x14ac:dyDescent="0.25">
      <c r="A207">
        <v>2020</v>
      </c>
      <c r="B207" t="s">
        <v>58</v>
      </c>
      <c r="C207" t="s">
        <v>20</v>
      </c>
      <c r="D207" s="1">
        <v>1561</v>
      </c>
      <c r="E207" s="1">
        <v>16734</v>
      </c>
      <c r="F207" s="2">
        <v>73749</v>
      </c>
    </row>
    <row r="208" spans="1:6" x14ac:dyDescent="0.25">
      <c r="A208">
        <v>2020</v>
      </c>
      <c r="B208" t="s">
        <v>58</v>
      </c>
      <c r="C208" t="s">
        <v>21</v>
      </c>
      <c r="D208" s="1">
        <v>2111</v>
      </c>
      <c r="E208" s="1">
        <v>20268</v>
      </c>
      <c r="F208" s="2">
        <v>63462</v>
      </c>
    </row>
    <row r="209" spans="1:6" x14ac:dyDescent="0.25">
      <c r="A209">
        <v>2020</v>
      </c>
      <c r="B209" t="s">
        <v>58</v>
      </c>
      <c r="C209" t="s">
        <v>22</v>
      </c>
      <c r="D209" s="1">
        <v>1935</v>
      </c>
      <c r="E209" s="1">
        <v>18712</v>
      </c>
      <c r="F209" s="2">
        <v>65700</v>
      </c>
    </row>
    <row r="210" spans="1:6" x14ac:dyDescent="0.25">
      <c r="A210">
        <v>2020</v>
      </c>
      <c r="B210" t="s">
        <v>58</v>
      </c>
      <c r="C210" t="s">
        <v>23</v>
      </c>
      <c r="D210">
        <v>916</v>
      </c>
      <c r="E210" s="1">
        <v>6415</v>
      </c>
      <c r="F210" s="2">
        <v>64265</v>
      </c>
    </row>
    <row r="211" spans="1:6" x14ac:dyDescent="0.25">
      <c r="A211">
        <v>2020</v>
      </c>
      <c r="B211" t="s">
        <v>58</v>
      </c>
      <c r="C211" t="s">
        <v>24</v>
      </c>
      <c r="D211" s="1">
        <v>2855</v>
      </c>
      <c r="E211" s="1">
        <v>33029</v>
      </c>
      <c r="F211" s="2">
        <v>110569</v>
      </c>
    </row>
    <row r="212" spans="1:6" x14ac:dyDescent="0.25">
      <c r="A212">
        <v>2020</v>
      </c>
      <c r="B212" t="s">
        <v>58</v>
      </c>
      <c r="C212" t="s">
        <v>25</v>
      </c>
      <c r="D212" s="1">
        <v>6073</v>
      </c>
      <c r="E212" s="1">
        <v>89231</v>
      </c>
      <c r="F212" s="2">
        <v>146746</v>
      </c>
    </row>
    <row r="213" spans="1:6" x14ac:dyDescent="0.25">
      <c r="A213">
        <v>2020</v>
      </c>
      <c r="B213" t="s">
        <v>58</v>
      </c>
      <c r="C213" t="s">
        <v>26</v>
      </c>
      <c r="D213" s="1">
        <v>7671</v>
      </c>
      <c r="E213" s="1">
        <v>50511</v>
      </c>
      <c r="F213" s="2">
        <v>88745</v>
      </c>
    </row>
    <row r="214" spans="1:6" x14ac:dyDescent="0.25">
      <c r="A214">
        <v>2020</v>
      </c>
      <c r="B214" t="s">
        <v>58</v>
      </c>
      <c r="C214" t="s">
        <v>27</v>
      </c>
      <c r="D214" s="1">
        <v>4304</v>
      </c>
      <c r="E214" s="1">
        <v>43145</v>
      </c>
      <c r="F214" s="2">
        <v>92292</v>
      </c>
    </row>
    <row r="215" spans="1:6" x14ac:dyDescent="0.25">
      <c r="A215">
        <v>2020</v>
      </c>
      <c r="B215" t="s">
        <v>58</v>
      </c>
      <c r="C215" t="s">
        <v>28</v>
      </c>
      <c r="D215">
        <v>964</v>
      </c>
      <c r="E215" s="1">
        <v>9629</v>
      </c>
      <c r="F215" s="2">
        <v>54301</v>
      </c>
    </row>
    <row r="216" spans="1:6" x14ac:dyDescent="0.25">
      <c r="A216">
        <v>2020</v>
      </c>
      <c r="B216" t="s">
        <v>58</v>
      </c>
      <c r="C216" t="s">
        <v>29</v>
      </c>
      <c r="D216" s="1">
        <v>3562</v>
      </c>
      <c r="E216" s="1">
        <v>43675</v>
      </c>
      <c r="F216" s="2">
        <v>89327</v>
      </c>
    </row>
    <row r="217" spans="1:6" x14ac:dyDescent="0.25">
      <c r="A217">
        <v>2020</v>
      </c>
      <c r="B217" t="s">
        <v>58</v>
      </c>
      <c r="C217" t="s">
        <v>30</v>
      </c>
      <c r="D217">
        <v>856</v>
      </c>
      <c r="E217" s="1">
        <v>5797</v>
      </c>
      <c r="F217" s="2">
        <v>65673</v>
      </c>
    </row>
    <row r="218" spans="1:6" x14ac:dyDescent="0.25">
      <c r="A218">
        <v>2020</v>
      </c>
      <c r="B218" t="s">
        <v>58</v>
      </c>
      <c r="C218" t="s">
        <v>31</v>
      </c>
      <c r="D218" s="1">
        <v>1071</v>
      </c>
      <c r="E218" s="1">
        <v>16165</v>
      </c>
      <c r="F218" s="2">
        <v>76361</v>
      </c>
    </row>
    <row r="219" spans="1:6" x14ac:dyDescent="0.25">
      <c r="A219">
        <v>2020</v>
      </c>
      <c r="B219" t="s">
        <v>58</v>
      </c>
      <c r="C219" t="s">
        <v>32</v>
      </c>
      <c r="D219" s="1">
        <v>1609</v>
      </c>
      <c r="E219" s="1">
        <v>13306</v>
      </c>
      <c r="F219" s="2">
        <v>88353</v>
      </c>
    </row>
    <row r="220" spans="1:6" x14ac:dyDescent="0.25">
      <c r="A220">
        <v>2020</v>
      </c>
      <c r="B220" t="s">
        <v>58</v>
      </c>
      <c r="C220" t="s">
        <v>33</v>
      </c>
      <c r="D220" s="1">
        <v>1168</v>
      </c>
      <c r="E220" s="1">
        <v>11735</v>
      </c>
      <c r="F220" s="2">
        <v>107194</v>
      </c>
    </row>
    <row r="221" spans="1:6" x14ac:dyDescent="0.25">
      <c r="A221">
        <v>2020</v>
      </c>
      <c r="B221" t="s">
        <v>58</v>
      </c>
      <c r="C221" t="s">
        <v>34</v>
      </c>
      <c r="D221" s="1">
        <v>3965</v>
      </c>
      <c r="E221" s="1">
        <v>67885</v>
      </c>
      <c r="F221" s="2">
        <v>130541</v>
      </c>
    </row>
    <row r="222" spans="1:6" x14ac:dyDescent="0.25">
      <c r="A222">
        <v>2020</v>
      </c>
      <c r="B222" t="s">
        <v>58</v>
      </c>
      <c r="C222" t="s">
        <v>35</v>
      </c>
      <c r="D222" s="1">
        <v>1108</v>
      </c>
      <c r="E222" s="1">
        <v>9076</v>
      </c>
      <c r="F222" s="2">
        <v>62393</v>
      </c>
    </row>
    <row r="223" spans="1:6" x14ac:dyDescent="0.25">
      <c r="A223">
        <v>2020</v>
      </c>
      <c r="B223" t="s">
        <v>58</v>
      </c>
      <c r="C223" t="s">
        <v>36</v>
      </c>
      <c r="D223" s="1">
        <v>14380</v>
      </c>
      <c r="E223" s="1">
        <v>267749</v>
      </c>
      <c r="F223" s="2">
        <v>154357</v>
      </c>
    </row>
    <row r="224" spans="1:6" x14ac:dyDescent="0.25">
      <c r="A224">
        <v>2020</v>
      </c>
      <c r="B224" t="s">
        <v>58</v>
      </c>
      <c r="C224" t="s">
        <v>37</v>
      </c>
      <c r="D224" s="1">
        <v>6302</v>
      </c>
      <c r="E224" s="1">
        <v>73440</v>
      </c>
      <c r="F224" s="2">
        <v>96207</v>
      </c>
    </row>
    <row r="225" spans="1:6" x14ac:dyDescent="0.25">
      <c r="A225">
        <v>2020</v>
      </c>
      <c r="B225" t="s">
        <v>58</v>
      </c>
      <c r="C225" t="s">
        <v>38</v>
      </c>
      <c r="D225">
        <v>417</v>
      </c>
      <c r="E225" s="1">
        <v>5780</v>
      </c>
      <c r="F225" s="2">
        <v>79624</v>
      </c>
    </row>
    <row r="226" spans="1:6" x14ac:dyDescent="0.25">
      <c r="A226">
        <v>2020</v>
      </c>
      <c r="B226" t="s">
        <v>58</v>
      </c>
      <c r="C226" t="s">
        <v>39</v>
      </c>
      <c r="D226" s="1">
        <v>5303</v>
      </c>
      <c r="E226" s="1">
        <v>63865</v>
      </c>
      <c r="F226" s="2">
        <v>80052</v>
      </c>
    </row>
    <row r="227" spans="1:6" x14ac:dyDescent="0.25">
      <c r="A227">
        <v>2020</v>
      </c>
      <c r="B227" t="s">
        <v>58</v>
      </c>
      <c r="C227" t="s">
        <v>40</v>
      </c>
      <c r="D227" s="1">
        <v>1572</v>
      </c>
      <c r="E227" s="1">
        <v>18256</v>
      </c>
      <c r="F227" s="2">
        <v>63710</v>
      </c>
    </row>
    <row r="228" spans="1:6" x14ac:dyDescent="0.25">
      <c r="A228">
        <v>2020</v>
      </c>
      <c r="B228" t="s">
        <v>58</v>
      </c>
      <c r="C228" t="s">
        <v>41</v>
      </c>
      <c r="D228" s="1">
        <v>4605</v>
      </c>
      <c r="E228" s="1">
        <v>33218</v>
      </c>
      <c r="F228" s="2">
        <v>101737</v>
      </c>
    </row>
    <row r="229" spans="1:6" x14ac:dyDescent="0.25">
      <c r="A229">
        <v>2020</v>
      </c>
      <c r="B229" t="s">
        <v>58</v>
      </c>
      <c r="C229" t="s">
        <v>42</v>
      </c>
      <c r="D229" s="1">
        <v>5891</v>
      </c>
      <c r="E229" s="1">
        <v>82872</v>
      </c>
      <c r="F229" s="2">
        <v>107388</v>
      </c>
    </row>
    <row r="230" spans="1:6" x14ac:dyDescent="0.25">
      <c r="A230">
        <v>2020</v>
      </c>
      <c r="B230" t="s">
        <v>58</v>
      </c>
      <c r="C230" t="s">
        <v>43</v>
      </c>
      <c r="D230">
        <v>762</v>
      </c>
      <c r="E230" s="1">
        <v>5243</v>
      </c>
      <c r="F230" s="2">
        <v>87286</v>
      </c>
    </row>
    <row r="231" spans="1:6" x14ac:dyDescent="0.25">
      <c r="A231">
        <v>2020</v>
      </c>
      <c r="B231" t="s">
        <v>58</v>
      </c>
      <c r="C231" t="s">
        <v>44</v>
      </c>
      <c r="D231" s="1">
        <v>3216</v>
      </c>
      <c r="E231" s="1">
        <v>24744</v>
      </c>
      <c r="F231" s="2">
        <v>73562</v>
      </c>
    </row>
    <row r="232" spans="1:6" x14ac:dyDescent="0.25">
      <c r="A232">
        <v>2020</v>
      </c>
      <c r="B232" t="s">
        <v>58</v>
      </c>
      <c r="C232" t="s">
        <v>45</v>
      </c>
      <c r="D232">
        <v>606</v>
      </c>
      <c r="E232" s="1">
        <v>5074</v>
      </c>
      <c r="F232" s="2">
        <v>58069</v>
      </c>
    </row>
    <row r="233" spans="1:6" x14ac:dyDescent="0.25">
      <c r="A233">
        <v>2020</v>
      </c>
      <c r="B233" t="s">
        <v>58</v>
      </c>
      <c r="C233" t="s">
        <v>46</v>
      </c>
      <c r="D233" s="1">
        <v>4525</v>
      </c>
      <c r="E233" s="1">
        <v>42929</v>
      </c>
      <c r="F233" s="2">
        <v>81293</v>
      </c>
    </row>
    <row r="234" spans="1:6" x14ac:dyDescent="0.25">
      <c r="A234">
        <v>2020</v>
      </c>
      <c r="B234" t="s">
        <v>58</v>
      </c>
      <c r="C234" t="s">
        <v>47</v>
      </c>
      <c r="D234" s="1">
        <v>11822</v>
      </c>
      <c r="E234" s="1">
        <v>198521</v>
      </c>
      <c r="F234" s="2">
        <v>102835</v>
      </c>
    </row>
    <row r="235" spans="1:6" x14ac:dyDescent="0.25">
      <c r="A235">
        <v>2020</v>
      </c>
      <c r="B235" t="s">
        <v>58</v>
      </c>
      <c r="C235" t="s">
        <v>48</v>
      </c>
      <c r="D235" s="1">
        <v>3177</v>
      </c>
      <c r="E235" s="1">
        <v>37222</v>
      </c>
      <c r="F235" s="2">
        <v>96974</v>
      </c>
    </row>
    <row r="236" spans="1:6" x14ac:dyDescent="0.25">
      <c r="A236">
        <v>2020</v>
      </c>
      <c r="B236" t="s">
        <v>58</v>
      </c>
      <c r="C236" t="s">
        <v>49</v>
      </c>
      <c r="D236">
        <v>584</v>
      </c>
      <c r="E236" s="1">
        <v>3961</v>
      </c>
      <c r="F236" s="2">
        <v>68605</v>
      </c>
    </row>
    <row r="237" spans="1:6" x14ac:dyDescent="0.25">
      <c r="A237">
        <v>2020</v>
      </c>
      <c r="B237" t="s">
        <v>58</v>
      </c>
      <c r="C237" t="s">
        <v>50</v>
      </c>
      <c r="D237" s="1">
        <v>4875</v>
      </c>
      <c r="E237" s="1">
        <v>64840</v>
      </c>
      <c r="F237" s="2">
        <v>117848</v>
      </c>
    </row>
    <row r="238" spans="1:6" x14ac:dyDescent="0.25">
      <c r="A238">
        <v>2020</v>
      </c>
      <c r="B238" t="s">
        <v>58</v>
      </c>
      <c r="C238" t="s">
        <v>51</v>
      </c>
      <c r="D238" s="1">
        <v>5419</v>
      </c>
      <c r="E238" s="1">
        <v>148556</v>
      </c>
      <c r="F238" s="2">
        <v>242273</v>
      </c>
    </row>
    <row r="239" spans="1:6" x14ac:dyDescent="0.25">
      <c r="A239">
        <v>2020</v>
      </c>
      <c r="B239" t="s">
        <v>58</v>
      </c>
      <c r="C239" t="s">
        <v>52</v>
      </c>
      <c r="D239">
        <v>825</v>
      </c>
      <c r="E239" s="1">
        <v>7215</v>
      </c>
      <c r="F239" s="2">
        <v>58063</v>
      </c>
    </row>
    <row r="240" spans="1:6" x14ac:dyDescent="0.25">
      <c r="A240">
        <v>2020</v>
      </c>
      <c r="B240" t="s">
        <v>58</v>
      </c>
      <c r="C240" t="s">
        <v>53</v>
      </c>
      <c r="D240" s="1">
        <v>2400</v>
      </c>
      <c r="E240" s="1">
        <v>44846</v>
      </c>
      <c r="F240" s="2">
        <v>88336</v>
      </c>
    </row>
    <row r="241" spans="1:6" x14ac:dyDescent="0.25">
      <c r="A241">
        <v>2020</v>
      </c>
      <c r="B241" t="s">
        <v>58</v>
      </c>
      <c r="C241" t="s">
        <v>54</v>
      </c>
      <c r="D241">
        <v>428</v>
      </c>
      <c r="E241" s="1">
        <v>3000</v>
      </c>
      <c r="F241" s="2">
        <v>54299</v>
      </c>
    </row>
    <row r="242" spans="1:6" x14ac:dyDescent="0.25">
      <c r="A242">
        <v>2020</v>
      </c>
      <c r="B242" t="s">
        <v>59</v>
      </c>
      <c r="C242" t="s">
        <v>7</v>
      </c>
      <c r="D242" s="1">
        <v>13880</v>
      </c>
      <c r="E242" s="1">
        <v>94715</v>
      </c>
      <c r="F242" s="2">
        <v>75982</v>
      </c>
    </row>
    <row r="243" spans="1:6" x14ac:dyDescent="0.25">
      <c r="A243">
        <v>2020</v>
      </c>
      <c r="B243" t="s">
        <v>59</v>
      </c>
      <c r="C243" t="s">
        <v>8</v>
      </c>
      <c r="D243" s="1">
        <v>20707</v>
      </c>
      <c r="E243" s="1">
        <v>225922</v>
      </c>
      <c r="F243" s="2">
        <v>82956</v>
      </c>
    </row>
    <row r="244" spans="1:6" x14ac:dyDescent="0.25">
      <c r="A244">
        <v>2020</v>
      </c>
      <c r="B244" t="s">
        <v>59</v>
      </c>
      <c r="C244" t="s">
        <v>9</v>
      </c>
      <c r="D244" s="1">
        <v>8906</v>
      </c>
      <c r="E244" s="1">
        <v>51950</v>
      </c>
      <c r="F244" s="2">
        <v>65321</v>
      </c>
    </row>
    <row r="245" spans="1:6" x14ac:dyDescent="0.25">
      <c r="A245">
        <v>2020</v>
      </c>
      <c r="B245" t="s">
        <v>59</v>
      </c>
      <c r="C245" t="s">
        <v>10</v>
      </c>
      <c r="D245" s="1">
        <v>112775</v>
      </c>
      <c r="E245" s="1">
        <v>817007</v>
      </c>
      <c r="F245" s="2">
        <v>124107</v>
      </c>
    </row>
    <row r="246" spans="1:6" x14ac:dyDescent="0.25">
      <c r="A246">
        <v>2020</v>
      </c>
      <c r="B246" t="s">
        <v>59</v>
      </c>
      <c r="C246" t="s">
        <v>11</v>
      </c>
      <c r="D246" s="1">
        <v>25139</v>
      </c>
      <c r="E246" s="1">
        <v>165271</v>
      </c>
      <c r="F246" s="2">
        <v>97276</v>
      </c>
    </row>
    <row r="247" spans="1:6" x14ac:dyDescent="0.25">
      <c r="A247">
        <v>2020</v>
      </c>
      <c r="B247" t="s">
        <v>59</v>
      </c>
      <c r="C247" t="s">
        <v>12</v>
      </c>
      <c r="D247" s="1">
        <v>11223</v>
      </c>
      <c r="E247" s="1">
        <v>118168</v>
      </c>
      <c r="F247" s="2">
        <v>165086</v>
      </c>
    </row>
    <row r="248" spans="1:6" x14ac:dyDescent="0.25">
      <c r="A248">
        <v>2020</v>
      </c>
      <c r="B248" t="s">
        <v>59</v>
      </c>
      <c r="C248" t="s">
        <v>13</v>
      </c>
      <c r="D248" s="1">
        <v>3005</v>
      </c>
      <c r="E248" s="1">
        <v>47390</v>
      </c>
      <c r="F248" s="2">
        <v>103154</v>
      </c>
    </row>
    <row r="249" spans="1:6" x14ac:dyDescent="0.25">
      <c r="A249">
        <v>2020</v>
      </c>
      <c r="B249" t="s">
        <v>59</v>
      </c>
      <c r="C249" t="s">
        <v>14</v>
      </c>
      <c r="D249" s="1">
        <v>80956</v>
      </c>
      <c r="E249" s="1">
        <v>586706</v>
      </c>
      <c r="F249" s="2">
        <v>84307</v>
      </c>
    </row>
    <row r="250" spans="1:6" x14ac:dyDescent="0.25">
      <c r="A250">
        <v>2020</v>
      </c>
      <c r="B250" t="s">
        <v>59</v>
      </c>
      <c r="C250" t="s">
        <v>15</v>
      </c>
      <c r="D250" s="1">
        <v>28810</v>
      </c>
      <c r="E250" s="1">
        <v>242175</v>
      </c>
      <c r="F250" s="2">
        <v>93145</v>
      </c>
    </row>
    <row r="251" spans="1:6" x14ac:dyDescent="0.25">
      <c r="A251">
        <v>2020</v>
      </c>
      <c r="B251" t="s">
        <v>59</v>
      </c>
      <c r="C251" t="s">
        <v>16</v>
      </c>
      <c r="D251" s="1">
        <v>6508</v>
      </c>
      <c r="E251" s="1">
        <v>34249</v>
      </c>
      <c r="F251" s="2">
        <v>68833</v>
      </c>
    </row>
    <row r="252" spans="1:6" x14ac:dyDescent="0.25">
      <c r="A252">
        <v>2020</v>
      </c>
      <c r="B252" t="s">
        <v>59</v>
      </c>
      <c r="C252" t="s">
        <v>17</v>
      </c>
      <c r="D252" s="1">
        <v>33063</v>
      </c>
      <c r="E252" s="1">
        <v>376539</v>
      </c>
      <c r="F252" s="2">
        <v>121634</v>
      </c>
    </row>
    <row r="253" spans="1:6" x14ac:dyDescent="0.25">
      <c r="A253">
        <v>2020</v>
      </c>
      <c r="B253" t="s">
        <v>59</v>
      </c>
      <c r="C253" t="s">
        <v>18</v>
      </c>
      <c r="D253" s="1">
        <v>17574</v>
      </c>
      <c r="E253" s="1">
        <v>133449</v>
      </c>
      <c r="F253" s="2">
        <v>72283</v>
      </c>
    </row>
    <row r="254" spans="1:6" x14ac:dyDescent="0.25">
      <c r="A254">
        <v>2020</v>
      </c>
      <c r="B254" t="s">
        <v>59</v>
      </c>
      <c r="C254" t="s">
        <v>19</v>
      </c>
      <c r="D254" s="1">
        <v>10731</v>
      </c>
      <c r="E254" s="1">
        <v>109283</v>
      </c>
      <c r="F254" s="2">
        <v>81131</v>
      </c>
    </row>
    <row r="255" spans="1:6" x14ac:dyDescent="0.25">
      <c r="A255">
        <v>2020</v>
      </c>
      <c r="B255" t="s">
        <v>59</v>
      </c>
      <c r="C255" t="s">
        <v>20</v>
      </c>
      <c r="D255" s="1">
        <v>8752</v>
      </c>
      <c r="E255" s="1">
        <v>73310</v>
      </c>
      <c r="F255" s="2">
        <v>75889</v>
      </c>
    </row>
    <row r="256" spans="1:6" x14ac:dyDescent="0.25">
      <c r="A256">
        <v>2020</v>
      </c>
      <c r="B256" t="s">
        <v>59</v>
      </c>
      <c r="C256" t="s">
        <v>21</v>
      </c>
      <c r="D256" s="1">
        <v>11729</v>
      </c>
      <c r="E256" s="1">
        <v>92079</v>
      </c>
      <c r="F256" s="2">
        <v>75177</v>
      </c>
    </row>
    <row r="257" spans="1:6" x14ac:dyDescent="0.25">
      <c r="A257">
        <v>2020</v>
      </c>
      <c r="B257" t="s">
        <v>59</v>
      </c>
      <c r="C257" t="s">
        <v>22</v>
      </c>
      <c r="D257" s="1">
        <v>14229</v>
      </c>
      <c r="E257" s="1">
        <v>81149</v>
      </c>
      <c r="F257" s="2">
        <v>69409</v>
      </c>
    </row>
    <row r="258" spans="1:6" x14ac:dyDescent="0.25">
      <c r="A258">
        <v>2020</v>
      </c>
      <c r="B258" t="s">
        <v>59</v>
      </c>
      <c r="C258" t="s">
        <v>23</v>
      </c>
      <c r="D258" s="1">
        <v>3926</v>
      </c>
      <c r="E258" s="1">
        <v>30107</v>
      </c>
      <c r="F258" s="2">
        <v>75870</v>
      </c>
    </row>
    <row r="259" spans="1:6" x14ac:dyDescent="0.25">
      <c r="A259">
        <v>2020</v>
      </c>
      <c r="B259" t="s">
        <v>59</v>
      </c>
      <c r="C259" t="s">
        <v>24</v>
      </c>
      <c r="D259" s="1">
        <v>15692</v>
      </c>
      <c r="E259" s="1">
        <v>129771</v>
      </c>
      <c r="F259" s="2">
        <v>110159</v>
      </c>
    </row>
    <row r="260" spans="1:6" x14ac:dyDescent="0.25">
      <c r="A260">
        <v>2020</v>
      </c>
      <c r="B260" t="s">
        <v>59</v>
      </c>
      <c r="C260" t="s">
        <v>25</v>
      </c>
      <c r="D260" s="1">
        <v>18137</v>
      </c>
      <c r="E260" s="1">
        <v>212062</v>
      </c>
      <c r="F260" s="2">
        <v>159120</v>
      </c>
    </row>
    <row r="261" spans="1:6" x14ac:dyDescent="0.25">
      <c r="A261">
        <v>2020</v>
      </c>
      <c r="B261" t="s">
        <v>59</v>
      </c>
      <c r="C261" t="s">
        <v>26</v>
      </c>
      <c r="D261" s="1">
        <v>20626</v>
      </c>
      <c r="E261" s="1">
        <v>207448</v>
      </c>
      <c r="F261" s="2">
        <v>81720</v>
      </c>
    </row>
    <row r="262" spans="1:6" x14ac:dyDescent="0.25">
      <c r="A262">
        <v>2020</v>
      </c>
      <c r="B262" t="s">
        <v>59</v>
      </c>
      <c r="C262" t="s">
        <v>27</v>
      </c>
      <c r="D262" s="1">
        <v>16134</v>
      </c>
      <c r="E262" s="1">
        <v>179728</v>
      </c>
      <c r="F262" s="2">
        <v>104989</v>
      </c>
    </row>
    <row r="263" spans="1:6" x14ac:dyDescent="0.25">
      <c r="A263">
        <v>2020</v>
      </c>
      <c r="B263" t="s">
        <v>59</v>
      </c>
      <c r="C263" t="s">
        <v>28</v>
      </c>
      <c r="D263" s="1">
        <v>7984</v>
      </c>
      <c r="E263" s="1">
        <v>41912</v>
      </c>
      <c r="F263" s="2">
        <v>59263</v>
      </c>
    </row>
    <row r="264" spans="1:6" x14ac:dyDescent="0.25">
      <c r="A264">
        <v>2020</v>
      </c>
      <c r="B264" t="s">
        <v>59</v>
      </c>
      <c r="C264" t="s">
        <v>29</v>
      </c>
      <c r="D264" s="1">
        <v>18815</v>
      </c>
      <c r="E264" s="1">
        <v>165564</v>
      </c>
      <c r="F264" s="2">
        <v>82664</v>
      </c>
    </row>
    <row r="265" spans="1:6" x14ac:dyDescent="0.25">
      <c r="A265">
        <v>2020</v>
      </c>
      <c r="B265" t="s">
        <v>59</v>
      </c>
      <c r="C265" t="s">
        <v>30</v>
      </c>
      <c r="D265" s="1">
        <v>4557</v>
      </c>
      <c r="E265" s="1">
        <v>21986</v>
      </c>
      <c r="F265" s="2">
        <v>67330</v>
      </c>
    </row>
    <row r="266" spans="1:6" x14ac:dyDescent="0.25">
      <c r="A266">
        <v>2020</v>
      </c>
      <c r="B266" t="s">
        <v>59</v>
      </c>
      <c r="C266" t="s">
        <v>31</v>
      </c>
      <c r="D266" s="1">
        <v>7000</v>
      </c>
      <c r="E266" s="1">
        <v>66588</v>
      </c>
      <c r="F266" s="2">
        <v>74942</v>
      </c>
    </row>
    <row r="267" spans="1:6" x14ac:dyDescent="0.25">
      <c r="A267">
        <v>2020</v>
      </c>
      <c r="B267" t="s">
        <v>59</v>
      </c>
      <c r="C267" t="s">
        <v>32</v>
      </c>
      <c r="D267" s="1">
        <v>9293</v>
      </c>
      <c r="E267" s="1">
        <v>62325</v>
      </c>
      <c r="F267" s="2">
        <v>79236</v>
      </c>
    </row>
    <row r="268" spans="1:6" x14ac:dyDescent="0.25">
      <c r="A268">
        <v>2020</v>
      </c>
      <c r="B268" t="s">
        <v>59</v>
      </c>
      <c r="C268" t="s">
        <v>33</v>
      </c>
      <c r="D268" s="1">
        <v>3946</v>
      </c>
      <c r="E268" s="1">
        <v>33027</v>
      </c>
      <c r="F268" s="2">
        <v>109751</v>
      </c>
    </row>
    <row r="269" spans="1:6" x14ac:dyDescent="0.25">
      <c r="A269">
        <v>2020</v>
      </c>
      <c r="B269" t="s">
        <v>59</v>
      </c>
      <c r="C269" t="s">
        <v>34</v>
      </c>
      <c r="D269" s="1">
        <v>20469</v>
      </c>
      <c r="E269" s="1">
        <v>235676</v>
      </c>
      <c r="F269" s="2">
        <v>127870</v>
      </c>
    </row>
    <row r="270" spans="1:6" x14ac:dyDescent="0.25">
      <c r="A270">
        <v>2020</v>
      </c>
      <c r="B270" t="s">
        <v>59</v>
      </c>
      <c r="C270" t="s">
        <v>35</v>
      </c>
      <c r="D270" s="1">
        <v>5600</v>
      </c>
      <c r="E270" s="1">
        <v>32608</v>
      </c>
      <c r="F270" s="2">
        <v>62343</v>
      </c>
    </row>
    <row r="271" spans="1:6" x14ac:dyDescent="0.25">
      <c r="A271">
        <v>2020</v>
      </c>
      <c r="B271" t="s">
        <v>59</v>
      </c>
      <c r="C271" t="s">
        <v>36</v>
      </c>
      <c r="D271" s="1">
        <v>63948</v>
      </c>
      <c r="E271" s="1">
        <v>700031</v>
      </c>
      <c r="F271" s="2">
        <v>207014</v>
      </c>
    </row>
    <row r="272" spans="1:6" x14ac:dyDescent="0.25">
      <c r="A272">
        <v>2020</v>
      </c>
      <c r="B272" t="s">
        <v>59</v>
      </c>
      <c r="C272" t="s">
        <v>37</v>
      </c>
      <c r="D272" s="1">
        <v>30275</v>
      </c>
      <c r="E272" s="1">
        <v>251672</v>
      </c>
      <c r="F272" s="2">
        <v>97234</v>
      </c>
    </row>
    <row r="273" spans="1:6" x14ac:dyDescent="0.25">
      <c r="A273">
        <v>2020</v>
      </c>
      <c r="B273" t="s">
        <v>59</v>
      </c>
      <c r="C273" t="s">
        <v>38</v>
      </c>
      <c r="D273" s="1">
        <v>3042</v>
      </c>
      <c r="E273" s="1">
        <v>22496</v>
      </c>
      <c r="F273" s="2">
        <v>69243</v>
      </c>
    </row>
    <row r="274" spans="1:6" x14ac:dyDescent="0.25">
      <c r="A274">
        <v>2020</v>
      </c>
      <c r="B274" t="s">
        <v>59</v>
      </c>
      <c r="C274" t="s">
        <v>39</v>
      </c>
      <c r="D274" s="1">
        <v>29307</v>
      </c>
      <c r="E274" s="1">
        <v>287990</v>
      </c>
      <c r="F274" s="2">
        <v>82336</v>
      </c>
    </row>
    <row r="275" spans="1:6" x14ac:dyDescent="0.25">
      <c r="A275">
        <v>2020</v>
      </c>
      <c r="B275" t="s">
        <v>59</v>
      </c>
      <c r="C275" t="s">
        <v>40</v>
      </c>
      <c r="D275" s="1">
        <v>11701</v>
      </c>
      <c r="E275" s="1">
        <v>74614</v>
      </c>
      <c r="F275" s="2">
        <v>64030</v>
      </c>
    </row>
    <row r="276" spans="1:6" x14ac:dyDescent="0.25">
      <c r="A276">
        <v>2020</v>
      </c>
      <c r="B276" t="s">
        <v>59</v>
      </c>
      <c r="C276" t="s">
        <v>41</v>
      </c>
      <c r="D276" s="1">
        <v>13352</v>
      </c>
      <c r="E276" s="1">
        <v>83937</v>
      </c>
      <c r="F276" s="2">
        <v>80727</v>
      </c>
    </row>
    <row r="277" spans="1:6" x14ac:dyDescent="0.25">
      <c r="A277">
        <v>2020</v>
      </c>
      <c r="B277" t="s">
        <v>59</v>
      </c>
      <c r="C277" t="s">
        <v>42</v>
      </c>
      <c r="D277" s="1">
        <v>29714</v>
      </c>
      <c r="E277" s="1">
        <v>325571</v>
      </c>
      <c r="F277" s="2">
        <v>97231</v>
      </c>
    </row>
    <row r="278" spans="1:6" x14ac:dyDescent="0.25">
      <c r="A278">
        <v>2020</v>
      </c>
      <c r="B278" t="s">
        <v>59</v>
      </c>
      <c r="C278" t="s">
        <v>43</v>
      </c>
      <c r="D278" s="1">
        <v>3038</v>
      </c>
      <c r="E278" s="1">
        <v>31304</v>
      </c>
      <c r="F278" s="2">
        <v>100316</v>
      </c>
    </row>
    <row r="279" spans="1:6" x14ac:dyDescent="0.25">
      <c r="A279">
        <v>2020</v>
      </c>
      <c r="B279" t="s">
        <v>59</v>
      </c>
      <c r="C279" t="s">
        <v>44</v>
      </c>
      <c r="D279" s="1">
        <v>15078</v>
      </c>
      <c r="E279" s="1">
        <v>101637</v>
      </c>
      <c r="F279" s="2">
        <v>71361</v>
      </c>
    </row>
    <row r="280" spans="1:6" x14ac:dyDescent="0.25">
      <c r="A280">
        <v>2020</v>
      </c>
      <c r="B280" t="s">
        <v>59</v>
      </c>
      <c r="C280" t="s">
        <v>45</v>
      </c>
      <c r="D280" s="1">
        <v>3397</v>
      </c>
      <c r="E280" s="1">
        <v>27809</v>
      </c>
      <c r="F280" s="2">
        <v>69345</v>
      </c>
    </row>
    <row r="281" spans="1:6" x14ac:dyDescent="0.25">
      <c r="A281">
        <v>2020</v>
      </c>
      <c r="B281" t="s">
        <v>59</v>
      </c>
      <c r="C281" t="s">
        <v>46</v>
      </c>
      <c r="D281" s="1">
        <v>16893</v>
      </c>
      <c r="E281" s="1">
        <v>155926</v>
      </c>
      <c r="F281" s="2">
        <v>85116</v>
      </c>
    </row>
    <row r="282" spans="1:6" x14ac:dyDescent="0.25">
      <c r="A282">
        <v>2020</v>
      </c>
      <c r="B282" t="s">
        <v>59</v>
      </c>
      <c r="C282" t="s">
        <v>47</v>
      </c>
      <c r="D282" s="1">
        <v>78940</v>
      </c>
      <c r="E282" s="1">
        <v>778554</v>
      </c>
      <c r="F282" s="2">
        <v>92477</v>
      </c>
    </row>
    <row r="283" spans="1:6" x14ac:dyDescent="0.25">
      <c r="A283">
        <v>2020</v>
      </c>
      <c r="B283" t="s">
        <v>59</v>
      </c>
      <c r="C283" t="s">
        <v>48</v>
      </c>
      <c r="D283" s="1">
        <v>12580</v>
      </c>
      <c r="E283" s="1">
        <v>93379</v>
      </c>
      <c r="F283" s="2">
        <v>79806</v>
      </c>
    </row>
    <row r="284" spans="1:6" x14ac:dyDescent="0.25">
      <c r="A284">
        <v>2020</v>
      </c>
      <c r="B284" t="s">
        <v>59</v>
      </c>
      <c r="C284" t="s">
        <v>49</v>
      </c>
      <c r="D284" s="1">
        <v>1719</v>
      </c>
      <c r="E284" s="1">
        <v>11578</v>
      </c>
      <c r="F284" s="2">
        <v>80135</v>
      </c>
    </row>
    <row r="285" spans="1:6" x14ac:dyDescent="0.25">
      <c r="A285">
        <v>2020</v>
      </c>
      <c r="B285" t="s">
        <v>59</v>
      </c>
      <c r="C285" t="s">
        <v>50</v>
      </c>
      <c r="D285" s="1">
        <v>22750</v>
      </c>
      <c r="E285" s="1">
        <v>195671</v>
      </c>
      <c r="F285" s="2">
        <v>97246</v>
      </c>
    </row>
    <row r="286" spans="1:6" x14ac:dyDescent="0.25">
      <c r="A286">
        <v>2020</v>
      </c>
      <c r="B286" t="s">
        <v>59</v>
      </c>
      <c r="C286" t="s">
        <v>51</v>
      </c>
      <c r="D286" s="1">
        <v>18828</v>
      </c>
      <c r="E286" s="1">
        <v>147772</v>
      </c>
      <c r="F286" s="2">
        <v>95674</v>
      </c>
    </row>
    <row r="287" spans="1:6" x14ac:dyDescent="0.25">
      <c r="A287">
        <v>2020</v>
      </c>
      <c r="B287" t="s">
        <v>59</v>
      </c>
      <c r="C287" t="s">
        <v>52</v>
      </c>
      <c r="D287" s="1">
        <v>4042</v>
      </c>
      <c r="E287" s="1">
        <v>24190</v>
      </c>
      <c r="F287" s="2">
        <v>56764</v>
      </c>
    </row>
    <row r="288" spans="1:6" x14ac:dyDescent="0.25">
      <c r="A288">
        <v>2020</v>
      </c>
      <c r="B288" t="s">
        <v>59</v>
      </c>
      <c r="C288" t="s">
        <v>53</v>
      </c>
      <c r="D288" s="1">
        <v>14688</v>
      </c>
      <c r="E288" s="1">
        <v>148829</v>
      </c>
      <c r="F288" s="2">
        <v>80470</v>
      </c>
    </row>
    <row r="289" spans="1:6" x14ac:dyDescent="0.25">
      <c r="A289">
        <v>2020</v>
      </c>
      <c r="B289" t="s">
        <v>59</v>
      </c>
      <c r="C289" t="s">
        <v>54</v>
      </c>
      <c r="D289" s="1">
        <v>2353</v>
      </c>
      <c r="E289" s="1">
        <v>10919</v>
      </c>
      <c r="F289" s="2">
        <v>64480</v>
      </c>
    </row>
    <row r="290" spans="1:6" x14ac:dyDescent="0.25">
      <c r="A290">
        <v>2020</v>
      </c>
      <c r="B290" t="s">
        <v>60</v>
      </c>
      <c r="C290" t="s">
        <v>7</v>
      </c>
      <c r="D290" s="1">
        <v>22875</v>
      </c>
      <c r="E290" s="1">
        <v>242419</v>
      </c>
      <c r="F290" s="2">
        <v>62111</v>
      </c>
    </row>
    <row r="291" spans="1:6" x14ac:dyDescent="0.25">
      <c r="A291">
        <v>2020</v>
      </c>
      <c r="B291" t="s">
        <v>60</v>
      </c>
      <c r="C291" t="s">
        <v>8</v>
      </c>
      <c r="D291" s="1">
        <v>40867</v>
      </c>
      <c r="E291" s="1">
        <v>431379</v>
      </c>
      <c r="F291" s="2">
        <v>63180</v>
      </c>
    </row>
    <row r="292" spans="1:6" x14ac:dyDescent="0.25">
      <c r="A292">
        <v>2020</v>
      </c>
      <c r="B292" t="s">
        <v>60</v>
      </c>
      <c r="C292" t="s">
        <v>9</v>
      </c>
      <c r="D292" s="1">
        <v>15490</v>
      </c>
      <c r="E292" s="1">
        <v>139300</v>
      </c>
      <c r="F292" s="2">
        <v>68067</v>
      </c>
    </row>
    <row r="293" spans="1:6" x14ac:dyDescent="0.25">
      <c r="A293">
        <v>2020</v>
      </c>
      <c r="B293" t="s">
        <v>60</v>
      </c>
      <c r="C293" t="s">
        <v>10</v>
      </c>
      <c r="D293" s="1">
        <v>221985</v>
      </c>
      <c r="E293" s="1">
        <v>2600604</v>
      </c>
      <c r="F293" s="2">
        <v>106486</v>
      </c>
    </row>
    <row r="294" spans="1:6" x14ac:dyDescent="0.25">
      <c r="A294">
        <v>2020</v>
      </c>
      <c r="B294" t="s">
        <v>60</v>
      </c>
      <c r="C294" t="s">
        <v>11</v>
      </c>
      <c r="D294" s="1">
        <v>58286</v>
      </c>
      <c r="E294" s="1">
        <v>430367</v>
      </c>
      <c r="F294" s="2">
        <v>90744</v>
      </c>
    </row>
    <row r="295" spans="1:6" x14ac:dyDescent="0.25">
      <c r="A295">
        <v>2020</v>
      </c>
      <c r="B295" t="s">
        <v>60</v>
      </c>
      <c r="C295" t="s">
        <v>12</v>
      </c>
      <c r="D295" s="1">
        <v>24131</v>
      </c>
      <c r="E295" s="1">
        <v>206629</v>
      </c>
      <c r="F295" s="2">
        <v>95714</v>
      </c>
    </row>
    <row r="296" spans="1:6" x14ac:dyDescent="0.25">
      <c r="A296">
        <v>2020</v>
      </c>
      <c r="B296" t="s">
        <v>60</v>
      </c>
      <c r="C296" t="s">
        <v>13</v>
      </c>
      <c r="D296" s="1">
        <v>9766</v>
      </c>
      <c r="E296" s="1">
        <v>61669</v>
      </c>
      <c r="F296" s="2">
        <v>85651</v>
      </c>
    </row>
    <row r="297" spans="1:6" x14ac:dyDescent="0.25">
      <c r="A297">
        <v>2020</v>
      </c>
      <c r="B297" t="s">
        <v>60</v>
      </c>
      <c r="C297" t="s">
        <v>14</v>
      </c>
      <c r="D297" s="1">
        <v>179893</v>
      </c>
      <c r="E297" s="1">
        <v>1358317</v>
      </c>
      <c r="F297" s="2">
        <v>68223</v>
      </c>
    </row>
    <row r="298" spans="1:6" x14ac:dyDescent="0.25">
      <c r="A298">
        <v>2020</v>
      </c>
      <c r="B298" t="s">
        <v>60</v>
      </c>
      <c r="C298" t="s">
        <v>15</v>
      </c>
      <c r="D298" s="1">
        <v>60683</v>
      </c>
      <c r="E298" s="1">
        <v>692452</v>
      </c>
      <c r="F298" s="2">
        <v>76331</v>
      </c>
    </row>
    <row r="299" spans="1:6" x14ac:dyDescent="0.25">
      <c r="A299">
        <v>2020</v>
      </c>
      <c r="B299" t="s">
        <v>60</v>
      </c>
      <c r="C299" t="s">
        <v>16</v>
      </c>
      <c r="D299" s="1">
        <v>12911</v>
      </c>
      <c r="E299" s="1">
        <v>97097</v>
      </c>
      <c r="F299" s="2">
        <v>59743</v>
      </c>
    </row>
    <row r="300" spans="1:6" x14ac:dyDescent="0.25">
      <c r="A300">
        <v>2020</v>
      </c>
      <c r="B300" t="s">
        <v>60</v>
      </c>
      <c r="C300" t="s">
        <v>17</v>
      </c>
      <c r="D300" s="1">
        <v>75904</v>
      </c>
      <c r="E300" s="1">
        <v>892150</v>
      </c>
      <c r="F300" s="2">
        <v>83889</v>
      </c>
    </row>
    <row r="301" spans="1:6" x14ac:dyDescent="0.25">
      <c r="A301">
        <v>2020</v>
      </c>
      <c r="B301" t="s">
        <v>60</v>
      </c>
      <c r="C301" t="s">
        <v>18</v>
      </c>
      <c r="D301" s="1">
        <v>32143</v>
      </c>
      <c r="E301" s="1">
        <v>326745</v>
      </c>
      <c r="F301" s="2">
        <v>58578</v>
      </c>
    </row>
    <row r="302" spans="1:6" x14ac:dyDescent="0.25">
      <c r="A302">
        <v>2020</v>
      </c>
      <c r="B302" t="s">
        <v>60</v>
      </c>
      <c r="C302" t="s">
        <v>19</v>
      </c>
      <c r="D302" s="1">
        <v>16706</v>
      </c>
      <c r="E302" s="1">
        <v>134822</v>
      </c>
      <c r="F302" s="2">
        <v>61793</v>
      </c>
    </row>
    <row r="303" spans="1:6" x14ac:dyDescent="0.25">
      <c r="A303">
        <v>2020</v>
      </c>
      <c r="B303" t="s">
        <v>60</v>
      </c>
      <c r="C303" t="s">
        <v>20</v>
      </c>
      <c r="D303" s="1">
        <v>16823</v>
      </c>
      <c r="E303" s="1">
        <v>168813</v>
      </c>
      <c r="F303" s="2">
        <v>69538</v>
      </c>
    </row>
    <row r="304" spans="1:6" x14ac:dyDescent="0.25">
      <c r="A304">
        <v>2020</v>
      </c>
      <c r="B304" t="s">
        <v>60</v>
      </c>
      <c r="C304" t="s">
        <v>21</v>
      </c>
      <c r="D304" s="1">
        <v>22329</v>
      </c>
      <c r="E304" s="1">
        <v>207575</v>
      </c>
      <c r="F304" s="2">
        <v>55987</v>
      </c>
    </row>
    <row r="305" spans="1:6" x14ac:dyDescent="0.25">
      <c r="A305">
        <v>2020</v>
      </c>
      <c r="B305" t="s">
        <v>60</v>
      </c>
      <c r="C305" t="s">
        <v>22</v>
      </c>
      <c r="D305" s="1">
        <v>26262</v>
      </c>
      <c r="E305" s="1">
        <v>204729</v>
      </c>
      <c r="F305" s="2">
        <v>60136</v>
      </c>
    </row>
    <row r="306" spans="1:6" x14ac:dyDescent="0.25">
      <c r="A306">
        <v>2020</v>
      </c>
      <c r="B306" t="s">
        <v>60</v>
      </c>
      <c r="C306" t="s">
        <v>23</v>
      </c>
      <c r="D306" s="1">
        <v>11267</v>
      </c>
      <c r="E306" s="1">
        <v>68952</v>
      </c>
      <c r="F306" s="2">
        <v>66178</v>
      </c>
    </row>
    <row r="307" spans="1:6" x14ac:dyDescent="0.25">
      <c r="A307">
        <v>2020</v>
      </c>
      <c r="B307" t="s">
        <v>60</v>
      </c>
      <c r="C307" t="s">
        <v>24</v>
      </c>
      <c r="D307" s="1">
        <v>44172</v>
      </c>
      <c r="E307" s="1">
        <v>441860</v>
      </c>
      <c r="F307" s="2">
        <v>88391</v>
      </c>
    </row>
    <row r="308" spans="1:6" x14ac:dyDescent="0.25">
      <c r="A308">
        <v>2020</v>
      </c>
      <c r="B308" t="s">
        <v>60</v>
      </c>
      <c r="C308" t="s">
        <v>25</v>
      </c>
      <c r="D308" s="1">
        <v>48428</v>
      </c>
      <c r="E308" s="1">
        <v>583792</v>
      </c>
      <c r="F308" s="2">
        <v>124638</v>
      </c>
    </row>
    <row r="309" spans="1:6" x14ac:dyDescent="0.25">
      <c r="A309">
        <v>2020</v>
      </c>
      <c r="B309" t="s">
        <v>60</v>
      </c>
      <c r="C309" t="s">
        <v>26</v>
      </c>
      <c r="D309" s="1">
        <v>46269</v>
      </c>
      <c r="E309" s="1">
        <v>599657</v>
      </c>
      <c r="F309" s="2">
        <v>76432</v>
      </c>
    </row>
    <row r="310" spans="1:6" x14ac:dyDescent="0.25">
      <c r="A310">
        <v>2020</v>
      </c>
      <c r="B310" t="s">
        <v>60</v>
      </c>
      <c r="C310" t="s">
        <v>27</v>
      </c>
      <c r="D310" s="1">
        <v>33603</v>
      </c>
      <c r="E310" s="1">
        <v>361183</v>
      </c>
      <c r="F310" s="2">
        <v>91033</v>
      </c>
    </row>
    <row r="311" spans="1:6" x14ac:dyDescent="0.25">
      <c r="A311">
        <v>2020</v>
      </c>
      <c r="B311" t="s">
        <v>60</v>
      </c>
      <c r="C311" t="s">
        <v>28</v>
      </c>
      <c r="D311" s="1">
        <v>12692</v>
      </c>
      <c r="E311" s="1">
        <v>107758</v>
      </c>
      <c r="F311" s="2">
        <v>45573</v>
      </c>
    </row>
    <row r="312" spans="1:6" x14ac:dyDescent="0.25">
      <c r="A312">
        <v>2020</v>
      </c>
      <c r="B312" t="s">
        <v>60</v>
      </c>
      <c r="C312" t="s">
        <v>29</v>
      </c>
      <c r="D312" s="1">
        <v>36089</v>
      </c>
      <c r="E312" s="1">
        <v>365657</v>
      </c>
      <c r="F312" s="2">
        <v>72666</v>
      </c>
    </row>
    <row r="313" spans="1:6" x14ac:dyDescent="0.25">
      <c r="A313">
        <v>2020</v>
      </c>
      <c r="B313" t="s">
        <v>60</v>
      </c>
      <c r="C313" t="s">
        <v>30</v>
      </c>
      <c r="D313" s="1">
        <v>10331</v>
      </c>
      <c r="E313" s="1">
        <v>43549</v>
      </c>
      <c r="F313" s="2">
        <v>59785</v>
      </c>
    </row>
    <row r="314" spans="1:6" x14ac:dyDescent="0.25">
      <c r="A314">
        <v>2020</v>
      </c>
      <c r="B314" t="s">
        <v>60</v>
      </c>
      <c r="C314" t="s">
        <v>31</v>
      </c>
      <c r="D314" s="1">
        <v>11809</v>
      </c>
      <c r="E314" s="1">
        <v>117288</v>
      </c>
      <c r="F314" s="2">
        <v>65292</v>
      </c>
    </row>
    <row r="315" spans="1:6" x14ac:dyDescent="0.25">
      <c r="A315">
        <v>2020</v>
      </c>
      <c r="B315" t="s">
        <v>60</v>
      </c>
      <c r="C315" t="s">
        <v>32</v>
      </c>
      <c r="D315" s="1">
        <v>20046</v>
      </c>
      <c r="E315" s="1">
        <v>179092</v>
      </c>
      <c r="F315" s="2">
        <v>67081</v>
      </c>
    </row>
    <row r="316" spans="1:6" x14ac:dyDescent="0.25">
      <c r="A316">
        <v>2020</v>
      </c>
      <c r="B316" t="s">
        <v>60</v>
      </c>
      <c r="C316" t="s">
        <v>33</v>
      </c>
      <c r="D316" s="1">
        <v>13616</v>
      </c>
      <c r="E316" s="1">
        <v>81639</v>
      </c>
      <c r="F316" s="2">
        <v>88167</v>
      </c>
    </row>
    <row r="317" spans="1:6" x14ac:dyDescent="0.25">
      <c r="A317">
        <v>2020</v>
      </c>
      <c r="B317" t="s">
        <v>60</v>
      </c>
      <c r="C317" t="s">
        <v>34</v>
      </c>
      <c r="D317" s="1">
        <v>53304</v>
      </c>
      <c r="E317" s="1">
        <v>643507</v>
      </c>
      <c r="F317" s="2">
        <v>102666</v>
      </c>
    </row>
    <row r="318" spans="1:6" x14ac:dyDescent="0.25">
      <c r="A318">
        <v>2020</v>
      </c>
      <c r="B318" t="s">
        <v>60</v>
      </c>
      <c r="C318" t="s">
        <v>35</v>
      </c>
      <c r="D318" s="1">
        <v>11550</v>
      </c>
      <c r="E318" s="1">
        <v>107707</v>
      </c>
      <c r="F318" s="2">
        <v>69938</v>
      </c>
    </row>
    <row r="319" spans="1:6" x14ac:dyDescent="0.25">
      <c r="A319">
        <v>2020</v>
      </c>
      <c r="B319" t="s">
        <v>60</v>
      </c>
      <c r="C319" t="s">
        <v>36</v>
      </c>
      <c r="D319" s="1">
        <v>117347</v>
      </c>
      <c r="E319" s="1">
        <v>1242471</v>
      </c>
      <c r="F319" s="2">
        <v>109413</v>
      </c>
    </row>
    <row r="320" spans="1:6" x14ac:dyDescent="0.25">
      <c r="A320">
        <v>2020</v>
      </c>
      <c r="B320" t="s">
        <v>60</v>
      </c>
      <c r="C320" t="s">
        <v>37</v>
      </c>
      <c r="D320" s="1">
        <v>64843</v>
      </c>
      <c r="E320" s="1">
        <v>637719</v>
      </c>
      <c r="F320" s="2">
        <v>72078</v>
      </c>
    </row>
    <row r="321" spans="1:6" x14ac:dyDescent="0.25">
      <c r="A321">
        <v>2020</v>
      </c>
      <c r="B321" t="s">
        <v>60</v>
      </c>
      <c r="C321" t="s">
        <v>38</v>
      </c>
      <c r="D321" s="1">
        <v>5337</v>
      </c>
      <c r="E321" s="1">
        <v>31642</v>
      </c>
      <c r="F321" s="2">
        <v>65877</v>
      </c>
    </row>
    <row r="322" spans="1:6" x14ac:dyDescent="0.25">
      <c r="A322">
        <v>2020</v>
      </c>
      <c r="B322" t="s">
        <v>60</v>
      </c>
      <c r="C322" t="s">
        <v>39</v>
      </c>
      <c r="D322" s="1">
        <v>55987</v>
      </c>
      <c r="E322" s="1">
        <v>697244</v>
      </c>
      <c r="F322" s="2">
        <v>71920</v>
      </c>
    </row>
    <row r="323" spans="1:6" x14ac:dyDescent="0.25">
      <c r="A323">
        <v>2020</v>
      </c>
      <c r="B323" t="s">
        <v>60</v>
      </c>
      <c r="C323" t="s">
        <v>40</v>
      </c>
      <c r="D323" s="1">
        <v>21652</v>
      </c>
      <c r="E323" s="1">
        <v>185307</v>
      </c>
      <c r="F323" s="2">
        <v>58539</v>
      </c>
    </row>
    <row r="324" spans="1:6" x14ac:dyDescent="0.25">
      <c r="A324">
        <v>2020</v>
      </c>
      <c r="B324" t="s">
        <v>60</v>
      </c>
      <c r="C324" t="s">
        <v>41</v>
      </c>
      <c r="D324" s="1">
        <v>27033</v>
      </c>
      <c r="E324" s="1">
        <v>242218</v>
      </c>
      <c r="F324" s="2">
        <v>81224</v>
      </c>
    </row>
    <row r="325" spans="1:6" x14ac:dyDescent="0.25">
      <c r="A325">
        <v>2020</v>
      </c>
      <c r="B325" t="s">
        <v>60</v>
      </c>
      <c r="C325" t="s">
        <v>42</v>
      </c>
      <c r="D325" s="1">
        <v>66210</v>
      </c>
      <c r="E325" s="1">
        <v>766122</v>
      </c>
      <c r="F325" s="2">
        <v>86971</v>
      </c>
    </row>
    <row r="326" spans="1:6" x14ac:dyDescent="0.25">
      <c r="A326">
        <v>2020</v>
      </c>
      <c r="B326" t="s">
        <v>60</v>
      </c>
      <c r="C326" t="s">
        <v>43</v>
      </c>
      <c r="D326" s="1">
        <v>9567</v>
      </c>
      <c r="E326" s="1">
        <v>65232</v>
      </c>
      <c r="F326" s="2">
        <v>75829</v>
      </c>
    </row>
    <row r="327" spans="1:6" x14ac:dyDescent="0.25">
      <c r="A327">
        <v>2020</v>
      </c>
      <c r="B327" t="s">
        <v>60</v>
      </c>
      <c r="C327" t="s">
        <v>44</v>
      </c>
      <c r="D327" s="1">
        <v>30793</v>
      </c>
      <c r="E327" s="1">
        <v>281874</v>
      </c>
      <c r="F327" s="2">
        <v>56907</v>
      </c>
    </row>
    <row r="328" spans="1:6" x14ac:dyDescent="0.25">
      <c r="A328">
        <v>2020</v>
      </c>
      <c r="B328" t="s">
        <v>60</v>
      </c>
      <c r="C328" t="s">
        <v>45</v>
      </c>
      <c r="D328" s="1">
        <v>5876</v>
      </c>
      <c r="E328" s="1">
        <v>32771</v>
      </c>
      <c r="F328" s="2">
        <v>63709</v>
      </c>
    </row>
    <row r="329" spans="1:6" x14ac:dyDescent="0.25">
      <c r="A329">
        <v>2020</v>
      </c>
      <c r="B329" t="s">
        <v>60</v>
      </c>
      <c r="C329" t="s">
        <v>46</v>
      </c>
      <c r="D329" s="1">
        <v>32595</v>
      </c>
      <c r="E329" s="1">
        <v>414644</v>
      </c>
      <c r="F329" s="2">
        <v>66460</v>
      </c>
    </row>
    <row r="330" spans="1:6" x14ac:dyDescent="0.25">
      <c r="A330">
        <v>2020</v>
      </c>
      <c r="B330" t="s">
        <v>60</v>
      </c>
      <c r="C330" t="s">
        <v>47</v>
      </c>
      <c r="D330" s="1">
        <v>146639</v>
      </c>
      <c r="E330" s="1">
        <v>1758991</v>
      </c>
      <c r="F330" s="2">
        <v>81123</v>
      </c>
    </row>
    <row r="331" spans="1:6" x14ac:dyDescent="0.25">
      <c r="A331">
        <v>2020</v>
      </c>
      <c r="B331" t="s">
        <v>60</v>
      </c>
      <c r="C331" t="s">
        <v>48</v>
      </c>
      <c r="D331" s="1">
        <v>25941</v>
      </c>
      <c r="E331" s="1">
        <v>223284</v>
      </c>
      <c r="F331" s="2">
        <v>68355</v>
      </c>
    </row>
    <row r="332" spans="1:6" x14ac:dyDescent="0.25">
      <c r="A332">
        <v>2020</v>
      </c>
      <c r="B332" t="s">
        <v>60</v>
      </c>
      <c r="C332" t="s">
        <v>49</v>
      </c>
      <c r="D332" s="1">
        <v>6346</v>
      </c>
      <c r="E332" s="1">
        <v>28512</v>
      </c>
      <c r="F332" s="2">
        <v>74442</v>
      </c>
    </row>
    <row r="333" spans="1:6" x14ac:dyDescent="0.25">
      <c r="A333">
        <v>2020</v>
      </c>
      <c r="B333" t="s">
        <v>60</v>
      </c>
      <c r="C333" t="s">
        <v>50</v>
      </c>
      <c r="D333" s="1">
        <v>60099</v>
      </c>
      <c r="E333" s="1">
        <v>752090</v>
      </c>
      <c r="F333" s="2">
        <v>96046</v>
      </c>
    </row>
    <row r="334" spans="1:6" x14ac:dyDescent="0.25">
      <c r="A334">
        <v>2020</v>
      </c>
      <c r="B334" t="s">
        <v>60</v>
      </c>
      <c r="C334" t="s">
        <v>51</v>
      </c>
      <c r="D334" s="1">
        <v>43094</v>
      </c>
      <c r="E334" s="1">
        <v>415190</v>
      </c>
      <c r="F334" s="2">
        <v>92279</v>
      </c>
    </row>
    <row r="335" spans="1:6" x14ac:dyDescent="0.25">
      <c r="A335">
        <v>2020</v>
      </c>
      <c r="B335" t="s">
        <v>60</v>
      </c>
      <c r="C335" t="s">
        <v>52</v>
      </c>
      <c r="D335" s="1">
        <v>8599</v>
      </c>
      <c r="E335" s="1">
        <v>65715</v>
      </c>
      <c r="F335" s="2">
        <v>53557</v>
      </c>
    </row>
    <row r="336" spans="1:6" x14ac:dyDescent="0.25">
      <c r="A336">
        <v>2020</v>
      </c>
      <c r="B336" t="s">
        <v>60</v>
      </c>
      <c r="C336" t="s">
        <v>53</v>
      </c>
      <c r="D336" s="1">
        <v>27048</v>
      </c>
      <c r="E336" s="1">
        <v>309780</v>
      </c>
      <c r="F336" s="2">
        <v>67254</v>
      </c>
    </row>
    <row r="337" spans="1:6" x14ac:dyDescent="0.25">
      <c r="A337">
        <v>2020</v>
      </c>
      <c r="B337" t="s">
        <v>60</v>
      </c>
      <c r="C337" t="s">
        <v>54</v>
      </c>
      <c r="D337" s="1">
        <v>4986</v>
      </c>
      <c r="E337" s="1">
        <v>18382</v>
      </c>
      <c r="F337" s="2">
        <v>60233</v>
      </c>
    </row>
    <row r="338" spans="1:6" x14ac:dyDescent="0.25">
      <c r="A338">
        <v>2020</v>
      </c>
      <c r="B338" t="s">
        <v>61</v>
      </c>
      <c r="C338" t="s">
        <v>7</v>
      </c>
      <c r="D338" s="1">
        <v>15859</v>
      </c>
      <c r="E338" s="1">
        <v>228486</v>
      </c>
      <c r="F338" s="2">
        <v>51193</v>
      </c>
    </row>
    <row r="339" spans="1:6" x14ac:dyDescent="0.25">
      <c r="A339">
        <v>2020</v>
      </c>
      <c r="B339" t="s">
        <v>61</v>
      </c>
      <c r="C339" t="s">
        <v>8</v>
      </c>
      <c r="D339" s="1">
        <v>20727</v>
      </c>
      <c r="E339" s="1">
        <v>455356</v>
      </c>
      <c r="F339" s="2">
        <v>56159</v>
      </c>
    </row>
    <row r="340" spans="1:6" x14ac:dyDescent="0.25">
      <c r="A340">
        <v>2020</v>
      </c>
      <c r="B340" t="s">
        <v>61</v>
      </c>
      <c r="C340" t="s">
        <v>9</v>
      </c>
      <c r="D340" s="1">
        <v>15656</v>
      </c>
      <c r="E340" s="1">
        <v>181169</v>
      </c>
      <c r="F340" s="2">
        <v>47435</v>
      </c>
    </row>
    <row r="341" spans="1:6" x14ac:dyDescent="0.25">
      <c r="A341">
        <v>2020</v>
      </c>
      <c r="B341" t="s">
        <v>61</v>
      </c>
      <c r="C341" t="s">
        <v>10</v>
      </c>
      <c r="D341" s="1">
        <v>656765</v>
      </c>
      <c r="E341" s="1">
        <v>2651781</v>
      </c>
      <c r="F341" s="2">
        <v>57668</v>
      </c>
    </row>
    <row r="342" spans="1:6" x14ac:dyDescent="0.25">
      <c r="A342">
        <v>2020</v>
      </c>
      <c r="B342" t="s">
        <v>61</v>
      </c>
      <c r="C342" t="s">
        <v>11</v>
      </c>
      <c r="D342" s="1">
        <v>23475</v>
      </c>
      <c r="E342" s="1">
        <v>332209</v>
      </c>
      <c r="F342" s="2">
        <v>55198</v>
      </c>
    </row>
    <row r="343" spans="1:6" x14ac:dyDescent="0.25">
      <c r="A343">
        <v>2020</v>
      </c>
      <c r="B343" t="s">
        <v>61</v>
      </c>
      <c r="C343" t="s">
        <v>12</v>
      </c>
      <c r="D343" s="1">
        <v>19964</v>
      </c>
      <c r="E343" s="1">
        <v>319881</v>
      </c>
      <c r="F343" s="2">
        <v>61215</v>
      </c>
    </row>
    <row r="344" spans="1:6" x14ac:dyDescent="0.25">
      <c r="A344">
        <v>2020</v>
      </c>
      <c r="B344" t="s">
        <v>61</v>
      </c>
      <c r="C344" t="s">
        <v>13</v>
      </c>
      <c r="D344" s="1">
        <v>5522</v>
      </c>
      <c r="E344" s="1">
        <v>74184</v>
      </c>
      <c r="F344" s="2">
        <v>57470</v>
      </c>
    </row>
    <row r="345" spans="1:6" x14ac:dyDescent="0.25">
      <c r="A345">
        <v>2020</v>
      </c>
      <c r="B345" t="s">
        <v>61</v>
      </c>
      <c r="C345" t="s">
        <v>14</v>
      </c>
      <c r="D345" s="1">
        <v>85058</v>
      </c>
      <c r="E345" s="1">
        <v>1293582</v>
      </c>
      <c r="F345" s="2">
        <v>55114</v>
      </c>
    </row>
    <row r="346" spans="1:6" x14ac:dyDescent="0.25">
      <c r="A346">
        <v>2020</v>
      </c>
      <c r="B346" t="s">
        <v>61</v>
      </c>
      <c r="C346" t="s">
        <v>15</v>
      </c>
      <c r="D346" s="1">
        <v>31842</v>
      </c>
      <c r="E346" s="1">
        <v>561390</v>
      </c>
      <c r="F346" s="2">
        <v>57141</v>
      </c>
    </row>
    <row r="347" spans="1:6" x14ac:dyDescent="0.25">
      <c r="A347">
        <v>2020</v>
      </c>
      <c r="B347" t="s">
        <v>61</v>
      </c>
      <c r="C347" t="s">
        <v>16</v>
      </c>
      <c r="D347" s="1">
        <v>9128</v>
      </c>
      <c r="E347" s="1">
        <v>106752</v>
      </c>
      <c r="F347" s="2">
        <v>45479</v>
      </c>
    </row>
    <row r="348" spans="1:6" x14ac:dyDescent="0.25">
      <c r="A348">
        <v>2020</v>
      </c>
      <c r="B348" t="s">
        <v>61</v>
      </c>
      <c r="C348" t="s">
        <v>17</v>
      </c>
      <c r="D348" s="1">
        <v>39684</v>
      </c>
      <c r="E348" s="1">
        <v>882088</v>
      </c>
      <c r="F348" s="2">
        <v>55678</v>
      </c>
    </row>
    <row r="349" spans="1:6" x14ac:dyDescent="0.25">
      <c r="A349">
        <v>2020</v>
      </c>
      <c r="B349" t="s">
        <v>61</v>
      </c>
      <c r="C349" t="s">
        <v>18</v>
      </c>
      <c r="D349" s="1">
        <v>16899</v>
      </c>
      <c r="E349" s="1">
        <v>451743</v>
      </c>
      <c r="F349" s="2">
        <v>52802</v>
      </c>
    </row>
    <row r="350" spans="1:6" x14ac:dyDescent="0.25">
      <c r="A350">
        <v>2020</v>
      </c>
      <c r="B350" t="s">
        <v>61</v>
      </c>
      <c r="C350" t="s">
        <v>19</v>
      </c>
      <c r="D350" s="1">
        <v>13294</v>
      </c>
      <c r="E350" s="1">
        <v>209301</v>
      </c>
      <c r="F350" s="2">
        <v>47222</v>
      </c>
    </row>
    <row r="351" spans="1:6" x14ac:dyDescent="0.25">
      <c r="A351">
        <v>2020</v>
      </c>
      <c r="B351" t="s">
        <v>61</v>
      </c>
      <c r="C351" t="s">
        <v>20</v>
      </c>
      <c r="D351" s="1">
        <v>10330</v>
      </c>
      <c r="E351" s="1">
        <v>194569</v>
      </c>
      <c r="F351" s="2">
        <v>48486</v>
      </c>
    </row>
    <row r="352" spans="1:6" x14ac:dyDescent="0.25">
      <c r="A352">
        <v>2020</v>
      </c>
      <c r="B352" t="s">
        <v>61</v>
      </c>
      <c r="C352" t="s">
        <v>21</v>
      </c>
      <c r="D352" s="1">
        <v>20809</v>
      </c>
      <c r="E352" s="1">
        <v>263195</v>
      </c>
      <c r="F352" s="2">
        <v>52098</v>
      </c>
    </row>
    <row r="353" spans="1:6" x14ac:dyDescent="0.25">
      <c r="A353">
        <v>2020</v>
      </c>
      <c r="B353" t="s">
        <v>61</v>
      </c>
      <c r="C353" t="s">
        <v>22</v>
      </c>
      <c r="D353" s="1">
        <v>16834</v>
      </c>
      <c r="E353" s="1">
        <v>296324</v>
      </c>
      <c r="F353" s="2">
        <v>48222</v>
      </c>
    </row>
    <row r="354" spans="1:6" x14ac:dyDescent="0.25">
      <c r="A354">
        <v>2020</v>
      </c>
      <c r="B354" t="s">
        <v>61</v>
      </c>
      <c r="C354" t="s">
        <v>23</v>
      </c>
      <c r="D354" s="1">
        <v>5591</v>
      </c>
      <c r="E354" s="1">
        <v>115511</v>
      </c>
      <c r="F354" s="2">
        <v>53739</v>
      </c>
    </row>
    <row r="355" spans="1:6" x14ac:dyDescent="0.25">
      <c r="A355">
        <v>2020</v>
      </c>
      <c r="B355" t="s">
        <v>61</v>
      </c>
      <c r="C355" t="s">
        <v>24</v>
      </c>
      <c r="D355" s="1">
        <v>21505</v>
      </c>
      <c r="E355" s="1">
        <v>420463</v>
      </c>
      <c r="F355" s="2">
        <v>59854</v>
      </c>
    </row>
    <row r="356" spans="1:6" x14ac:dyDescent="0.25">
      <c r="A356">
        <v>2020</v>
      </c>
      <c r="B356" t="s">
        <v>61</v>
      </c>
      <c r="C356" t="s">
        <v>25</v>
      </c>
      <c r="D356" s="1">
        <v>71270</v>
      </c>
      <c r="E356" s="1">
        <v>742606</v>
      </c>
      <c r="F356" s="2">
        <v>64556</v>
      </c>
    </row>
    <row r="357" spans="1:6" x14ac:dyDescent="0.25">
      <c r="A357">
        <v>2020</v>
      </c>
      <c r="B357" t="s">
        <v>61</v>
      </c>
      <c r="C357" t="s">
        <v>26</v>
      </c>
      <c r="D357" s="1">
        <v>32965</v>
      </c>
      <c r="E357" s="1">
        <v>622119</v>
      </c>
      <c r="F357" s="2">
        <v>54163</v>
      </c>
    </row>
    <row r="358" spans="1:6" x14ac:dyDescent="0.25">
      <c r="A358">
        <v>2020</v>
      </c>
      <c r="B358" t="s">
        <v>61</v>
      </c>
      <c r="C358" t="s">
        <v>27</v>
      </c>
      <c r="D358" s="1">
        <v>22985</v>
      </c>
      <c r="E358" s="1">
        <v>513228</v>
      </c>
      <c r="F358" s="2">
        <v>55127</v>
      </c>
    </row>
    <row r="359" spans="1:6" x14ac:dyDescent="0.25">
      <c r="A359">
        <v>2020</v>
      </c>
      <c r="B359" t="s">
        <v>61</v>
      </c>
      <c r="C359" t="s">
        <v>28</v>
      </c>
      <c r="D359" s="1">
        <v>7693</v>
      </c>
      <c r="E359" s="1">
        <v>138876</v>
      </c>
      <c r="F359" s="2">
        <v>45670</v>
      </c>
    </row>
    <row r="360" spans="1:6" x14ac:dyDescent="0.25">
      <c r="A360">
        <v>2020</v>
      </c>
      <c r="B360" t="s">
        <v>61</v>
      </c>
      <c r="C360" t="s">
        <v>29</v>
      </c>
      <c r="D360" s="1">
        <v>56134</v>
      </c>
      <c r="E360" s="1">
        <v>448355</v>
      </c>
      <c r="F360" s="2">
        <v>50460</v>
      </c>
    </row>
    <row r="361" spans="1:6" x14ac:dyDescent="0.25">
      <c r="A361">
        <v>2020</v>
      </c>
      <c r="B361" t="s">
        <v>61</v>
      </c>
      <c r="C361" t="s">
        <v>30</v>
      </c>
      <c r="D361" s="1">
        <v>5112</v>
      </c>
      <c r="E361" s="1">
        <v>73374</v>
      </c>
      <c r="F361" s="2">
        <v>52612</v>
      </c>
    </row>
    <row r="362" spans="1:6" x14ac:dyDescent="0.25">
      <c r="A362">
        <v>2020</v>
      </c>
      <c r="B362" t="s">
        <v>61</v>
      </c>
      <c r="C362" t="s">
        <v>31</v>
      </c>
      <c r="D362" s="1">
        <v>10522</v>
      </c>
      <c r="E362" s="1">
        <v>135205</v>
      </c>
      <c r="F362" s="2">
        <v>51740</v>
      </c>
    </row>
    <row r="363" spans="1:6" x14ac:dyDescent="0.25">
      <c r="A363">
        <v>2020</v>
      </c>
      <c r="B363" t="s">
        <v>61</v>
      </c>
      <c r="C363" t="s">
        <v>32</v>
      </c>
      <c r="D363" s="1">
        <v>9126</v>
      </c>
      <c r="E363" s="1">
        <v>139696</v>
      </c>
      <c r="F363" s="2">
        <v>58047</v>
      </c>
    </row>
    <row r="364" spans="1:6" x14ac:dyDescent="0.25">
      <c r="A364">
        <v>2020</v>
      </c>
      <c r="B364" t="s">
        <v>61</v>
      </c>
      <c r="C364" t="s">
        <v>33</v>
      </c>
      <c r="D364" s="1">
        <v>4900</v>
      </c>
      <c r="E364" s="1">
        <v>108757</v>
      </c>
      <c r="F364" s="2">
        <v>63675</v>
      </c>
    </row>
    <row r="365" spans="1:6" x14ac:dyDescent="0.25">
      <c r="A365">
        <v>2020</v>
      </c>
      <c r="B365" t="s">
        <v>61</v>
      </c>
      <c r="C365" t="s">
        <v>34</v>
      </c>
      <c r="D365" s="1">
        <v>43568</v>
      </c>
      <c r="E365" s="1">
        <v>622420</v>
      </c>
      <c r="F365" s="2">
        <v>60044</v>
      </c>
    </row>
    <row r="366" spans="1:6" x14ac:dyDescent="0.25">
      <c r="A366">
        <v>2020</v>
      </c>
      <c r="B366" t="s">
        <v>61</v>
      </c>
      <c r="C366" t="s">
        <v>35</v>
      </c>
      <c r="D366" s="1">
        <v>11448</v>
      </c>
      <c r="E366" s="1">
        <v>126459</v>
      </c>
      <c r="F366" s="2">
        <v>45191</v>
      </c>
    </row>
    <row r="367" spans="1:6" x14ac:dyDescent="0.25">
      <c r="A367">
        <v>2020</v>
      </c>
      <c r="B367" t="s">
        <v>61</v>
      </c>
      <c r="C367" t="s">
        <v>36</v>
      </c>
      <c r="D367" s="1">
        <v>67893</v>
      </c>
      <c r="E367" s="1">
        <v>1872526</v>
      </c>
      <c r="F367" s="2">
        <v>58936</v>
      </c>
    </row>
    <row r="368" spans="1:6" x14ac:dyDescent="0.25">
      <c r="A368">
        <v>2020</v>
      </c>
      <c r="B368" t="s">
        <v>61</v>
      </c>
      <c r="C368" t="s">
        <v>37</v>
      </c>
      <c r="D368" s="1">
        <v>29514</v>
      </c>
      <c r="E368" s="1">
        <v>584896</v>
      </c>
      <c r="F368" s="2">
        <v>53252</v>
      </c>
    </row>
    <row r="369" spans="1:6" x14ac:dyDescent="0.25">
      <c r="A369">
        <v>2020</v>
      </c>
      <c r="B369" t="s">
        <v>61</v>
      </c>
      <c r="C369" t="s">
        <v>38</v>
      </c>
      <c r="D369" s="1">
        <v>2737</v>
      </c>
      <c r="E369" s="1">
        <v>64418</v>
      </c>
      <c r="F369" s="2">
        <v>55234</v>
      </c>
    </row>
    <row r="370" spans="1:6" x14ac:dyDescent="0.25">
      <c r="A370">
        <v>2020</v>
      </c>
      <c r="B370" t="s">
        <v>61</v>
      </c>
      <c r="C370" t="s">
        <v>39</v>
      </c>
      <c r="D370" s="1">
        <v>35930</v>
      </c>
      <c r="E370" s="1">
        <v>868191</v>
      </c>
      <c r="F370" s="2">
        <v>51366</v>
      </c>
    </row>
    <row r="371" spans="1:6" x14ac:dyDescent="0.25">
      <c r="A371">
        <v>2020</v>
      </c>
      <c r="B371" t="s">
        <v>61</v>
      </c>
      <c r="C371" t="s">
        <v>40</v>
      </c>
      <c r="D371" s="1">
        <v>13656</v>
      </c>
      <c r="E371" s="1">
        <v>209679</v>
      </c>
      <c r="F371" s="2">
        <v>49095</v>
      </c>
    </row>
    <row r="372" spans="1:6" x14ac:dyDescent="0.25">
      <c r="A372">
        <v>2020</v>
      </c>
      <c r="B372" t="s">
        <v>61</v>
      </c>
      <c r="C372" t="s">
        <v>41</v>
      </c>
      <c r="D372" s="1">
        <v>28106</v>
      </c>
      <c r="E372" s="1">
        <v>292631</v>
      </c>
      <c r="F372" s="2">
        <v>54216</v>
      </c>
    </row>
    <row r="373" spans="1:6" x14ac:dyDescent="0.25">
      <c r="A373">
        <v>2020</v>
      </c>
      <c r="B373" t="s">
        <v>61</v>
      </c>
      <c r="C373" t="s">
        <v>42</v>
      </c>
      <c r="D373" s="1">
        <v>57935</v>
      </c>
      <c r="E373" s="1">
        <v>1179840</v>
      </c>
      <c r="F373" s="2">
        <v>57087</v>
      </c>
    </row>
    <row r="374" spans="1:6" x14ac:dyDescent="0.25">
      <c r="A374">
        <v>2020</v>
      </c>
      <c r="B374" t="s">
        <v>61</v>
      </c>
      <c r="C374" t="s">
        <v>43</v>
      </c>
      <c r="D374" s="1">
        <v>4907</v>
      </c>
      <c r="E374" s="1">
        <v>95079</v>
      </c>
      <c r="F374" s="2">
        <v>54510</v>
      </c>
    </row>
    <row r="375" spans="1:6" x14ac:dyDescent="0.25">
      <c r="A375">
        <v>2020</v>
      </c>
      <c r="B375" t="s">
        <v>61</v>
      </c>
      <c r="C375" t="s">
        <v>44</v>
      </c>
      <c r="D375" s="1">
        <v>15612</v>
      </c>
      <c r="E375" s="1">
        <v>231072</v>
      </c>
      <c r="F375" s="2">
        <v>50055</v>
      </c>
    </row>
    <row r="376" spans="1:6" x14ac:dyDescent="0.25">
      <c r="A376">
        <v>2020</v>
      </c>
      <c r="B376" t="s">
        <v>61</v>
      </c>
      <c r="C376" t="s">
        <v>45</v>
      </c>
      <c r="D376" s="1">
        <v>2934</v>
      </c>
      <c r="E376" s="1">
        <v>68990</v>
      </c>
      <c r="F376" s="2">
        <v>57054</v>
      </c>
    </row>
    <row r="377" spans="1:6" x14ac:dyDescent="0.25">
      <c r="A377">
        <v>2020</v>
      </c>
      <c r="B377" t="s">
        <v>61</v>
      </c>
      <c r="C377" t="s">
        <v>46</v>
      </c>
      <c r="D377" s="1">
        <v>21213</v>
      </c>
      <c r="E377" s="1">
        <v>421097</v>
      </c>
      <c r="F377" s="2">
        <v>56401</v>
      </c>
    </row>
    <row r="378" spans="1:6" x14ac:dyDescent="0.25">
      <c r="A378">
        <v>2020</v>
      </c>
      <c r="B378" t="s">
        <v>61</v>
      </c>
      <c r="C378" t="s">
        <v>47</v>
      </c>
      <c r="D378" s="1">
        <v>98681</v>
      </c>
      <c r="E378" s="1">
        <v>1646144</v>
      </c>
      <c r="F378" s="2">
        <v>51856</v>
      </c>
    </row>
    <row r="379" spans="1:6" x14ac:dyDescent="0.25">
      <c r="A379">
        <v>2020</v>
      </c>
      <c r="B379" t="s">
        <v>61</v>
      </c>
      <c r="C379" t="s">
        <v>48</v>
      </c>
      <c r="D379" s="1">
        <v>13463</v>
      </c>
      <c r="E379" s="1">
        <v>193157</v>
      </c>
      <c r="F379" s="2">
        <v>48260</v>
      </c>
    </row>
    <row r="380" spans="1:6" x14ac:dyDescent="0.25">
      <c r="A380">
        <v>2020</v>
      </c>
      <c r="B380" t="s">
        <v>61</v>
      </c>
      <c r="C380" t="s">
        <v>49</v>
      </c>
      <c r="D380" s="1">
        <v>2516</v>
      </c>
      <c r="E380" s="1">
        <v>58443</v>
      </c>
      <c r="F380" s="2">
        <v>52779</v>
      </c>
    </row>
    <row r="381" spans="1:6" x14ac:dyDescent="0.25">
      <c r="A381">
        <v>2020</v>
      </c>
      <c r="B381" t="s">
        <v>61</v>
      </c>
      <c r="C381" t="s">
        <v>50</v>
      </c>
      <c r="D381" s="1">
        <v>49705</v>
      </c>
      <c r="E381" s="1">
        <v>492598</v>
      </c>
      <c r="F381" s="2">
        <v>54119</v>
      </c>
    </row>
    <row r="382" spans="1:6" x14ac:dyDescent="0.25">
      <c r="A382">
        <v>2020</v>
      </c>
      <c r="B382" t="s">
        <v>61</v>
      </c>
      <c r="C382" t="s">
        <v>51</v>
      </c>
      <c r="D382" s="1">
        <v>74944</v>
      </c>
      <c r="E382" s="1">
        <v>468495</v>
      </c>
      <c r="F382" s="2">
        <v>55544</v>
      </c>
    </row>
    <row r="383" spans="1:6" x14ac:dyDescent="0.25">
      <c r="A383">
        <v>2020</v>
      </c>
      <c r="B383" t="s">
        <v>61</v>
      </c>
      <c r="C383" t="s">
        <v>52</v>
      </c>
      <c r="D383" s="1">
        <v>8500</v>
      </c>
      <c r="E383" s="1">
        <v>124604</v>
      </c>
      <c r="F383" s="2">
        <v>50597</v>
      </c>
    </row>
    <row r="384" spans="1:6" x14ac:dyDescent="0.25">
      <c r="A384">
        <v>2020</v>
      </c>
      <c r="B384" t="s">
        <v>61</v>
      </c>
      <c r="C384" t="s">
        <v>53</v>
      </c>
      <c r="D384" s="1">
        <v>31125</v>
      </c>
      <c r="E384" s="1">
        <v>427152</v>
      </c>
      <c r="F384" s="2">
        <v>52993</v>
      </c>
    </row>
    <row r="385" spans="1:6" x14ac:dyDescent="0.25">
      <c r="A385">
        <v>2020</v>
      </c>
      <c r="B385" t="s">
        <v>61</v>
      </c>
      <c r="C385" t="s">
        <v>54</v>
      </c>
      <c r="D385" s="1">
        <v>3485</v>
      </c>
      <c r="E385" s="1">
        <v>26942</v>
      </c>
      <c r="F385" s="2">
        <v>46334</v>
      </c>
    </row>
    <row r="386" spans="1:6" x14ac:dyDescent="0.25">
      <c r="A386">
        <v>2020</v>
      </c>
      <c r="B386" t="s">
        <v>62</v>
      </c>
      <c r="C386" t="s">
        <v>7</v>
      </c>
      <c r="D386" s="1">
        <v>11221</v>
      </c>
      <c r="E386" s="1">
        <v>178057</v>
      </c>
      <c r="F386" s="2">
        <v>18554</v>
      </c>
    </row>
    <row r="387" spans="1:6" x14ac:dyDescent="0.25">
      <c r="A387">
        <v>2020</v>
      </c>
      <c r="B387" t="s">
        <v>62</v>
      </c>
      <c r="C387" t="s">
        <v>8</v>
      </c>
      <c r="D387" s="1">
        <v>14444</v>
      </c>
      <c r="E387" s="1">
        <v>274985</v>
      </c>
      <c r="F387" s="2">
        <v>26810</v>
      </c>
    </row>
    <row r="388" spans="1:6" x14ac:dyDescent="0.25">
      <c r="A388">
        <v>2020</v>
      </c>
      <c r="B388" t="s">
        <v>62</v>
      </c>
      <c r="C388" t="s">
        <v>9</v>
      </c>
      <c r="D388" s="1">
        <v>7458</v>
      </c>
      <c r="E388" s="1">
        <v>106295</v>
      </c>
      <c r="F388" s="2">
        <v>18414</v>
      </c>
    </row>
    <row r="389" spans="1:6" x14ac:dyDescent="0.25">
      <c r="A389">
        <v>2020</v>
      </c>
      <c r="B389" t="s">
        <v>62</v>
      </c>
      <c r="C389" t="s">
        <v>10</v>
      </c>
      <c r="D389" s="1">
        <v>117833</v>
      </c>
      <c r="E389" s="1">
        <v>1482600</v>
      </c>
      <c r="F389" s="2">
        <v>36090</v>
      </c>
    </row>
    <row r="390" spans="1:6" x14ac:dyDescent="0.25">
      <c r="A390">
        <v>2020</v>
      </c>
      <c r="B390" t="s">
        <v>62</v>
      </c>
      <c r="C390" t="s">
        <v>11</v>
      </c>
      <c r="D390" s="1">
        <v>17650</v>
      </c>
      <c r="E390" s="1">
        <v>271680</v>
      </c>
      <c r="F390" s="2">
        <v>28424</v>
      </c>
    </row>
    <row r="391" spans="1:6" x14ac:dyDescent="0.25">
      <c r="A391">
        <v>2020</v>
      </c>
      <c r="B391" t="s">
        <v>62</v>
      </c>
      <c r="C391" t="s">
        <v>12</v>
      </c>
      <c r="D391" s="1">
        <v>10916</v>
      </c>
      <c r="E391" s="1">
        <v>117365</v>
      </c>
      <c r="F391" s="2">
        <v>26295</v>
      </c>
    </row>
    <row r="392" spans="1:6" x14ac:dyDescent="0.25">
      <c r="A392">
        <v>2020</v>
      </c>
      <c r="B392" t="s">
        <v>62</v>
      </c>
      <c r="C392" t="s">
        <v>13</v>
      </c>
      <c r="D392" s="1">
        <v>2698</v>
      </c>
      <c r="E392" s="1">
        <v>41103</v>
      </c>
      <c r="F392" s="2">
        <v>22228</v>
      </c>
    </row>
    <row r="393" spans="1:6" x14ac:dyDescent="0.25">
      <c r="A393">
        <v>2020</v>
      </c>
      <c r="B393" t="s">
        <v>62</v>
      </c>
      <c r="C393" t="s">
        <v>14</v>
      </c>
      <c r="D393" s="1">
        <v>59645</v>
      </c>
      <c r="E393" s="1">
        <v>1007574</v>
      </c>
      <c r="F393" s="2">
        <v>27709</v>
      </c>
    </row>
    <row r="394" spans="1:6" x14ac:dyDescent="0.25">
      <c r="A394">
        <v>2020</v>
      </c>
      <c r="B394" t="s">
        <v>62</v>
      </c>
      <c r="C394" t="s">
        <v>15</v>
      </c>
      <c r="D394" s="1">
        <v>26741</v>
      </c>
      <c r="E394" s="1">
        <v>414059</v>
      </c>
      <c r="F394" s="2">
        <v>22009</v>
      </c>
    </row>
    <row r="395" spans="1:6" x14ac:dyDescent="0.25">
      <c r="A395">
        <v>2020</v>
      </c>
      <c r="B395" t="s">
        <v>62</v>
      </c>
      <c r="C395" t="s">
        <v>16</v>
      </c>
      <c r="D395" s="1">
        <v>5242</v>
      </c>
      <c r="E395" s="1">
        <v>74574</v>
      </c>
      <c r="F395" s="2">
        <v>18637</v>
      </c>
    </row>
    <row r="396" spans="1:6" x14ac:dyDescent="0.25">
      <c r="A396">
        <v>2020</v>
      </c>
      <c r="B396" t="s">
        <v>62</v>
      </c>
      <c r="C396" t="s">
        <v>17</v>
      </c>
      <c r="D396" s="1">
        <v>32842</v>
      </c>
      <c r="E396" s="1">
        <v>462216</v>
      </c>
      <c r="F396" s="2">
        <v>25054</v>
      </c>
    </row>
    <row r="397" spans="1:6" x14ac:dyDescent="0.25">
      <c r="A397">
        <v>2020</v>
      </c>
      <c r="B397" t="s">
        <v>62</v>
      </c>
      <c r="C397" t="s">
        <v>18</v>
      </c>
      <c r="D397" s="1">
        <v>16068</v>
      </c>
      <c r="E397" s="1">
        <v>263892</v>
      </c>
      <c r="F397" s="2">
        <v>20493</v>
      </c>
    </row>
    <row r="398" spans="1:6" x14ac:dyDescent="0.25">
      <c r="A398">
        <v>2020</v>
      </c>
      <c r="B398" t="s">
        <v>62</v>
      </c>
      <c r="C398" t="s">
        <v>19</v>
      </c>
      <c r="D398" s="1">
        <v>8734</v>
      </c>
      <c r="E398" s="1">
        <v>118383</v>
      </c>
      <c r="F398" s="2">
        <v>18002</v>
      </c>
    </row>
    <row r="399" spans="1:6" x14ac:dyDescent="0.25">
      <c r="A399">
        <v>2020</v>
      </c>
      <c r="B399" t="s">
        <v>62</v>
      </c>
      <c r="C399" t="s">
        <v>20</v>
      </c>
      <c r="D399" s="1">
        <v>6792</v>
      </c>
      <c r="E399" s="1">
        <v>110526</v>
      </c>
      <c r="F399" s="2">
        <v>18088</v>
      </c>
    </row>
    <row r="400" spans="1:6" x14ac:dyDescent="0.25">
      <c r="A400">
        <v>2020</v>
      </c>
      <c r="B400" t="s">
        <v>62</v>
      </c>
      <c r="C400" t="s">
        <v>21</v>
      </c>
      <c r="D400" s="1">
        <v>10331</v>
      </c>
      <c r="E400" s="1">
        <v>165335</v>
      </c>
      <c r="F400" s="2">
        <v>19522</v>
      </c>
    </row>
    <row r="401" spans="1:6" x14ac:dyDescent="0.25">
      <c r="A401">
        <v>2020</v>
      </c>
      <c r="B401" t="s">
        <v>62</v>
      </c>
      <c r="C401" t="s">
        <v>22</v>
      </c>
      <c r="D401" s="1">
        <v>13351</v>
      </c>
      <c r="E401" s="1">
        <v>188383</v>
      </c>
      <c r="F401" s="2">
        <v>22216</v>
      </c>
    </row>
    <row r="402" spans="1:6" x14ac:dyDescent="0.25">
      <c r="A402">
        <v>2020</v>
      </c>
      <c r="B402" t="s">
        <v>62</v>
      </c>
      <c r="C402" t="s">
        <v>23</v>
      </c>
      <c r="D402" s="1">
        <v>5172</v>
      </c>
      <c r="E402" s="1">
        <v>51781</v>
      </c>
      <c r="F402" s="2">
        <v>25112</v>
      </c>
    </row>
    <row r="403" spans="1:6" x14ac:dyDescent="0.25">
      <c r="A403">
        <v>2020</v>
      </c>
      <c r="B403" t="s">
        <v>62</v>
      </c>
      <c r="C403" t="s">
        <v>24</v>
      </c>
      <c r="D403" s="1">
        <v>14823</v>
      </c>
      <c r="E403" s="1">
        <v>210848</v>
      </c>
      <c r="F403" s="2">
        <v>26383</v>
      </c>
    </row>
    <row r="404" spans="1:6" x14ac:dyDescent="0.25">
      <c r="A404">
        <v>2020</v>
      </c>
      <c r="B404" t="s">
        <v>62</v>
      </c>
      <c r="C404" t="s">
        <v>25</v>
      </c>
      <c r="D404" s="1">
        <v>20158</v>
      </c>
      <c r="E404" s="1">
        <v>262049</v>
      </c>
      <c r="F404" s="2">
        <v>30457</v>
      </c>
    </row>
    <row r="405" spans="1:6" x14ac:dyDescent="0.25">
      <c r="A405">
        <v>2020</v>
      </c>
      <c r="B405" t="s">
        <v>62</v>
      </c>
      <c r="C405" t="s">
        <v>26</v>
      </c>
      <c r="D405" s="1">
        <v>23032</v>
      </c>
      <c r="E405" s="1">
        <v>323435</v>
      </c>
      <c r="F405" s="2">
        <v>22254</v>
      </c>
    </row>
    <row r="406" spans="1:6" x14ac:dyDescent="0.25">
      <c r="A406">
        <v>2020</v>
      </c>
      <c r="B406" t="s">
        <v>62</v>
      </c>
      <c r="C406" t="s">
        <v>27</v>
      </c>
      <c r="D406" s="1">
        <v>15355</v>
      </c>
      <c r="E406" s="1">
        <v>204519</v>
      </c>
      <c r="F406" s="2">
        <v>24167</v>
      </c>
    </row>
    <row r="407" spans="1:6" x14ac:dyDescent="0.25">
      <c r="A407">
        <v>2020</v>
      </c>
      <c r="B407" t="s">
        <v>62</v>
      </c>
      <c r="C407" t="s">
        <v>28</v>
      </c>
      <c r="D407" s="1">
        <v>6644</v>
      </c>
      <c r="E407" s="1">
        <v>118107</v>
      </c>
      <c r="F407" s="2">
        <v>18380</v>
      </c>
    </row>
    <row r="408" spans="1:6" x14ac:dyDescent="0.25">
      <c r="A408">
        <v>2020</v>
      </c>
      <c r="B408" t="s">
        <v>62</v>
      </c>
      <c r="C408" t="s">
        <v>29</v>
      </c>
      <c r="D408" s="1">
        <v>15398</v>
      </c>
      <c r="E408" s="1">
        <v>253244</v>
      </c>
      <c r="F408" s="2">
        <v>22154</v>
      </c>
    </row>
    <row r="409" spans="1:6" x14ac:dyDescent="0.25">
      <c r="A409">
        <v>2020</v>
      </c>
      <c r="B409" t="s">
        <v>62</v>
      </c>
      <c r="C409" t="s">
        <v>30</v>
      </c>
      <c r="D409" s="1">
        <v>5182</v>
      </c>
      <c r="E409" s="1">
        <v>58811</v>
      </c>
      <c r="F409" s="2">
        <v>21078</v>
      </c>
    </row>
    <row r="410" spans="1:6" x14ac:dyDescent="0.25">
      <c r="A410">
        <v>2020</v>
      </c>
      <c r="B410" t="s">
        <v>62</v>
      </c>
      <c r="C410" t="s">
        <v>31</v>
      </c>
      <c r="D410" s="1">
        <v>5552</v>
      </c>
      <c r="E410" s="1">
        <v>79529</v>
      </c>
      <c r="F410" s="2">
        <v>18131</v>
      </c>
    </row>
    <row r="411" spans="1:6" x14ac:dyDescent="0.25">
      <c r="A411">
        <v>2020</v>
      </c>
      <c r="B411" t="s">
        <v>62</v>
      </c>
      <c r="C411" t="s">
        <v>32</v>
      </c>
      <c r="D411" s="1">
        <v>8698</v>
      </c>
      <c r="E411" s="1">
        <v>255447</v>
      </c>
      <c r="F411" s="2">
        <v>34061</v>
      </c>
    </row>
    <row r="412" spans="1:6" x14ac:dyDescent="0.25">
      <c r="A412">
        <v>2020</v>
      </c>
      <c r="B412" t="s">
        <v>62</v>
      </c>
      <c r="C412" t="s">
        <v>33</v>
      </c>
      <c r="D412" s="1">
        <v>4677</v>
      </c>
      <c r="E412" s="1">
        <v>57132</v>
      </c>
      <c r="F412" s="2">
        <v>24729</v>
      </c>
    </row>
    <row r="413" spans="1:6" x14ac:dyDescent="0.25">
      <c r="A413">
        <v>2020</v>
      </c>
      <c r="B413" t="s">
        <v>62</v>
      </c>
      <c r="C413" t="s">
        <v>34</v>
      </c>
      <c r="D413" s="1">
        <v>24584</v>
      </c>
      <c r="E413" s="1">
        <v>281546</v>
      </c>
      <c r="F413" s="2">
        <v>28639</v>
      </c>
    </row>
    <row r="414" spans="1:6" x14ac:dyDescent="0.25">
      <c r="A414">
        <v>2020</v>
      </c>
      <c r="B414" t="s">
        <v>62</v>
      </c>
      <c r="C414" t="s">
        <v>35</v>
      </c>
      <c r="D414" s="1">
        <v>5276</v>
      </c>
      <c r="E414" s="1">
        <v>78539</v>
      </c>
      <c r="F414" s="2">
        <v>19988</v>
      </c>
    </row>
    <row r="415" spans="1:6" x14ac:dyDescent="0.25">
      <c r="A415">
        <v>2020</v>
      </c>
      <c r="B415" t="s">
        <v>62</v>
      </c>
      <c r="C415" t="s">
        <v>36</v>
      </c>
      <c r="D415" s="1">
        <v>64959</v>
      </c>
      <c r="E415" s="1">
        <v>632760</v>
      </c>
      <c r="F415" s="2">
        <v>36986</v>
      </c>
    </row>
    <row r="416" spans="1:6" x14ac:dyDescent="0.25">
      <c r="A416">
        <v>2020</v>
      </c>
      <c r="B416" t="s">
        <v>62</v>
      </c>
      <c r="C416" t="s">
        <v>37</v>
      </c>
      <c r="D416" s="1">
        <v>27015</v>
      </c>
      <c r="E416" s="1">
        <v>420420</v>
      </c>
      <c r="F416" s="2">
        <v>21462</v>
      </c>
    </row>
    <row r="417" spans="1:6" x14ac:dyDescent="0.25">
      <c r="A417">
        <v>2020</v>
      </c>
      <c r="B417" t="s">
        <v>62</v>
      </c>
      <c r="C417" t="s">
        <v>38</v>
      </c>
      <c r="D417" s="1">
        <v>2621</v>
      </c>
      <c r="E417" s="1">
        <v>34228</v>
      </c>
      <c r="F417" s="2">
        <v>19193</v>
      </c>
    </row>
    <row r="418" spans="1:6" x14ac:dyDescent="0.25">
      <c r="A418">
        <v>2020</v>
      </c>
      <c r="B418" t="s">
        <v>62</v>
      </c>
      <c r="C418" t="s">
        <v>39</v>
      </c>
      <c r="D418" s="1">
        <v>29197</v>
      </c>
      <c r="E418" s="1">
        <v>466069</v>
      </c>
      <c r="F418" s="2">
        <v>21027</v>
      </c>
    </row>
    <row r="419" spans="1:6" x14ac:dyDescent="0.25">
      <c r="A419">
        <v>2020</v>
      </c>
      <c r="B419" t="s">
        <v>62</v>
      </c>
      <c r="C419" t="s">
        <v>40</v>
      </c>
      <c r="D419" s="1">
        <v>9364</v>
      </c>
      <c r="E419" s="1">
        <v>156230</v>
      </c>
      <c r="F419" s="2">
        <v>19310</v>
      </c>
    </row>
    <row r="420" spans="1:6" x14ac:dyDescent="0.25">
      <c r="A420">
        <v>2020</v>
      </c>
      <c r="B420" t="s">
        <v>62</v>
      </c>
      <c r="C420" t="s">
        <v>41</v>
      </c>
      <c r="D420" s="1">
        <v>13993</v>
      </c>
      <c r="E420" s="1">
        <v>161570</v>
      </c>
      <c r="F420" s="2">
        <v>24338</v>
      </c>
    </row>
    <row r="421" spans="1:6" x14ac:dyDescent="0.25">
      <c r="A421">
        <v>2020</v>
      </c>
      <c r="B421" t="s">
        <v>62</v>
      </c>
      <c r="C421" t="s">
        <v>42</v>
      </c>
      <c r="D421" s="1">
        <v>33532</v>
      </c>
      <c r="E421" s="1">
        <v>424092</v>
      </c>
      <c r="F421" s="2">
        <v>22945</v>
      </c>
    </row>
    <row r="422" spans="1:6" x14ac:dyDescent="0.25">
      <c r="A422">
        <v>2020</v>
      </c>
      <c r="B422" t="s">
        <v>62</v>
      </c>
      <c r="C422" t="s">
        <v>43</v>
      </c>
      <c r="D422" s="1">
        <v>3890</v>
      </c>
      <c r="E422" s="1">
        <v>44621</v>
      </c>
      <c r="F422" s="2">
        <v>24733</v>
      </c>
    </row>
    <row r="423" spans="1:6" x14ac:dyDescent="0.25">
      <c r="A423">
        <v>2020</v>
      </c>
      <c r="B423" t="s">
        <v>62</v>
      </c>
      <c r="C423" t="s">
        <v>44</v>
      </c>
      <c r="D423" s="1">
        <v>13676</v>
      </c>
      <c r="E423" s="1">
        <v>226959</v>
      </c>
      <c r="F423" s="2">
        <v>19677</v>
      </c>
    </row>
    <row r="424" spans="1:6" x14ac:dyDescent="0.25">
      <c r="A424">
        <v>2020</v>
      </c>
      <c r="B424" t="s">
        <v>62</v>
      </c>
      <c r="C424" t="s">
        <v>45</v>
      </c>
      <c r="D424" s="1">
        <v>3184</v>
      </c>
      <c r="E424" s="1">
        <v>41000</v>
      </c>
      <c r="F424" s="2">
        <v>18829</v>
      </c>
    </row>
    <row r="425" spans="1:6" x14ac:dyDescent="0.25">
      <c r="A425">
        <v>2020</v>
      </c>
      <c r="B425" t="s">
        <v>62</v>
      </c>
      <c r="C425" t="s">
        <v>46</v>
      </c>
      <c r="D425" s="1">
        <v>17443</v>
      </c>
      <c r="E425" s="1">
        <v>293033</v>
      </c>
      <c r="F425" s="2">
        <v>23771</v>
      </c>
    </row>
    <row r="426" spans="1:6" x14ac:dyDescent="0.25">
      <c r="A426">
        <v>2020</v>
      </c>
      <c r="B426" t="s">
        <v>62</v>
      </c>
      <c r="C426" t="s">
        <v>47</v>
      </c>
      <c r="D426" s="1">
        <v>66777</v>
      </c>
      <c r="E426" s="1">
        <v>1178456</v>
      </c>
      <c r="F426" s="2">
        <v>23001</v>
      </c>
    </row>
    <row r="427" spans="1:6" x14ac:dyDescent="0.25">
      <c r="A427">
        <v>2020</v>
      </c>
      <c r="B427" t="s">
        <v>62</v>
      </c>
      <c r="C427" t="s">
        <v>48</v>
      </c>
      <c r="D427" s="1">
        <v>7766</v>
      </c>
      <c r="E427" s="1">
        <v>133375</v>
      </c>
      <c r="F427" s="2">
        <v>21580</v>
      </c>
    </row>
    <row r="428" spans="1:6" x14ac:dyDescent="0.25">
      <c r="A428">
        <v>2020</v>
      </c>
      <c r="B428" t="s">
        <v>62</v>
      </c>
      <c r="C428" t="s">
        <v>49</v>
      </c>
      <c r="D428" s="1">
        <v>2220</v>
      </c>
      <c r="E428" s="1">
        <v>25985</v>
      </c>
      <c r="F428" s="2">
        <v>26068</v>
      </c>
    </row>
    <row r="429" spans="1:6" x14ac:dyDescent="0.25">
      <c r="A429">
        <v>2020</v>
      </c>
      <c r="B429" t="s">
        <v>62</v>
      </c>
      <c r="C429" t="s">
        <v>50</v>
      </c>
      <c r="D429" s="1">
        <v>20954</v>
      </c>
      <c r="E429" s="1">
        <v>322216</v>
      </c>
      <c r="F429" s="2">
        <v>22634</v>
      </c>
    </row>
    <row r="430" spans="1:6" x14ac:dyDescent="0.25">
      <c r="A430">
        <v>2020</v>
      </c>
      <c r="B430" t="s">
        <v>62</v>
      </c>
      <c r="C430" t="s">
        <v>51</v>
      </c>
      <c r="D430" s="1">
        <v>20710</v>
      </c>
      <c r="E430" s="1">
        <v>255412</v>
      </c>
      <c r="F430" s="2">
        <v>26657</v>
      </c>
    </row>
    <row r="431" spans="1:6" x14ac:dyDescent="0.25">
      <c r="A431">
        <v>2020</v>
      </c>
      <c r="B431" t="s">
        <v>62</v>
      </c>
      <c r="C431" t="s">
        <v>52</v>
      </c>
      <c r="D431" s="1">
        <v>4602</v>
      </c>
      <c r="E431" s="1">
        <v>61253</v>
      </c>
      <c r="F431" s="2">
        <v>18945</v>
      </c>
    </row>
    <row r="432" spans="1:6" x14ac:dyDescent="0.25">
      <c r="A432">
        <v>2020</v>
      </c>
      <c r="B432" t="s">
        <v>62</v>
      </c>
      <c r="C432" t="s">
        <v>53</v>
      </c>
      <c r="D432" s="1">
        <v>16783</v>
      </c>
      <c r="E432" s="1">
        <v>227495</v>
      </c>
      <c r="F432" s="2">
        <v>19473</v>
      </c>
    </row>
    <row r="433" spans="1:6" x14ac:dyDescent="0.25">
      <c r="A433">
        <v>2020</v>
      </c>
      <c r="B433" t="s">
        <v>62</v>
      </c>
      <c r="C433" t="s">
        <v>54</v>
      </c>
      <c r="D433" s="1">
        <v>2418</v>
      </c>
      <c r="E433" s="1">
        <v>32312</v>
      </c>
      <c r="F433" s="2">
        <v>23041</v>
      </c>
    </row>
    <row r="434" spans="1:6" x14ac:dyDescent="0.25">
      <c r="A434">
        <v>2020</v>
      </c>
      <c r="B434" t="s">
        <v>63</v>
      </c>
      <c r="C434" t="s">
        <v>7</v>
      </c>
      <c r="D434" s="1">
        <v>9048</v>
      </c>
      <c r="E434" s="1">
        <v>42367</v>
      </c>
      <c r="F434" s="2">
        <v>41437</v>
      </c>
    </row>
    <row r="435" spans="1:6" x14ac:dyDescent="0.25">
      <c r="A435">
        <v>2020</v>
      </c>
      <c r="B435" t="s">
        <v>63</v>
      </c>
      <c r="C435" t="s">
        <v>8</v>
      </c>
      <c r="D435" s="1">
        <v>10878</v>
      </c>
      <c r="E435" s="1">
        <v>69183</v>
      </c>
      <c r="F435" s="2">
        <v>42482</v>
      </c>
    </row>
    <row r="436" spans="1:6" x14ac:dyDescent="0.25">
      <c r="A436">
        <v>2020</v>
      </c>
      <c r="B436" t="s">
        <v>63</v>
      </c>
      <c r="C436" t="s">
        <v>9</v>
      </c>
      <c r="D436" s="1">
        <v>5464</v>
      </c>
      <c r="E436" s="1">
        <v>23724</v>
      </c>
      <c r="F436" s="2">
        <v>38111</v>
      </c>
    </row>
    <row r="437" spans="1:6" x14ac:dyDescent="0.25">
      <c r="A437">
        <v>2020</v>
      </c>
      <c r="B437" t="s">
        <v>63</v>
      </c>
      <c r="C437" t="s">
        <v>10</v>
      </c>
      <c r="D437" s="1">
        <v>97116</v>
      </c>
      <c r="E437" s="1">
        <v>452175</v>
      </c>
      <c r="F437" s="2">
        <v>47080</v>
      </c>
    </row>
    <row r="438" spans="1:6" x14ac:dyDescent="0.25">
      <c r="A438">
        <v>2020</v>
      </c>
      <c r="B438" t="s">
        <v>63</v>
      </c>
      <c r="C438" t="s">
        <v>11</v>
      </c>
      <c r="D438" s="1">
        <v>16860</v>
      </c>
      <c r="E438" s="1">
        <v>76766</v>
      </c>
      <c r="F438" s="2">
        <v>45642</v>
      </c>
    </row>
    <row r="439" spans="1:6" x14ac:dyDescent="0.25">
      <c r="A439">
        <v>2020</v>
      </c>
      <c r="B439" t="s">
        <v>63</v>
      </c>
      <c r="C439" t="s">
        <v>12</v>
      </c>
      <c r="D439" s="1">
        <v>12480</v>
      </c>
      <c r="E439" s="1">
        <v>48120</v>
      </c>
      <c r="F439" s="2">
        <v>42136</v>
      </c>
    </row>
    <row r="440" spans="1:6" x14ac:dyDescent="0.25">
      <c r="A440">
        <v>2020</v>
      </c>
      <c r="B440" t="s">
        <v>63</v>
      </c>
      <c r="C440" t="s">
        <v>13</v>
      </c>
      <c r="D440" s="1">
        <v>2088</v>
      </c>
      <c r="E440" s="1">
        <v>10706</v>
      </c>
      <c r="F440" s="2">
        <v>38135</v>
      </c>
    </row>
    <row r="441" spans="1:6" x14ac:dyDescent="0.25">
      <c r="A441">
        <v>2020</v>
      </c>
      <c r="B441" t="s">
        <v>63</v>
      </c>
      <c r="C441" t="s">
        <v>14</v>
      </c>
      <c r="D441" s="1">
        <v>54871</v>
      </c>
      <c r="E441" s="1">
        <v>254577</v>
      </c>
      <c r="F441" s="2">
        <v>41154</v>
      </c>
    </row>
    <row r="442" spans="1:6" x14ac:dyDescent="0.25">
      <c r="A442">
        <v>2020</v>
      </c>
      <c r="B442" t="s">
        <v>63</v>
      </c>
      <c r="C442" t="s">
        <v>15</v>
      </c>
      <c r="D442" s="1">
        <v>19294</v>
      </c>
      <c r="E442" s="1">
        <v>101509</v>
      </c>
      <c r="F442" s="2">
        <v>41319</v>
      </c>
    </row>
    <row r="443" spans="1:6" x14ac:dyDescent="0.25">
      <c r="A443">
        <v>2020</v>
      </c>
      <c r="B443" t="s">
        <v>63</v>
      </c>
      <c r="C443" t="s">
        <v>16</v>
      </c>
      <c r="D443" s="1">
        <v>4119</v>
      </c>
      <c r="E443" s="1">
        <v>18237</v>
      </c>
      <c r="F443" s="2">
        <v>35029</v>
      </c>
    </row>
    <row r="444" spans="1:6" x14ac:dyDescent="0.25">
      <c r="A444">
        <v>2020</v>
      </c>
      <c r="B444" t="s">
        <v>63</v>
      </c>
      <c r="C444" t="s">
        <v>17</v>
      </c>
      <c r="D444" s="1">
        <v>35477</v>
      </c>
      <c r="E444" s="1">
        <v>184359</v>
      </c>
      <c r="F444" s="2">
        <v>48230</v>
      </c>
    </row>
    <row r="445" spans="1:6" x14ac:dyDescent="0.25">
      <c r="A445">
        <v>2020</v>
      </c>
      <c r="B445" t="s">
        <v>63</v>
      </c>
      <c r="C445" t="s">
        <v>18</v>
      </c>
      <c r="D445" s="1">
        <v>13233</v>
      </c>
      <c r="E445" s="1">
        <v>80627</v>
      </c>
      <c r="F445" s="2">
        <v>36636</v>
      </c>
    </row>
    <row r="446" spans="1:6" x14ac:dyDescent="0.25">
      <c r="A446">
        <v>2020</v>
      </c>
      <c r="B446" t="s">
        <v>63</v>
      </c>
      <c r="C446" t="s">
        <v>19</v>
      </c>
      <c r="D446" s="1">
        <v>7585</v>
      </c>
      <c r="E446" s="1">
        <v>37229</v>
      </c>
      <c r="F446" s="2">
        <v>40163</v>
      </c>
    </row>
    <row r="447" spans="1:6" x14ac:dyDescent="0.25">
      <c r="A447">
        <v>2020</v>
      </c>
      <c r="B447" t="s">
        <v>63</v>
      </c>
      <c r="C447" t="s">
        <v>20</v>
      </c>
      <c r="D447" s="1">
        <v>5873</v>
      </c>
      <c r="E447" s="1">
        <v>31183</v>
      </c>
      <c r="F447" s="2">
        <v>38965</v>
      </c>
    </row>
    <row r="448" spans="1:6" x14ac:dyDescent="0.25">
      <c r="A448">
        <v>2020</v>
      </c>
      <c r="B448" t="s">
        <v>63</v>
      </c>
      <c r="C448" t="s">
        <v>21</v>
      </c>
      <c r="D448" s="1">
        <v>9084</v>
      </c>
      <c r="E448" s="1">
        <v>40228</v>
      </c>
      <c r="F448" s="2">
        <v>38895</v>
      </c>
    </row>
    <row r="449" spans="1:6" x14ac:dyDescent="0.25">
      <c r="A449">
        <v>2020</v>
      </c>
      <c r="B449" t="s">
        <v>63</v>
      </c>
      <c r="C449" t="s">
        <v>22</v>
      </c>
      <c r="D449" s="1">
        <v>9437</v>
      </c>
      <c r="E449" s="1">
        <v>41500</v>
      </c>
      <c r="F449" s="2">
        <v>41226</v>
      </c>
    </row>
    <row r="450" spans="1:6" x14ac:dyDescent="0.25">
      <c r="A450">
        <v>2020</v>
      </c>
      <c r="B450" t="s">
        <v>63</v>
      </c>
      <c r="C450" t="s">
        <v>23</v>
      </c>
      <c r="D450" s="1">
        <v>3830</v>
      </c>
      <c r="E450" s="1">
        <v>16120</v>
      </c>
      <c r="F450" s="2">
        <v>39497</v>
      </c>
    </row>
    <row r="451" spans="1:6" x14ac:dyDescent="0.25">
      <c r="A451">
        <v>2020</v>
      </c>
      <c r="B451" t="s">
        <v>63</v>
      </c>
      <c r="C451" t="s">
        <v>24</v>
      </c>
      <c r="D451" s="1">
        <v>19028</v>
      </c>
      <c r="E451" s="1">
        <v>78236</v>
      </c>
      <c r="F451" s="2">
        <v>48238</v>
      </c>
    </row>
    <row r="452" spans="1:6" x14ac:dyDescent="0.25">
      <c r="A452">
        <v>2020</v>
      </c>
      <c r="B452" t="s">
        <v>63</v>
      </c>
      <c r="C452" t="s">
        <v>25</v>
      </c>
      <c r="D452" s="1">
        <v>21927</v>
      </c>
      <c r="E452" s="1">
        <v>98276</v>
      </c>
      <c r="F452" s="2">
        <v>46345</v>
      </c>
    </row>
    <row r="453" spans="1:6" x14ac:dyDescent="0.25">
      <c r="A453">
        <v>2020</v>
      </c>
      <c r="B453" t="s">
        <v>63</v>
      </c>
      <c r="C453" t="s">
        <v>26</v>
      </c>
      <c r="D453" s="1">
        <v>25486</v>
      </c>
      <c r="E453" s="1">
        <v>114074</v>
      </c>
      <c r="F453" s="2">
        <v>39650</v>
      </c>
    </row>
    <row r="454" spans="1:6" x14ac:dyDescent="0.25">
      <c r="A454">
        <v>2020</v>
      </c>
      <c r="B454" t="s">
        <v>63</v>
      </c>
      <c r="C454" t="s">
        <v>27</v>
      </c>
      <c r="D454" s="1">
        <v>17118</v>
      </c>
      <c r="E454" s="1">
        <v>77083</v>
      </c>
      <c r="F454" s="2">
        <v>39485</v>
      </c>
    </row>
    <row r="455" spans="1:6" x14ac:dyDescent="0.25">
      <c r="A455">
        <v>2020</v>
      </c>
      <c r="B455" t="s">
        <v>63</v>
      </c>
      <c r="C455" t="s">
        <v>28</v>
      </c>
      <c r="D455" s="1">
        <v>4625</v>
      </c>
      <c r="E455" s="1">
        <v>19993</v>
      </c>
      <c r="F455" s="2">
        <v>38520</v>
      </c>
    </row>
    <row r="456" spans="1:6" x14ac:dyDescent="0.25">
      <c r="A456">
        <v>2020</v>
      </c>
      <c r="B456" t="s">
        <v>63</v>
      </c>
      <c r="C456" t="s">
        <v>29</v>
      </c>
      <c r="D456" s="1">
        <v>13399</v>
      </c>
      <c r="E456" s="1">
        <v>68557</v>
      </c>
      <c r="F456" s="2">
        <v>38496</v>
      </c>
    </row>
    <row r="457" spans="1:6" x14ac:dyDescent="0.25">
      <c r="A457">
        <v>2020</v>
      </c>
      <c r="B457" t="s">
        <v>63</v>
      </c>
      <c r="C457" t="s">
        <v>30</v>
      </c>
      <c r="D457" s="1">
        <v>4199</v>
      </c>
      <c r="E457" s="1">
        <v>17236</v>
      </c>
      <c r="F457" s="2">
        <v>34349</v>
      </c>
    </row>
    <row r="458" spans="1:6" x14ac:dyDescent="0.25">
      <c r="A458">
        <v>2020</v>
      </c>
      <c r="B458" t="s">
        <v>63</v>
      </c>
      <c r="C458" t="s">
        <v>31</v>
      </c>
      <c r="D458" s="1">
        <v>4602</v>
      </c>
      <c r="E458" s="1">
        <v>24061</v>
      </c>
      <c r="F458" s="2">
        <v>36266</v>
      </c>
    </row>
    <row r="459" spans="1:6" x14ac:dyDescent="0.25">
      <c r="A459">
        <v>2020</v>
      </c>
      <c r="B459" t="s">
        <v>63</v>
      </c>
      <c r="C459" t="s">
        <v>32</v>
      </c>
      <c r="D459" s="1">
        <v>5067</v>
      </c>
      <c r="E459" s="1">
        <v>30593</v>
      </c>
      <c r="F459" s="2">
        <v>41698</v>
      </c>
    </row>
    <row r="460" spans="1:6" x14ac:dyDescent="0.25">
      <c r="A460">
        <v>2020</v>
      </c>
      <c r="B460" t="s">
        <v>63</v>
      </c>
      <c r="C460" t="s">
        <v>33</v>
      </c>
      <c r="D460" s="1">
        <v>4109</v>
      </c>
      <c r="E460" s="1">
        <v>18869</v>
      </c>
      <c r="F460" s="2">
        <v>43107</v>
      </c>
    </row>
    <row r="461" spans="1:6" x14ac:dyDescent="0.25">
      <c r="A461">
        <v>2020</v>
      </c>
      <c r="B461" t="s">
        <v>63</v>
      </c>
      <c r="C461" t="s">
        <v>34</v>
      </c>
      <c r="D461" s="1">
        <v>24307</v>
      </c>
      <c r="E461" s="1">
        <v>114130</v>
      </c>
      <c r="F461" s="2">
        <v>41197</v>
      </c>
    </row>
    <row r="462" spans="1:6" x14ac:dyDescent="0.25">
      <c r="A462">
        <v>2020</v>
      </c>
      <c r="B462" t="s">
        <v>63</v>
      </c>
      <c r="C462" t="s">
        <v>35</v>
      </c>
      <c r="D462" s="1">
        <v>4261</v>
      </c>
      <c r="E462" s="1">
        <v>18424</v>
      </c>
      <c r="F462" s="2">
        <v>38699</v>
      </c>
    </row>
    <row r="463" spans="1:6" x14ac:dyDescent="0.25">
      <c r="A463">
        <v>2020</v>
      </c>
      <c r="B463" t="s">
        <v>63</v>
      </c>
      <c r="C463" t="s">
        <v>36</v>
      </c>
      <c r="D463" s="1">
        <v>70935</v>
      </c>
      <c r="E463" s="1">
        <v>307026</v>
      </c>
      <c r="F463" s="2">
        <v>49001</v>
      </c>
    </row>
    <row r="464" spans="1:6" x14ac:dyDescent="0.25">
      <c r="A464">
        <v>2020</v>
      </c>
      <c r="B464" t="s">
        <v>63</v>
      </c>
      <c r="C464" t="s">
        <v>37</v>
      </c>
      <c r="D464" s="1">
        <v>26011</v>
      </c>
      <c r="E464" s="1">
        <v>107703</v>
      </c>
      <c r="F464" s="2">
        <v>39794</v>
      </c>
    </row>
    <row r="465" spans="1:6" x14ac:dyDescent="0.25">
      <c r="A465">
        <v>2020</v>
      </c>
      <c r="B465" t="s">
        <v>63</v>
      </c>
      <c r="C465" t="s">
        <v>38</v>
      </c>
      <c r="D465" s="1">
        <v>2141</v>
      </c>
      <c r="E465" s="1">
        <v>10645</v>
      </c>
      <c r="F465" s="2">
        <v>40484</v>
      </c>
    </row>
    <row r="466" spans="1:6" x14ac:dyDescent="0.25">
      <c r="A466">
        <v>2020</v>
      </c>
      <c r="B466" t="s">
        <v>63</v>
      </c>
      <c r="C466" t="s">
        <v>39</v>
      </c>
      <c r="D466" s="1">
        <v>23929</v>
      </c>
      <c r="E466" s="1">
        <v>138448</v>
      </c>
      <c r="F466" s="2">
        <v>38332</v>
      </c>
    </row>
    <row r="467" spans="1:6" x14ac:dyDescent="0.25">
      <c r="A467">
        <v>2020</v>
      </c>
      <c r="B467" t="s">
        <v>63</v>
      </c>
      <c r="C467" t="s">
        <v>40</v>
      </c>
      <c r="D467" s="1">
        <v>6600</v>
      </c>
      <c r="E467" s="1">
        <v>34047</v>
      </c>
      <c r="F467" s="2">
        <v>37686</v>
      </c>
    </row>
    <row r="468" spans="1:6" x14ac:dyDescent="0.25">
      <c r="A468">
        <v>2020</v>
      </c>
      <c r="B468" t="s">
        <v>63</v>
      </c>
      <c r="C468" t="s">
        <v>41</v>
      </c>
      <c r="D468" s="1">
        <v>14853</v>
      </c>
      <c r="E468" s="1">
        <v>60924</v>
      </c>
      <c r="F468" s="2">
        <v>41296</v>
      </c>
    </row>
    <row r="469" spans="1:6" x14ac:dyDescent="0.25">
      <c r="A469">
        <v>2020</v>
      </c>
      <c r="B469" t="s">
        <v>63</v>
      </c>
      <c r="C469" t="s">
        <v>42</v>
      </c>
      <c r="D469" s="1">
        <v>33590</v>
      </c>
      <c r="E469" s="1">
        <v>169772</v>
      </c>
      <c r="F469" s="2">
        <v>39396</v>
      </c>
    </row>
    <row r="470" spans="1:6" x14ac:dyDescent="0.25">
      <c r="A470">
        <v>2020</v>
      </c>
      <c r="B470" t="s">
        <v>63</v>
      </c>
      <c r="C470" t="s">
        <v>43</v>
      </c>
      <c r="D470" s="1">
        <v>3576</v>
      </c>
      <c r="E470" s="1">
        <v>15156</v>
      </c>
      <c r="F470" s="2">
        <v>38763</v>
      </c>
    </row>
    <row r="471" spans="1:6" x14ac:dyDescent="0.25">
      <c r="A471">
        <v>2020</v>
      </c>
      <c r="B471" t="s">
        <v>63</v>
      </c>
      <c r="C471" t="s">
        <v>44</v>
      </c>
      <c r="D471" s="1">
        <v>10267</v>
      </c>
      <c r="E471" s="1">
        <v>49710</v>
      </c>
      <c r="F471" s="2">
        <v>38110</v>
      </c>
    </row>
    <row r="472" spans="1:6" x14ac:dyDescent="0.25">
      <c r="A472">
        <v>2020</v>
      </c>
      <c r="B472" t="s">
        <v>63</v>
      </c>
      <c r="C472" t="s">
        <v>45</v>
      </c>
      <c r="D472" s="1">
        <v>2313</v>
      </c>
      <c r="E472" s="1">
        <v>11077</v>
      </c>
      <c r="F472" s="2">
        <v>38165</v>
      </c>
    </row>
    <row r="473" spans="1:6" x14ac:dyDescent="0.25">
      <c r="A473">
        <v>2020</v>
      </c>
      <c r="B473" t="s">
        <v>63</v>
      </c>
      <c r="C473" t="s">
        <v>46</v>
      </c>
      <c r="D473" s="1">
        <v>12651</v>
      </c>
      <c r="E473" s="1">
        <v>70977</v>
      </c>
      <c r="F473" s="2">
        <v>40323</v>
      </c>
    </row>
    <row r="474" spans="1:6" x14ac:dyDescent="0.25">
      <c r="A474">
        <v>2020</v>
      </c>
      <c r="B474" t="s">
        <v>63</v>
      </c>
      <c r="C474" t="s">
        <v>47</v>
      </c>
      <c r="D474" s="1">
        <v>57936</v>
      </c>
      <c r="E474" s="1">
        <v>310244</v>
      </c>
      <c r="F474" s="2">
        <v>44055</v>
      </c>
    </row>
    <row r="475" spans="1:6" x14ac:dyDescent="0.25">
      <c r="A475">
        <v>2020</v>
      </c>
      <c r="B475" t="s">
        <v>63</v>
      </c>
      <c r="C475" t="s">
        <v>48</v>
      </c>
      <c r="D475" s="1">
        <v>6849</v>
      </c>
      <c r="E475" s="1">
        <v>35002</v>
      </c>
      <c r="F475" s="2">
        <v>39528</v>
      </c>
    </row>
    <row r="476" spans="1:6" x14ac:dyDescent="0.25">
      <c r="A476">
        <v>2020</v>
      </c>
      <c r="B476" t="s">
        <v>63</v>
      </c>
      <c r="C476" t="s">
        <v>49</v>
      </c>
      <c r="D476" s="1">
        <v>1995</v>
      </c>
      <c r="E476" s="1">
        <v>7681</v>
      </c>
      <c r="F476" s="2">
        <v>41304</v>
      </c>
    </row>
    <row r="477" spans="1:6" x14ac:dyDescent="0.25">
      <c r="A477">
        <v>2020</v>
      </c>
      <c r="B477" t="s">
        <v>63</v>
      </c>
      <c r="C477" t="s">
        <v>50</v>
      </c>
      <c r="D477" s="1">
        <v>29516</v>
      </c>
      <c r="E477" s="1">
        <v>121622</v>
      </c>
      <c r="F477" s="2">
        <v>50744</v>
      </c>
    </row>
    <row r="478" spans="1:6" x14ac:dyDescent="0.25">
      <c r="A478">
        <v>2020</v>
      </c>
      <c r="B478" t="s">
        <v>63</v>
      </c>
      <c r="C478" t="s">
        <v>51</v>
      </c>
      <c r="D478" s="1">
        <v>20259</v>
      </c>
      <c r="E478" s="1">
        <v>89105</v>
      </c>
      <c r="F478" s="2">
        <v>46691</v>
      </c>
    </row>
    <row r="479" spans="1:6" x14ac:dyDescent="0.25">
      <c r="A479">
        <v>2020</v>
      </c>
      <c r="B479" t="s">
        <v>63</v>
      </c>
      <c r="C479" t="s">
        <v>52</v>
      </c>
      <c r="D479" s="1">
        <v>3442</v>
      </c>
      <c r="E479" s="1">
        <v>15621</v>
      </c>
      <c r="F479" s="2">
        <v>35759</v>
      </c>
    </row>
    <row r="480" spans="1:6" x14ac:dyDescent="0.25">
      <c r="A480">
        <v>2020</v>
      </c>
      <c r="B480" t="s">
        <v>63</v>
      </c>
      <c r="C480" t="s">
        <v>53</v>
      </c>
      <c r="D480" s="1">
        <v>13143</v>
      </c>
      <c r="E480" s="1">
        <v>74028</v>
      </c>
      <c r="F480" s="2">
        <v>36058</v>
      </c>
    </row>
    <row r="481" spans="1:6" x14ac:dyDescent="0.25">
      <c r="A481">
        <v>2020</v>
      </c>
      <c r="B481" t="s">
        <v>63</v>
      </c>
      <c r="C481" t="s">
        <v>54</v>
      </c>
      <c r="D481" s="1">
        <v>1669</v>
      </c>
      <c r="E481" s="1">
        <v>6769</v>
      </c>
      <c r="F481" s="2">
        <v>40253</v>
      </c>
    </row>
    <row r="482" spans="1:6" x14ac:dyDescent="0.25">
      <c r="A482">
        <v>2019</v>
      </c>
      <c r="B482" t="s">
        <v>6</v>
      </c>
      <c r="C482" t="s">
        <v>7</v>
      </c>
      <c r="D482" s="1">
        <v>1846</v>
      </c>
      <c r="E482" s="1">
        <v>18939</v>
      </c>
      <c r="F482" s="2">
        <v>56529</v>
      </c>
    </row>
    <row r="483" spans="1:6" x14ac:dyDescent="0.25">
      <c r="A483">
        <v>2019</v>
      </c>
      <c r="B483" t="s">
        <v>6</v>
      </c>
      <c r="C483" t="s">
        <v>8</v>
      </c>
      <c r="D483" s="1">
        <v>1358</v>
      </c>
      <c r="E483" s="1">
        <v>37970</v>
      </c>
      <c r="F483" s="2">
        <v>52262</v>
      </c>
    </row>
    <row r="484" spans="1:6" x14ac:dyDescent="0.25">
      <c r="A484">
        <v>2019</v>
      </c>
      <c r="B484" t="s">
        <v>6</v>
      </c>
      <c r="C484" t="s">
        <v>9</v>
      </c>
      <c r="D484" s="1">
        <v>2577</v>
      </c>
      <c r="E484" s="1">
        <v>16390</v>
      </c>
      <c r="F484" s="2">
        <v>48299</v>
      </c>
    </row>
    <row r="485" spans="1:6" x14ac:dyDescent="0.25">
      <c r="A485">
        <v>2019</v>
      </c>
      <c r="B485" t="s">
        <v>6</v>
      </c>
      <c r="C485" t="s">
        <v>10</v>
      </c>
      <c r="D485" s="1">
        <v>17663</v>
      </c>
      <c r="E485" s="1">
        <v>443581</v>
      </c>
      <c r="F485" s="2">
        <v>40246</v>
      </c>
    </row>
    <row r="486" spans="1:6" x14ac:dyDescent="0.25">
      <c r="A486">
        <v>2019</v>
      </c>
      <c r="B486" t="s">
        <v>6</v>
      </c>
      <c r="C486" t="s">
        <v>11</v>
      </c>
      <c r="D486" s="1">
        <v>3279</v>
      </c>
      <c r="E486" s="1">
        <v>48392</v>
      </c>
      <c r="F486" s="2">
        <v>90328</v>
      </c>
    </row>
    <row r="487" spans="1:6" x14ac:dyDescent="0.25">
      <c r="A487">
        <v>2019</v>
      </c>
      <c r="B487" t="s">
        <v>6</v>
      </c>
      <c r="C487" t="s">
        <v>12</v>
      </c>
      <c r="D487">
        <v>437</v>
      </c>
      <c r="E487" s="1">
        <v>5258</v>
      </c>
      <c r="F487" s="2">
        <v>41449</v>
      </c>
    </row>
    <row r="488" spans="1:6" x14ac:dyDescent="0.25">
      <c r="A488">
        <v>2019</v>
      </c>
      <c r="B488" t="s">
        <v>6</v>
      </c>
      <c r="C488" t="s">
        <v>13</v>
      </c>
      <c r="D488">
        <v>180</v>
      </c>
      <c r="E488" s="1">
        <v>1471</v>
      </c>
      <c r="F488" s="2">
        <v>42123</v>
      </c>
    </row>
    <row r="489" spans="1:6" x14ac:dyDescent="0.25">
      <c r="A489">
        <v>2019</v>
      </c>
      <c r="B489" t="s">
        <v>6</v>
      </c>
      <c r="C489" t="s">
        <v>14</v>
      </c>
      <c r="D489" s="1">
        <v>5304</v>
      </c>
      <c r="E489" s="1">
        <v>71329</v>
      </c>
      <c r="F489" s="2">
        <v>35645</v>
      </c>
    </row>
    <row r="490" spans="1:6" x14ac:dyDescent="0.25">
      <c r="A490">
        <v>2019</v>
      </c>
      <c r="B490" t="s">
        <v>6</v>
      </c>
      <c r="C490" t="s">
        <v>15</v>
      </c>
      <c r="D490" s="1">
        <v>2662</v>
      </c>
      <c r="E490" s="1">
        <v>29910</v>
      </c>
      <c r="F490" s="2">
        <v>43258</v>
      </c>
    </row>
    <row r="491" spans="1:6" x14ac:dyDescent="0.25">
      <c r="A491">
        <v>2019</v>
      </c>
      <c r="B491" t="s">
        <v>6</v>
      </c>
      <c r="C491" t="s">
        <v>16</v>
      </c>
      <c r="D491" s="1">
        <v>2401</v>
      </c>
      <c r="E491" s="1">
        <v>26555</v>
      </c>
      <c r="F491" s="2">
        <v>41105</v>
      </c>
    </row>
    <row r="492" spans="1:6" x14ac:dyDescent="0.25">
      <c r="A492">
        <v>2019</v>
      </c>
      <c r="B492" t="s">
        <v>6</v>
      </c>
      <c r="C492" t="s">
        <v>17</v>
      </c>
      <c r="D492" s="1">
        <v>2825</v>
      </c>
      <c r="E492" s="1">
        <v>26828</v>
      </c>
      <c r="F492" s="2">
        <v>52197</v>
      </c>
    </row>
    <row r="493" spans="1:6" x14ac:dyDescent="0.25">
      <c r="A493">
        <v>2019</v>
      </c>
      <c r="B493" t="s">
        <v>6</v>
      </c>
      <c r="C493" t="s">
        <v>18</v>
      </c>
      <c r="D493" s="1">
        <v>2255</v>
      </c>
      <c r="E493" s="1">
        <v>21475</v>
      </c>
      <c r="F493" s="2">
        <v>50243</v>
      </c>
    </row>
    <row r="494" spans="1:6" x14ac:dyDescent="0.25">
      <c r="A494">
        <v>2019</v>
      </c>
      <c r="B494" t="s">
        <v>6</v>
      </c>
      <c r="C494" t="s">
        <v>19</v>
      </c>
      <c r="D494" s="1">
        <v>2916</v>
      </c>
      <c r="E494" s="1">
        <v>23431</v>
      </c>
      <c r="F494" s="2">
        <v>44087</v>
      </c>
    </row>
    <row r="495" spans="1:6" x14ac:dyDescent="0.25">
      <c r="A495">
        <v>2019</v>
      </c>
      <c r="B495" t="s">
        <v>6</v>
      </c>
      <c r="C495" t="s">
        <v>20</v>
      </c>
      <c r="D495" s="1">
        <v>2612</v>
      </c>
      <c r="E495" s="1">
        <v>19353</v>
      </c>
      <c r="F495" s="2">
        <v>47802</v>
      </c>
    </row>
    <row r="496" spans="1:6" x14ac:dyDescent="0.25">
      <c r="A496">
        <v>2019</v>
      </c>
      <c r="B496" t="s">
        <v>6</v>
      </c>
      <c r="C496" t="s">
        <v>21</v>
      </c>
      <c r="D496" s="1">
        <v>1561</v>
      </c>
      <c r="E496" s="1">
        <v>18911</v>
      </c>
      <c r="F496" s="2">
        <v>56448</v>
      </c>
    </row>
    <row r="497" spans="1:6" x14ac:dyDescent="0.25">
      <c r="A497">
        <v>2019</v>
      </c>
      <c r="B497" t="s">
        <v>6</v>
      </c>
      <c r="C497" t="s">
        <v>22</v>
      </c>
      <c r="D497" s="1">
        <v>3133</v>
      </c>
      <c r="E497" s="1">
        <v>44052</v>
      </c>
      <c r="F497" s="2">
        <v>87820</v>
      </c>
    </row>
    <row r="498" spans="1:6" x14ac:dyDescent="0.25">
      <c r="A498">
        <v>2019</v>
      </c>
      <c r="B498" t="s">
        <v>6</v>
      </c>
      <c r="C498" t="s">
        <v>23</v>
      </c>
      <c r="D498" s="1">
        <v>1447</v>
      </c>
      <c r="E498" s="1">
        <v>7281</v>
      </c>
      <c r="F498" s="2">
        <v>41157</v>
      </c>
    </row>
    <row r="499" spans="1:6" x14ac:dyDescent="0.25">
      <c r="A499">
        <v>2019</v>
      </c>
      <c r="B499" t="s">
        <v>6</v>
      </c>
      <c r="C499" t="s">
        <v>24</v>
      </c>
      <c r="D499">
        <v>723</v>
      </c>
      <c r="E499" s="1">
        <v>7194</v>
      </c>
      <c r="F499" s="2">
        <v>44642</v>
      </c>
    </row>
    <row r="500" spans="1:6" x14ac:dyDescent="0.25">
      <c r="A500">
        <v>2019</v>
      </c>
      <c r="B500" t="s">
        <v>6</v>
      </c>
      <c r="C500" t="s">
        <v>25</v>
      </c>
      <c r="D500" s="1">
        <v>1007</v>
      </c>
      <c r="E500" s="1">
        <v>10500</v>
      </c>
      <c r="F500" s="2">
        <v>63846</v>
      </c>
    </row>
    <row r="501" spans="1:6" x14ac:dyDescent="0.25">
      <c r="A501">
        <v>2019</v>
      </c>
      <c r="B501" t="s">
        <v>6</v>
      </c>
      <c r="C501" t="s">
        <v>26</v>
      </c>
      <c r="D501" s="1">
        <v>3480</v>
      </c>
      <c r="E501" s="1">
        <v>35622</v>
      </c>
      <c r="F501" s="2">
        <v>41799</v>
      </c>
    </row>
    <row r="502" spans="1:6" x14ac:dyDescent="0.25">
      <c r="A502">
        <v>2019</v>
      </c>
      <c r="B502" t="s">
        <v>6</v>
      </c>
      <c r="C502" t="s">
        <v>27</v>
      </c>
      <c r="D502" s="1">
        <v>3094</v>
      </c>
      <c r="E502" s="1">
        <v>28134</v>
      </c>
      <c r="F502" s="2">
        <v>51107</v>
      </c>
    </row>
    <row r="503" spans="1:6" x14ac:dyDescent="0.25">
      <c r="A503">
        <v>2019</v>
      </c>
      <c r="B503" t="s">
        <v>6</v>
      </c>
      <c r="C503" t="s">
        <v>28</v>
      </c>
      <c r="D503" s="1">
        <v>2110</v>
      </c>
      <c r="E503" s="1">
        <v>15777</v>
      </c>
      <c r="F503" s="2">
        <v>49263</v>
      </c>
    </row>
    <row r="504" spans="1:6" x14ac:dyDescent="0.25">
      <c r="A504">
        <v>2019</v>
      </c>
      <c r="B504" t="s">
        <v>6</v>
      </c>
      <c r="C504" t="s">
        <v>29</v>
      </c>
      <c r="D504" s="1">
        <v>2031</v>
      </c>
      <c r="E504" s="1">
        <v>16899</v>
      </c>
      <c r="F504" s="2">
        <v>44815</v>
      </c>
    </row>
    <row r="505" spans="1:6" x14ac:dyDescent="0.25">
      <c r="A505">
        <v>2019</v>
      </c>
      <c r="B505" t="s">
        <v>6</v>
      </c>
      <c r="C505" t="s">
        <v>30</v>
      </c>
      <c r="D505" s="1">
        <v>1789</v>
      </c>
      <c r="E505" s="1">
        <v>12792</v>
      </c>
      <c r="F505" s="2">
        <v>67162</v>
      </c>
    </row>
    <row r="506" spans="1:6" x14ac:dyDescent="0.25">
      <c r="A506">
        <v>2019</v>
      </c>
      <c r="B506" t="s">
        <v>6</v>
      </c>
      <c r="C506" t="s">
        <v>31</v>
      </c>
      <c r="D506" s="1">
        <v>2414</v>
      </c>
      <c r="E506" s="1">
        <v>15761</v>
      </c>
      <c r="F506" s="2">
        <v>42685</v>
      </c>
    </row>
    <row r="507" spans="1:6" x14ac:dyDescent="0.25">
      <c r="A507">
        <v>2019</v>
      </c>
      <c r="B507" t="s">
        <v>6</v>
      </c>
      <c r="C507" t="s">
        <v>32</v>
      </c>
      <c r="D507">
        <v>618</v>
      </c>
      <c r="E507" s="1">
        <v>19841</v>
      </c>
      <c r="F507" s="2">
        <v>86362</v>
      </c>
    </row>
    <row r="508" spans="1:6" x14ac:dyDescent="0.25">
      <c r="A508">
        <v>2019</v>
      </c>
      <c r="B508" t="s">
        <v>6</v>
      </c>
      <c r="C508" t="s">
        <v>33</v>
      </c>
      <c r="D508">
        <v>350</v>
      </c>
      <c r="E508" s="1">
        <v>2627</v>
      </c>
      <c r="F508" s="2">
        <v>44073</v>
      </c>
    </row>
    <row r="509" spans="1:6" x14ac:dyDescent="0.25">
      <c r="A509">
        <v>2019</v>
      </c>
      <c r="B509" t="s">
        <v>6</v>
      </c>
      <c r="C509" t="s">
        <v>34</v>
      </c>
      <c r="D509">
        <v>998</v>
      </c>
      <c r="E509" s="1">
        <v>12407</v>
      </c>
      <c r="F509" s="2">
        <v>41732</v>
      </c>
    </row>
    <row r="510" spans="1:6" x14ac:dyDescent="0.25">
      <c r="A510">
        <v>2019</v>
      </c>
      <c r="B510" t="s">
        <v>6</v>
      </c>
      <c r="C510" t="s">
        <v>35</v>
      </c>
      <c r="D510" s="1">
        <v>2100</v>
      </c>
      <c r="E510" s="1">
        <v>36949</v>
      </c>
      <c r="F510" s="2">
        <v>68427</v>
      </c>
    </row>
    <row r="511" spans="1:6" x14ac:dyDescent="0.25">
      <c r="A511">
        <v>2019</v>
      </c>
      <c r="B511" t="s">
        <v>6</v>
      </c>
      <c r="C511" t="s">
        <v>36</v>
      </c>
      <c r="D511" s="1">
        <v>3053</v>
      </c>
      <c r="E511" s="1">
        <v>31787</v>
      </c>
      <c r="F511" s="2">
        <v>42992</v>
      </c>
    </row>
    <row r="512" spans="1:6" x14ac:dyDescent="0.25">
      <c r="A512">
        <v>2019</v>
      </c>
      <c r="B512" t="s">
        <v>6</v>
      </c>
      <c r="C512" t="s">
        <v>37</v>
      </c>
      <c r="D512" s="1">
        <v>3378</v>
      </c>
      <c r="E512" s="1">
        <v>29828</v>
      </c>
      <c r="F512" s="2">
        <v>40862</v>
      </c>
    </row>
    <row r="513" spans="1:6" x14ac:dyDescent="0.25">
      <c r="A513">
        <v>2019</v>
      </c>
      <c r="B513" t="s">
        <v>6</v>
      </c>
      <c r="C513" t="s">
        <v>38</v>
      </c>
      <c r="D513" s="1">
        <v>1784</v>
      </c>
      <c r="E513" s="1">
        <v>25973</v>
      </c>
      <c r="F513" s="2">
        <v>97355</v>
      </c>
    </row>
    <row r="514" spans="1:6" x14ac:dyDescent="0.25">
      <c r="A514">
        <v>2019</v>
      </c>
      <c r="B514" t="s">
        <v>6</v>
      </c>
      <c r="C514" t="s">
        <v>39</v>
      </c>
      <c r="D514" s="1">
        <v>2531</v>
      </c>
      <c r="E514" s="1">
        <v>28532</v>
      </c>
      <c r="F514" s="2">
        <v>51860</v>
      </c>
    </row>
    <row r="515" spans="1:6" x14ac:dyDescent="0.25">
      <c r="A515">
        <v>2019</v>
      </c>
      <c r="B515" t="s">
        <v>6</v>
      </c>
      <c r="C515" t="s">
        <v>40</v>
      </c>
      <c r="D515" s="1">
        <v>4402</v>
      </c>
      <c r="E515" s="1">
        <v>56786</v>
      </c>
      <c r="F515" s="2">
        <v>91249</v>
      </c>
    </row>
    <row r="516" spans="1:6" x14ac:dyDescent="0.25">
      <c r="A516">
        <v>2019</v>
      </c>
      <c r="B516" t="s">
        <v>6</v>
      </c>
      <c r="C516" t="s">
        <v>41</v>
      </c>
      <c r="D516" s="1">
        <v>4633</v>
      </c>
      <c r="E516" s="1">
        <v>54550</v>
      </c>
      <c r="F516" s="2">
        <v>37586</v>
      </c>
    </row>
    <row r="517" spans="1:6" x14ac:dyDescent="0.25">
      <c r="A517">
        <v>2019</v>
      </c>
      <c r="B517" t="s">
        <v>6</v>
      </c>
      <c r="C517" t="s">
        <v>42</v>
      </c>
      <c r="D517" s="1">
        <v>3616</v>
      </c>
      <c r="E517" s="1">
        <v>52904</v>
      </c>
      <c r="F517" s="2">
        <v>65014</v>
      </c>
    </row>
    <row r="518" spans="1:6" x14ac:dyDescent="0.25">
      <c r="A518">
        <v>2019</v>
      </c>
      <c r="B518" t="s">
        <v>6</v>
      </c>
      <c r="C518" t="s">
        <v>43</v>
      </c>
      <c r="D518">
        <v>198</v>
      </c>
      <c r="E518" s="1">
        <v>1121</v>
      </c>
      <c r="F518" s="2">
        <v>39917</v>
      </c>
    </row>
    <row r="519" spans="1:6" x14ac:dyDescent="0.25">
      <c r="A519">
        <v>2019</v>
      </c>
      <c r="B519" t="s">
        <v>6</v>
      </c>
      <c r="C519" t="s">
        <v>44</v>
      </c>
      <c r="D519" s="1">
        <v>1345</v>
      </c>
      <c r="E519" s="1">
        <v>12552</v>
      </c>
      <c r="F519" s="2">
        <v>43952</v>
      </c>
    </row>
    <row r="520" spans="1:6" x14ac:dyDescent="0.25">
      <c r="A520">
        <v>2019</v>
      </c>
      <c r="B520" t="s">
        <v>6</v>
      </c>
      <c r="C520" t="s">
        <v>45</v>
      </c>
      <c r="D520" s="1">
        <v>1063</v>
      </c>
      <c r="E520" s="1">
        <v>6986</v>
      </c>
      <c r="F520" s="2">
        <v>43642</v>
      </c>
    </row>
    <row r="521" spans="1:6" x14ac:dyDescent="0.25">
      <c r="A521">
        <v>2019</v>
      </c>
      <c r="B521" t="s">
        <v>6</v>
      </c>
      <c r="C521" t="s">
        <v>46</v>
      </c>
      <c r="D521" s="1">
        <v>1107</v>
      </c>
      <c r="E521" s="1">
        <v>11568</v>
      </c>
      <c r="F521" s="2">
        <v>46865</v>
      </c>
    </row>
    <row r="522" spans="1:6" x14ac:dyDescent="0.25">
      <c r="A522">
        <v>2019</v>
      </c>
      <c r="B522" t="s">
        <v>6</v>
      </c>
      <c r="C522" t="s">
        <v>47</v>
      </c>
      <c r="D522" s="1">
        <v>19971</v>
      </c>
      <c r="E522" s="1">
        <v>307800</v>
      </c>
      <c r="F522" s="2">
        <v>114918</v>
      </c>
    </row>
    <row r="523" spans="1:6" x14ac:dyDescent="0.25">
      <c r="A523">
        <v>2019</v>
      </c>
      <c r="B523" t="s">
        <v>6</v>
      </c>
      <c r="C523" t="s">
        <v>48</v>
      </c>
      <c r="D523" s="1">
        <v>1032</v>
      </c>
      <c r="E523" s="1">
        <v>15160</v>
      </c>
      <c r="F523" s="2">
        <v>63604</v>
      </c>
    </row>
    <row r="524" spans="1:6" x14ac:dyDescent="0.25">
      <c r="A524">
        <v>2019</v>
      </c>
      <c r="B524" t="s">
        <v>6</v>
      </c>
      <c r="C524" t="s">
        <v>49</v>
      </c>
      <c r="D524">
        <v>564</v>
      </c>
      <c r="E524" s="1">
        <v>4130</v>
      </c>
      <c r="F524" s="2">
        <v>39607</v>
      </c>
    </row>
    <row r="525" spans="1:6" x14ac:dyDescent="0.25">
      <c r="A525">
        <v>2019</v>
      </c>
      <c r="B525" t="s">
        <v>6</v>
      </c>
      <c r="C525" t="s">
        <v>50</v>
      </c>
      <c r="D525" s="1">
        <v>2095</v>
      </c>
      <c r="E525" s="1">
        <v>18691</v>
      </c>
      <c r="F525" s="2">
        <v>48704</v>
      </c>
    </row>
    <row r="526" spans="1:6" x14ac:dyDescent="0.25">
      <c r="A526">
        <v>2019</v>
      </c>
      <c r="B526" t="s">
        <v>6</v>
      </c>
      <c r="C526" t="s">
        <v>51</v>
      </c>
      <c r="D526" s="1">
        <v>7117</v>
      </c>
      <c r="E526" s="1">
        <v>105362</v>
      </c>
      <c r="F526" s="2">
        <v>34547</v>
      </c>
    </row>
    <row r="527" spans="1:6" x14ac:dyDescent="0.25">
      <c r="A527">
        <v>2019</v>
      </c>
      <c r="B527" t="s">
        <v>6</v>
      </c>
      <c r="C527" t="s">
        <v>52</v>
      </c>
      <c r="D527" s="1">
        <v>1166</v>
      </c>
      <c r="E527" s="1">
        <v>23333</v>
      </c>
      <c r="F527" s="2">
        <v>80470</v>
      </c>
    </row>
    <row r="528" spans="1:6" x14ac:dyDescent="0.25">
      <c r="A528">
        <v>2019</v>
      </c>
      <c r="B528" t="s">
        <v>6</v>
      </c>
      <c r="C528" t="s">
        <v>53</v>
      </c>
      <c r="D528" s="1">
        <v>2876</v>
      </c>
      <c r="E528" s="1">
        <v>31424</v>
      </c>
      <c r="F528" s="2">
        <v>40225</v>
      </c>
    </row>
    <row r="529" spans="1:6" x14ac:dyDescent="0.25">
      <c r="A529">
        <v>2019</v>
      </c>
      <c r="B529" t="s">
        <v>6</v>
      </c>
      <c r="C529" t="s">
        <v>54</v>
      </c>
      <c r="D529" s="1">
        <v>1463</v>
      </c>
      <c r="E529" s="1">
        <v>23524</v>
      </c>
      <c r="F529" s="2">
        <v>86467</v>
      </c>
    </row>
    <row r="530" spans="1:6" x14ac:dyDescent="0.25">
      <c r="A530">
        <v>2019</v>
      </c>
      <c r="B530" t="s">
        <v>55</v>
      </c>
      <c r="C530" t="s">
        <v>7</v>
      </c>
      <c r="D530" s="1">
        <v>10069</v>
      </c>
      <c r="E530" s="1">
        <v>93619</v>
      </c>
      <c r="F530" s="2">
        <v>56141</v>
      </c>
    </row>
    <row r="531" spans="1:6" x14ac:dyDescent="0.25">
      <c r="A531">
        <v>2019</v>
      </c>
      <c r="B531" t="s">
        <v>55</v>
      </c>
      <c r="C531" t="s">
        <v>8</v>
      </c>
      <c r="D531" s="1">
        <v>13677</v>
      </c>
      <c r="E531" s="1">
        <v>171309</v>
      </c>
      <c r="F531" s="2">
        <v>58621</v>
      </c>
    </row>
    <row r="532" spans="1:6" x14ac:dyDescent="0.25">
      <c r="A532">
        <v>2019</v>
      </c>
      <c r="B532" t="s">
        <v>55</v>
      </c>
      <c r="C532" t="s">
        <v>9</v>
      </c>
      <c r="D532" s="1">
        <v>7093</v>
      </c>
      <c r="E532" s="1">
        <v>52538</v>
      </c>
      <c r="F532" s="2">
        <v>49541</v>
      </c>
    </row>
    <row r="533" spans="1:6" x14ac:dyDescent="0.25">
      <c r="A533">
        <v>2019</v>
      </c>
      <c r="B533" t="s">
        <v>55</v>
      </c>
      <c r="C533" t="s">
        <v>10</v>
      </c>
      <c r="D533" s="1">
        <v>84247</v>
      </c>
      <c r="E533" s="1">
        <v>885668</v>
      </c>
      <c r="F533" s="2">
        <v>73343</v>
      </c>
    </row>
    <row r="534" spans="1:6" x14ac:dyDescent="0.25">
      <c r="A534">
        <v>2019</v>
      </c>
      <c r="B534" t="s">
        <v>55</v>
      </c>
      <c r="C534" t="s">
        <v>11</v>
      </c>
      <c r="D534" s="1">
        <v>20430</v>
      </c>
      <c r="E534" s="1">
        <v>178880</v>
      </c>
      <c r="F534" s="2">
        <v>64603</v>
      </c>
    </row>
    <row r="535" spans="1:6" x14ac:dyDescent="0.25">
      <c r="A535">
        <v>2019</v>
      </c>
      <c r="B535" t="s">
        <v>55</v>
      </c>
      <c r="C535" t="s">
        <v>12</v>
      </c>
      <c r="D535" s="1">
        <v>9496</v>
      </c>
      <c r="E535" s="1">
        <v>59731</v>
      </c>
      <c r="F535" s="2">
        <v>72413</v>
      </c>
    </row>
    <row r="536" spans="1:6" x14ac:dyDescent="0.25">
      <c r="A536">
        <v>2019</v>
      </c>
      <c r="B536" t="s">
        <v>55</v>
      </c>
      <c r="C536" t="s">
        <v>13</v>
      </c>
      <c r="D536" s="1">
        <v>3007</v>
      </c>
      <c r="E536" s="1">
        <v>22909</v>
      </c>
      <c r="F536" s="2">
        <v>62481</v>
      </c>
    </row>
    <row r="537" spans="1:6" x14ac:dyDescent="0.25">
      <c r="A537">
        <v>2019</v>
      </c>
      <c r="B537" t="s">
        <v>55</v>
      </c>
      <c r="C537" t="s">
        <v>14</v>
      </c>
      <c r="D537" s="1">
        <v>74711</v>
      </c>
      <c r="E537" s="1">
        <v>563526</v>
      </c>
      <c r="F537" s="2">
        <v>52893</v>
      </c>
    </row>
    <row r="538" spans="1:6" x14ac:dyDescent="0.25">
      <c r="A538">
        <v>2019</v>
      </c>
      <c r="B538" t="s">
        <v>55</v>
      </c>
      <c r="C538" t="s">
        <v>15</v>
      </c>
      <c r="D538" s="1">
        <v>21408</v>
      </c>
      <c r="E538" s="1">
        <v>203951</v>
      </c>
      <c r="F538" s="2">
        <v>63683</v>
      </c>
    </row>
    <row r="539" spans="1:6" x14ac:dyDescent="0.25">
      <c r="A539">
        <v>2019</v>
      </c>
      <c r="B539" t="s">
        <v>55</v>
      </c>
      <c r="C539" t="s">
        <v>16</v>
      </c>
      <c r="D539" s="1">
        <v>8175</v>
      </c>
      <c r="E539" s="1">
        <v>50684</v>
      </c>
      <c r="F539" s="2">
        <v>46258</v>
      </c>
    </row>
    <row r="540" spans="1:6" x14ac:dyDescent="0.25">
      <c r="A540">
        <v>2019</v>
      </c>
      <c r="B540" t="s">
        <v>55</v>
      </c>
      <c r="C540" t="s">
        <v>17</v>
      </c>
      <c r="D540" s="1">
        <v>32686</v>
      </c>
      <c r="E540" s="1">
        <v>227968</v>
      </c>
      <c r="F540" s="2">
        <v>73799</v>
      </c>
    </row>
    <row r="541" spans="1:6" x14ac:dyDescent="0.25">
      <c r="A541">
        <v>2019</v>
      </c>
      <c r="B541" t="s">
        <v>55</v>
      </c>
      <c r="C541" t="s">
        <v>18</v>
      </c>
      <c r="D541" s="1">
        <v>15232</v>
      </c>
      <c r="E541" s="1">
        <v>145851</v>
      </c>
      <c r="F541" s="2">
        <v>60057</v>
      </c>
    </row>
    <row r="542" spans="1:6" x14ac:dyDescent="0.25">
      <c r="A542">
        <v>2019</v>
      </c>
      <c r="B542" t="s">
        <v>55</v>
      </c>
      <c r="C542" t="s">
        <v>19</v>
      </c>
      <c r="D542" s="1">
        <v>9462</v>
      </c>
      <c r="E542" s="1">
        <v>78134</v>
      </c>
      <c r="F542" s="2">
        <v>58962</v>
      </c>
    </row>
    <row r="543" spans="1:6" x14ac:dyDescent="0.25">
      <c r="A543">
        <v>2019</v>
      </c>
      <c r="B543" t="s">
        <v>55</v>
      </c>
      <c r="C543" t="s">
        <v>20</v>
      </c>
      <c r="D543" s="1">
        <v>7399</v>
      </c>
      <c r="E543" s="1">
        <v>63735</v>
      </c>
      <c r="F543" s="2">
        <v>57030</v>
      </c>
    </row>
    <row r="544" spans="1:6" x14ac:dyDescent="0.25">
      <c r="A544">
        <v>2019</v>
      </c>
      <c r="B544" t="s">
        <v>55</v>
      </c>
      <c r="C544" t="s">
        <v>21</v>
      </c>
      <c r="D544" s="1">
        <v>9517</v>
      </c>
      <c r="E544" s="1">
        <v>80463</v>
      </c>
      <c r="F544" s="2">
        <v>55601</v>
      </c>
    </row>
    <row r="545" spans="1:6" x14ac:dyDescent="0.25">
      <c r="A545">
        <v>2019</v>
      </c>
      <c r="B545" t="s">
        <v>55</v>
      </c>
      <c r="C545" t="s">
        <v>22</v>
      </c>
      <c r="D545" s="1">
        <v>10991</v>
      </c>
      <c r="E545" s="1">
        <v>142033</v>
      </c>
      <c r="F545" s="2">
        <v>64940</v>
      </c>
    </row>
    <row r="546" spans="1:6" x14ac:dyDescent="0.25">
      <c r="A546">
        <v>2019</v>
      </c>
      <c r="B546" t="s">
        <v>55</v>
      </c>
      <c r="C546" t="s">
        <v>23</v>
      </c>
      <c r="D546" s="1">
        <v>5605</v>
      </c>
      <c r="E546" s="1">
        <v>29987</v>
      </c>
      <c r="F546" s="2">
        <v>51654</v>
      </c>
    </row>
    <row r="547" spans="1:6" x14ac:dyDescent="0.25">
      <c r="A547">
        <v>2019</v>
      </c>
      <c r="B547" t="s">
        <v>55</v>
      </c>
      <c r="C547" t="s">
        <v>24</v>
      </c>
      <c r="D547" s="1">
        <v>16694</v>
      </c>
      <c r="E547" s="1">
        <v>166132</v>
      </c>
      <c r="F547" s="2">
        <v>67799</v>
      </c>
    </row>
    <row r="548" spans="1:6" x14ac:dyDescent="0.25">
      <c r="A548">
        <v>2019</v>
      </c>
      <c r="B548" t="s">
        <v>55</v>
      </c>
      <c r="C548" t="s">
        <v>25</v>
      </c>
      <c r="D548" s="1">
        <v>21309</v>
      </c>
      <c r="E548" s="1">
        <v>163062</v>
      </c>
      <c r="F548" s="2">
        <v>81436</v>
      </c>
    </row>
    <row r="549" spans="1:6" x14ac:dyDescent="0.25">
      <c r="A549">
        <v>2019</v>
      </c>
      <c r="B549" t="s">
        <v>55</v>
      </c>
      <c r="C549" t="s">
        <v>26</v>
      </c>
      <c r="D549" s="1">
        <v>21106</v>
      </c>
      <c r="E549" s="1">
        <v>173015</v>
      </c>
      <c r="F549" s="2">
        <v>63588</v>
      </c>
    </row>
    <row r="550" spans="1:6" x14ac:dyDescent="0.25">
      <c r="A550">
        <v>2019</v>
      </c>
      <c r="B550" t="s">
        <v>55</v>
      </c>
      <c r="C550" t="s">
        <v>27</v>
      </c>
      <c r="D550" s="1">
        <v>16700</v>
      </c>
      <c r="E550" s="1">
        <v>127092</v>
      </c>
      <c r="F550" s="2">
        <v>69734</v>
      </c>
    </row>
    <row r="551" spans="1:6" x14ac:dyDescent="0.25">
      <c r="A551">
        <v>2019</v>
      </c>
      <c r="B551" t="s">
        <v>55</v>
      </c>
      <c r="C551" t="s">
        <v>28</v>
      </c>
      <c r="D551" s="1">
        <v>5771</v>
      </c>
      <c r="E551" s="1">
        <v>44543</v>
      </c>
      <c r="F551" s="2">
        <v>50925</v>
      </c>
    </row>
    <row r="552" spans="1:6" x14ac:dyDescent="0.25">
      <c r="A552">
        <v>2019</v>
      </c>
      <c r="B552" t="s">
        <v>55</v>
      </c>
      <c r="C552" t="s">
        <v>29</v>
      </c>
      <c r="D552" s="1">
        <v>15133</v>
      </c>
      <c r="E552" s="1">
        <v>126641</v>
      </c>
      <c r="F552" s="2">
        <v>61762</v>
      </c>
    </row>
    <row r="553" spans="1:6" x14ac:dyDescent="0.25">
      <c r="A553">
        <v>2019</v>
      </c>
      <c r="B553" t="s">
        <v>55</v>
      </c>
      <c r="C553" t="s">
        <v>30</v>
      </c>
      <c r="D553" s="1">
        <v>6432</v>
      </c>
      <c r="E553" s="1">
        <v>29914</v>
      </c>
      <c r="F553" s="2">
        <v>53962</v>
      </c>
    </row>
    <row r="554" spans="1:6" x14ac:dyDescent="0.25">
      <c r="A554">
        <v>2019</v>
      </c>
      <c r="B554" t="s">
        <v>55</v>
      </c>
      <c r="C554" t="s">
        <v>31</v>
      </c>
      <c r="D554" s="1">
        <v>7038</v>
      </c>
      <c r="E554" s="1">
        <v>53732</v>
      </c>
      <c r="F554" s="2">
        <v>53794</v>
      </c>
    </row>
    <row r="555" spans="1:6" x14ac:dyDescent="0.25">
      <c r="A555">
        <v>2019</v>
      </c>
      <c r="B555" t="s">
        <v>55</v>
      </c>
      <c r="C555" t="s">
        <v>32</v>
      </c>
      <c r="D555" s="1">
        <v>5852</v>
      </c>
      <c r="E555" s="1">
        <v>95939</v>
      </c>
      <c r="F555" s="2">
        <v>64365</v>
      </c>
    </row>
    <row r="556" spans="1:6" x14ac:dyDescent="0.25">
      <c r="A556">
        <v>2019</v>
      </c>
      <c r="B556" t="s">
        <v>55</v>
      </c>
      <c r="C556" t="s">
        <v>33</v>
      </c>
      <c r="D556" s="1">
        <v>4692</v>
      </c>
      <c r="E556" s="1">
        <v>27825</v>
      </c>
      <c r="F556" s="2">
        <v>64868</v>
      </c>
    </row>
    <row r="557" spans="1:6" x14ac:dyDescent="0.25">
      <c r="A557">
        <v>2019</v>
      </c>
      <c r="B557" t="s">
        <v>55</v>
      </c>
      <c r="C557" t="s">
        <v>34</v>
      </c>
      <c r="D557" s="1">
        <v>22556</v>
      </c>
      <c r="E557" s="1">
        <v>159462</v>
      </c>
      <c r="F557" s="2">
        <v>74644</v>
      </c>
    </row>
    <row r="558" spans="1:6" x14ac:dyDescent="0.25">
      <c r="A558">
        <v>2019</v>
      </c>
      <c r="B558" t="s">
        <v>55</v>
      </c>
      <c r="C558" t="s">
        <v>35</v>
      </c>
      <c r="D558" s="1">
        <v>5571</v>
      </c>
      <c r="E558" s="1">
        <v>50153</v>
      </c>
      <c r="F558" s="2">
        <v>52091</v>
      </c>
    </row>
    <row r="559" spans="1:6" x14ac:dyDescent="0.25">
      <c r="A559">
        <v>2019</v>
      </c>
      <c r="B559" t="s">
        <v>55</v>
      </c>
      <c r="C559" t="s">
        <v>36</v>
      </c>
      <c r="D559" s="1">
        <v>50432</v>
      </c>
      <c r="E559" s="1">
        <v>405650</v>
      </c>
      <c r="F559" s="2">
        <v>75570</v>
      </c>
    </row>
    <row r="560" spans="1:6" x14ac:dyDescent="0.25">
      <c r="A560">
        <v>2019</v>
      </c>
      <c r="B560" t="s">
        <v>55</v>
      </c>
      <c r="C560" t="s">
        <v>37</v>
      </c>
      <c r="D560" s="1">
        <v>27974</v>
      </c>
      <c r="E560" s="1">
        <v>231739</v>
      </c>
      <c r="F560" s="2">
        <v>56974</v>
      </c>
    </row>
    <row r="561" spans="1:6" x14ac:dyDescent="0.25">
      <c r="A561">
        <v>2019</v>
      </c>
      <c r="B561" t="s">
        <v>55</v>
      </c>
      <c r="C561" t="s">
        <v>38</v>
      </c>
      <c r="D561" s="1">
        <v>3692</v>
      </c>
      <c r="E561" s="1">
        <v>27961</v>
      </c>
      <c r="F561" s="2">
        <v>68153</v>
      </c>
    </row>
    <row r="562" spans="1:6" x14ac:dyDescent="0.25">
      <c r="A562">
        <v>2019</v>
      </c>
      <c r="B562" t="s">
        <v>55</v>
      </c>
      <c r="C562" t="s">
        <v>39</v>
      </c>
      <c r="D562" s="1">
        <v>23405</v>
      </c>
      <c r="E562" s="1">
        <v>226563</v>
      </c>
      <c r="F562" s="2">
        <v>62383</v>
      </c>
    </row>
    <row r="563" spans="1:6" x14ac:dyDescent="0.25">
      <c r="A563">
        <v>2019</v>
      </c>
      <c r="B563" t="s">
        <v>55</v>
      </c>
      <c r="C563" t="s">
        <v>40</v>
      </c>
      <c r="D563" s="1">
        <v>9801</v>
      </c>
      <c r="E563" s="1">
        <v>82834</v>
      </c>
      <c r="F563" s="2">
        <v>54435</v>
      </c>
    </row>
    <row r="564" spans="1:6" x14ac:dyDescent="0.25">
      <c r="A564">
        <v>2019</v>
      </c>
      <c r="B564" t="s">
        <v>55</v>
      </c>
      <c r="C564" t="s">
        <v>41</v>
      </c>
      <c r="D564" s="1">
        <v>14626</v>
      </c>
      <c r="E564" s="1">
        <v>108871</v>
      </c>
      <c r="F564" s="2">
        <v>63148</v>
      </c>
    </row>
    <row r="565" spans="1:6" x14ac:dyDescent="0.25">
      <c r="A565">
        <v>2019</v>
      </c>
      <c r="B565" t="s">
        <v>55</v>
      </c>
      <c r="C565" t="s">
        <v>42</v>
      </c>
      <c r="D565" s="1">
        <v>29139</v>
      </c>
      <c r="E565" s="1">
        <v>260895</v>
      </c>
      <c r="F565" s="2">
        <v>68612</v>
      </c>
    </row>
    <row r="566" spans="1:6" x14ac:dyDescent="0.25">
      <c r="A566">
        <v>2019</v>
      </c>
      <c r="B566" t="s">
        <v>55</v>
      </c>
      <c r="C566" t="s">
        <v>43</v>
      </c>
      <c r="D566" s="1">
        <v>3833</v>
      </c>
      <c r="E566" s="1">
        <v>19980</v>
      </c>
      <c r="F566" s="2">
        <v>63414</v>
      </c>
    </row>
    <row r="567" spans="1:6" x14ac:dyDescent="0.25">
      <c r="A567">
        <v>2019</v>
      </c>
      <c r="B567" t="s">
        <v>55</v>
      </c>
      <c r="C567" t="s">
        <v>44</v>
      </c>
      <c r="D567" s="1">
        <v>12956</v>
      </c>
      <c r="E567" s="1">
        <v>107028</v>
      </c>
      <c r="F567" s="2">
        <v>55230</v>
      </c>
    </row>
    <row r="568" spans="1:6" x14ac:dyDescent="0.25">
      <c r="A568">
        <v>2019</v>
      </c>
      <c r="B568" t="s">
        <v>55</v>
      </c>
      <c r="C568" t="s">
        <v>45</v>
      </c>
      <c r="D568" s="1">
        <v>3897</v>
      </c>
      <c r="E568" s="1">
        <v>23609</v>
      </c>
      <c r="F568" s="2">
        <v>50997</v>
      </c>
    </row>
    <row r="569" spans="1:6" x14ac:dyDescent="0.25">
      <c r="A569">
        <v>2019</v>
      </c>
      <c r="B569" t="s">
        <v>55</v>
      </c>
      <c r="C569" t="s">
        <v>46</v>
      </c>
      <c r="D569" s="1">
        <v>12487</v>
      </c>
      <c r="E569" s="1">
        <v>130126</v>
      </c>
      <c r="F569" s="2">
        <v>58777</v>
      </c>
    </row>
    <row r="570" spans="1:6" x14ac:dyDescent="0.25">
      <c r="A570">
        <v>2019</v>
      </c>
      <c r="B570" t="s">
        <v>55</v>
      </c>
      <c r="C570" t="s">
        <v>47</v>
      </c>
      <c r="D570" s="1">
        <v>53248</v>
      </c>
      <c r="E570" s="1">
        <v>774190</v>
      </c>
      <c r="F570" s="2">
        <v>67564</v>
      </c>
    </row>
    <row r="571" spans="1:6" x14ac:dyDescent="0.25">
      <c r="A571">
        <v>2019</v>
      </c>
      <c r="B571" t="s">
        <v>55</v>
      </c>
      <c r="C571" t="s">
        <v>48</v>
      </c>
      <c r="D571" s="1">
        <v>12212</v>
      </c>
      <c r="E571" s="1">
        <v>109486</v>
      </c>
      <c r="F571" s="2">
        <v>53428</v>
      </c>
    </row>
    <row r="572" spans="1:6" x14ac:dyDescent="0.25">
      <c r="A572">
        <v>2019</v>
      </c>
      <c r="B572" t="s">
        <v>55</v>
      </c>
      <c r="C572" t="s">
        <v>49</v>
      </c>
      <c r="D572" s="1">
        <v>2846</v>
      </c>
      <c r="E572" s="1">
        <v>15283</v>
      </c>
      <c r="F572" s="2">
        <v>52585</v>
      </c>
    </row>
    <row r="573" spans="1:6" x14ac:dyDescent="0.25">
      <c r="A573">
        <v>2019</v>
      </c>
      <c r="B573" t="s">
        <v>55</v>
      </c>
      <c r="C573" t="s">
        <v>50</v>
      </c>
      <c r="D573" s="1">
        <v>21468</v>
      </c>
      <c r="E573" s="1">
        <v>202134</v>
      </c>
      <c r="F573" s="2">
        <v>60504</v>
      </c>
    </row>
    <row r="574" spans="1:6" x14ac:dyDescent="0.25">
      <c r="A574">
        <v>2019</v>
      </c>
      <c r="B574" t="s">
        <v>55</v>
      </c>
      <c r="C574" t="s">
        <v>51</v>
      </c>
      <c r="D574" s="1">
        <v>26472</v>
      </c>
      <c r="E574" s="1">
        <v>205717</v>
      </c>
      <c r="F574" s="2">
        <v>67833</v>
      </c>
    </row>
    <row r="575" spans="1:6" x14ac:dyDescent="0.25">
      <c r="A575">
        <v>2019</v>
      </c>
      <c r="B575" t="s">
        <v>55</v>
      </c>
      <c r="C575" t="s">
        <v>52</v>
      </c>
      <c r="D575" s="1">
        <v>4338</v>
      </c>
      <c r="E575" s="1">
        <v>35459</v>
      </c>
      <c r="F575" s="2">
        <v>64460</v>
      </c>
    </row>
    <row r="576" spans="1:6" x14ac:dyDescent="0.25">
      <c r="A576">
        <v>2019</v>
      </c>
      <c r="B576" t="s">
        <v>55</v>
      </c>
      <c r="C576" t="s">
        <v>53</v>
      </c>
      <c r="D576" s="1">
        <v>14823</v>
      </c>
      <c r="E576" s="1">
        <v>124384</v>
      </c>
      <c r="F576" s="2">
        <v>63874</v>
      </c>
    </row>
    <row r="577" spans="1:6" x14ac:dyDescent="0.25">
      <c r="A577">
        <v>2019</v>
      </c>
      <c r="B577" t="s">
        <v>55</v>
      </c>
      <c r="C577" t="s">
        <v>54</v>
      </c>
      <c r="D577" s="1">
        <v>3427</v>
      </c>
      <c r="E577" s="1">
        <v>22875</v>
      </c>
      <c r="F577" s="2">
        <v>57417</v>
      </c>
    </row>
    <row r="578" spans="1:6" x14ac:dyDescent="0.25">
      <c r="A578">
        <v>2019</v>
      </c>
      <c r="B578" t="s">
        <v>56</v>
      </c>
      <c r="C578" t="s">
        <v>7</v>
      </c>
      <c r="D578" s="1">
        <v>5677</v>
      </c>
      <c r="E578" s="1">
        <v>268948</v>
      </c>
      <c r="F578" s="2">
        <v>58532</v>
      </c>
    </row>
    <row r="579" spans="1:6" x14ac:dyDescent="0.25">
      <c r="A579">
        <v>2019</v>
      </c>
      <c r="B579" t="s">
        <v>56</v>
      </c>
      <c r="C579" t="s">
        <v>8</v>
      </c>
      <c r="D579" s="1">
        <v>5157</v>
      </c>
      <c r="E579" s="1">
        <v>177610</v>
      </c>
      <c r="F579" s="2">
        <v>78966</v>
      </c>
    </row>
    <row r="580" spans="1:6" x14ac:dyDescent="0.25">
      <c r="A580">
        <v>2019</v>
      </c>
      <c r="B580" t="s">
        <v>56</v>
      </c>
      <c r="C580" t="s">
        <v>9</v>
      </c>
      <c r="D580" s="1">
        <v>2930</v>
      </c>
      <c r="E580" s="1">
        <v>162214</v>
      </c>
      <c r="F580" s="2">
        <v>49202</v>
      </c>
    </row>
    <row r="581" spans="1:6" x14ac:dyDescent="0.25">
      <c r="A581">
        <v>2019</v>
      </c>
      <c r="B581" t="s">
        <v>56</v>
      </c>
      <c r="C581" t="s">
        <v>10</v>
      </c>
      <c r="D581" s="1">
        <v>44539</v>
      </c>
      <c r="E581" s="1">
        <v>1322455</v>
      </c>
      <c r="F581" s="2">
        <v>98222</v>
      </c>
    </row>
    <row r="582" spans="1:6" x14ac:dyDescent="0.25">
      <c r="A582">
        <v>2019</v>
      </c>
      <c r="B582" t="s">
        <v>56</v>
      </c>
      <c r="C582" t="s">
        <v>11</v>
      </c>
      <c r="D582" s="1">
        <v>5849</v>
      </c>
      <c r="E582" s="1">
        <v>150109</v>
      </c>
      <c r="F582" s="2">
        <v>73935</v>
      </c>
    </row>
    <row r="583" spans="1:6" x14ac:dyDescent="0.25">
      <c r="A583">
        <v>2019</v>
      </c>
      <c r="B583" t="s">
        <v>56</v>
      </c>
      <c r="C583" t="s">
        <v>12</v>
      </c>
      <c r="D583" s="1">
        <v>4405</v>
      </c>
      <c r="E583" s="1">
        <v>161899</v>
      </c>
      <c r="F583" s="2">
        <v>85024</v>
      </c>
    </row>
    <row r="584" spans="1:6" x14ac:dyDescent="0.25">
      <c r="A584">
        <v>2019</v>
      </c>
      <c r="B584" t="s">
        <v>56</v>
      </c>
      <c r="C584" t="s">
        <v>13</v>
      </c>
      <c r="D584">
        <v>663</v>
      </c>
      <c r="E584" s="1">
        <v>27298</v>
      </c>
      <c r="F584" s="2">
        <v>66194</v>
      </c>
    </row>
    <row r="585" spans="1:6" x14ac:dyDescent="0.25">
      <c r="A585">
        <v>2019</v>
      </c>
      <c r="B585" t="s">
        <v>56</v>
      </c>
      <c r="C585" t="s">
        <v>14</v>
      </c>
      <c r="D585" s="1">
        <v>20799</v>
      </c>
      <c r="E585" s="1">
        <v>383956</v>
      </c>
      <c r="F585" s="2">
        <v>63877</v>
      </c>
    </row>
    <row r="586" spans="1:6" x14ac:dyDescent="0.25">
      <c r="A586">
        <v>2019</v>
      </c>
      <c r="B586" t="s">
        <v>56</v>
      </c>
      <c r="C586" t="s">
        <v>15</v>
      </c>
      <c r="D586" s="1">
        <v>10066</v>
      </c>
      <c r="E586" s="1">
        <v>404085</v>
      </c>
      <c r="F586" s="2">
        <v>58246</v>
      </c>
    </row>
    <row r="587" spans="1:6" x14ac:dyDescent="0.25">
      <c r="A587">
        <v>2019</v>
      </c>
      <c r="B587" t="s">
        <v>56</v>
      </c>
      <c r="C587" t="s">
        <v>16</v>
      </c>
      <c r="D587" s="1">
        <v>2680</v>
      </c>
      <c r="E587" s="1">
        <v>68404</v>
      </c>
      <c r="F587" s="2">
        <v>62480</v>
      </c>
    </row>
    <row r="588" spans="1:6" x14ac:dyDescent="0.25">
      <c r="A588">
        <v>2019</v>
      </c>
      <c r="B588" t="s">
        <v>56</v>
      </c>
      <c r="C588" t="s">
        <v>17</v>
      </c>
      <c r="D588" s="1">
        <v>18066</v>
      </c>
      <c r="E588" s="1">
        <v>585894</v>
      </c>
      <c r="F588" s="2">
        <v>72819</v>
      </c>
    </row>
    <row r="589" spans="1:6" x14ac:dyDescent="0.25">
      <c r="A589">
        <v>2019</v>
      </c>
      <c r="B589" t="s">
        <v>56</v>
      </c>
      <c r="C589" t="s">
        <v>18</v>
      </c>
      <c r="D589" s="1">
        <v>9083</v>
      </c>
      <c r="E589" s="1">
        <v>541099</v>
      </c>
      <c r="F589" s="2">
        <v>63320</v>
      </c>
    </row>
    <row r="590" spans="1:6" x14ac:dyDescent="0.25">
      <c r="A590">
        <v>2019</v>
      </c>
      <c r="B590" t="s">
        <v>56</v>
      </c>
      <c r="C590" t="s">
        <v>19</v>
      </c>
      <c r="D590" s="1">
        <v>4132</v>
      </c>
      <c r="E590" s="1">
        <v>226152</v>
      </c>
      <c r="F590" s="2">
        <v>60185</v>
      </c>
    </row>
    <row r="591" spans="1:6" x14ac:dyDescent="0.25">
      <c r="A591">
        <v>2019</v>
      </c>
      <c r="B591" t="s">
        <v>56</v>
      </c>
      <c r="C591" t="s">
        <v>20</v>
      </c>
      <c r="D591" s="1">
        <v>3105</v>
      </c>
      <c r="E591" s="1">
        <v>167196</v>
      </c>
      <c r="F591" s="2">
        <v>59652</v>
      </c>
    </row>
    <row r="592" spans="1:6" x14ac:dyDescent="0.25">
      <c r="A592">
        <v>2019</v>
      </c>
      <c r="B592" t="s">
        <v>56</v>
      </c>
      <c r="C592" t="s">
        <v>21</v>
      </c>
      <c r="D592" s="1">
        <v>4583</v>
      </c>
      <c r="E592" s="1">
        <v>252626</v>
      </c>
      <c r="F592" s="2">
        <v>61167</v>
      </c>
    </row>
    <row r="593" spans="1:6" x14ac:dyDescent="0.25">
      <c r="A593">
        <v>2019</v>
      </c>
      <c r="B593" t="s">
        <v>56</v>
      </c>
      <c r="C593" t="s">
        <v>22</v>
      </c>
      <c r="D593" s="1">
        <v>4453</v>
      </c>
      <c r="E593" s="1">
        <v>137729</v>
      </c>
      <c r="F593" s="2">
        <v>77600</v>
      </c>
    </row>
    <row r="594" spans="1:6" x14ac:dyDescent="0.25">
      <c r="A594">
        <v>2019</v>
      </c>
      <c r="B594" t="s">
        <v>56</v>
      </c>
      <c r="C594" t="s">
        <v>23</v>
      </c>
      <c r="D594" s="1">
        <v>1870</v>
      </c>
      <c r="E594" s="1">
        <v>53047</v>
      </c>
      <c r="F594" s="2">
        <v>57227</v>
      </c>
    </row>
    <row r="595" spans="1:6" x14ac:dyDescent="0.25">
      <c r="A595">
        <v>2019</v>
      </c>
      <c r="B595" t="s">
        <v>56</v>
      </c>
      <c r="C595" t="s">
        <v>24</v>
      </c>
      <c r="D595" s="1">
        <v>4145</v>
      </c>
      <c r="E595" s="1">
        <v>112273</v>
      </c>
      <c r="F595" s="2">
        <v>79016</v>
      </c>
    </row>
    <row r="596" spans="1:6" x14ac:dyDescent="0.25">
      <c r="A596">
        <v>2019</v>
      </c>
      <c r="B596" t="s">
        <v>56</v>
      </c>
      <c r="C596" t="s">
        <v>25</v>
      </c>
      <c r="D596" s="1">
        <v>6682</v>
      </c>
      <c r="E596" s="1">
        <v>244258</v>
      </c>
      <c r="F596" s="2">
        <v>89698</v>
      </c>
    </row>
    <row r="597" spans="1:6" x14ac:dyDescent="0.25">
      <c r="A597">
        <v>2019</v>
      </c>
      <c r="B597" t="s">
        <v>56</v>
      </c>
      <c r="C597" t="s">
        <v>26</v>
      </c>
      <c r="D597" s="1">
        <v>16948</v>
      </c>
      <c r="E597" s="1">
        <v>625676</v>
      </c>
      <c r="F597" s="2">
        <v>68465</v>
      </c>
    </row>
    <row r="598" spans="1:6" x14ac:dyDescent="0.25">
      <c r="A598">
        <v>2019</v>
      </c>
      <c r="B598" t="s">
        <v>56</v>
      </c>
      <c r="C598" t="s">
        <v>27</v>
      </c>
      <c r="D598" s="1">
        <v>8265</v>
      </c>
      <c r="E598" s="1">
        <v>324018</v>
      </c>
      <c r="F598" s="2">
        <v>68082</v>
      </c>
    </row>
    <row r="599" spans="1:6" x14ac:dyDescent="0.25">
      <c r="A599">
        <v>2019</v>
      </c>
      <c r="B599" t="s">
        <v>56</v>
      </c>
      <c r="C599" t="s">
        <v>28</v>
      </c>
      <c r="D599" s="1">
        <v>2396</v>
      </c>
      <c r="E599" s="1">
        <v>146775</v>
      </c>
      <c r="F599" s="2">
        <v>50065</v>
      </c>
    </row>
    <row r="600" spans="1:6" x14ac:dyDescent="0.25">
      <c r="A600">
        <v>2019</v>
      </c>
      <c r="B600" t="s">
        <v>56</v>
      </c>
      <c r="C600" t="s">
        <v>29</v>
      </c>
      <c r="D600" s="1">
        <v>6681</v>
      </c>
      <c r="E600" s="1">
        <v>277104</v>
      </c>
      <c r="F600" s="2">
        <v>59758</v>
      </c>
    </row>
    <row r="601" spans="1:6" x14ac:dyDescent="0.25">
      <c r="A601">
        <v>2019</v>
      </c>
      <c r="B601" t="s">
        <v>56</v>
      </c>
      <c r="C601" t="s">
        <v>30</v>
      </c>
      <c r="D601" s="1">
        <v>1625</v>
      </c>
      <c r="E601" s="1">
        <v>20972</v>
      </c>
      <c r="F601" s="2">
        <v>51666</v>
      </c>
    </row>
    <row r="602" spans="1:6" x14ac:dyDescent="0.25">
      <c r="A602">
        <v>2019</v>
      </c>
      <c r="B602" t="s">
        <v>56</v>
      </c>
      <c r="C602" t="s">
        <v>31</v>
      </c>
      <c r="D602" s="1">
        <v>1974</v>
      </c>
      <c r="E602" s="1">
        <v>99914</v>
      </c>
      <c r="F602" s="2">
        <v>52716</v>
      </c>
    </row>
    <row r="603" spans="1:6" x14ac:dyDescent="0.25">
      <c r="A603">
        <v>2019</v>
      </c>
      <c r="B603" t="s">
        <v>56</v>
      </c>
      <c r="C603" t="s">
        <v>32</v>
      </c>
      <c r="D603" s="1">
        <v>2069</v>
      </c>
      <c r="E603" s="1">
        <v>59279</v>
      </c>
      <c r="F603" s="2">
        <v>59498</v>
      </c>
    </row>
    <row r="604" spans="1:6" x14ac:dyDescent="0.25">
      <c r="A604">
        <v>2019</v>
      </c>
      <c r="B604" t="s">
        <v>56</v>
      </c>
      <c r="C604" t="s">
        <v>33</v>
      </c>
      <c r="D604" s="1">
        <v>2012</v>
      </c>
      <c r="E604" s="1">
        <v>71459</v>
      </c>
      <c r="F604" s="2">
        <v>73007</v>
      </c>
    </row>
    <row r="605" spans="1:6" x14ac:dyDescent="0.25">
      <c r="A605">
        <v>2019</v>
      </c>
      <c r="B605" t="s">
        <v>56</v>
      </c>
      <c r="C605" t="s">
        <v>34</v>
      </c>
      <c r="D605" s="1">
        <v>8994</v>
      </c>
      <c r="E605" s="1">
        <v>249464</v>
      </c>
      <c r="F605" s="2">
        <v>81649</v>
      </c>
    </row>
    <row r="606" spans="1:6" x14ac:dyDescent="0.25">
      <c r="A606">
        <v>2019</v>
      </c>
      <c r="B606" t="s">
        <v>56</v>
      </c>
      <c r="C606" t="s">
        <v>35</v>
      </c>
      <c r="D606" s="1">
        <v>1810</v>
      </c>
      <c r="E606" s="1">
        <v>28514</v>
      </c>
      <c r="F606" s="2">
        <v>55737</v>
      </c>
    </row>
    <row r="607" spans="1:6" x14ac:dyDescent="0.25">
      <c r="A607">
        <v>2019</v>
      </c>
      <c r="B607" t="s">
        <v>56</v>
      </c>
      <c r="C607" t="s">
        <v>36</v>
      </c>
      <c r="D607" s="1">
        <v>16457</v>
      </c>
      <c r="E607" s="1">
        <v>437040</v>
      </c>
      <c r="F607" s="2">
        <v>69154</v>
      </c>
    </row>
    <row r="608" spans="1:6" x14ac:dyDescent="0.25">
      <c r="A608">
        <v>2019</v>
      </c>
      <c r="B608" t="s">
        <v>56</v>
      </c>
      <c r="C608" t="s">
        <v>37</v>
      </c>
      <c r="D608" s="1">
        <v>10247</v>
      </c>
      <c r="E608" s="1">
        <v>477086</v>
      </c>
      <c r="F608" s="2">
        <v>61095</v>
      </c>
    </row>
    <row r="609" spans="1:6" x14ac:dyDescent="0.25">
      <c r="A609">
        <v>2019</v>
      </c>
      <c r="B609" t="s">
        <v>56</v>
      </c>
      <c r="C609" t="s">
        <v>38</v>
      </c>
      <c r="D609">
        <v>808</v>
      </c>
      <c r="E609" s="1">
        <v>26471</v>
      </c>
      <c r="F609" s="2">
        <v>55179</v>
      </c>
    </row>
    <row r="610" spans="1:6" x14ac:dyDescent="0.25">
      <c r="A610">
        <v>2019</v>
      </c>
      <c r="B610" t="s">
        <v>56</v>
      </c>
      <c r="C610" t="s">
        <v>39</v>
      </c>
      <c r="D610" s="1">
        <v>15486</v>
      </c>
      <c r="E610" s="1">
        <v>700786</v>
      </c>
      <c r="F610" s="2">
        <v>62878</v>
      </c>
    </row>
    <row r="611" spans="1:6" x14ac:dyDescent="0.25">
      <c r="A611">
        <v>2019</v>
      </c>
      <c r="B611" t="s">
        <v>56</v>
      </c>
      <c r="C611" t="s">
        <v>40</v>
      </c>
      <c r="D611" s="1">
        <v>4213</v>
      </c>
      <c r="E611" s="1">
        <v>140812</v>
      </c>
      <c r="F611" s="2">
        <v>59951</v>
      </c>
    </row>
    <row r="612" spans="1:6" x14ac:dyDescent="0.25">
      <c r="A612">
        <v>2019</v>
      </c>
      <c r="B612" t="s">
        <v>56</v>
      </c>
      <c r="C612" t="s">
        <v>41</v>
      </c>
      <c r="D612" s="1">
        <v>6396</v>
      </c>
      <c r="E612" s="1">
        <v>197626</v>
      </c>
      <c r="F612" s="2">
        <v>71436</v>
      </c>
    </row>
    <row r="613" spans="1:6" x14ac:dyDescent="0.25">
      <c r="A613">
        <v>2019</v>
      </c>
      <c r="B613" t="s">
        <v>56</v>
      </c>
      <c r="C613" t="s">
        <v>42</v>
      </c>
      <c r="D613" s="1">
        <v>14432</v>
      </c>
      <c r="E613" s="1">
        <v>574751</v>
      </c>
      <c r="F613" s="2">
        <v>64231</v>
      </c>
    </row>
    <row r="614" spans="1:6" x14ac:dyDescent="0.25">
      <c r="A614">
        <v>2019</v>
      </c>
      <c r="B614" t="s">
        <v>56</v>
      </c>
      <c r="C614" t="s">
        <v>43</v>
      </c>
      <c r="D614" s="1">
        <v>1636</v>
      </c>
      <c r="E614" s="1">
        <v>39736</v>
      </c>
      <c r="F614" s="2">
        <v>60286</v>
      </c>
    </row>
    <row r="615" spans="1:6" x14ac:dyDescent="0.25">
      <c r="A615">
        <v>2019</v>
      </c>
      <c r="B615" t="s">
        <v>56</v>
      </c>
      <c r="C615" t="s">
        <v>44</v>
      </c>
      <c r="D615" s="1">
        <v>6414</v>
      </c>
      <c r="E615" s="1">
        <v>258252</v>
      </c>
      <c r="F615" s="2">
        <v>60850</v>
      </c>
    </row>
    <row r="616" spans="1:6" x14ac:dyDescent="0.25">
      <c r="A616">
        <v>2019</v>
      </c>
      <c r="B616" t="s">
        <v>56</v>
      </c>
      <c r="C616" t="s">
        <v>45</v>
      </c>
      <c r="D616" s="1">
        <v>1067</v>
      </c>
      <c r="E616" s="1">
        <v>44972</v>
      </c>
      <c r="F616" s="2">
        <v>50219</v>
      </c>
    </row>
    <row r="617" spans="1:6" x14ac:dyDescent="0.25">
      <c r="A617">
        <v>2019</v>
      </c>
      <c r="B617" t="s">
        <v>56</v>
      </c>
      <c r="C617" t="s">
        <v>46</v>
      </c>
      <c r="D617" s="1">
        <v>7272</v>
      </c>
      <c r="E617" s="1">
        <v>354961</v>
      </c>
      <c r="F617" s="2">
        <v>60305</v>
      </c>
    </row>
    <row r="618" spans="1:6" x14ac:dyDescent="0.25">
      <c r="A618">
        <v>2019</v>
      </c>
      <c r="B618" t="s">
        <v>56</v>
      </c>
      <c r="C618" t="s">
        <v>47</v>
      </c>
      <c r="D618" s="1">
        <v>25577</v>
      </c>
      <c r="E618" s="1">
        <v>905953</v>
      </c>
      <c r="F618" s="2">
        <v>79766</v>
      </c>
    </row>
    <row r="619" spans="1:6" x14ac:dyDescent="0.25">
      <c r="A619">
        <v>2019</v>
      </c>
      <c r="B619" t="s">
        <v>56</v>
      </c>
      <c r="C619" t="s">
        <v>48</v>
      </c>
      <c r="D619" s="1">
        <v>4547</v>
      </c>
      <c r="E619" s="1">
        <v>136085</v>
      </c>
      <c r="F619" s="2">
        <v>59426</v>
      </c>
    </row>
    <row r="620" spans="1:6" x14ac:dyDescent="0.25">
      <c r="A620">
        <v>2019</v>
      </c>
      <c r="B620" t="s">
        <v>56</v>
      </c>
      <c r="C620" t="s">
        <v>49</v>
      </c>
      <c r="D620" s="1">
        <v>1108</v>
      </c>
      <c r="E620" s="1">
        <v>30091</v>
      </c>
      <c r="F620" s="2">
        <v>60807</v>
      </c>
    </row>
    <row r="621" spans="1:6" x14ac:dyDescent="0.25">
      <c r="A621">
        <v>2019</v>
      </c>
      <c r="B621" t="s">
        <v>56</v>
      </c>
      <c r="C621" t="s">
        <v>50</v>
      </c>
      <c r="D621" s="1">
        <v>6864</v>
      </c>
      <c r="E621" s="1">
        <v>242160</v>
      </c>
      <c r="F621" s="2">
        <v>61341</v>
      </c>
    </row>
    <row r="622" spans="1:6" x14ac:dyDescent="0.25">
      <c r="A622">
        <v>2019</v>
      </c>
      <c r="B622" t="s">
        <v>56</v>
      </c>
      <c r="C622" t="s">
        <v>51</v>
      </c>
      <c r="D622" s="1">
        <v>7824</v>
      </c>
      <c r="E622" s="1">
        <v>290326</v>
      </c>
      <c r="F622" s="2">
        <v>81228</v>
      </c>
    </row>
    <row r="623" spans="1:6" x14ac:dyDescent="0.25">
      <c r="A623">
        <v>2019</v>
      </c>
      <c r="B623" t="s">
        <v>56</v>
      </c>
      <c r="C623" t="s">
        <v>52</v>
      </c>
      <c r="D623" s="1">
        <v>1251</v>
      </c>
      <c r="E623" s="1">
        <v>46979</v>
      </c>
      <c r="F623" s="2">
        <v>61074</v>
      </c>
    </row>
    <row r="624" spans="1:6" x14ac:dyDescent="0.25">
      <c r="A624">
        <v>2019</v>
      </c>
      <c r="B624" t="s">
        <v>56</v>
      </c>
      <c r="C624" t="s">
        <v>53</v>
      </c>
      <c r="D624" s="1">
        <v>9333</v>
      </c>
      <c r="E624" s="1">
        <v>483196</v>
      </c>
      <c r="F624" s="2">
        <v>59083</v>
      </c>
    </row>
    <row r="625" spans="1:6" x14ac:dyDescent="0.25">
      <c r="A625">
        <v>2019</v>
      </c>
      <c r="B625" t="s">
        <v>56</v>
      </c>
      <c r="C625" t="s">
        <v>54</v>
      </c>
      <c r="D625">
        <v>615</v>
      </c>
      <c r="E625" s="1">
        <v>10043</v>
      </c>
      <c r="F625" s="2">
        <v>68738</v>
      </c>
    </row>
    <row r="626" spans="1:6" x14ac:dyDescent="0.25">
      <c r="A626">
        <v>2019</v>
      </c>
      <c r="B626" t="s">
        <v>57</v>
      </c>
      <c r="C626" t="s">
        <v>7</v>
      </c>
      <c r="D626" s="1">
        <v>32423</v>
      </c>
      <c r="E626" s="1">
        <v>380193</v>
      </c>
      <c r="F626" s="2">
        <v>43426</v>
      </c>
    </row>
    <row r="627" spans="1:6" x14ac:dyDescent="0.25">
      <c r="A627">
        <v>2019</v>
      </c>
      <c r="B627" t="s">
        <v>57</v>
      </c>
      <c r="C627" t="s">
        <v>8</v>
      </c>
      <c r="D627" s="1">
        <v>33190</v>
      </c>
      <c r="E627" s="1">
        <v>541793</v>
      </c>
      <c r="F627" s="2">
        <v>48023</v>
      </c>
    </row>
    <row r="628" spans="1:6" x14ac:dyDescent="0.25">
      <c r="A628">
        <v>2019</v>
      </c>
      <c r="B628" t="s">
        <v>57</v>
      </c>
      <c r="C628" t="s">
        <v>9</v>
      </c>
      <c r="D628" s="1">
        <v>21821</v>
      </c>
      <c r="E628" s="1">
        <v>248631</v>
      </c>
      <c r="F628" s="2">
        <v>42897</v>
      </c>
    </row>
    <row r="629" spans="1:6" x14ac:dyDescent="0.25">
      <c r="A629">
        <v>2019</v>
      </c>
      <c r="B629" t="s">
        <v>57</v>
      </c>
      <c r="C629" t="s">
        <v>10</v>
      </c>
      <c r="D629" s="1">
        <v>198955</v>
      </c>
      <c r="E629" s="1">
        <v>3042089</v>
      </c>
      <c r="F629" s="2">
        <v>54908</v>
      </c>
    </row>
    <row r="630" spans="1:6" x14ac:dyDescent="0.25">
      <c r="A630">
        <v>2019</v>
      </c>
      <c r="B630" t="s">
        <v>57</v>
      </c>
      <c r="C630" t="s">
        <v>11</v>
      </c>
      <c r="D630" s="1">
        <v>36041</v>
      </c>
      <c r="E630" s="1">
        <v>474011</v>
      </c>
      <c r="F630" s="2">
        <v>52675</v>
      </c>
    </row>
    <row r="631" spans="1:6" x14ac:dyDescent="0.25">
      <c r="A631">
        <v>2019</v>
      </c>
      <c r="B631" t="s">
        <v>57</v>
      </c>
      <c r="C631" t="s">
        <v>12</v>
      </c>
      <c r="D631" s="1">
        <v>24868</v>
      </c>
      <c r="E631" s="1">
        <v>291966</v>
      </c>
      <c r="F631" s="2">
        <v>52540</v>
      </c>
    </row>
    <row r="632" spans="1:6" x14ac:dyDescent="0.25">
      <c r="A632">
        <v>2019</v>
      </c>
      <c r="B632" t="s">
        <v>57</v>
      </c>
      <c r="C632" t="s">
        <v>13</v>
      </c>
      <c r="D632" s="1">
        <v>7005</v>
      </c>
      <c r="E632" s="1">
        <v>79487</v>
      </c>
      <c r="F632" s="2">
        <v>42440</v>
      </c>
    </row>
    <row r="633" spans="1:6" x14ac:dyDescent="0.25">
      <c r="A633">
        <v>2019</v>
      </c>
      <c r="B633" t="s">
        <v>57</v>
      </c>
      <c r="C633" t="s">
        <v>14</v>
      </c>
      <c r="D633" s="1">
        <v>140278</v>
      </c>
      <c r="E633" s="1">
        <v>1799930</v>
      </c>
      <c r="F633" s="2">
        <v>46232</v>
      </c>
    </row>
    <row r="634" spans="1:6" x14ac:dyDescent="0.25">
      <c r="A634">
        <v>2019</v>
      </c>
      <c r="B634" t="s">
        <v>57</v>
      </c>
      <c r="C634" t="s">
        <v>15</v>
      </c>
      <c r="D634" s="1">
        <v>61774</v>
      </c>
      <c r="E634" s="1">
        <v>938063</v>
      </c>
      <c r="F634" s="2">
        <v>49817</v>
      </c>
    </row>
    <row r="635" spans="1:6" x14ac:dyDescent="0.25">
      <c r="A635">
        <v>2019</v>
      </c>
      <c r="B635" t="s">
        <v>57</v>
      </c>
      <c r="C635" t="s">
        <v>16</v>
      </c>
      <c r="D635" s="1">
        <v>11892</v>
      </c>
      <c r="E635" s="1">
        <v>142186</v>
      </c>
      <c r="F635" s="2">
        <v>41533</v>
      </c>
    </row>
    <row r="636" spans="1:6" x14ac:dyDescent="0.25">
      <c r="A636">
        <v>2019</v>
      </c>
      <c r="B636" t="s">
        <v>57</v>
      </c>
      <c r="C636" t="s">
        <v>17</v>
      </c>
      <c r="D636" s="1">
        <v>78822</v>
      </c>
      <c r="E636" s="1">
        <v>1187941</v>
      </c>
      <c r="F636" s="2">
        <v>53573</v>
      </c>
    </row>
    <row r="637" spans="1:6" x14ac:dyDescent="0.25">
      <c r="A637">
        <v>2019</v>
      </c>
      <c r="B637" t="s">
        <v>57</v>
      </c>
      <c r="C637" t="s">
        <v>18</v>
      </c>
      <c r="D637" s="1">
        <v>40283</v>
      </c>
      <c r="E637" s="1">
        <v>594348</v>
      </c>
      <c r="F637" s="2">
        <v>43345</v>
      </c>
    </row>
    <row r="638" spans="1:6" x14ac:dyDescent="0.25">
      <c r="A638">
        <v>2019</v>
      </c>
      <c r="B638" t="s">
        <v>57</v>
      </c>
      <c r="C638" t="s">
        <v>19</v>
      </c>
      <c r="D638" s="1">
        <v>23557</v>
      </c>
      <c r="E638" s="1">
        <v>307822</v>
      </c>
      <c r="F638" s="2">
        <v>41407</v>
      </c>
    </row>
    <row r="639" spans="1:6" x14ac:dyDescent="0.25">
      <c r="A639">
        <v>2019</v>
      </c>
      <c r="B639" t="s">
        <v>57</v>
      </c>
      <c r="C639" t="s">
        <v>20</v>
      </c>
      <c r="D639" s="1">
        <v>19844</v>
      </c>
      <c r="E639" s="1">
        <v>262383</v>
      </c>
      <c r="F639" s="2">
        <v>43539</v>
      </c>
    </row>
    <row r="640" spans="1:6" x14ac:dyDescent="0.25">
      <c r="A640">
        <v>2019</v>
      </c>
      <c r="B640" t="s">
        <v>57</v>
      </c>
      <c r="C640" t="s">
        <v>21</v>
      </c>
      <c r="D640" s="1">
        <v>27892</v>
      </c>
      <c r="E640" s="1">
        <v>401804</v>
      </c>
      <c r="F640" s="2">
        <v>44163</v>
      </c>
    </row>
    <row r="641" spans="1:6" x14ac:dyDescent="0.25">
      <c r="A641">
        <v>2019</v>
      </c>
      <c r="B641" t="s">
        <v>57</v>
      </c>
      <c r="C641" t="s">
        <v>22</v>
      </c>
      <c r="D641" s="1">
        <v>30876</v>
      </c>
      <c r="E641" s="1">
        <v>376026</v>
      </c>
      <c r="F641" s="2">
        <v>43579</v>
      </c>
    </row>
    <row r="642" spans="1:6" x14ac:dyDescent="0.25">
      <c r="A642">
        <v>2019</v>
      </c>
      <c r="B642" t="s">
        <v>57</v>
      </c>
      <c r="C642" t="s">
        <v>23</v>
      </c>
      <c r="D642" s="1">
        <v>10676</v>
      </c>
      <c r="E642" s="1">
        <v>117746</v>
      </c>
      <c r="F642" s="2">
        <v>39115</v>
      </c>
    </row>
    <row r="643" spans="1:6" x14ac:dyDescent="0.25">
      <c r="A643">
        <v>2019</v>
      </c>
      <c r="B643" t="s">
        <v>57</v>
      </c>
      <c r="C643" t="s">
        <v>24</v>
      </c>
      <c r="D643" s="1">
        <v>32640</v>
      </c>
      <c r="E643" s="1">
        <v>463647</v>
      </c>
      <c r="F643" s="2">
        <v>47503</v>
      </c>
    </row>
    <row r="644" spans="1:6" x14ac:dyDescent="0.25">
      <c r="A644">
        <v>2019</v>
      </c>
      <c r="B644" t="s">
        <v>57</v>
      </c>
      <c r="C644" t="s">
        <v>25</v>
      </c>
      <c r="D644" s="1">
        <v>41620</v>
      </c>
      <c r="E644" s="1">
        <v>577282</v>
      </c>
      <c r="F644" s="2">
        <v>55423</v>
      </c>
    </row>
    <row r="645" spans="1:6" x14ac:dyDescent="0.25">
      <c r="A645">
        <v>2019</v>
      </c>
      <c r="B645" t="s">
        <v>57</v>
      </c>
      <c r="C645" t="s">
        <v>26</v>
      </c>
      <c r="D645" s="1">
        <v>55150</v>
      </c>
      <c r="E645" s="1">
        <v>791177</v>
      </c>
      <c r="F645" s="2">
        <v>48357</v>
      </c>
    </row>
    <row r="646" spans="1:6" x14ac:dyDescent="0.25">
      <c r="A646">
        <v>2019</v>
      </c>
      <c r="B646" t="s">
        <v>57</v>
      </c>
      <c r="C646" t="s">
        <v>27</v>
      </c>
      <c r="D646" s="1">
        <v>37323</v>
      </c>
      <c r="E646" s="1">
        <v>525857</v>
      </c>
      <c r="F646" s="2">
        <v>50523</v>
      </c>
    </row>
    <row r="647" spans="1:6" x14ac:dyDescent="0.25">
      <c r="A647">
        <v>2019</v>
      </c>
      <c r="B647" t="s">
        <v>57</v>
      </c>
      <c r="C647" t="s">
        <v>28</v>
      </c>
      <c r="D647" s="1">
        <v>19568</v>
      </c>
      <c r="E647" s="1">
        <v>229039</v>
      </c>
      <c r="F647" s="2">
        <v>37621</v>
      </c>
    </row>
    <row r="648" spans="1:6" x14ac:dyDescent="0.25">
      <c r="A648">
        <v>2019</v>
      </c>
      <c r="B648" t="s">
        <v>57</v>
      </c>
      <c r="C648" t="s">
        <v>29</v>
      </c>
      <c r="D648" s="1">
        <v>39400</v>
      </c>
      <c r="E648" s="1">
        <v>536753</v>
      </c>
      <c r="F648" s="2">
        <v>43646</v>
      </c>
    </row>
    <row r="649" spans="1:6" x14ac:dyDescent="0.25">
      <c r="A649">
        <v>2019</v>
      </c>
      <c r="B649" t="s">
        <v>57</v>
      </c>
      <c r="C649" t="s">
        <v>30</v>
      </c>
      <c r="D649" s="1">
        <v>9112</v>
      </c>
      <c r="E649" s="1">
        <v>90946</v>
      </c>
      <c r="F649" s="2">
        <v>40937</v>
      </c>
    </row>
    <row r="650" spans="1:6" x14ac:dyDescent="0.25">
      <c r="A650">
        <v>2019</v>
      </c>
      <c r="B650" t="s">
        <v>57</v>
      </c>
      <c r="C650" t="s">
        <v>31</v>
      </c>
      <c r="D650" s="1">
        <v>14969</v>
      </c>
      <c r="E650" s="1">
        <v>188094</v>
      </c>
      <c r="F650" s="2">
        <v>41557</v>
      </c>
    </row>
    <row r="651" spans="1:6" x14ac:dyDescent="0.25">
      <c r="A651">
        <v>2019</v>
      </c>
      <c r="B651" t="s">
        <v>57</v>
      </c>
      <c r="C651" t="s">
        <v>32</v>
      </c>
      <c r="D651" s="1">
        <v>15866</v>
      </c>
      <c r="E651" s="1">
        <v>261018</v>
      </c>
      <c r="F651" s="2">
        <v>45452</v>
      </c>
    </row>
    <row r="652" spans="1:6" x14ac:dyDescent="0.25">
      <c r="A652">
        <v>2019</v>
      </c>
      <c r="B652" t="s">
        <v>57</v>
      </c>
      <c r="C652" t="s">
        <v>33</v>
      </c>
      <c r="D652" s="1">
        <v>12448</v>
      </c>
      <c r="E652" s="1">
        <v>139278</v>
      </c>
      <c r="F652" s="2">
        <v>49409</v>
      </c>
    </row>
    <row r="653" spans="1:6" x14ac:dyDescent="0.25">
      <c r="A653">
        <v>2019</v>
      </c>
      <c r="B653" t="s">
        <v>57</v>
      </c>
      <c r="C653" t="s">
        <v>34</v>
      </c>
      <c r="D653" s="1">
        <v>54227</v>
      </c>
      <c r="E653" s="1">
        <v>876452</v>
      </c>
      <c r="F653" s="2">
        <v>55204</v>
      </c>
    </row>
    <row r="654" spans="1:6" x14ac:dyDescent="0.25">
      <c r="A654">
        <v>2019</v>
      </c>
      <c r="B654" t="s">
        <v>57</v>
      </c>
      <c r="C654" t="s">
        <v>35</v>
      </c>
      <c r="D654" s="1">
        <v>10974</v>
      </c>
      <c r="E654" s="1">
        <v>135131</v>
      </c>
      <c r="F654" s="2">
        <v>39275</v>
      </c>
    </row>
    <row r="655" spans="1:6" x14ac:dyDescent="0.25">
      <c r="A655">
        <v>2019</v>
      </c>
      <c r="B655" t="s">
        <v>57</v>
      </c>
      <c r="C655" t="s">
        <v>36</v>
      </c>
      <c r="D655" s="1">
        <v>120950</v>
      </c>
      <c r="E655" s="1">
        <v>1543991</v>
      </c>
      <c r="F655" s="2">
        <v>53710</v>
      </c>
    </row>
    <row r="656" spans="1:6" x14ac:dyDescent="0.25">
      <c r="A656">
        <v>2019</v>
      </c>
      <c r="B656" t="s">
        <v>57</v>
      </c>
      <c r="C656" t="s">
        <v>37</v>
      </c>
      <c r="D656" s="1">
        <v>62397</v>
      </c>
      <c r="E656" s="1">
        <v>846177</v>
      </c>
      <c r="F656" s="2">
        <v>44579</v>
      </c>
    </row>
    <row r="657" spans="1:6" x14ac:dyDescent="0.25">
      <c r="A657">
        <v>2019</v>
      </c>
      <c r="B657" t="s">
        <v>57</v>
      </c>
      <c r="C657" t="s">
        <v>38</v>
      </c>
      <c r="D657" s="1">
        <v>7738</v>
      </c>
      <c r="E657" s="1">
        <v>91333</v>
      </c>
      <c r="F657" s="2">
        <v>51925</v>
      </c>
    </row>
    <row r="658" spans="1:6" x14ac:dyDescent="0.25">
      <c r="A658">
        <v>2019</v>
      </c>
      <c r="B658" t="s">
        <v>57</v>
      </c>
      <c r="C658" t="s">
        <v>39</v>
      </c>
      <c r="D658" s="1">
        <v>68958</v>
      </c>
      <c r="E658" s="1">
        <v>1021890</v>
      </c>
      <c r="F658" s="2">
        <v>45569</v>
      </c>
    </row>
    <row r="659" spans="1:6" x14ac:dyDescent="0.25">
      <c r="A659">
        <v>2019</v>
      </c>
      <c r="B659" t="s">
        <v>57</v>
      </c>
      <c r="C659" t="s">
        <v>40</v>
      </c>
      <c r="D659" s="1">
        <v>23883</v>
      </c>
      <c r="E659" s="1">
        <v>300268</v>
      </c>
      <c r="F659" s="2">
        <v>43049</v>
      </c>
    </row>
    <row r="660" spans="1:6" x14ac:dyDescent="0.25">
      <c r="A660">
        <v>2019</v>
      </c>
      <c r="B660" t="s">
        <v>57</v>
      </c>
      <c r="C660" t="s">
        <v>41</v>
      </c>
      <c r="D660" s="1">
        <v>26460</v>
      </c>
      <c r="E660" s="1">
        <v>354168</v>
      </c>
      <c r="F660" s="2">
        <v>45879</v>
      </c>
    </row>
    <row r="661" spans="1:6" x14ac:dyDescent="0.25">
      <c r="A661">
        <v>2019</v>
      </c>
      <c r="B661" t="s">
        <v>57</v>
      </c>
      <c r="C661" t="s">
        <v>42</v>
      </c>
      <c r="D661" s="1">
        <v>74684</v>
      </c>
      <c r="E661" s="1">
        <v>1117033</v>
      </c>
      <c r="F661" s="2">
        <v>46296</v>
      </c>
    </row>
    <row r="662" spans="1:6" x14ac:dyDescent="0.25">
      <c r="A662">
        <v>2019</v>
      </c>
      <c r="B662" t="s">
        <v>57</v>
      </c>
      <c r="C662" t="s">
        <v>43</v>
      </c>
      <c r="D662" s="1">
        <v>7648</v>
      </c>
      <c r="E662" s="1">
        <v>76672</v>
      </c>
      <c r="F662" s="2">
        <v>45232</v>
      </c>
    </row>
    <row r="663" spans="1:6" x14ac:dyDescent="0.25">
      <c r="A663">
        <v>2019</v>
      </c>
      <c r="B663" t="s">
        <v>57</v>
      </c>
      <c r="C663" t="s">
        <v>44</v>
      </c>
      <c r="D663" s="1">
        <v>31073</v>
      </c>
      <c r="E663" s="1">
        <v>406455</v>
      </c>
      <c r="F663" s="2">
        <v>41048</v>
      </c>
    </row>
    <row r="664" spans="1:6" x14ac:dyDescent="0.25">
      <c r="A664">
        <v>2019</v>
      </c>
      <c r="B664" t="s">
        <v>57</v>
      </c>
      <c r="C664" t="s">
        <v>45</v>
      </c>
      <c r="D664" s="1">
        <v>8027</v>
      </c>
      <c r="E664" s="1">
        <v>85125</v>
      </c>
      <c r="F664" s="2">
        <v>40980</v>
      </c>
    </row>
    <row r="665" spans="1:6" x14ac:dyDescent="0.25">
      <c r="A665">
        <v>2019</v>
      </c>
      <c r="B665" t="s">
        <v>57</v>
      </c>
      <c r="C665" t="s">
        <v>46</v>
      </c>
      <c r="D665" s="1">
        <v>40380</v>
      </c>
      <c r="E665" s="1">
        <v>633819</v>
      </c>
      <c r="F665" s="2">
        <v>46991</v>
      </c>
    </row>
    <row r="666" spans="1:6" x14ac:dyDescent="0.25">
      <c r="A666">
        <v>2019</v>
      </c>
      <c r="B666" t="s">
        <v>57</v>
      </c>
      <c r="C666" t="s">
        <v>47</v>
      </c>
      <c r="D666" s="1">
        <v>150310</v>
      </c>
      <c r="E666" s="1">
        <v>2496193</v>
      </c>
      <c r="F666" s="2">
        <v>54323</v>
      </c>
    </row>
    <row r="667" spans="1:6" x14ac:dyDescent="0.25">
      <c r="A667">
        <v>2019</v>
      </c>
      <c r="B667" t="s">
        <v>57</v>
      </c>
      <c r="C667" t="s">
        <v>48</v>
      </c>
      <c r="D667" s="1">
        <v>20066</v>
      </c>
      <c r="E667" s="1">
        <v>289140</v>
      </c>
      <c r="F667" s="2">
        <v>45785</v>
      </c>
    </row>
    <row r="668" spans="1:6" x14ac:dyDescent="0.25">
      <c r="A668">
        <v>2019</v>
      </c>
      <c r="B668" t="s">
        <v>57</v>
      </c>
      <c r="C668" t="s">
        <v>49</v>
      </c>
      <c r="D668" s="1">
        <v>5040</v>
      </c>
      <c r="E668" s="1">
        <v>53817</v>
      </c>
      <c r="F668" s="2">
        <v>41456</v>
      </c>
    </row>
    <row r="669" spans="1:6" x14ac:dyDescent="0.25">
      <c r="A669">
        <v>2019</v>
      </c>
      <c r="B669" t="s">
        <v>57</v>
      </c>
      <c r="C669" t="s">
        <v>50</v>
      </c>
      <c r="D669" s="1">
        <v>42839</v>
      </c>
      <c r="E669" s="1">
        <v>650148</v>
      </c>
      <c r="F669" s="2">
        <v>45486</v>
      </c>
    </row>
    <row r="670" spans="1:6" x14ac:dyDescent="0.25">
      <c r="A670">
        <v>2019</v>
      </c>
      <c r="B670" t="s">
        <v>57</v>
      </c>
      <c r="C670" t="s">
        <v>51</v>
      </c>
      <c r="D670" s="1">
        <v>38692</v>
      </c>
      <c r="E670" s="1">
        <v>628543</v>
      </c>
      <c r="F670" s="2">
        <v>67312</v>
      </c>
    </row>
    <row r="671" spans="1:6" x14ac:dyDescent="0.25">
      <c r="A671">
        <v>2019</v>
      </c>
      <c r="B671" t="s">
        <v>57</v>
      </c>
      <c r="C671" t="s">
        <v>52</v>
      </c>
      <c r="D671" s="1">
        <v>10709</v>
      </c>
      <c r="E671" s="1">
        <v>125470</v>
      </c>
      <c r="F671" s="2">
        <v>40148</v>
      </c>
    </row>
    <row r="672" spans="1:6" x14ac:dyDescent="0.25">
      <c r="A672">
        <v>2019</v>
      </c>
      <c r="B672" t="s">
        <v>57</v>
      </c>
      <c r="C672" t="s">
        <v>53</v>
      </c>
      <c r="D672" s="1">
        <v>36253</v>
      </c>
      <c r="E672" s="1">
        <v>533175</v>
      </c>
      <c r="F672" s="2">
        <v>42647</v>
      </c>
    </row>
    <row r="673" spans="1:6" x14ac:dyDescent="0.25">
      <c r="A673">
        <v>2019</v>
      </c>
      <c r="B673" t="s">
        <v>57</v>
      </c>
      <c r="C673" t="s">
        <v>54</v>
      </c>
      <c r="D673" s="1">
        <v>4819</v>
      </c>
      <c r="E673" s="1">
        <v>49901</v>
      </c>
      <c r="F673" s="2">
        <v>44408</v>
      </c>
    </row>
    <row r="674" spans="1:6" x14ac:dyDescent="0.25">
      <c r="A674">
        <v>2019</v>
      </c>
      <c r="B674" t="s">
        <v>58</v>
      </c>
      <c r="C674" t="s">
        <v>7</v>
      </c>
      <c r="D674" s="1">
        <v>2309</v>
      </c>
      <c r="E674" s="1">
        <v>21296</v>
      </c>
      <c r="F674" s="2">
        <v>62845</v>
      </c>
    </row>
    <row r="675" spans="1:6" x14ac:dyDescent="0.25">
      <c r="A675">
        <v>2019</v>
      </c>
      <c r="B675" t="s">
        <v>58</v>
      </c>
      <c r="C675" t="s">
        <v>8</v>
      </c>
      <c r="D675" s="1">
        <v>3691</v>
      </c>
      <c r="E675" s="1">
        <v>49188</v>
      </c>
      <c r="F675" s="2">
        <v>77822</v>
      </c>
    </row>
    <row r="676" spans="1:6" x14ac:dyDescent="0.25">
      <c r="A676">
        <v>2019</v>
      </c>
      <c r="B676" t="s">
        <v>58</v>
      </c>
      <c r="C676" t="s">
        <v>9</v>
      </c>
      <c r="D676" s="1">
        <v>1303</v>
      </c>
      <c r="E676" s="1">
        <v>10974</v>
      </c>
      <c r="F676" s="2">
        <v>57981</v>
      </c>
    </row>
    <row r="677" spans="1:6" x14ac:dyDescent="0.25">
      <c r="A677">
        <v>2019</v>
      </c>
      <c r="B677" t="s">
        <v>58</v>
      </c>
      <c r="C677" t="s">
        <v>10</v>
      </c>
      <c r="D677" s="1">
        <v>28529</v>
      </c>
      <c r="E677" s="1">
        <v>550084</v>
      </c>
      <c r="F677" s="2">
        <v>191278</v>
      </c>
    </row>
    <row r="678" spans="1:6" x14ac:dyDescent="0.25">
      <c r="A678">
        <v>2019</v>
      </c>
      <c r="B678" t="s">
        <v>58</v>
      </c>
      <c r="C678" t="s">
        <v>11</v>
      </c>
      <c r="D678" s="1">
        <v>4330</v>
      </c>
      <c r="E678" s="1">
        <v>76292</v>
      </c>
      <c r="F678" s="2">
        <v>109380</v>
      </c>
    </row>
    <row r="679" spans="1:6" x14ac:dyDescent="0.25">
      <c r="A679">
        <v>2019</v>
      </c>
      <c r="B679" t="s">
        <v>58</v>
      </c>
      <c r="C679" t="s">
        <v>12</v>
      </c>
      <c r="D679" s="1">
        <v>2551</v>
      </c>
      <c r="E679" s="1">
        <v>31469</v>
      </c>
      <c r="F679" s="2">
        <v>120406</v>
      </c>
    </row>
    <row r="680" spans="1:6" x14ac:dyDescent="0.25">
      <c r="A680">
        <v>2019</v>
      </c>
      <c r="B680" t="s">
        <v>58</v>
      </c>
      <c r="C680" t="s">
        <v>13</v>
      </c>
      <c r="D680">
        <v>497</v>
      </c>
      <c r="E680" s="1">
        <v>3905</v>
      </c>
      <c r="F680" s="2">
        <v>70031</v>
      </c>
    </row>
    <row r="681" spans="1:6" x14ac:dyDescent="0.25">
      <c r="A681">
        <v>2019</v>
      </c>
      <c r="B681" t="s">
        <v>58</v>
      </c>
      <c r="C681" t="s">
        <v>14</v>
      </c>
      <c r="D681" s="1">
        <v>11744</v>
      </c>
      <c r="E681" s="1">
        <v>138845</v>
      </c>
      <c r="F681" s="2">
        <v>86153</v>
      </c>
    </row>
    <row r="682" spans="1:6" x14ac:dyDescent="0.25">
      <c r="A682">
        <v>2019</v>
      </c>
      <c r="B682" t="s">
        <v>58</v>
      </c>
      <c r="C682" t="s">
        <v>15</v>
      </c>
      <c r="D682" s="1">
        <v>5380</v>
      </c>
      <c r="E682" s="1">
        <v>116215</v>
      </c>
      <c r="F682" s="2">
        <v>100462</v>
      </c>
    </row>
    <row r="683" spans="1:6" x14ac:dyDescent="0.25">
      <c r="A683">
        <v>2019</v>
      </c>
      <c r="B683" t="s">
        <v>58</v>
      </c>
      <c r="C683" t="s">
        <v>16</v>
      </c>
      <c r="D683" s="1">
        <v>1231</v>
      </c>
      <c r="E683" s="1">
        <v>8802</v>
      </c>
      <c r="F683" s="2">
        <v>56211</v>
      </c>
    </row>
    <row r="684" spans="1:6" x14ac:dyDescent="0.25">
      <c r="A684">
        <v>2019</v>
      </c>
      <c r="B684" t="s">
        <v>58</v>
      </c>
      <c r="C684" t="s">
        <v>17</v>
      </c>
      <c r="D684" s="1">
        <v>6998</v>
      </c>
      <c r="E684" s="1">
        <v>94879</v>
      </c>
      <c r="F684" s="2">
        <v>96732</v>
      </c>
    </row>
    <row r="685" spans="1:6" x14ac:dyDescent="0.25">
      <c r="A685">
        <v>2019</v>
      </c>
      <c r="B685" t="s">
        <v>58</v>
      </c>
      <c r="C685" t="s">
        <v>18</v>
      </c>
      <c r="D685" s="1">
        <v>2278</v>
      </c>
      <c r="E685" s="1">
        <v>28628</v>
      </c>
      <c r="F685" s="2">
        <v>62444</v>
      </c>
    </row>
    <row r="686" spans="1:6" x14ac:dyDescent="0.25">
      <c r="A686">
        <v>2019</v>
      </c>
      <c r="B686" t="s">
        <v>58</v>
      </c>
      <c r="C686" t="s">
        <v>19</v>
      </c>
      <c r="D686" s="1">
        <v>1778</v>
      </c>
      <c r="E686" s="1">
        <v>21356</v>
      </c>
      <c r="F686" s="2">
        <v>60664</v>
      </c>
    </row>
    <row r="687" spans="1:6" x14ac:dyDescent="0.25">
      <c r="A687">
        <v>2019</v>
      </c>
      <c r="B687" t="s">
        <v>58</v>
      </c>
      <c r="C687" t="s">
        <v>20</v>
      </c>
      <c r="D687" s="1">
        <v>1386</v>
      </c>
      <c r="E687" s="1">
        <v>18137</v>
      </c>
      <c r="F687" s="2">
        <v>66434</v>
      </c>
    </row>
    <row r="688" spans="1:6" x14ac:dyDescent="0.25">
      <c r="A688">
        <v>2019</v>
      </c>
      <c r="B688" t="s">
        <v>58</v>
      </c>
      <c r="C688" t="s">
        <v>21</v>
      </c>
      <c r="D688" s="1">
        <v>1924</v>
      </c>
      <c r="E688" s="1">
        <v>21670</v>
      </c>
      <c r="F688" s="2">
        <v>58590</v>
      </c>
    </row>
    <row r="689" spans="1:6" x14ac:dyDescent="0.25">
      <c r="A689">
        <v>2019</v>
      </c>
      <c r="B689" t="s">
        <v>58</v>
      </c>
      <c r="C689" t="s">
        <v>22</v>
      </c>
      <c r="D689" s="1">
        <v>1801</v>
      </c>
      <c r="E689" s="1">
        <v>22427</v>
      </c>
      <c r="F689" s="2">
        <v>60638</v>
      </c>
    </row>
    <row r="690" spans="1:6" x14ac:dyDescent="0.25">
      <c r="A690">
        <v>2019</v>
      </c>
      <c r="B690" t="s">
        <v>58</v>
      </c>
      <c r="C690" t="s">
        <v>23</v>
      </c>
      <c r="D690">
        <v>869</v>
      </c>
      <c r="E690" s="1">
        <v>7158</v>
      </c>
      <c r="F690" s="2">
        <v>57442</v>
      </c>
    </row>
    <row r="691" spans="1:6" x14ac:dyDescent="0.25">
      <c r="A691">
        <v>2019</v>
      </c>
      <c r="B691" t="s">
        <v>58</v>
      </c>
      <c r="C691" t="s">
        <v>24</v>
      </c>
      <c r="D691" s="1">
        <v>2846</v>
      </c>
      <c r="E691" s="1">
        <v>35678</v>
      </c>
      <c r="F691" s="2">
        <v>98834</v>
      </c>
    </row>
    <row r="692" spans="1:6" x14ac:dyDescent="0.25">
      <c r="A692">
        <v>2019</v>
      </c>
      <c r="B692" t="s">
        <v>58</v>
      </c>
      <c r="C692" t="s">
        <v>25</v>
      </c>
      <c r="D692" s="1">
        <v>5717</v>
      </c>
      <c r="E692" s="1">
        <v>93033</v>
      </c>
      <c r="F692" s="2">
        <v>128022</v>
      </c>
    </row>
    <row r="693" spans="1:6" x14ac:dyDescent="0.25">
      <c r="A693">
        <v>2019</v>
      </c>
      <c r="B693" t="s">
        <v>58</v>
      </c>
      <c r="C693" t="s">
        <v>26</v>
      </c>
      <c r="D693" s="1">
        <v>7146</v>
      </c>
      <c r="E693" s="1">
        <v>55298</v>
      </c>
      <c r="F693" s="2">
        <v>77504</v>
      </c>
    </row>
    <row r="694" spans="1:6" x14ac:dyDescent="0.25">
      <c r="A694">
        <v>2019</v>
      </c>
      <c r="B694" t="s">
        <v>58</v>
      </c>
      <c r="C694" t="s">
        <v>27</v>
      </c>
      <c r="D694" s="1">
        <v>4133</v>
      </c>
      <c r="E694" s="1">
        <v>46906</v>
      </c>
      <c r="F694" s="2">
        <v>83846</v>
      </c>
    </row>
    <row r="695" spans="1:6" x14ac:dyDescent="0.25">
      <c r="A695">
        <v>2019</v>
      </c>
      <c r="B695" t="s">
        <v>58</v>
      </c>
      <c r="C695" t="s">
        <v>28</v>
      </c>
      <c r="D695">
        <v>944</v>
      </c>
      <c r="E695" s="1">
        <v>10695</v>
      </c>
      <c r="F695" s="2">
        <v>49438</v>
      </c>
    </row>
    <row r="696" spans="1:6" x14ac:dyDescent="0.25">
      <c r="A696">
        <v>2019</v>
      </c>
      <c r="B696" t="s">
        <v>58</v>
      </c>
      <c r="C696" t="s">
        <v>29</v>
      </c>
      <c r="D696" s="1">
        <v>3310</v>
      </c>
      <c r="E696" s="1">
        <v>46729</v>
      </c>
      <c r="F696" s="2">
        <v>85960</v>
      </c>
    </row>
    <row r="697" spans="1:6" x14ac:dyDescent="0.25">
      <c r="A697">
        <v>2019</v>
      </c>
      <c r="B697" t="s">
        <v>58</v>
      </c>
      <c r="C697" t="s">
        <v>30</v>
      </c>
      <c r="D697">
        <v>799</v>
      </c>
      <c r="E697" s="1">
        <v>6210</v>
      </c>
      <c r="F697" s="2">
        <v>56592</v>
      </c>
    </row>
    <row r="698" spans="1:6" x14ac:dyDescent="0.25">
      <c r="A698">
        <v>2019</v>
      </c>
      <c r="B698" t="s">
        <v>58</v>
      </c>
      <c r="C698" t="s">
        <v>31</v>
      </c>
      <c r="D698" s="1">
        <v>1015</v>
      </c>
      <c r="E698" s="1">
        <v>17258</v>
      </c>
      <c r="F698" s="2">
        <v>66732</v>
      </c>
    </row>
    <row r="699" spans="1:6" x14ac:dyDescent="0.25">
      <c r="A699">
        <v>2019</v>
      </c>
      <c r="B699" t="s">
        <v>58</v>
      </c>
      <c r="C699" t="s">
        <v>32</v>
      </c>
      <c r="D699" s="1">
        <v>1664</v>
      </c>
      <c r="E699" s="1">
        <v>15847</v>
      </c>
      <c r="F699" s="2">
        <v>73213</v>
      </c>
    </row>
    <row r="700" spans="1:6" x14ac:dyDescent="0.25">
      <c r="A700">
        <v>2019</v>
      </c>
      <c r="B700" t="s">
        <v>58</v>
      </c>
      <c r="C700" t="s">
        <v>33</v>
      </c>
      <c r="D700" s="1">
        <v>1037</v>
      </c>
      <c r="E700" s="1">
        <v>12334</v>
      </c>
      <c r="F700" s="2">
        <v>97212</v>
      </c>
    </row>
    <row r="701" spans="1:6" x14ac:dyDescent="0.25">
      <c r="A701">
        <v>2019</v>
      </c>
      <c r="B701" t="s">
        <v>58</v>
      </c>
      <c r="C701" t="s">
        <v>34</v>
      </c>
      <c r="D701" s="1">
        <v>3724</v>
      </c>
      <c r="E701" s="1">
        <v>67578</v>
      </c>
      <c r="F701" s="2">
        <v>117433</v>
      </c>
    </row>
    <row r="702" spans="1:6" x14ac:dyDescent="0.25">
      <c r="A702">
        <v>2019</v>
      </c>
      <c r="B702" t="s">
        <v>58</v>
      </c>
      <c r="C702" t="s">
        <v>35</v>
      </c>
      <c r="D702" s="1">
        <v>1074</v>
      </c>
      <c r="E702" s="1">
        <v>11166</v>
      </c>
      <c r="F702" s="2">
        <v>57554</v>
      </c>
    </row>
    <row r="703" spans="1:6" x14ac:dyDescent="0.25">
      <c r="A703">
        <v>2019</v>
      </c>
      <c r="B703" t="s">
        <v>58</v>
      </c>
      <c r="C703" t="s">
        <v>36</v>
      </c>
      <c r="D703" s="1">
        <v>12812</v>
      </c>
      <c r="E703" s="1">
        <v>277408</v>
      </c>
      <c r="F703" s="2">
        <v>135959</v>
      </c>
    </row>
    <row r="704" spans="1:6" x14ac:dyDescent="0.25">
      <c r="A704">
        <v>2019</v>
      </c>
      <c r="B704" t="s">
        <v>58</v>
      </c>
      <c r="C704" t="s">
        <v>37</v>
      </c>
      <c r="D704" s="1">
        <v>5669</v>
      </c>
      <c r="E704" s="1">
        <v>75919</v>
      </c>
      <c r="F704" s="2">
        <v>87039</v>
      </c>
    </row>
    <row r="705" spans="1:6" x14ac:dyDescent="0.25">
      <c r="A705">
        <v>2019</v>
      </c>
      <c r="B705" t="s">
        <v>58</v>
      </c>
      <c r="C705" t="s">
        <v>38</v>
      </c>
      <c r="D705">
        <v>402</v>
      </c>
      <c r="E705" s="1">
        <v>6093</v>
      </c>
      <c r="F705" s="2">
        <v>71543</v>
      </c>
    </row>
    <row r="706" spans="1:6" x14ac:dyDescent="0.25">
      <c r="A706">
        <v>2019</v>
      </c>
      <c r="B706" t="s">
        <v>58</v>
      </c>
      <c r="C706" t="s">
        <v>39</v>
      </c>
      <c r="D706" s="1">
        <v>4915</v>
      </c>
      <c r="E706" s="1">
        <v>69330</v>
      </c>
      <c r="F706" s="2">
        <v>72613</v>
      </c>
    </row>
    <row r="707" spans="1:6" x14ac:dyDescent="0.25">
      <c r="A707">
        <v>2019</v>
      </c>
      <c r="B707" t="s">
        <v>58</v>
      </c>
      <c r="C707" t="s">
        <v>40</v>
      </c>
      <c r="D707" s="1">
        <v>1550</v>
      </c>
      <c r="E707" s="1">
        <v>19627</v>
      </c>
      <c r="F707" s="2">
        <v>60407</v>
      </c>
    </row>
    <row r="708" spans="1:6" x14ac:dyDescent="0.25">
      <c r="A708">
        <v>2019</v>
      </c>
      <c r="B708" t="s">
        <v>58</v>
      </c>
      <c r="C708" t="s">
        <v>41</v>
      </c>
      <c r="D708" s="1">
        <v>4135</v>
      </c>
      <c r="E708" s="1">
        <v>35053</v>
      </c>
      <c r="F708" s="2">
        <v>89633</v>
      </c>
    </row>
    <row r="709" spans="1:6" x14ac:dyDescent="0.25">
      <c r="A709">
        <v>2019</v>
      </c>
      <c r="B709" t="s">
        <v>58</v>
      </c>
      <c r="C709" t="s">
        <v>42</v>
      </c>
      <c r="D709" s="1">
        <v>5348</v>
      </c>
      <c r="E709" s="1">
        <v>87043</v>
      </c>
      <c r="F709" s="2">
        <v>94900</v>
      </c>
    </row>
    <row r="710" spans="1:6" x14ac:dyDescent="0.25">
      <c r="A710">
        <v>2019</v>
      </c>
      <c r="B710" t="s">
        <v>58</v>
      </c>
      <c r="C710" t="s">
        <v>43</v>
      </c>
      <c r="D710">
        <v>714</v>
      </c>
      <c r="E710" s="1">
        <v>5878</v>
      </c>
      <c r="F710" s="2">
        <v>76409</v>
      </c>
    </row>
    <row r="711" spans="1:6" x14ac:dyDescent="0.25">
      <c r="A711">
        <v>2019</v>
      </c>
      <c r="B711" t="s">
        <v>58</v>
      </c>
      <c r="C711" t="s">
        <v>44</v>
      </c>
      <c r="D711" s="1">
        <v>2883</v>
      </c>
      <c r="E711" s="1">
        <v>26869</v>
      </c>
      <c r="F711" s="2">
        <v>66032</v>
      </c>
    </row>
    <row r="712" spans="1:6" x14ac:dyDescent="0.25">
      <c r="A712">
        <v>2019</v>
      </c>
      <c r="B712" t="s">
        <v>58</v>
      </c>
      <c r="C712" t="s">
        <v>45</v>
      </c>
      <c r="D712">
        <v>589</v>
      </c>
      <c r="E712" s="1">
        <v>5500</v>
      </c>
      <c r="F712" s="2">
        <v>51535</v>
      </c>
    </row>
    <row r="713" spans="1:6" x14ac:dyDescent="0.25">
      <c r="A713">
        <v>2019</v>
      </c>
      <c r="B713" t="s">
        <v>58</v>
      </c>
      <c r="C713" t="s">
        <v>46</v>
      </c>
      <c r="D713" s="1">
        <v>3981</v>
      </c>
      <c r="E713" s="1">
        <v>45042</v>
      </c>
      <c r="F713" s="2">
        <v>75375</v>
      </c>
    </row>
    <row r="714" spans="1:6" x14ac:dyDescent="0.25">
      <c r="A714">
        <v>2019</v>
      </c>
      <c r="B714" t="s">
        <v>58</v>
      </c>
      <c r="C714" t="s">
        <v>47</v>
      </c>
      <c r="D714" s="1">
        <v>10627</v>
      </c>
      <c r="E714" s="1">
        <v>208591</v>
      </c>
      <c r="F714" s="2">
        <v>90857</v>
      </c>
    </row>
    <row r="715" spans="1:6" x14ac:dyDescent="0.25">
      <c r="A715">
        <v>2019</v>
      </c>
      <c r="B715" t="s">
        <v>58</v>
      </c>
      <c r="C715" t="s">
        <v>48</v>
      </c>
      <c r="D715" s="1">
        <v>2776</v>
      </c>
      <c r="E715" s="1">
        <v>38323</v>
      </c>
      <c r="F715" s="2">
        <v>84735</v>
      </c>
    </row>
    <row r="716" spans="1:6" x14ac:dyDescent="0.25">
      <c r="A716">
        <v>2019</v>
      </c>
      <c r="B716" t="s">
        <v>58</v>
      </c>
      <c r="C716" t="s">
        <v>49</v>
      </c>
      <c r="D716">
        <v>527</v>
      </c>
      <c r="E716" s="1">
        <v>4322</v>
      </c>
      <c r="F716" s="2">
        <v>62861</v>
      </c>
    </row>
    <row r="717" spans="1:6" x14ac:dyDescent="0.25">
      <c r="A717">
        <v>2019</v>
      </c>
      <c r="B717" t="s">
        <v>58</v>
      </c>
      <c r="C717" t="s">
        <v>50</v>
      </c>
      <c r="D717" s="1">
        <v>4600</v>
      </c>
      <c r="E717" s="1">
        <v>67714</v>
      </c>
      <c r="F717" s="2">
        <v>107966</v>
      </c>
    </row>
    <row r="718" spans="1:6" x14ac:dyDescent="0.25">
      <c r="A718">
        <v>2019</v>
      </c>
      <c r="B718" t="s">
        <v>58</v>
      </c>
      <c r="C718" t="s">
        <v>51</v>
      </c>
      <c r="D718" s="1">
        <v>5007</v>
      </c>
      <c r="E718" s="1">
        <v>143883</v>
      </c>
      <c r="F718" s="2">
        <v>207135</v>
      </c>
    </row>
    <row r="719" spans="1:6" x14ac:dyDescent="0.25">
      <c r="A719">
        <v>2019</v>
      </c>
      <c r="B719" t="s">
        <v>58</v>
      </c>
      <c r="C719" t="s">
        <v>52</v>
      </c>
      <c r="D719">
        <v>818</v>
      </c>
      <c r="E719" s="1">
        <v>8072</v>
      </c>
      <c r="F719" s="2">
        <v>53281</v>
      </c>
    </row>
    <row r="720" spans="1:6" x14ac:dyDescent="0.25">
      <c r="A720">
        <v>2019</v>
      </c>
      <c r="B720" t="s">
        <v>58</v>
      </c>
      <c r="C720" t="s">
        <v>53</v>
      </c>
      <c r="D720" s="1">
        <v>2335</v>
      </c>
      <c r="E720" s="1">
        <v>46993</v>
      </c>
      <c r="F720" s="2">
        <v>82512</v>
      </c>
    </row>
    <row r="721" spans="1:6" x14ac:dyDescent="0.25">
      <c r="A721">
        <v>2019</v>
      </c>
      <c r="B721" t="s">
        <v>58</v>
      </c>
      <c r="C721" t="s">
        <v>54</v>
      </c>
      <c r="D721">
        <v>417</v>
      </c>
      <c r="E721" s="1">
        <v>3424</v>
      </c>
      <c r="F721" s="2">
        <v>49035</v>
      </c>
    </row>
    <row r="722" spans="1:6" x14ac:dyDescent="0.25">
      <c r="A722">
        <v>2019</v>
      </c>
      <c r="B722" t="s">
        <v>59</v>
      </c>
      <c r="C722" t="s">
        <v>7</v>
      </c>
      <c r="D722" s="1">
        <v>13590</v>
      </c>
      <c r="E722" s="1">
        <v>95053</v>
      </c>
      <c r="F722" s="2">
        <v>71076</v>
      </c>
    </row>
    <row r="723" spans="1:6" x14ac:dyDescent="0.25">
      <c r="A723">
        <v>2019</v>
      </c>
      <c r="B723" t="s">
        <v>59</v>
      </c>
      <c r="C723" t="s">
        <v>8</v>
      </c>
      <c r="D723" s="1">
        <v>19357</v>
      </c>
      <c r="E723" s="1">
        <v>223263</v>
      </c>
      <c r="F723" s="2">
        <v>74627</v>
      </c>
    </row>
    <row r="724" spans="1:6" x14ac:dyDescent="0.25">
      <c r="A724">
        <v>2019</v>
      </c>
      <c r="B724" t="s">
        <v>59</v>
      </c>
      <c r="C724" t="s">
        <v>9</v>
      </c>
      <c r="D724" s="1">
        <v>8591</v>
      </c>
      <c r="E724" s="1">
        <v>51934</v>
      </c>
      <c r="F724" s="2">
        <v>60198</v>
      </c>
    </row>
    <row r="725" spans="1:6" x14ac:dyDescent="0.25">
      <c r="A725">
        <v>2019</v>
      </c>
      <c r="B725" t="s">
        <v>59</v>
      </c>
      <c r="C725" t="s">
        <v>10</v>
      </c>
      <c r="D725" s="1">
        <v>109980</v>
      </c>
      <c r="E725" s="1">
        <v>841829</v>
      </c>
      <c r="F725" s="2">
        <v>112757</v>
      </c>
    </row>
    <row r="726" spans="1:6" x14ac:dyDescent="0.25">
      <c r="A726">
        <v>2019</v>
      </c>
      <c r="B726" t="s">
        <v>59</v>
      </c>
      <c r="C726" t="s">
        <v>11</v>
      </c>
      <c r="D726" s="1">
        <v>24028</v>
      </c>
      <c r="E726" s="1">
        <v>167272</v>
      </c>
      <c r="F726" s="2">
        <v>88613</v>
      </c>
    </row>
    <row r="727" spans="1:6" x14ac:dyDescent="0.25">
      <c r="A727">
        <v>2019</v>
      </c>
      <c r="B727" t="s">
        <v>59</v>
      </c>
      <c r="C727" t="s">
        <v>12</v>
      </c>
      <c r="D727" s="1">
        <v>11028</v>
      </c>
      <c r="E727" s="1">
        <v>121869</v>
      </c>
      <c r="F727" s="2">
        <v>157629</v>
      </c>
    </row>
    <row r="728" spans="1:6" x14ac:dyDescent="0.25">
      <c r="A728">
        <v>2019</v>
      </c>
      <c r="B728" t="s">
        <v>59</v>
      </c>
      <c r="C728" t="s">
        <v>13</v>
      </c>
      <c r="D728" s="1">
        <v>2907</v>
      </c>
      <c r="E728" s="1">
        <v>48162</v>
      </c>
      <c r="F728" s="2">
        <v>97426</v>
      </c>
    </row>
    <row r="729" spans="1:6" x14ac:dyDescent="0.25">
      <c r="A729">
        <v>2019</v>
      </c>
      <c r="B729" t="s">
        <v>59</v>
      </c>
      <c r="C729" t="s">
        <v>14</v>
      </c>
      <c r="D729" s="1">
        <v>76648</v>
      </c>
      <c r="E729" s="1">
        <v>585959</v>
      </c>
      <c r="F729" s="2">
        <v>77025</v>
      </c>
    </row>
    <row r="730" spans="1:6" x14ac:dyDescent="0.25">
      <c r="A730">
        <v>2019</v>
      </c>
      <c r="B730" t="s">
        <v>59</v>
      </c>
      <c r="C730" t="s">
        <v>15</v>
      </c>
      <c r="D730" s="1">
        <v>26961</v>
      </c>
      <c r="E730" s="1">
        <v>242468</v>
      </c>
      <c r="F730" s="2">
        <v>86701</v>
      </c>
    </row>
    <row r="731" spans="1:6" x14ac:dyDescent="0.25">
      <c r="A731">
        <v>2019</v>
      </c>
      <c r="B731" t="s">
        <v>59</v>
      </c>
      <c r="C731" t="s">
        <v>16</v>
      </c>
      <c r="D731" s="1">
        <v>5859</v>
      </c>
      <c r="E731" s="1">
        <v>33273</v>
      </c>
      <c r="F731" s="2">
        <v>59504</v>
      </c>
    </row>
    <row r="732" spans="1:6" x14ac:dyDescent="0.25">
      <c r="A732">
        <v>2019</v>
      </c>
      <c r="B732" t="s">
        <v>59</v>
      </c>
      <c r="C732" t="s">
        <v>17</v>
      </c>
      <c r="D732" s="1">
        <v>32792</v>
      </c>
      <c r="E732" s="1">
        <v>381941</v>
      </c>
      <c r="F732" s="2">
        <v>113091</v>
      </c>
    </row>
    <row r="733" spans="1:6" x14ac:dyDescent="0.25">
      <c r="A733">
        <v>2019</v>
      </c>
      <c r="B733" t="s">
        <v>59</v>
      </c>
      <c r="C733" t="s">
        <v>18</v>
      </c>
      <c r="D733" s="1">
        <v>16940</v>
      </c>
      <c r="E733" s="1">
        <v>135547</v>
      </c>
      <c r="F733" s="2">
        <v>67469</v>
      </c>
    </row>
    <row r="734" spans="1:6" x14ac:dyDescent="0.25">
      <c r="A734">
        <v>2019</v>
      </c>
      <c r="B734" t="s">
        <v>59</v>
      </c>
      <c r="C734" t="s">
        <v>19</v>
      </c>
      <c r="D734" s="1">
        <v>10414</v>
      </c>
      <c r="E734" s="1">
        <v>110010</v>
      </c>
      <c r="F734" s="2">
        <v>76212</v>
      </c>
    </row>
    <row r="735" spans="1:6" x14ac:dyDescent="0.25">
      <c r="A735">
        <v>2019</v>
      </c>
      <c r="B735" t="s">
        <v>59</v>
      </c>
      <c r="C735" t="s">
        <v>20</v>
      </c>
      <c r="D735" s="1">
        <v>8744</v>
      </c>
      <c r="E735" s="1">
        <v>74336</v>
      </c>
      <c r="F735" s="2">
        <v>68950</v>
      </c>
    </row>
    <row r="736" spans="1:6" x14ac:dyDescent="0.25">
      <c r="A736">
        <v>2019</v>
      </c>
      <c r="B736" t="s">
        <v>59</v>
      </c>
      <c r="C736" t="s">
        <v>21</v>
      </c>
      <c r="D736" s="1">
        <v>11201</v>
      </c>
      <c r="E736" s="1">
        <v>93556</v>
      </c>
      <c r="F736" s="2">
        <v>69885</v>
      </c>
    </row>
    <row r="737" spans="1:6" x14ac:dyDescent="0.25">
      <c r="A737">
        <v>2019</v>
      </c>
      <c r="B737" t="s">
        <v>59</v>
      </c>
      <c r="C737" t="s">
        <v>22</v>
      </c>
      <c r="D737" s="1">
        <v>13852</v>
      </c>
      <c r="E737" s="1">
        <v>84791</v>
      </c>
      <c r="F737" s="2">
        <v>63590</v>
      </c>
    </row>
    <row r="738" spans="1:6" x14ac:dyDescent="0.25">
      <c r="A738">
        <v>2019</v>
      </c>
      <c r="B738" t="s">
        <v>59</v>
      </c>
      <c r="C738" t="s">
        <v>23</v>
      </c>
      <c r="D738" s="1">
        <v>3854</v>
      </c>
      <c r="E738" s="1">
        <v>30481</v>
      </c>
      <c r="F738" s="2">
        <v>70030</v>
      </c>
    </row>
    <row r="739" spans="1:6" x14ac:dyDescent="0.25">
      <c r="A739">
        <v>2019</v>
      </c>
      <c r="B739" t="s">
        <v>59</v>
      </c>
      <c r="C739" t="s">
        <v>24</v>
      </c>
      <c r="D739" s="1">
        <v>15512</v>
      </c>
      <c r="E739" s="1">
        <v>135216</v>
      </c>
      <c r="F739" s="2">
        <v>98024</v>
      </c>
    </row>
    <row r="740" spans="1:6" x14ac:dyDescent="0.25">
      <c r="A740">
        <v>2019</v>
      </c>
      <c r="B740" t="s">
        <v>59</v>
      </c>
      <c r="C740" t="s">
        <v>25</v>
      </c>
      <c r="D740" s="1">
        <v>17883</v>
      </c>
      <c r="E740" s="1">
        <v>218858</v>
      </c>
      <c r="F740" s="2">
        <v>147565</v>
      </c>
    </row>
    <row r="741" spans="1:6" x14ac:dyDescent="0.25">
      <c r="A741">
        <v>2019</v>
      </c>
      <c r="B741" t="s">
        <v>59</v>
      </c>
      <c r="C741" t="s">
        <v>26</v>
      </c>
      <c r="D741" s="1">
        <v>19641</v>
      </c>
      <c r="E741" s="1">
        <v>208812</v>
      </c>
      <c r="F741" s="2">
        <v>73691</v>
      </c>
    </row>
    <row r="742" spans="1:6" x14ac:dyDescent="0.25">
      <c r="A742">
        <v>2019</v>
      </c>
      <c r="B742" t="s">
        <v>59</v>
      </c>
      <c r="C742" t="s">
        <v>27</v>
      </c>
      <c r="D742" s="1">
        <v>15855</v>
      </c>
      <c r="E742" s="1">
        <v>182914</v>
      </c>
      <c r="F742" s="2">
        <v>97673</v>
      </c>
    </row>
    <row r="743" spans="1:6" x14ac:dyDescent="0.25">
      <c r="A743">
        <v>2019</v>
      </c>
      <c r="B743" t="s">
        <v>59</v>
      </c>
      <c r="C743" t="s">
        <v>28</v>
      </c>
      <c r="D743" s="1">
        <v>7944</v>
      </c>
      <c r="E743" s="1">
        <v>43109</v>
      </c>
      <c r="F743" s="2">
        <v>54672</v>
      </c>
    </row>
    <row r="744" spans="1:6" x14ac:dyDescent="0.25">
      <c r="A744">
        <v>2019</v>
      </c>
      <c r="B744" t="s">
        <v>59</v>
      </c>
      <c r="C744" t="s">
        <v>29</v>
      </c>
      <c r="D744" s="1">
        <v>17951</v>
      </c>
      <c r="E744" s="1">
        <v>166025</v>
      </c>
      <c r="F744" s="2">
        <v>75387</v>
      </c>
    </row>
    <row r="745" spans="1:6" x14ac:dyDescent="0.25">
      <c r="A745">
        <v>2019</v>
      </c>
      <c r="B745" t="s">
        <v>59</v>
      </c>
      <c r="C745" t="s">
        <v>30</v>
      </c>
      <c r="D745" s="1">
        <v>4314</v>
      </c>
      <c r="E745" s="1">
        <v>22199</v>
      </c>
      <c r="F745" s="2">
        <v>60907</v>
      </c>
    </row>
    <row r="746" spans="1:6" x14ac:dyDescent="0.25">
      <c r="A746">
        <v>2019</v>
      </c>
      <c r="B746" t="s">
        <v>59</v>
      </c>
      <c r="C746" t="s">
        <v>31</v>
      </c>
      <c r="D746" s="1">
        <v>6842</v>
      </c>
      <c r="E746" s="1">
        <v>67425</v>
      </c>
      <c r="F746" s="2">
        <v>69072</v>
      </c>
    </row>
    <row r="747" spans="1:6" x14ac:dyDescent="0.25">
      <c r="A747">
        <v>2019</v>
      </c>
      <c r="B747" t="s">
        <v>59</v>
      </c>
      <c r="C747" t="s">
        <v>32</v>
      </c>
      <c r="D747" s="1">
        <v>9324</v>
      </c>
      <c r="E747" s="1">
        <v>64932</v>
      </c>
      <c r="F747" s="2">
        <v>70204</v>
      </c>
    </row>
    <row r="748" spans="1:6" x14ac:dyDescent="0.25">
      <c r="A748">
        <v>2019</v>
      </c>
      <c r="B748" t="s">
        <v>59</v>
      </c>
      <c r="C748" t="s">
        <v>33</v>
      </c>
      <c r="D748" s="1">
        <v>3881</v>
      </c>
      <c r="E748" s="1">
        <v>33418</v>
      </c>
      <c r="F748" s="2">
        <v>100104</v>
      </c>
    </row>
    <row r="749" spans="1:6" x14ac:dyDescent="0.25">
      <c r="A749">
        <v>2019</v>
      </c>
      <c r="B749" t="s">
        <v>59</v>
      </c>
      <c r="C749" t="s">
        <v>34</v>
      </c>
      <c r="D749" s="1">
        <v>20037</v>
      </c>
      <c r="E749" s="1">
        <v>243892</v>
      </c>
      <c r="F749" s="2">
        <v>117277</v>
      </c>
    </row>
    <row r="750" spans="1:6" x14ac:dyDescent="0.25">
      <c r="A750">
        <v>2019</v>
      </c>
      <c r="B750" t="s">
        <v>59</v>
      </c>
      <c r="C750" t="s">
        <v>35</v>
      </c>
      <c r="D750" s="1">
        <v>5460</v>
      </c>
      <c r="E750" s="1">
        <v>33799</v>
      </c>
      <c r="F750" s="2">
        <v>57768</v>
      </c>
    </row>
    <row r="751" spans="1:6" x14ac:dyDescent="0.25">
      <c r="A751">
        <v>2019</v>
      </c>
      <c r="B751" t="s">
        <v>59</v>
      </c>
      <c r="C751" t="s">
        <v>36</v>
      </c>
      <c r="D751" s="1">
        <v>63310</v>
      </c>
      <c r="E751" s="1">
        <v>720818</v>
      </c>
      <c r="F751" s="2">
        <v>191494</v>
      </c>
    </row>
    <row r="752" spans="1:6" x14ac:dyDescent="0.25">
      <c r="A752">
        <v>2019</v>
      </c>
      <c r="B752" t="s">
        <v>59</v>
      </c>
      <c r="C752" t="s">
        <v>37</v>
      </c>
      <c r="D752" s="1">
        <v>28672</v>
      </c>
      <c r="E752" s="1">
        <v>245903</v>
      </c>
      <c r="F752" s="2">
        <v>89886</v>
      </c>
    </row>
    <row r="753" spans="1:6" x14ac:dyDescent="0.25">
      <c r="A753">
        <v>2019</v>
      </c>
      <c r="B753" t="s">
        <v>59</v>
      </c>
      <c r="C753" t="s">
        <v>38</v>
      </c>
      <c r="D753" s="1">
        <v>2985</v>
      </c>
      <c r="E753" s="1">
        <v>23264</v>
      </c>
      <c r="F753" s="2">
        <v>65784</v>
      </c>
    </row>
    <row r="754" spans="1:6" x14ac:dyDescent="0.25">
      <c r="A754">
        <v>2019</v>
      </c>
      <c r="B754" t="s">
        <v>59</v>
      </c>
      <c r="C754" t="s">
        <v>39</v>
      </c>
      <c r="D754" s="1">
        <v>29119</v>
      </c>
      <c r="E754" s="1">
        <v>292556</v>
      </c>
      <c r="F754" s="2">
        <v>75683</v>
      </c>
    </row>
    <row r="755" spans="1:6" x14ac:dyDescent="0.25">
      <c r="A755">
        <v>2019</v>
      </c>
      <c r="B755" t="s">
        <v>59</v>
      </c>
      <c r="C755" t="s">
        <v>40</v>
      </c>
      <c r="D755" s="1">
        <v>11672</v>
      </c>
      <c r="E755" s="1">
        <v>77324</v>
      </c>
      <c r="F755" s="2">
        <v>59814</v>
      </c>
    </row>
    <row r="756" spans="1:6" x14ac:dyDescent="0.25">
      <c r="A756">
        <v>2019</v>
      </c>
      <c r="B756" t="s">
        <v>59</v>
      </c>
      <c r="C756" t="s">
        <v>41</v>
      </c>
      <c r="D756" s="1">
        <v>13190</v>
      </c>
      <c r="E756" s="1">
        <v>85425</v>
      </c>
      <c r="F756" s="2">
        <v>73291</v>
      </c>
    </row>
    <row r="757" spans="1:6" x14ac:dyDescent="0.25">
      <c r="A757">
        <v>2019</v>
      </c>
      <c r="B757" t="s">
        <v>59</v>
      </c>
      <c r="C757" t="s">
        <v>42</v>
      </c>
      <c r="D757" s="1">
        <v>29264</v>
      </c>
      <c r="E757" s="1">
        <v>329745</v>
      </c>
      <c r="F757" s="2">
        <v>90778</v>
      </c>
    </row>
    <row r="758" spans="1:6" x14ac:dyDescent="0.25">
      <c r="A758">
        <v>2019</v>
      </c>
      <c r="B758" t="s">
        <v>59</v>
      </c>
      <c r="C758" t="s">
        <v>43</v>
      </c>
      <c r="D758" s="1">
        <v>2934</v>
      </c>
      <c r="E758" s="1">
        <v>32223</v>
      </c>
      <c r="F758" s="2">
        <v>91537</v>
      </c>
    </row>
    <row r="759" spans="1:6" x14ac:dyDescent="0.25">
      <c r="A759">
        <v>2019</v>
      </c>
      <c r="B759" t="s">
        <v>59</v>
      </c>
      <c r="C759" t="s">
        <v>44</v>
      </c>
      <c r="D759" s="1">
        <v>14196</v>
      </c>
      <c r="E759" s="1">
        <v>101755</v>
      </c>
      <c r="F759" s="2">
        <v>64481</v>
      </c>
    </row>
    <row r="760" spans="1:6" x14ac:dyDescent="0.25">
      <c r="A760">
        <v>2019</v>
      </c>
      <c r="B760" t="s">
        <v>59</v>
      </c>
      <c r="C760" t="s">
        <v>45</v>
      </c>
      <c r="D760" s="1">
        <v>3315</v>
      </c>
      <c r="E760" s="1">
        <v>28483</v>
      </c>
      <c r="F760" s="2">
        <v>63499</v>
      </c>
    </row>
    <row r="761" spans="1:6" x14ac:dyDescent="0.25">
      <c r="A761">
        <v>2019</v>
      </c>
      <c r="B761" t="s">
        <v>59</v>
      </c>
      <c r="C761" t="s">
        <v>46</v>
      </c>
      <c r="D761" s="1">
        <v>16270</v>
      </c>
      <c r="E761" s="1">
        <v>157388</v>
      </c>
      <c r="F761" s="2">
        <v>77805</v>
      </c>
    </row>
    <row r="762" spans="1:6" x14ac:dyDescent="0.25">
      <c r="A762">
        <v>2019</v>
      </c>
      <c r="B762" t="s">
        <v>59</v>
      </c>
      <c r="C762" t="s">
        <v>47</v>
      </c>
      <c r="D762" s="1">
        <v>76169</v>
      </c>
      <c r="E762" s="1">
        <v>777574</v>
      </c>
      <c r="F762" s="2">
        <v>86718</v>
      </c>
    </row>
    <row r="763" spans="1:6" x14ac:dyDescent="0.25">
      <c r="A763">
        <v>2019</v>
      </c>
      <c r="B763" t="s">
        <v>59</v>
      </c>
      <c r="C763" t="s">
        <v>48</v>
      </c>
      <c r="D763" s="1">
        <v>11885</v>
      </c>
      <c r="E763" s="1">
        <v>90007</v>
      </c>
      <c r="F763" s="2">
        <v>70967</v>
      </c>
    </row>
    <row r="764" spans="1:6" x14ac:dyDescent="0.25">
      <c r="A764">
        <v>2019</v>
      </c>
      <c r="B764" t="s">
        <v>59</v>
      </c>
      <c r="C764" t="s">
        <v>49</v>
      </c>
      <c r="D764" s="1">
        <v>1709</v>
      </c>
      <c r="E764" s="1">
        <v>11948</v>
      </c>
      <c r="F764" s="2">
        <v>74642</v>
      </c>
    </row>
    <row r="765" spans="1:6" x14ac:dyDescent="0.25">
      <c r="A765">
        <v>2019</v>
      </c>
      <c r="B765" t="s">
        <v>59</v>
      </c>
      <c r="C765" t="s">
        <v>50</v>
      </c>
      <c r="D765" s="1">
        <v>22249</v>
      </c>
      <c r="E765" s="1">
        <v>198459</v>
      </c>
      <c r="F765" s="2">
        <v>88029</v>
      </c>
    </row>
    <row r="766" spans="1:6" x14ac:dyDescent="0.25">
      <c r="A766">
        <v>2019</v>
      </c>
      <c r="B766" t="s">
        <v>59</v>
      </c>
      <c r="C766" t="s">
        <v>51</v>
      </c>
      <c r="D766" s="1">
        <v>17624</v>
      </c>
      <c r="E766" s="1">
        <v>150178</v>
      </c>
      <c r="F766" s="2">
        <v>85242</v>
      </c>
    </row>
    <row r="767" spans="1:6" x14ac:dyDescent="0.25">
      <c r="A767">
        <v>2019</v>
      </c>
      <c r="B767" t="s">
        <v>59</v>
      </c>
      <c r="C767" t="s">
        <v>52</v>
      </c>
      <c r="D767" s="1">
        <v>4003</v>
      </c>
      <c r="E767" s="1">
        <v>24569</v>
      </c>
      <c r="F767" s="2">
        <v>54528</v>
      </c>
    </row>
    <row r="768" spans="1:6" x14ac:dyDescent="0.25">
      <c r="A768">
        <v>2019</v>
      </c>
      <c r="B768" t="s">
        <v>59</v>
      </c>
      <c r="C768" t="s">
        <v>53</v>
      </c>
      <c r="D768" s="1">
        <v>14066</v>
      </c>
      <c r="E768" s="1">
        <v>150327</v>
      </c>
      <c r="F768" s="2">
        <v>74040</v>
      </c>
    </row>
    <row r="769" spans="1:6" x14ac:dyDescent="0.25">
      <c r="A769">
        <v>2019</v>
      </c>
      <c r="B769" t="s">
        <v>59</v>
      </c>
      <c r="C769" t="s">
        <v>54</v>
      </c>
      <c r="D769" s="1">
        <v>2306</v>
      </c>
      <c r="E769" s="1">
        <v>11180</v>
      </c>
      <c r="F769" s="2">
        <v>60849</v>
      </c>
    </row>
    <row r="770" spans="1:6" x14ac:dyDescent="0.25">
      <c r="A770">
        <v>2019</v>
      </c>
      <c r="B770" t="s">
        <v>60</v>
      </c>
      <c r="C770" t="s">
        <v>7</v>
      </c>
      <c r="D770" s="1">
        <v>22186</v>
      </c>
      <c r="E770" s="1">
        <v>251073</v>
      </c>
      <c r="F770" s="2">
        <v>57061</v>
      </c>
    </row>
    <row r="771" spans="1:6" x14ac:dyDescent="0.25">
      <c r="A771">
        <v>2019</v>
      </c>
      <c r="B771" t="s">
        <v>60</v>
      </c>
      <c r="C771" t="s">
        <v>8</v>
      </c>
      <c r="D771" s="1">
        <v>38940</v>
      </c>
      <c r="E771" s="1">
        <v>445648</v>
      </c>
      <c r="F771" s="2">
        <v>58892</v>
      </c>
    </row>
    <row r="772" spans="1:6" x14ac:dyDescent="0.25">
      <c r="A772">
        <v>2019</v>
      </c>
      <c r="B772" t="s">
        <v>60</v>
      </c>
      <c r="C772" t="s">
        <v>9</v>
      </c>
      <c r="D772" s="1">
        <v>14911</v>
      </c>
      <c r="E772" s="1">
        <v>145841</v>
      </c>
      <c r="F772" s="2">
        <v>63354</v>
      </c>
    </row>
    <row r="773" spans="1:6" x14ac:dyDescent="0.25">
      <c r="A773">
        <v>2019</v>
      </c>
      <c r="B773" t="s">
        <v>60</v>
      </c>
      <c r="C773" t="s">
        <v>10</v>
      </c>
      <c r="D773" s="1">
        <v>215691</v>
      </c>
      <c r="E773" s="1">
        <v>2723437</v>
      </c>
      <c r="F773" s="2">
        <v>95348</v>
      </c>
    </row>
    <row r="774" spans="1:6" x14ac:dyDescent="0.25">
      <c r="A774">
        <v>2019</v>
      </c>
      <c r="B774" t="s">
        <v>60</v>
      </c>
      <c r="C774" t="s">
        <v>11</v>
      </c>
      <c r="D774" s="1">
        <v>55003</v>
      </c>
      <c r="E774" s="1">
        <v>439613</v>
      </c>
      <c r="F774" s="2">
        <v>86477</v>
      </c>
    </row>
    <row r="775" spans="1:6" x14ac:dyDescent="0.25">
      <c r="A775">
        <v>2019</v>
      </c>
      <c r="B775" t="s">
        <v>60</v>
      </c>
      <c r="C775" t="s">
        <v>12</v>
      </c>
      <c r="D775" s="1">
        <v>23755</v>
      </c>
      <c r="E775" s="1">
        <v>218815</v>
      </c>
      <c r="F775" s="2">
        <v>92139</v>
      </c>
    </row>
    <row r="776" spans="1:6" x14ac:dyDescent="0.25">
      <c r="A776">
        <v>2019</v>
      </c>
      <c r="B776" t="s">
        <v>60</v>
      </c>
      <c r="C776" t="s">
        <v>13</v>
      </c>
      <c r="D776" s="1">
        <v>9421</v>
      </c>
      <c r="E776" s="1">
        <v>63844</v>
      </c>
      <c r="F776" s="2">
        <v>82658</v>
      </c>
    </row>
    <row r="777" spans="1:6" x14ac:dyDescent="0.25">
      <c r="A777">
        <v>2019</v>
      </c>
      <c r="B777" t="s">
        <v>60</v>
      </c>
      <c r="C777" t="s">
        <v>14</v>
      </c>
      <c r="D777" s="1">
        <v>170397</v>
      </c>
      <c r="E777" s="1">
        <v>1391050</v>
      </c>
      <c r="F777" s="2">
        <v>63740</v>
      </c>
    </row>
    <row r="778" spans="1:6" x14ac:dyDescent="0.25">
      <c r="A778">
        <v>2019</v>
      </c>
      <c r="B778" t="s">
        <v>60</v>
      </c>
      <c r="C778" t="s">
        <v>15</v>
      </c>
      <c r="D778" s="1">
        <v>56304</v>
      </c>
      <c r="E778" s="1">
        <v>717238</v>
      </c>
      <c r="F778" s="2">
        <v>71861</v>
      </c>
    </row>
    <row r="779" spans="1:6" x14ac:dyDescent="0.25">
      <c r="A779">
        <v>2019</v>
      </c>
      <c r="B779" t="s">
        <v>60</v>
      </c>
      <c r="C779" t="s">
        <v>16</v>
      </c>
      <c r="D779" s="1">
        <v>11359</v>
      </c>
      <c r="E779" s="1">
        <v>94181</v>
      </c>
      <c r="F779" s="2">
        <v>55072</v>
      </c>
    </row>
    <row r="780" spans="1:6" x14ac:dyDescent="0.25">
      <c r="A780">
        <v>2019</v>
      </c>
      <c r="B780" t="s">
        <v>60</v>
      </c>
      <c r="C780" t="s">
        <v>17</v>
      </c>
      <c r="D780" s="1">
        <v>75870</v>
      </c>
      <c r="E780" s="1">
        <v>948055</v>
      </c>
      <c r="F780" s="2">
        <v>78228</v>
      </c>
    </row>
    <row r="781" spans="1:6" x14ac:dyDescent="0.25">
      <c r="A781">
        <v>2019</v>
      </c>
      <c r="B781" t="s">
        <v>60</v>
      </c>
      <c r="C781" t="s">
        <v>18</v>
      </c>
      <c r="D781" s="1">
        <v>30165</v>
      </c>
      <c r="E781" s="1">
        <v>346667</v>
      </c>
      <c r="F781" s="2">
        <v>53817</v>
      </c>
    </row>
    <row r="782" spans="1:6" x14ac:dyDescent="0.25">
      <c r="A782">
        <v>2019</v>
      </c>
      <c r="B782" t="s">
        <v>60</v>
      </c>
      <c r="C782" t="s">
        <v>19</v>
      </c>
      <c r="D782" s="1">
        <v>16421</v>
      </c>
      <c r="E782" s="1">
        <v>139337</v>
      </c>
      <c r="F782" s="2">
        <v>56755</v>
      </c>
    </row>
    <row r="783" spans="1:6" x14ac:dyDescent="0.25">
      <c r="A783">
        <v>2019</v>
      </c>
      <c r="B783" t="s">
        <v>60</v>
      </c>
      <c r="C783" t="s">
        <v>20</v>
      </c>
      <c r="D783" s="1">
        <v>16598</v>
      </c>
      <c r="E783" s="1">
        <v>179211</v>
      </c>
      <c r="F783" s="2">
        <v>64554</v>
      </c>
    </row>
    <row r="784" spans="1:6" x14ac:dyDescent="0.25">
      <c r="A784">
        <v>2019</v>
      </c>
      <c r="B784" t="s">
        <v>60</v>
      </c>
      <c r="C784" t="s">
        <v>21</v>
      </c>
      <c r="D784" s="1">
        <v>20866</v>
      </c>
      <c r="E784" s="1">
        <v>216049</v>
      </c>
      <c r="F784" s="2">
        <v>52511</v>
      </c>
    </row>
    <row r="785" spans="1:6" x14ac:dyDescent="0.25">
      <c r="A785">
        <v>2019</v>
      </c>
      <c r="B785" t="s">
        <v>60</v>
      </c>
      <c r="C785" t="s">
        <v>22</v>
      </c>
      <c r="D785" s="1">
        <v>25304</v>
      </c>
      <c r="E785" s="1">
        <v>216009</v>
      </c>
      <c r="F785" s="2">
        <v>57624</v>
      </c>
    </row>
    <row r="786" spans="1:6" x14ac:dyDescent="0.25">
      <c r="A786">
        <v>2019</v>
      </c>
      <c r="B786" t="s">
        <v>60</v>
      </c>
      <c r="C786" t="s">
        <v>23</v>
      </c>
      <c r="D786" s="1">
        <v>10504</v>
      </c>
      <c r="E786" s="1">
        <v>69931</v>
      </c>
      <c r="F786" s="2">
        <v>60893</v>
      </c>
    </row>
    <row r="787" spans="1:6" x14ac:dyDescent="0.25">
      <c r="A787">
        <v>2019</v>
      </c>
      <c r="B787" t="s">
        <v>60</v>
      </c>
      <c r="C787" t="s">
        <v>24</v>
      </c>
      <c r="D787" s="1">
        <v>44172</v>
      </c>
      <c r="E787" s="1">
        <v>461724</v>
      </c>
      <c r="F787" s="2">
        <v>82573</v>
      </c>
    </row>
    <row r="788" spans="1:6" x14ac:dyDescent="0.25">
      <c r="A788">
        <v>2019</v>
      </c>
      <c r="B788" t="s">
        <v>60</v>
      </c>
      <c r="C788" t="s">
        <v>25</v>
      </c>
      <c r="D788" s="1">
        <v>47892</v>
      </c>
      <c r="E788" s="1">
        <v>605822</v>
      </c>
      <c r="F788" s="2">
        <v>113872</v>
      </c>
    </row>
    <row r="789" spans="1:6" x14ac:dyDescent="0.25">
      <c r="A789">
        <v>2019</v>
      </c>
      <c r="B789" t="s">
        <v>60</v>
      </c>
      <c r="C789" t="s">
        <v>26</v>
      </c>
      <c r="D789" s="1">
        <v>44483</v>
      </c>
      <c r="E789" s="1">
        <v>655188</v>
      </c>
      <c r="F789" s="2">
        <v>70805</v>
      </c>
    </row>
    <row r="790" spans="1:6" x14ac:dyDescent="0.25">
      <c r="A790">
        <v>2019</v>
      </c>
      <c r="B790" t="s">
        <v>60</v>
      </c>
      <c r="C790" t="s">
        <v>27</v>
      </c>
      <c r="D790" s="1">
        <v>32903</v>
      </c>
      <c r="E790" s="1">
        <v>383591</v>
      </c>
      <c r="F790" s="2">
        <v>85736</v>
      </c>
    </row>
    <row r="791" spans="1:6" x14ac:dyDescent="0.25">
      <c r="A791">
        <v>2019</v>
      </c>
      <c r="B791" t="s">
        <v>60</v>
      </c>
      <c r="C791" t="s">
        <v>28</v>
      </c>
      <c r="D791" s="1">
        <v>12421</v>
      </c>
      <c r="E791" s="1">
        <v>108490</v>
      </c>
      <c r="F791" s="2">
        <v>43023</v>
      </c>
    </row>
    <row r="792" spans="1:6" x14ac:dyDescent="0.25">
      <c r="A792">
        <v>2019</v>
      </c>
      <c r="B792" t="s">
        <v>60</v>
      </c>
      <c r="C792" t="s">
        <v>29</v>
      </c>
      <c r="D792" s="1">
        <v>34349</v>
      </c>
      <c r="E792" s="1">
        <v>382484</v>
      </c>
      <c r="F792" s="2">
        <v>68700</v>
      </c>
    </row>
    <row r="793" spans="1:6" x14ac:dyDescent="0.25">
      <c r="A793">
        <v>2019</v>
      </c>
      <c r="B793" t="s">
        <v>60</v>
      </c>
      <c r="C793" t="s">
        <v>30</v>
      </c>
      <c r="D793" s="1">
        <v>9482</v>
      </c>
      <c r="E793" s="1">
        <v>43417</v>
      </c>
      <c r="F793" s="2">
        <v>54553</v>
      </c>
    </row>
    <row r="794" spans="1:6" x14ac:dyDescent="0.25">
      <c r="A794">
        <v>2019</v>
      </c>
      <c r="B794" t="s">
        <v>60</v>
      </c>
      <c r="C794" t="s">
        <v>31</v>
      </c>
      <c r="D794" s="1">
        <v>11737</v>
      </c>
      <c r="E794" s="1">
        <v>120560</v>
      </c>
      <c r="F794" s="2">
        <v>60603</v>
      </c>
    </row>
    <row r="795" spans="1:6" x14ac:dyDescent="0.25">
      <c r="A795">
        <v>2019</v>
      </c>
      <c r="B795" t="s">
        <v>60</v>
      </c>
      <c r="C795" t="s">
        <v>32</v>
      </c>
      <c r="D795" s="1">
        <v>20106</v>
      </c>
      <c r="E795" s="1">
        <v>196204</v>
      </c>
      <c r="F795" s="2">
        <v>62008</v>
      </c>
    </row>
    <row r="796" spans="1:6" x14ac:dyDescent="0.25">
      <c r="A796">
        <v>2019</v>
      </c>
      <c r="B796" t="s">
        <v>60</v>
      </c>
      <c r="C796" t="s">
        <v>33</v>
      </c>
      <c r="D796" s="1">
        <v>12808</v>
      </c>
      <c r="E796" s="1">
        <v>83513</v>
      </c>
      <c r="F796" s="2">
        <v>80647</v>
      </c>
    </row>
    <row r="797" spans="1:6" x14ac:dyDescent="0.25">
      <c r="A797">
        <v>2019</v>
      </c>
      <c r="B797" t="s">
        <v>60</v>
      </c>
      <c r="C797" t="s">
        <v>34</v>
      </c>
      <c r="D797" s="1">
        <v>52040</v>
      </c>
      <c r="E797" s="1">
        <v>677810</v>
      </c>
      <c r="F797" s="2">
        <v>94022</v>
      </c>
    </row>
    <row r="798" spans="1:6" x14ac:dyDescent="0.25">
      <c r="A798">
        <v>2019</v>
      </c>
      <c r="B798" t="s">
        <v>60</v>
      </c>
      <c r="C798" t="s">
        <v>35</v>
      </c>
      <c r="D798" s="1">
        <v>11347</v>
      </c>
      <c r="E798" s="1">
        <v>111478</v>
      </c>
      <c r="F798" s="2">
        <v>64156</v>
      </c>
    </row>
    <row r="799" spans="1:6" x14ac:dyDescent="0.25">
      <c r="A799">
        <v>2019</v>
      </c>
      <c r="B799" t="s">
        <v>60</v>
      </c>
      <c r="C799" t="s">
        <v>36</v>
      </c>
      <c r="D799" s="1">
        <v>112890</v>
      </c>
      <c r="E799" s="1">
        <v>1368950</v>
      </c>
      <c r="F799" s="2">
        <v>99615</v>
      </c>
    </row>
    <row r="800" spans="1:6" x14ac:dyDescent="0.25">
      <c r="A800">
        <v>2019</v>
      </c>
      <c r="B800" t="s">
        <v>60</v>
      </c>
      <c r="C800" t="s">
        <v>37</v>
      </c>
      <c r="D800" s="1">
        <v>61321</v>
      </c>
      <c r="E800" s="1">
        <v>649747</v>
      </c>
      <c r="F800" s="2">
        <v>67705</v>
      </c>
    </row>
    <row r="801" spans="1:6" x14ac:dyDescent="0.25">
      <c r="A801">
        <v>2019</v>
      </c>
      <c r="B801" t="s">
        <v>60</v>
      </c>
      <c r="C801" t="s">
        <v>38</v>
      </c>
      <c r="D801" s="1">
        <v>5198</v>
      </c>
      <c r="E801" s="1">
        <v>32856</v>
      </c>
      <c r="F801" s="2">
        <v>63897</v>
      </c>
    </row>
    <row r="802" spans="1:6" x14ac:dyDescent="0.25">
      <c r="A802">
        <v>2019</v>
      </c>
      <c r="B802" t="s">
        <v>60</v>
      </c>
      <c r="C802" t="s">
        <v>39</v>
      </c>
      <c r="D802" s="1">
        <v>54330</v>
      </c>
      <c r="E802" s="1">
        <v>734963</v>
      </c>
      <c r="F802" s="2">
        <v>66752</v>
      </c>
    </row>
    <row r="803" spans="1:6" x14ac:dyDescent="0.25">
      <c r="A803">
        <v>2019</v>
      </c>
      <c r="B803" t="s">
        <v>60</v>
      </c>
      <c r="C803" t="s">
        <v>40</v>
      </c>
      <c r="D803" s="1">
        <v>21148</v>
      </c>
      <c r="E803" s="1">
        <v>194601</v>
      </c>
      <c r="F803" s="2">
        <v>54841</v>
      </c>
    </row>
    <row r="804" spans="1:6" x14ac:dyDescent="0.25">
      <c r="A804">
        <v>2019</v>
      </c>
      <c r="B804" t="s">
        <v>60</v>
      </c>
      <c r="C804" t="s">
        <v>41</v>
      </c>
      <c r="D804" s="1">
        <v>26161</v>
      </c>
      <c r="E804" s="1">
        <v>253667</v>
      </c>
      <c r="F804" s="2">
        <v>73460</v>
      </c>
    </row>
    <row r="805" spans="1:6" x14ac:dyDescent="0.25">
      <c r="A805">
        <v>2019</v>
      </c>
      <c r="B805" t="s">
        <v>60</v>
      </c>
      <c r="C805" t="s">
        <v>42</v>
      </c>
      <c r="D805" s="1">
        <v>64541</v>
      </c>
      <c r="E805" s="1">
        <v>816358</v>
      </c>
      <c r="F805" s="2">
        <v>81681</v>
      </c>
    </row>
    <row r="806" spans="1:6" x14ac:dyDescent="0.25">
      <c r="A806">
        <v>2019</v>
      </c>
      <c r="B806" t="s">
        <v>60</v>
      </c>
      <c r="C806" t="s">
        <v>43</v>
      </c>
      <c r="D806" s="1">
        <v>9043</v>
      </c>
      <c r="E806" s="1">
        <v>68259</v>
      </c>
      <c r="F806" s="2">
        <v>68454</v>
      </c>
    </row>
    <row r="807" spans="1:6" x14ac:dyDescent="0.25">
      <c r="A807">
        <v>2019</v>
      </c>
      <c r="B807" t="s">
        <v>60</v>
      </c>
      <c r="C807" t="s">
        <v>44</v>
      </c>
      <c r="D807" s="1">
        <v>29329</v>
      </c>
      <c r="E807" s="1">
        <v>298404</v>
      </c>
      <c r="F807" s="2">
        <v>52492</v>
      </c>
    </row>
    <row r="808" spans="1:6" x14ac:dyDescent="0.25">
      <c r="A808">
        <v>2019</v>
      </c>
      <c r="B808" t="s">
        <v>60</v>
      </c>
      <c r="C808" t="s">
        <v>45</v>
      </c>
      <c r="D808" s="1">
        <v>5498</v>
      </c>
      <c r="E808" s="1">
        <v>33117</v>
      </c>
      <c r="F808" s="2">
        <v>58619</v>
      </c>
    </row>
    <row r="809" spans="1:6" x14ac:dyDescent="0.25">
      <c r="A809">
        <v>2019</v>
      </c>
      <c r="B809" t="s">
        <v>60</v>
      </c>
      <c r="C809" t="s">
        <v>46</v>
      </c>
      <c r="D809" s="1">
        <v>30774</v>
      </c>
      <c r="E809" s="1">
        <v>425933</v>
      </c>
      <c r="F809" s="2">
        <v>62990</v>
      </c>
    </row>
    <row r="810" spans="1:6" x14ac:dyDescent="0.25">
      <c r="A810">
        <v>2019</v>
      </c>
      <c r="B810" t="s">
        <v>60</v>
      </c>
      <c r="C810" t="s">
        <v>47</v>
      </c>
      <c r="D810" s="1">
        <v>139953</v>
      </c>
      <c r="E810" s="1">
        <v>1794316</v>
      </c>
      <c r="F810" s="2">
        <v>77197</v>
      </c>
    </row>
    <row r="811" spans="1:6" x14ac:dyDescent="0.25">
      <c r="A811">
        <v>2019</v>
      </c>
      <c r="B811" t="s">
        <v>60</v>
      </c>
      <c r="C811" t="s">
        <v>48</v>
      </c>
      <c r="D811" s="1">
        <v>24485</v>
      </c>
      <c r="E811" s="1">
        <v>221851</v>
      </c>
      <c r="F811" s="2">
        <v>64641</v>
      </c>
    </row>
    <row r="812" spans="1:6" x14ac:dyDescent="0.25">
      <c r="A812">
        <v>2019</v>
      </c>
      <c r="B812" t="s">
        <v>60</v>
      </c>
      <c r="C812" t="s">
        <v>49</v>
      </c>
      <c r="D812" s="1">
        <v>5970</v>
      </c>
      <c r="E812" s="1">
        <v>29394</v>
      </c>
      <c r="F812" s="2">
        <v>68986</v>
      </c>
    </row>
    <row r="813" spans="1:6" x14ac:dyDescent="0.25">
      <c r="A813">
        <v>2019</v>
      </c>
      <c r="B813" t="s">
        <v>60</v>
      </c>
      <c r="C813" t="s">
        <v>50</v>
      </c>
      <c r="D813" s="1">
        <v>59342</v>
      </c>
      <c r="E813" s="1">
        <v>762590</v>
      </c>
      <c r="F813" s="2">
        <v>90327</v>
      </c>
    </row>
    <row r="814" spans="1:6" x14ac:dyDescent="0.25">
      <c r="A814">
        <v>2019</v>
      </c>
      <c r="B814" t="s">
        <v>60</v>
      </c>
      <c r="C814" t="s">
        <v>51</v>
      </c>
      <c r="D814" s="1">
        <v>41249</v>
      </c>
      <c r="E814" s="1">
        <v>425615</v>
      </c>
      <c r="F814" s="2">
        <v>85460</v>
      </c>
    </row>
    <row r="815" spans="1:6" x14ac:dyDescent="0.25">
      <c r="A815">
        <v>2019</v>
      </c>
      <c r="B815" t="s">
        <v>60</v>
      </c>
      <c r="C815" t="s">
        <v>52</v>
      </c>
      <c r="D815" s="1">
        <v>8381</v>
      </c>
      <c r="E815" s="1">
        <v>69069</v>
      </c>
      <c r="F815" s="2">
        <v>52180</v>
      </c>
    </row>
    <row r="816" spans="1:6" x14ac:dyDescent="0.25">
      <c r="A816">
        <v>2019</v>
      </c>
      <c r="B816" t="s">
        <v>60</v>
      </c>
      <c r="C816" t="s">
        <v>53</v>
      </c>
      <c r="D816" s="1">
        <v>26927</v>
      </c>
      <c r="E816" s="1">
        <v>326120</v>
      </c>
      <c r="F816" s="2">
        <v>63192</v>
      </c>
    </row>
    <row r="817" spans="1:6" x14ac:dyDescent="0.25">
      <c r="A817">
        <v>2019</v>
      </c>
      <c r="B817" t="s">
        <v>60</v>
      </c>
      <c r="C817" t="s">
        <v>54</v>
      </c>
      <c r="D817" s="1">
        <v>4728</v>
      </c>
      <c r="E817" s="1">
        <v>19196</v>
      </c>
      <c r="F817" s="2">
        <v>56253</v>
      </c>
    </row>
    <row r="818" spans="1:6" x14ac:dyDescent="0.25">
      <c r="A818">
        <v>2019</v>
      </c>
      <c r="B818" t="s">
        <v>61</v>
      </c>
      <c r="C818" t="s">
        <v>7</v>
      </c>
      <c r="D818" s="1">
        <v>13692</v>
      </c>
      <c r="E818" s="1">
        <v>238078</v>
      </c>
      <c r="F818" s="2">
        <v>47785</v>
      </c>
    </row>
    <row r="819" spans="1:6" x14ac:dyDescent="0.25">
      <c r="A819">
        <v>2019</v>
      </c>
      <c r="B819" t="s">
        <v>61</v>
      </c>
      <c r="C819" t="s">
        <v>8</v>
      </c>
      <c r="D819" s="1">
        <v>19924</v>
      </c>
      <c r="E819" s="1">
        <v>457984</v>
      </c>
      <c r="F819" s="2">
        <v>52632</v>
      </c>
    </row>
    <row r="820" spans="1:6" x14ac:dyDescent="0.25">
      <c r="A820">
        <v>2019</v>
      </c>
      <c r="B820" t="s">
        <v>61</v>
      </c>
      <c r="C820" t="s">
        <v>9</v>
      </c>
      <c r="D820" s="1">
        <v>15780</v>
      </c>
      <c r="E820" s="1">
        <v>187607</v>
      </c>
      <c r="F820" s="2">
        <v>43983</v>
      </c>
    </row>
    <row r="821" spans="1:6" x14ac:dyDescent="0.25">
      <c r="A821">
        <v>2019</v>
      </c>
      <c r="B821" t="s">
        <v>61</v>
      </c>
      <c r="C821" t="s">
        <v>10</v>
      </c>
      <c r="D821" s="1">
        <v>639529</v>
      </c>
      <c r="E821" s="1">
        <v>2734574</v>
      </c>
      <c r="F821" s="2">
        <v>53909</v>
      </c>
    </row>
    <row r="822" spans="1:6" x14ac:dyDescent="0.25">
      <c r="A822">
        <v>2019</v>
      </c>
      <c r="B822" t="s">
        <v>61</v>
      </c>
      <c r="C822" t="s">
        <v>11</v>
      </c>
      <c r="D822" s="1">
        <v>21747</v>
      </c>
      <c r="E822" s="1">
        <v>341496</v>
      </c>
      <c r="F822" s="2">
        <v>51600</v>
      </c>
    </row>
    <row r="823" spans="1:6" x14ac:dyDescent="0.25">
      <c r="A823">
        <v>2019</v>
      </c>
      <c r="B823" t="s">
        <v>61</v>
      </c>
      <c r="C823" t="s">
        <v>12</v>
      </c>
      <c r="D823" s="1">
        <v>13478</v>
      </c>
      <c r="E823" s="1">
        <v>330418</v>
      </c>
      <c r="F823" s="2">
        <v>57419</v>
      </c>
    </row>
    <row r="824" spans="1:6" x14ac:dyDescent="0.25">
      <c r="A824">
        <v>2019</v>
      </c>
      <c r="B824" t="s">
        <v>61</v>
      </c>
      <c r="C824" t="s">
        <v>13</v>
      </c>
      <c r="D824" s="1">
        <v>5386</v>
      </c>
      <c r="E824" s="1">
        <v>76932</v>
      </c>
      <c r="F824" s="2">
        <v>55284</v>
      </c>
    </row>
    <row r="825" spans="1:6" x14ac:dyDescent="0.25">
      <c r="A825">
        <v>2019</v>
      </c>
      <c r="B825" t="s">
        <v>61</v>
      </c>
      <c r="C825" t="s">
        <v>14</v>
      </c>
      <c r="D825" s="1">
        <v>76615</v>
      </c>
      <c r="E825" s="1">
        <v>1324281</v>
      </c>
      <c r="F825" s="2">
        <v>52039</v>
      </c>
    </row>
    <row r="826" spans="1:6" x14ac:dyDescent="0.25">
      <c r="A826">
        <v>2019</v>
      </c>
      <c r="B826" t="s">
        <v>61</v>
      </c>
      <c r="C826" t="s">
        <v>15</v>
      </c>
      <c r="D826" s="1">
        <v>29998</v>
      </c>
      <c r="E826" s="1">
        <v>580134</v>
      </c>
      <c r="F826" s="2">
        <v>53810</v>
      </c>
    </row>
    <row r="827" spans="1:6" x14ac:dyDescent="0.25">
      <c r="A827">
        <v>2019</v>
      </c>
      <c r="B827" t="s">
        <v>61</v>
      </c>
      <c r="C827" t="s">
        <v>16</v>
      </c>
      <c r="D827" s="1">
        <v>8163</v>
      </c>
      <c r="E827" s="1">
        <v>105424</v>
      </c>
      <c r="F827" s="2">
        <v>43475</v>
      </c>
    </row>
    <row r="828" spans="1:6" x14ac:dyDescent="0.25">
      <c r="A828">
        <v>2019</v>
      </c>
      <c r="B828" t="s">
        <v>61</v>
      </c>
      <c r="C828" t="s">
        <v>17</v>
      </c>
      <c r="D828" s="1">
        <v>35102</v>
      </c>
      <c r="E828" s="1">
        <v>924699</v>
      </c>
      <c r="F828" s="2">
        <v>52038</v>
      </c>
    </row>
    <row r="829" spans="1:6" x14ac:dyDescent="0.25">
      <c r="A829">
        <v>2019</v>
      </c>
      <c r="B829" t="s">
        <v>61</v>
      </c>
      <c r="C829" t="s">
        <v>18</v>
      </c>
      <c r="D829" s="1">
        <v>16247</v>
      </c>
      <c r="E829" s="1">
        <v>468491</v>
      </c>
      <c r="F829" s="2">
        <v>49107</v>
      </c>
    </row>
    <row r="830" spans="1:6" x14ac:dyDescent="0.25">
      <c r="A830">
        <v>2019</v>
      </c>
      <c r="B830" t="s">
        <v>61</v>
      </c>
      <c r="C830" t="s">
        <v>19</v>
      </c>
      <c r="D830" s="1">
        <v>11966</v>
      </c>
      <c r="E830" s="1">
        <v>219013</v>
      </c>
      <c r="F830" s="2">
        <v>44392</v>
      </c>
    </row>
    <row r="831" spans="1:6" x14ac:dyDescent="0.25">
      <c r="A831">
        <v>2019</v>
      </c>
      <c r="B831" t="s">
        <v>61</v>
      </c>
      <c r="C831" t="s">
        <v>20</v>
      </c>
      <c r="D831" s="1">
        <v>10085</v>
      </c>
      <c r="E831" s="1">
        <v>197874</v>
      </c>
      <c r="F831" s="2">
        <v>43909</v>
      </c>
    </row>
    <row r="832" spans="1:6" x14ac:dyDescent="0.25">
      <c r="A832">
        <v>2019</v>
      </c>
      <c r="B832" t="s">
        <v>61</v>
      </c>
      <c r="C832" t="s">
        <v>21</v>
      </c>
      <c r="D832" s="1">
        <v>18442</v>
      </c>
      <c r="E832" s="1">
        <v>272579</v>
      </c>
      <c r="F832" s="2">
        <v>49141</v>
      </c>
    </row>
    <row r="833" spans="1:6" x14ac:dyDescent="0.25">
      <c r="A833">
        <v>2019</v>
      </c>
      <c r="B833" t="s">
        <v>61</v>
      </c>
      <c r="C833" t="s">
        <v>22</v>
      </c>
      <c r="D833" s="1">
        <v>16110</v>
      </c>
      <c r="E833" s="1">
        <v>305742</v>
      </c>
      <c r="F833" s="2">
        <v>44832</v>
      </c>
    </row>
    <row r="834" spans="1:6" x14ac:dyDescent="0.25">
      <c r="A834">
        <v>2019</v>
      </c>
      <c r="B834" t="s">
        <v>61</v>
      </c>
      <c r="C834" t="s">
        <v>23</v>
      </c>
      <c r="D834" s="1">
        <v>5474</v>
      </c>
      <c r="E834" s="1">
        <v>120085</v>
      </c>
      <c r="F834" s="2">
        <v>49342</v>
      </c>
    </row>
    <row r="835" spans="1:6" x14ac:dyDescent="0.25">
      <c r="A835">
        <v>2019</v>
      </c>
      <c r="B835" t="s">
        <v>61</v>
      </c>
      <c r="C835" t="s">
        <v>24</v>
      </c>
      <c r="D835" s="1">
        <v>21419</v>
      </c>
      <c r="E835" s="1">
        <v>451332</v>
      </c>
      <c r="F835" s="2">
        <v>55476</v>
      </c>
    </row>
    <row r="836" spans="1:6" x14ac:dyDescent="0.25">
      <c r="A836">
        <v>2019</v>
      </c>
      <c r="B836" t="s">
        <v>61</v>
      </c>
      <c r="C836" t="s">
        <v>25</v>
      </c>
      <c r="D836" s="1">
        <v>68761</v>
      </c>
      <c r="E836" s="1">
        <v>790552</v>
      </c>
      <c r="F836" s="2">
        <v>59886</v>
      </c>
    </row>
    <row r="837" spans="1:6" x14ac:dyDescent="0.25">
      <c r="A837">
        <v>2019</v>
      </c>
      <c r="B837" t="s">
        <v>61</v>
      </c>
      <c r="C837" t="s">
        <v>26</v>
      </c>
      <c r="D837" s="1">
        <v>25357</v>
      </c>
      <c r="E837" s="1">
        <v>661203</v>
      </c>
      <c r="F837" s="2">
        <v>50845</v>
      </c>
    </row>
    <row r="838" spans="1:6" x14ac:dyDescent="0.25">
      <c r="A838">
        <v>2019</v>
      </c>
      <c r="B838" t="s">
        <v>61</v>
      </c>
      <c r="C838" t="s">
        <v>27</v>
      </c>
      <c r="D838" s="1">
        <v>20728</v>
      </c>
      <c r="E838" s="1">
        <v>530749</v>
      </c>
      <c r="F838" s="2">
        <v>52656</v>
      </c>
    </row>
    <row r="839" spans="1:6" x14ac:dyDescent="0.25">
      <c r="A839">
        <v>2019</v>
      </c>
      <c r="B839" t="s">
        <v>61</v>
      </c>
      <c r="C839" t="s">
        <v>28</v>
      </c>
      <c r="D839" s="1">
        <v>7557</v>
      </c>
      <c r="E839" s="1">
        <v>146077</v>
      </c>
      <c r="F839" s="2">
        <v>42620</v>
      </c>
    </row>
    <row r="840" spans="1:6" x14ac:dyDescent="0.25">
      <c r="A840">
        <v>2019</v>
      </c>
      <c r="B840" t="s">
        <v>61</v>
      </c>
      <c r="C840" t="s">
        <v>29</v>
      </c>
      <c r="D840" s="1">
        <v>52078</v>
      </c>
      <c r="E840" s="1">
        <v>462462</v>
      </c>
      <c r="F840" s="2">
        <v>47562</v>
      </c>
    </row>
    <row r="841" spans="1:6" x14ac:dyDescent="0.25">
      <c r="A841">
        <v>2019</v>
      </c>
      <c r="B841" t="s">
        <v>61</v>
      </c>
      <c r="C841" t="s">
        <v>30</v>
      </c>
      <c r="D841" s="1">
        <v>4834</v>
      </c>
      <c r="E841" s="1">
        <v>74646</v>
      </c>
      <c r="F841" s="2">
        <v>49258</v>
      </c>
    </row>
    <row r="842" spans="1:6" x14ac:dyDescent="0.25">
      <c r="A842">
        <v>2019</v>
      </c>
      <c r="B842" t="s">
        <v>61</v>
      </c>
      <c r="C842" t="s">
        <v>31</v>
      </c>
      <c r="D842" s="1">
        <v>11559</v>
      </c>
      <c r="E842" s="1">
        <v>139275</v>
      </c>
      <c r="F842" s="2">
        <v>48735</v>
      </c>
    </row>
    <row r="843" spans="1:6" x14ac:dyDescent="0.25">
      <c r="A843">
        <v>2019</v>
      </c>
      <c r="B843" t="s">
        <v>61</v>
      </c>
      <c r="C843" t="s">
        <v>32</v>
      </c>
      <c r="D843" s="1">
        <v>8934</v>
      </c>
      <c r="E843" s="1">
        <v>143417</v>
      </c>
      <c r="F843" s="2">
        <v>54808</v>
      </c>
    </row>
    <row r="844" spans="1:6" x14ac:dyDescent="0.25">
      <c r="A844">
        <v>2019</v>
      </c>
      <c r="B844" t="s">
        <v>61</v>
      </c>
      <c r="C844" t="s">
        <v>33</v>
      </c>
      <c r="D844" s="1">
        <v>4773</v>
      </c>
      <c r="E844" s="1">
        <v>114430</v>
      </c>
      <c r="F844" s="2">
        <v>58363</v>
      </c>
    </row>
    <row r="845" spans="1:6" x14ac:dyDescent="0.25">
      <c r="A845">
        <v>2019</v>
      </c>
      <c r="B845" t="s">
        <v>61</v>
      </c>
      <c r="C845" t="s">
        <v>34</v>
      </c>
      <c r="D845" s="1">
        <v>40687</v>
      </c>
      <c r="E845" s="1">
        <v>670070</v>
      </c>
      <c r="F845" s="2">
        <v>55124</v>
      </c>
    </row>
    <row r="846" spans="1:6" x14ac:dyDescent="0.25">
      <c r="A846">
        <v>2019</v>
      </c>
      <c r="B846" t="s">
        <v>61</v>
      </c>
      <c r="C846" t="s">
        <v>35</v>
      </c>
      <c r="D846" s="1">
        <v>10974</v>
      </c>
      <c r="E846" s="1">
        <v>130181</v>
      </c>
      <c r="F846" s="2">
        <v>42852</v>
      </c>
    </row>
    <row r="847" spans="1:6" x14ac:dyDescent="0.25">
      <c r="A847">
        <v>2019</v>
      </c>
      <c r="B847" t="s">
        <v>61</v>
      </c>
      <c r="C847" t="s">
        <v>36</v>
      </c>
      <c r="D847" s="1">
        <v>67202</v>
      </c>
      <c r="E847" s="1">
        <v>1981493</v>
      </c>
      <c r="F847" s="2">
        <v>54638</v>
      </c>
    </row>
    <row r="848" spans="1:6" x14ac:dyDescent="0.25">
      <c r="A848">
        <v>2019</v>
      </c>
      <c r="B848" t="s">
        <v>61</v>
      </c>
      <c r="C848" t="s">
        <v>37</v>
      </c>
      <c r="D848" s="1">
        <v>28199</v>
      </c>
      <c r="E848" s="1">
        <v>606564</v>
      </c>
      <c r="F848" s="2">
        <v>50123</v>
      </c>
    </row>
    <row r="849" spans="1:6" x14ac:dyDescent="0.25">
      <c r="A849">
        <v>2019</v>
      </c>
      <c r="B849" t="s">
        <v>61</v>
      </c>
      <c r="C849" t="s">
        <v>38</v>
      </c>
      <c r="D849" s="1">
        <v>2581</v>
      </c>
      <c r="E849" s="1">
        <v>65771</v>
      </c>
      <c r="F849" s="2">
        <v>52585</v>
      </c>
    </row>
    <row r="850" spans="1:6" x14ac:dyDescent="0.25">
      <c r="A850">
        <v>2019</v>
      </c>
      <c r="B850" t="s">
        <v>61</v>
      </c>
      <c r="C850" t="s">
        <v>39</v>
      </c>
      <c r="D850" s="1">
        <v>35525</v>
      </c>
      <c r="E850" s="1">
        <v>908891</v>
      </c>
      <c r="F850" s="2">
        <v>47891</v>
      </c>
    </row>
    <row r="851" spans="1:6" x14ac:dyDescent="0.25">
      <c r="A851">
        <v>2019</v>
      </c>
      <c r="B851" t="s">
        <v>61</v>
      </c>
      <c r="C851" t="s">
        <v>40</v>
      </c>
      <c r="D851" s="1">
        <v>13345</v>
      </c>
      <c r="E851" s="1">
        <v>213244</v>
      </c>
      <c r="F851" s="2">
        <v>46841</v>
      </c>
    </row>
    <row r="852" spans="1:6" x14ac:dyDescent="0.25">
      <c r="A852">
        <v>2019</v>
      </c>
      <c r="B852" t="s">
        <v>61</v>
      </c>
      <c r="C852" t="s">
        <v>41</v>
      </c>
      <c r="D852" s="1">
        <v>16113</v>
      </c>
      <c r="E852" s="1">
        <v>295311</v>
      </c>
      <c r="F852" s="2">
        <v>51842</v>
      </c>
    </row>
    <row r="853" spans="1:6" x14ac:dyDescent="0.25">
      <c r="A853">
        <v>2019</v>
      </c>
      <c r="B853" t="s">
        <v>61</v>
      </c>
      <c r="C853" t="s">
        <v>42</v>
      </c>
      <c r="D853" s="1">
        <v>57945</v>
      </c>
      <c r="E853" s="1">
        <v>1230922</v>
      </c>
      <c r="F853" s="2">
        <v>53416</v>
      </c>
    </row>
    <row r="854" spans="1:6" x14ac:dyDescent="0.25">
      <c r="A854">
        <v>2019</v>
      </c>
      <c r="B854" t="s">
        <v>61</v>
      </c>
      <c r="C854" t="s">
        <v>43</v>
      </c>
      <c r="D854" s="1">
        <v>4664</v>
      </c>
      <c r="E854" s="1">
        <v>102395</v>
      </c>
      <c r="F854" s="2">
        <v>50458</v>
      </c>
    </row>
    <row r="855" spans="1:6" x14ac:dyDescent="0.25">
      <c r="A855">
        <v>2019</v>
      </c>
      <c r="B855" t="s">
        <v>61</v>
      </c>
      <c r="C855" t="s">
        <v>44</v>
      </c>
      <c r="D855" s="1">
        <v>12757</v>
      </c>
      <c r="E855" s="1">
        <v>237600</v>
      </c>
      <c r="F855" s="2">
        <v>47296</v>
      </c>
    </row>
    <row r="856" spans="1:6" x14ac:dyDescent="0.25">
      <c r="A856">
        <v>2019</v>
      </c>
      <c r="B856" t="s">
        <v>61</v>
      </c>
      <c r="C856" t="s">
        <v>45</v>
      </c>
      <c r="D856" s="1">
        <v>2904</v>
      </c>
      <c r="E856" s="1">
        <v>68913</v>
      </c>
      <c r="F856" s="2">
        <v>52412</v>
      </c>
    </row>
    <row r="857" spans="1:6" x14ac:dyDescent="0.25">
      <c r="A857">
        <v>2019</v>
      </c>
      <c r="B857" t="s">
        <v>61</v>
      </c>
      <c r="C857" t="s">
        <v>46</v>
      </c>
      <c r="D857" s="1">
        <v>16563</v>
      </c>
      <c r="E857" s="1">
        <v>427328</v>
      </c>
      <c r="F857" s="2">
        <v>53183</v>
      </c>
    </row>
    <row r="858" spans="1:6" x14ac:dyDescent="0.25">
      <c r="A858">
        <v>2019</v>
      </c>
      <c r="B858" t="s">
        <v>61</v>
      </c>
      <c r="C858" t="s">
        <v>47</v>
      </c>
      <c r="D858" s="1">
        <v>94237</v>
      </c>
      <c r="E858" s="1">
        <v>1684606</v>
      </c>
      <c r="F858" s="2">
        <v>49322</v>
      </c>
    </row>
    <row r="859" spans="1:6" x14ac:dyDescent="0.25">
      <c r="A859">
        <v>2019</v>
      </c>
      <c r="B859" t="s">
        <v>61</v>
      </c>
      <c r="C859" t="s">
        <v>48</v>
      </c>
      <c r="D859" s="1">
        <v>12857</v>
      </c>
      <c r="E859" s="1">
        <v>193373</v>
      </c>
      <c r="F859" s="2">
        <v>44983</v>
      </c>
    </row>
    <row r="860" spans="1:6" x14ac:dyDescent="0.25">
      <c r="A860">
        <v>2019</v>
      </c>
      <c r="B860" t="s">
        <v>61</v>
      </c>
      <c r="C860" t="s">
        <v>49</v>
      </c>
      <c r="D860" s="1">
        <v>2503</v>
      </c>
      <c r="E860" s="1">
        <v>62317</v>
      </c>
      <c r="F860" s="2">
        <v>48501</v>
      </c>
    </row>
    <row r="861" spans="1:6" x14ac:dyDescent="0.25">
      <c r="A861">
        <v>2019</v>
      </c>
      <c r="B861" t="s">
        <v>61</v>
      </c>
      <c r="C861" t="s">
        <v>50</v>
      </c>
      <c r="D861" s="1">
        <v>50144</v>
      </c>
      <c r="E861" s="1">
        <v>517645</v>
      </c>
      <c r="F861" s="2">
        <v>50876</v>
      </c>
    </row>
    <row r="862" spans="1:6" x14ac:dyDescent="0.25">
      <c r="A862">
        <v>2019</v>
      </c>
      <c r="B862" t="s">
        <v>61</v>
      </c>
      <c r="C862" t="s">
        <v>51</v>
      </c>
      <c r="D862" s="1">
        <v>64023</v>
      </c>
      <c r="E862" s="1">
        <v>478274</v>
      </c>
      <c r="F862" s="2">
        <v>53267</v>
      </c>
    </row>
    <row r="863" spans="1:6" x14ac:dyDescent="0.25">
      <c r="A863">
        <v>2019</v>
      </c>
      <c r="B863" t="s">
        <v>61</v>
      </c>
      <c r="C863" t="s">
        <v>52</v>
      </c>
      <c r="D863" s="1">
        <v>5755</v>
      </c>
      <c r="E863" s="1">
        <v>125528</v>
      </c>
      <c r="F863" s="2">
        <v>47876</v>
      </c>
    </row>
    <row r="864" spans="1:6" x14ac:dyDescent="0.25">
      <c r="A864">
        <v>2019</v>
      </c>
      <c r="B864" t="s">
        <v>61</v>
      </c>
      <c r="C864" t="s">
        <v>53</v>
      </c>
      <c r="D864" s="1">
        <v>29257</v>
      </c>
      <c r="E864" s="1">
        <v>440255</v>
      </c>
      <c r="F864" s="2">
        <v>50951</v>
      </c>
    </row>
    <row r="865" spans="1:6" x14ac:dyDescent="0.25">
      <c r="A865">
        <v>2019</v>
      </c>
      <c r="B865" t="s">
        <v>61</v>
      </c>
      <c r="C865" t="s">
        <v>54</v>
      </c>
      <c r="D865" s="1">
        <v>3384</v>
      </c>
      <c r="E865" s="1">
        <v>27323</v>
      </c>
      <c r="F865" s="2">
        <v>44083</v>
      </c>
    </row>
    <row r="866" spans="1:6" x14ac:dyDescent="0.25">
      <c r="A866">
        <v>2019</v>
      </c>
      <c r="B866" t="s">
        <v>62</v>
      </c>
      <c r="C866" t="s">
        <v>7</v>
      </c>
      <c r="D866" s="1">
        <v>11180</v>
      </c>
      <c r="E866" s="1">
        <v>208446</v>
      </c>
      <c r="F866" s="2">
        <v>17618</v>
      </c>
    </row>
    <row r="867" spans="1:6" x14ac:dyDescent="0.25">
      <c r="A867">
        <v>2019</v>
      </c>
      <c r="B867" t="s">
        <v>62</v>
      </c>
      <c r="C867" t="s">
        <v>8</v>
      </c>
      <c r="D867" s="1">
        <v>14256</v>
      </c>
      <c r="E867" s="1">
        <v>331295</v>
      </c>
      <c r="F867" s="2">
        <v>25557</v>
      </c>
    </row>
    <row r="868" spans="1:6" x14ac:dyDescent="0.25">
      <c r="A868">
        <v>2019</v>
      </c>
      <c r="B868" t="s">
        <v>62</v>
      </c>
      <c r="C868" t="s">
        <v>9</v>
      </c>
      <c r="D868" s="1">
        <v>7315</v>
      </c>
      <c r="E868" s="1">
        <v>120644</v>
      </c>
      <c r="F868" s="2">
        <v>17299</v>
      </c>
    </row>
    <row r="869" spans="1:6" x14ac:dyDescent="0.25">
      <c r="A869">
        <v>2019</v>
      </c>
      <c r="B869" t="s">
        <v>62</v>
      </c>
      <c r="C869" t="s">
        <v>10</v>
      </c>
      <c r="D869" s="1">
        <v>116191</v>
      </c>
      <c r="E869" s="1">
        <v>2034920</v>
      </c>
      <c r="F869" s="2">
        <v>32379</v>
      </c>
    </row>
    <row r="870" spans="1:6" x14ac:dyDescent="0.25">
      <c r="A870">
        <v>2019</v>
      </c>
      <c r="B870" t="s">
        <v>62</v>
      </c>
      <c r="C870" t="s">
        <v>11</v>
      </c>
      <c r="D870" s="1">
        <v>17317</v>
      </c>
      <c r="E870" s="1">
        <v>344935</v>
      </c>
      <c r="F870" s="2">
        <v>27131</v>
      </c>
    </row>
    <row r="871" spans="1:6" x14ac:dyDescent="0.25">
      <c r="A871">
        <v>2019</v>
      </c>
      <c r="B871" t="s">
        <v>62</v>
      </c>
      <c r="C871" t="s">
        <v>12</v>
      </c>
      <c r="D871" s="1">
        <v>10917</v>
      </c>
      <c r="E871" s="1">
        <v>157574</v>
      </c>
      <c r="F871" s="2">
        <v>24451</v>
      </c>
    </row>
    <row r="872" spans="1:6" x14ac:dyDescent="0.25">
      <c r="A872">
        <v>2019</v>
      </c>
      <c r="B872" t="s">
        <v>62</v>
      </c>
      <c r="C872" t="s">
        <v>13</v>
      </c>
      <c r="D872" s="1">
        <v>2710</v>
      </c>
      <c r="E872" s="1">
        <v>53038</v>
      </c>
      <c r="F872" s="2">
        <v>21264</v>
      </c>
    </row>
    <row r="873" spans="1:6" x14ac:dyDescent="0.25">
      <c r="A873">
        <v>2019</v>
      </c>
      <c r="B873" t="s">
        <v>62</v>
      </c>
      <c r="C873" t="s">
        <v>14</v>
      </c>
      <c r="D873" s="1">
        <v>58596</v>
      </c>
      <c r="E873" s="1">
        <v>1257201</v>
      </c>
      <c r="F873" s="2">
        <v>26675</v>
      </c>
    </row>
    <row r="874" spans="1:6" x14ac:dyDescent="0.25">
      <c r="A874">
        <v>2019</v>
      </c>
      <c r="B874" t="s">
        <v>62</v>
      </c>
      <c r="C874" t="s">
        <v>15</v>
      </c>
      <c r="D874" s="1">
        <v>25254</v>
      </c>
      <c r="E874" s="1">
        <v>498529</v>
      </c>
      <c r="F874" s="2">
        <v>21342</v>
      </c>
    </row>
    <row r="875" spans="1:6" x14ac:dyDescent="0.25">
      <c r="A875">
        <v>2019</v>
      </c>
      <c r="B875" t="s">
        <v>62</v>
      </c>
      <c r="C875" t="s">
        <v>16</v>
      </c>
      <c r="D875" s="1">
        <v>5038</v>
      </c>
      <c r="E875" s="1">
        <v>82521</v>
      </c>
      <c r="F875" s="2">
        <v>17770</v>
      </c>
    </row>
    <row r="876" spans="1:6" x14ac:dyDescent="0.25">
      <c r="A876">
        <v>2019</v>
      </c>
      <c r="B876" t="s">
        <v>62</v>
      </c>
      <c r="C876" t="s">
        <v>17</v>
      </c>
      <c r="D876" s="1">
        <v>33183</v>
      </c>
      <c r="E876" s="1">
        <v>622987</v>
      </c>
      <c r="F876" s="2">
        <v>24703</v>
      </c>
    </row>
    <row r="877" spans="1:6" x14ac:dyDescent="0.25">
      <c r="A877">
        <v>2019</v>
      </c>
      <c r="B877" t="s">
        <v>62</v>
      </c>
      <c r="C877" t="s">
        <v>18</v>
      </c>
      <c r="D877" s="1">
        <v>15776</v>
      </c>
      <c r="E877" s="1">
        <v>313889</v>
      </c>
      <c r="F877" s="2">
        <v>19660</v>
      </c>
    </row>
    <row r="878" spans="1:6" x14ac:dyDescent="0.25">
      <c r="A878">
        <v>2019</v>
      </c>
      <c r="B878" t="s">
        <v>62</v>
      </c>
      <c r="C878" t="s">
        <v>19</v>
      </c>
      <c r="D878" s="1">
        <v>8796</v>
      </c>
      <c r="E878" s="1">
        <v>144265</v>
      </c>
      <c r="F878" s="2">
        <v>17261</v>
      </c>
    </row>
    <row r="879" spans="1:6" x14ac:dyDescent="0.25">
      <c r="A879">
        <v>2019</v>
      </c>
      <c r="B879" t="s">
        <v>62</v>
      </c>
      <c r="C879" t="s">
        <v>20</v>
      </c>
      <c r="D879" s="1">
        <v>6871</v>
      </c>
      <c r="E879" s="1">
        <v>130101</v>
      </c>
      <c r="F879" s="2">
        <v>17333</v>
      </c>
    </row>
    <row r="880" spans="1:6" x14ac:dyDescent="0.25">
      <c r="A880">
        <v>2019</v>
      </c>
      <c r="B880" t="s">
        <v>62</v>
      </c>
      <c r="C880" t="s">
        <v>21</v>
      </c>
      <c r="D880" s="1">
        <v>10118</v>
      </c>
      <c r="E880" s="1">
        <v>201748</v>
      </c>
      <c r="F880" s="2">
        <v>18350</v>
      </c>
    </row>
    <row r="881" spans="1:6" x14ac:dyDescent="0.25">
      <c r="A881">
        <v>2019</v>
      </c>
      <c r="B881" t="s">
        <v>62</v>
      </c>
      <c r="C881" t="s">
        <v>22</v>
      </c>
      <c r="D881" s="1">
        <v>12912</v>
      </c>
      <c r="E881" s="1">
        <v>237469</v>
      </c>
      <c r="F881" s="2">
        <v>21789</v>
      </c>
    </row>
    <row r="882" spans="1:6" x14ac:dyDescent="0.25">
      <c r="A882">
        <v>2019</v>
      </c>
      <c r="B882" t="s">
        <v>62</v>
      </c>
      <c r="C882" t="s">
        <v>23</v>
      </c>
      <c r="D882" s="1">
        <v>5132</v>
      </c>
      <c r="E882" s="1">
        <v>69501</v>
      </c>
      <c r="F882" s="2">
        <v>23169</v>
      </c>
    </row>
    <row r="883" spans="1:6" x14ac:dyDescent="0.25">
      <c r="A883">
        <v>2019</v>
      </c>
      <c r="B883" t="s">
        <v>62</v>
      </c>
      <c r="C883" t="s">
        <v>24</v>
      </c>
      <c r="D883" s="1">
        <v>15043</v>
      </c>
      <c r="E883" s="1">
        <v>282746</v>
      </c>
      <c r="F883" s="2">
        <v>24758</v>
      </c>
    </row>
    <row r="884" spans="1:6" x14ac:dyDescent="0.25">
      <c r="A884">
        <v>2019</v>
      </c>
      <c r="B884" t="s">
        <v>62</v>
      </c>
      <c r="C884" t="s">
        <v>25</v>
      </c>
      <c r="D884" s="1">
        <v>20740</v>
      </c>
      <c r="E884" s="1">
        <v>379863</v>
      </c>
      <c r="F884" s="2">
        <v>29500</v>
      </c>
    </row>
    <row r="885" spans="1:6" x14ac:dyDescent="0.25">
      <c r="A885">
        <v>2019</v>
      </c>
      <c r="B885" t="s">
        <v>62</v>
      </c>
      <c r="C885" t="s">
        <v>26</v>
      </c>
      <c r="D885" s="1">
        <v>23113</v>
      </c>
      <c r="E885" s="1">
        <v>434299</v>
      </c>
      <c r="F885" s="2">
        <v>21121</v>
      </c>
    </row>
    <row r="886" spans="1:6" x14ac:dyDescent="0.25">
      <c r="A886">
        <v>2019</v>
      </c>
      <c r="B886" t="s">
        <v>62</v>
      </c>
      <c r="C886" t="s">
        <v>27</v>
      </c>
      <c r="D886" s="1">
        <v>15325</v>
      </c>
      <c r="E886" s="1">
        <v>275608</v>
      </c>
      <c r="F886" s="2">
        <v>23261</v>
      </c>
    </row>
    <row r="887" spans="1:6" x14ac:dyDescent="0.25">
      <c r="A887">
        <v>2019</v>
      </c>
      <c r="B887" t="s">
        <v>62</v>
      </c>
      <c r="C887" t="s">
        <v>28</v>
      </c>
      <c r="D887" s="1">
        <v>6514</v>
      </c>
      <c r="E887" s="1">
        <v>136282</v>
      </c>
      <c r="F887" s="2">
        <v>17817</v>
      </c>
    </row>
    <row r="888" spans="1:6" x14ac:dyDescent="0.25">
      <c r="A888">
        <v>2019</v>
      </c>
      <c r="B888" t="s">
        <v>62</v>
      </c>
      <c r="C888" t="s">
        <v>29</v>
      </c>
      <c r="D888" s="1">
        <v>15195</v>
      </c>
      <c r="E888" s="1">
        <v>308646</v>
      </c>
      <c r="F888" s="2">
        <v>21614</v>
      </c>
    </row>
    <row r="889" spans="1:6" x14ac:dyDescent="0.25">
      <c r="A889">
        <v>2019</v>
      </c>
      <c r="B889" t="s">
        <v>62</v>
      </c>
      <c r="C889" t="s">
        <v>30</v>
      </c>
      <c r="D889" s="1">
        <v>5052</v>
      </c>
      <c r="E889" s="1">
        <v>67008</v>
      </c>
      <c r="F889" s="2">
        <v>19955</v>
      </c>
    </row>
    <row r="890" spans="1:6" x14ac:dyDescent="0.25">
      <c r="A890">
        <v>2019</v>
      </c>
      <c r="B890" t="s">
        <v>62</v>
      </c>
      <c r="C890" t="s">
        <v>31</v>
      </c>
      <c r="D890" s="1">
        <v>5609</v>
      </c>
      <c r="E890" s="1">
        <v>93856</v>
      </c>
      <c r="F890" s="2">
        <v>17213</v>
      </c>
    </row>
    <row r="891" spans="1:6" x14ac:dyDescent="0.25">
      <c r="A891">
        <v>2019</v>
      </c>
      <c r="B891" t="s">
        <v>62</v>
      </c>
      <c r="C891" t="s">
        <v>32</v>
      </c>
      <c r="D891" s="1">
        <v>8716</v>
      </c>
      <c r="E891" s="1">
        <v>355178</v>
      </c>
      <c r="F891" s="2">
        <v>34432</v>
      </c>
    </row>
    <row r="892" spans="1:6" x14ac:dyDescent="0.25">
      <c r="A892">
        <v>2019</v>
      </c>
      <c r="B892" t="s">
        <v>62</v>
      </c>
      <c r="C892" t="s">
        <v>33</v>
      </c>
      <c r="D892" s="1">
        <v>4675</v>
      </c>
      <c r="E892" s="1">
        <v>73214</v>
      </c>
      <c r="F892" s="2">
        <v>22783</v>
      </c>
    </row>
    <row r="893" spans="1:6" x14ac:dyDescent="0.25">
      <c r="A893">
        <v>2019</v>
      </c>
      <c r="B893" t="s">
        <v>62</v>
      </c>
      <c r="C893" t="s">
        <v>34</v>
      </c>
      <c r="D893" s="1">
        <v>24526</v>
      </c>
      <c r="E893" s="1">
        <v>391519</v>
      </c>
      <c r="F893" s="2">
        <v>26347</v>
      </c>
    </row>
    <row r="894" spans="1:6" x14ac:dyDescent="0.25">
      <c r="A894">
        <v>2019</v>
      </c>
      <c r="B894" t="s">
        <v>62</v>
      </c>
      <c r="C894" t="s">
        <v>35</v>
      </c>
      <c r="D894" s="1">
        <v>5277</v>
      </c>
      <c r="E894" s="1">
        <v>99656</v>
      </c>
      <c r="F894" s="2">
        <v>19571</v>
      </c>
    </row>
    <row r="895" spans="1:6" x14ac:dyDescent="0.25">
      <c r="A895">
        <v>2019</v>
      </c>
      <c r="B895" t="s">
        <v>62</v>
      </c>
      <c r="C895" t="s">
        <v>36</v>
      </c>
      <c r="D895" s="1">
        <v>65868</v>
      </c>
      <c r="E895" s="1">
        <v>957897</v>
      </c>
      <c r="F895" s="2">
        <v>35828</v>
      </c>
    </row>
    <row r="896" spans="1:6" x14ac:dyDescent="0.25">
      <c r="A896">
        <v>2019</v>
      </c>
      <c r="B896" t="s">
        <v>62</v>
      </c>
      <c r="C896" t="s">
        <v>37</v>
      </c>
      <c r="D896" s="1">
        <v>26474</v>
      </c>
      <c r="E896" s="1">
        <v>515152</v>
      </c>
      <c r="F896" s="2">
        <v>20460</v>
      </c>
    </row>
    <row r="897" spans="1:6" x14ac:dyDescent="0.25">
      <c r="A897">
        <v>2019</v>
      </c>
      <c r="B897" t="s">
        <v>62</v>
      </c>
      <c r="C897" t="s">
        <v>38</v>
      </c>
      <c r="D897" s="1">
        <v>2610</v>
      </c>
      <c r="E897" s="1">
        <v>40423</v>
      </c>
      <c r="F897" s="2">
        <v>18573</v>
      </c>
    </row>
    <row r="898" spans="1:6" x14ac:dyDescent="0.25">
      <c r="A898">
        <v>2019</v>
      </c>
      <c r="B898" t="s">
        <v>62</v>
      </c>
      <c r="C898" t="s">
        <v>39</v>
      </c>
      <c r="D898" s="1">
        <v>29035</v>
      </c>
      <c r="E898" s="1">
        <v>570254</v>
      </c>
      <c r="F898" s="2">
        <v>20197</v>
      </c>
    </row>
    <row r="899" spans="1:6" x14ac:dyDescent="0.25">
      <c r="A899">
        <v>2019</v>
      </c>
      <c r="B899" t="s">
        <v>62</v>
      </c>
      <c r="C899" t="s">
        <v>40</v>
      </c>
      <c r="D899" s="1">
        <v>9209</v>
      </c>
      <c r="E899" s="1">
        <v>174213</v>
      </c>
      <c r="F899" s="2">
        <v>18600</v>
      </c>
    </row>
    <row r="900" spans="1:6" x14ac:dyDescent="0.25">
      <c r="A900">
        <v>2019</v>
      </c>
      <c r="B900" t="s">
        <v>62</v>
      </c>
      <c r="C900" t="s">
        <v>41</v>
      </c>
      <c r="D900" s="1">
        <v>14116</v>
      </c>
      <c r="E900" s="1">
        <v>213454</v>
      </c>
      <c r="F900" s="2">
        <v>23818</v>
      </c>
    </row>
    <row r="901" spans="1:6" x14ac:dyDescent="0.25">
      <c r="A901">
        <v>2019</v>
      </c>
      <c r="B901" t="s">
        <v>62</v>
      </c>
      <c r="C901" t="s">
        <v>42</v>
      </c>
      <c r="D901" s="1">
        <v>33729</v>
      </c>
      <c r="E901" s="1">
        <v>577911</v>
      </c>
      <c r="F901" s="2">
        <v>22011</v>
      </c>
    </row>
    <row r="902" spans="1:6" x14ac:dyDescent="0.25">
      <c r="A902">
        <v>2019</v>
      </c>
      <c r="B902" t="s">
        <v>62</v>
      </c>
      <c r="C902" t="s">
        <v>43</v>
      </c>
      <c r="D902" s="1">
        <v>3873</v>
      </c>
      <c r="E902" s="1">
        <v>60008</v>
      </c>
      <c r="F902" s="2">
        <v>23680</v>
      </c>
    </row>
    <row r="903" spans="1:6" x14ac:dyDescent="0.25">
      <c r="A903">
        <v>2019</v>
      </c>
      <c r="B903" t="s">
        <v>62</v>
      </c>
      <c r="C903" t="s">
        <v>44</v>
      </c>
      <c r="D903" s="1">
        <v>13400</v>
      </c>
      <c r="E903" s="1">
        <v>270473</v>
      </c>
      <c r="F903" s="2">
        <v>18816</v>
      </c>
    </row>
    <row r="904" spans="1:6" x14ac:dyDescent="0.25">
      <c r="A904">
        <v>2019</v>
      </c>
      <c r="B904" t="s">
        <v>62</v>
      </c>
      <c r="C904" t="s">
        <v>45</v>
      </c>
      <c r="D904" s="1">
        <v>3191</v>
      </c>
      <c r="E904" s="1">
        <v>47413</v>
      </c>
      <c r="F904" s="2">
        <v>17519</v>
      </c>
    </row>
    <row r="905" spans="1:6" x14ac:dyDescent="0.25">
      <c r="A905">
        <v>2019</v>
      </c>
      <c r="B905" t="s">
        <v>62</v>
      </c>
      <c r="C905" t="s">
        <v>46</v>
      </c>
      <c r="D905" s="1">
        <v>16924</v>
      </c>
      <c r="E905" s="1">
        <v>347181</v>
      </c>
      <c r="F905" s="2">
        <v>23878</v>
      </c>
    </row>
    <row r="906" spans="1:6" x14ac:dyDescent="0.25">
      <c r="A906">
        <v>2019</v>
      </c>
      <c r="B906" t="s">
        <v>62</v>
      </c>
      <c r="C906" t="s">
        <v>47</v>
      </c>
      <c r="D906" s="1">
        <v>65057</v>
      </c>
      <c r="E906" s="1">
        <v>1394036</v>
      </c>
      <c r="F906" s="2">
        <v>22762</v>
      </c>
    </row>
    <row r="907" spans="1:6" x14ac:dyDescent="0.25">
      <c r="A907">
        <v>2019</v>
      </c>
      <c r="B907" t="s">
        <v>62</v>
      </c>
      <c r="C907" t="s">
        <v>48</v>
      </c>
      <c r="D907" s="1">
        <v>7570</v>
      </c>
      <c r="E907" s="1">
        <v>153412</v>
      </c>
      <c r="F907" s="2">
        <v>20955</v>
      </c>
    </row>
    <row r="908" spans="1:6" x14ac:dyDescent="0.25">
      <c r="A908">
        <v>2019</v>
      </c>
      <c r="B908" t="s">
        <v>62</v>
      </c>
      <c r="C908" t="s">
        <v>49</v>
      </c>
      <c r="D908" s="1">
        <v>2268</v>
      </c>
      <c r="E908" s="1">
        <v>37208</v>
      </c>
      <c r="F908" s="2">
        <v>23863</v>
      </c>
    </row>
    <row r="909" spans="1:6" x14ac:dyDescent="0.25">
      <c r="A909">
        <v>2019</v>
      </c>
      <c r="B909" t="s">
        <v>62</v>
      </c>
      <c r="C909" t="s">
        <v>50</v>
      </c>
      <c r="D909" s="1">
        <v>20743</v>
      </c>
      <c r="E909" s="1">
        <v>408354</v>
      </c>
      <c r="F909" s="2">
        <v>21582</v>
      </c>
    </row>
    <row r="910" spans="1:6" x14ac:dyDescent="0.25">
      <c r="A910">
        <v>2019</v>
      </c>
      <c r="B910" t="s">
        <v>62</v>
      </c>
      <c r="C910" t="s">
        <v>51</v>
      </c>
      <c r="D910" s="1">
        <v>20637</v>
      </c>
      <c r="E910" s="1">
        <v>341265</v>
      </c>
      <c r="F910" s="2">
        <v>26566</v>
      </c>
    </row>
    <row r="911" spans="1:6" x14ac:dyDescent="0.25">
      <c r="A911">
        <v>2019</v>
      </c>
      <c r="B911" t="s">
        <v>62</v>
      </c>
      <c r="C911" t="s">
        <v>52</v>
      </c>
      <c r="D911" s="1">
        <v>4658</v>
      </c>
      <c r="E911" s="1">
        <v>75027</v>
      </c>
      <c r="F911" s="2">
        <v>18256</v>
      </c>
    </row>
    <row r="912" spans="1:6" x14ac:dyDescent="0.25">
      <c r="A912">
        <v>2019</v>
      </c>
      <c r="B912" t="s">
        <v>62</v>
      </c>
      <c r="C912" t="s">
        <v>53</v>
      </c>
      <c r="D912" s="1">
        <v>17015</v>
      </c>
      <c r="E912" s="1">
        <v>285279</v>
      </c>
      <c r="F912" s="2">
        <v>18758</v>
      </c>
    </row>
    <row r="913" spans="1:6" x14ac:dyDescent="0.25">
      <c r="A913">
        <v>2019</v>
      </c>
      <c r="B913" t="s">
        <v>62</v>
      </c>
      <c r="C913" t="s">
        <v>54</v>
      </c>
      <c r="D913" s="1">
        <v>2398</v>
      </c>
      <c r="E913" s="1">
        <v>37041</v>
      </c>
      <c r="F913" s="2">
        <v>21994</v>
      </c>
    </row>
    <row r="914" spans="1:6" x14ac:dyDescent="0.25">
      <c r="A914">
        <v>2019</v>
      </c>
      <c r="B914" t="s">
        <v>63</v>
      </c>
      <c r="C914" t="s">
        <v>7</v>
      </c>
      <c r="D914" s="1">
        <v>10189</v>
      </c>
      <c r="E914" s="1">
        <v>46816</v>
      </c>
      <c r="F914" s="2">
        <v>38607</v>
      </c>
    </row>
    <row r="915" spans="1:6" x14ac:dyDescent="0.25">
      <c r="A915">
        <v>2019</v>
      </c>
      <c r="B915" t="s">
        <v>63</v>
      </c>
      <c r="C915" t="s">
        <v>8</v>
      </c>
      <c r="D915" s="1">
        <v>10674</v>
      </c>
      <c r="E915" s="1">
        <v>75782</v>
      </c>
      <c r="F915" s="2">
        <v>39965</v>
      </c>
    </row>
    <row r="916" spans="1:6" x14ac:dyDescent="0.25">
      <c r="A916">
        <v>2019</v>
      </c>
      <c r="B916" t="s">
        <v>63</v>
      </c>
      <c r="C916" t="s">
        <v>9</v>
      </c>
      <c r="D916" s="1">
        <v>5359</v>
      </c>
      <c r="E916" s="1">
        <v>25279</v>
      </c>
      <c r="F916" s="2">
        <v>36115</v>
      </c>
    </row>
    <row r="917" spans="1:6" x14ac:dyDescent="0.25">
      <c r="A917">
        <v>2019</v>
      </c>
      <c r="B917" t="s">
        <v>63</v>
      </c>
      <c r="C917" t="s">
        <v>10</v>
      </c>
      <c r="D917" s="1">
        <v>97442</v>
      </c>
      <c r="E917" s="1">
        <v>547972</v>
      </c>
      <c r="F917" s="2">
        <v>42293</v>
      </c>
    </row>
    <row r="918" spans="1:6" x14ac:dyDescent="0.25">
      <c r="A918">
        <v>2019</v>
      </c>
      <c r="B918" t="s">
        <v>63</v>
      </c>
      <c r="C918" t="s">
        <v>11</v>
      </c>
      <c r="D918" s="1">
        <v>17008</v>
      </c>
      <c r="E918" s="1">
        <v>84571</v>
      </c>
      <c r="F918" s="2">
        <v>42381</v>
      </c>
    </row>
    <row r="919" spans="1:6" x14ac:dyDescent="0.25">
      <c r="A919">
        <v>2019</v>
      </c>
      <c r="B919" t="s">
        <v>63</v>
      </c>
      <c r="C919" t="s">
        <v>12</v>
      </c>
      <c r="D919" s="1">
        <v>18146</v>
      </c>
      <c r="E919" s="1">
        <v>66497</v>
      </c>
      <c r="F919" s="2">
        <v>34861</v>
      </c>
    </row>
    <row r="920" spans="1:6" x14ac:dyDescent="0.25">
      <c r="A920">
        <v>2019</v>
      </c>
      <c r="B920" t="s">
        <v>63</v>
      </c>
      <c r="C920" t="s">
        <v>13</v>
      </c>
      <c r="D920" s="1">
        <v>2052</v>
      </c>
      <c r="E920" s="1">
        <v>12125</v>
      </c>
      <c r="F920" s="2">
        <v>35636</v>
      </c>
    </row>
    <row r="921" spans="1:6" x14ac:dyDescent="0.25">
      <c r="A921">
        <v>2019</v>
      </c>
      <c r="B921" t="s">
        <v>63</v>
      </c>
      <c r="C921" t="s">
        <v>14</v>
      </c>
      <c r="D921" s="1">
        <v>56765</v>
      </c>
      <c r="E921" s="1">
        <v>281975</v>
      </c>
      <c r="F921" s="2">
        <v>37969</v>
      </c>
    </row>
    <row r="922" spans="1:6" x14ac:dyDescent="0.25">
      <c r="A922">
        <v>2019</v>
      </c>
      <c r="B922" t="s">
        <v>63</v>
      </c>
      <c r="C922" t="s">
        <v>15</v>
      </c>
      <c r="D922" s="1">
        <v>18227</v>
      </c>
      <c r="E922" s="1">
        <v>111902</v>
      </c>
      <c r="F922" s="2">
        <v>37971</v>
      </c>
    </row>
    <row r="923" spans="1:6" x14ac:dyDescent="0.25">
      <c r="A923">
        <v>2019</v>
      </c>
      <c r="B923" t="s">
        <v>63</v>
      </c>
      <c r="C923" t="s">
        <v>16</v>
      </c>
      <c r="D923" s="1">
        <v>3845</v>
      </c>
      <c r="E923" s="1">
        <v>19414</v>
      </c>
      <c r="F923" s="2">
        <v>32615</v>
      </c>
    </row>
    <row r="924" spans="1:6" x14ac:dyDescent="0.25">
      <c r="A924">
        <v>2019</v>
      </c>
      <c r="B924" t="s">
        <v>63</v>
      </c>
      <c r="C924" t="s">
        <v>17</v>
      </c>
      <c r="D924" s="1">
        <v>39884</v>
      </c>
      <c r="E924" s="1">
        <v>209967</v>
      </c>
      <c r="F924" s="2">
        <v>43714</v>
      </c>
    </row>
    <row r="925" spans="1:6" x14ac:dyDescent="0.25">
      <c r="A925">
        <v>2019</v>
      </c>
      <c r="B925" t="s">
        <v>63</v>
      </c>
      <c r="C925" t="s">
        <v>18</v>
      </c>
      <c r="D925" s="1">
        <v>12916</v>
      </c>
      <c r="E925" s="1">
        <v>89273</v>
      </c>
      <c r="F925" s="2">
        <v>33759</v>
      </c>
    </row>
    <row r="926" spans="1:6" x14ac:dyDescent="0.25">
      <c r="A926">
        <v>2019</v>
      </c>
      <c r="B926" t="s">
        <v>63</v>
      </c>
      <c r="C926" t="s">
        <v>19</v>
      </c>
      <c r="D926" s="1">
        <v>8547</v>
      </c>
      <c r="E926" s="1">
        <v>42519</v>
      </c>
      <c r="F926" s="2">
        <v>36534</v>
      </c>
    </row>
    <row r="927" spans="1:6" x14ac:dyDescent="0.25">
      <c r="A927">
        <v>2019</v>
      </c>
      <c r="B927" t="s">
        <v>63</v>
      </c>
      <c r="C927" t="s">
        <v>20</v>
      </c>
      <c r="D927" s="1">
        <v>5938</v>
      </c>
      <c r="E927" s="1">
        <v>34833</v>
      </c>
      <c r="F927" s="2">
        <v>35624</v>
      </c>
    </row>
    <row r="928" spans="1:6" x14ac:dyDescent="0.25">
      <c r="A928">
        <v>2019</v>
      </c>
      <c r="B928" t="s">
        <v>63</v>
      </c>
      <c r="C928" t="s">
        <v>21</v>
      </c>
      <c r="D928" s="1">
        <v>10404</v>
      </c>
      <c r="E928" s="1">
        <v>46571</v>
      </c>
      <c r="F928" s="2">
        <v>34846</v>
      </c>
    </row>
    <row r="929" spans="1:6" x14ac:dyDescent="0.25">
      <c r="A929">
        <v>2019</v>
      </c>
      <c r="B929" t="s">
        <v>63</v>
      </c>
      <c r="C929" t="s">
        <v>22</v>
      </c>
      <c r="D929" s="1">
        <v>9280</v>
      </c>
      <c r="E929" s="1">
        <v>46391</v>
      </c>
      <c r="F929" s="2">
        <v>38963</v>
      </c>
    </row>
    <row r="930" spans="1:6" x14ac:dyDescent="0.25">
      <c r="A930">
        <v>2019</v>
      </c>
      <c r="B930" t="s">
        <v>63</v>
      </c>
      <c r="C930" t="s">
        <v>23</v>
      </c>
      <c r="D930" s="1">
        <v>3777</v>
      </c>
      <c r="E930" s="1">
        <v>17863</v>
      </c>
      <c r="F930" s="2">
        <v>35322</v>
      </c>
    </row>
    <row r="931" spans="1:6" x14ac:dyDescent="0.25">
      <c r="A931">
        <v>2019</v>
      </c>
      <c r="B931" t="s">
        <v>63</v>
      </c>
      <c r="C931" t="s">
        <v>24</v>
      </c>
      <c r="D931" s="1">
        <v>19358</v>
      </c>
      <c r="E931" s="1">
        <v>91545</v>
      </c>
      <c r="F931" s="2">
        <v>44150</v>
      </c>
    </row>
    <row r="932" spans="1:6" x14ac:dyDescent="0.25">
      <c r="A932">
        <v>2019</v>
      </c>
      <c r="B932" t="s">
        <v>63</v>
      </c>
      <c r="C932" t="s">
        <v>25</v>
      </c>
      <c r="D932" s="1">
        <v>22046</v>
      </c>
      <c r="E932" s="1">
        <v>121404</v>
      </c>
      <c r="F932" s="2">
        <v>40421</v>
      </c>
    </row>
    <row r="933" spans="1:6" x14ac:dyDescent="0.25">
      <c r="A933">
        <v>2019</v>
      </c>
      <c r="B933" t="s">
        <v>63</v>
      </c>
      <c r="C933" t="s">
        <v>26</v>
      </c>
      <c r="D933" s="1">
        <v>32480</v>
      </c>
      <c r="E933" s="1">
        <v>140352</v>
      </c>
      <c r="F933" s="2">
        <v>34330</v>
      </c>
    </row>
    <row r="934" spans="1:6" x14ac:dyDescent="0.25">
      <c r="A934">
        <v>2019</v>
      </c>
      <c r="B934" t="s">
        <v>63</v>
      </c>
      <c r="C934" t="s">
        <v>27</v>
      </c>
      <c r="D934" s="1">
        <v>17266</v>
      </c>
      <c r="E934" s="1">
        <v>91238</v>
      </c>
      <c r="F934" s="2">
        <v>35478</v>
      </c>
    </row>
    <row r="935" spans="1:6" x14ac:dyDescent="0.25">
      <c r="A935">
        <v>2019</v>
      </c>
      <c r="B935" t="s">
        <v>63</v>
      </c>
      <c r="C935" t="s">
        <v>28</v>
      </c>
      <c r="D935" s="1">
        <v>4589</v>
      </c>
      <c r="E935" s="1">
        <v>21043</v>
      </c>
      <c r="F935" s="2">
        <v>36243</v>
      </c>
    </row>
    <row r="936" spans="1:6" x14ac:dyDescent="0.25">
      <c r="A936">
        <v>2019</v>
      </c>
      <c r="B936" t="s">
        <v>63</v>
      </c>
      <c r="C936" t="s">
        <v>29</v>
      </c>
      <c r="D936" s="1">
        <v>13240</v>
      </c>
      <c r="E936" s="1">
        <v>75829</v>
      </c>
      <c r="F936" s="2">
        <v>35224</v>
      </c>
    </row>
    <row r="937" spans="1:6" x14ac:dyDescent="0.25">
      <c r="A937">
        <v>2019</v>
      </c>
      <c r="B937" t="s">
        <v>63</v>
      </c>
      <c r="C937" t="s">
        <v>30</v>
      </c>
      <c r="D937" s="1">
        <v>4153</v>
      </c>
      <c r="E937" s="1">
        <v>18442</v>
      </c>
      <c r="F937" s="2">
        <v>31791</v>
      </c>
    </row>
    <row r="938" spans="1:6" x14ac:dyDescent="0.25">
      <c r="A938">
        <v>2019</v>
      </c>
      <c r="B938" t="s">
        <v>63</v>
      </c>
      <c r="C938" t="s">
        <v>31</v>
      </c>
      <c r="D938" s="1">
        <v>4572</v>
      </c>
      <c r="E938" s="1">
        <v>25509</v>
      </c>
      <c r="F938" s="2">
        <v>33587</v>
      </c>
    </row>
    <row r="939" spans="1:6" x14ac:dyDescent="0.25">
      <c r="A939">
        <v>2019</v>
      </c>
      <c r="B939" t="s">
        <v>63</v>
      </c>
      <c r="C939" t="s">
        <v>32</v>
      </c>
      <c r="D939" s="1">
        <v>5140</v>
      </c>
      <c r="E939" s="1">
        <v>35449</v>
      </c>
      <c r="F939" s="2">
        <v>38479</v>
      </c>
    </row>
    <row r="940" spans="1:6" x14ac:dyDescent="0.25">
      <c r="A940">
        <v>2019</v>
      </c>
      <c r="B940" t="s">
        <v>63</v>
      </c>
      <c r="C940" t="s">
        <v>33</v>
      </c>
      <c r="D940" s="1">
        <v>4011</v>
      </c>
      <c r="E940" s="1">
        <v>21600</v>
      </c>
      <c r="F940" s="2">
        <v>39236</v>
      </c>
    </row>
    <row r="941" spans="1:6" x14ac:dyDescent="0.25">
      <c r="A941">
        <v>2019</v>
      </c>
      <c r="B941" t="s">
        <v>63</v>
      </c>
      <c r="C941" t="s">
        <v>34</v>
      </c>
      <c r="D941" s="1">
        <v>24469</v>
      </c>
      <c r="E941" s="1">
        <v>138255</v>
      </c>
      <c r="F941" s="2">
        <v>37373</v>
      </c>
    </row>
    <row r="942" spans="1:6" x14ac:dyDescent="0.25">
      <c r="A942">
        <v>2019</v>
      </c>
      <c r="B942" t="s">
        <v>63</v>
      </c>
      <c r="C942" t="s">
        <v>35</v>
      </c>
      <c r="D942" s="1">
        <v>4216</v>
      </c>
      <c r="E942" s="1">
        <v>21214</v>
      </c>
      <c r="F942" s="2">
        <v>35417</v>
      </c>
    </row>
    <row r="943" spans="1:6" x14ac:dyDescent="0.25">
      <c r="A943">
        <v>2019</v>
      </c>
      <c r="B943" t="s">
        <v>63</v>
      </c>
      <c r="C943" t="s">
        <v>36</v>
      </c>
      <c r="D943" s="1">
        <v>72430</v>
      </c>
      <c r="E943" s="1">
        <v>371218</v>
      </c>
      <c r="F943" s="2">
        <v>43410</v>
      </c>
    </row>
    <row r="944" spans="1:6" x14ac:dyDescent="0.25">
      <c r="A944">
        <v>2019</v>
      </c>
      <c r="B944" t="s">
        <v>63</v>
      </c>
      <c r="C944" t="s">
        <v>37</v>
      </c>
      <c r="D944" s="1">
        <v>24457</v>
      </c>
      <c r="E944" s="1">
        <v>115119</v>
      </c>
      <c r="F944" s="2">
        <v>36624</v>
      </c>
    </row>
    <row r="945" spans="1:6" x14ac:dyDescent="0.25">
      <c r="A945">
        <v>2019</v>
      </c>
      <c r="B945" t="s">
        <v>63</v>
      </c>
      <c r="C945" t="s">
        <v>38</v>
      </c>
      <c r="D945" s="1">
        <v>2047</v>
      </c>
      <c r="E945" s="1">
        <v>11337</v>
      </c>
      <c r="F945" s="2">
        <v>38696</v>
      </c>
    </row>
    <row r="946" spans="1:6" x14ac:dyDescent="0.25">
      <c r="A946">
        <v>2019</v>
      </c>
      <c r="B946" t="s">
        <v>63</v>
      </c>
      <c r="C946" t="s">
        <v>39</v>
      </c>
      <c r="D946" s="1">
        <v>23639</v>
      </c>
      <c r="E946" s="1">
        <v>157001</v>
      </c>
      <c r="F946" s="2">
        <v>35006</v>
      </c>
    </row>
    <row r="947" spans="1:6" x14ac:dyDescent="0.25">
      <c r="A947">
        <v>2019</v>
      </c>
      <c r="B947" t="s">
        <v>63</v>
      </c>
      <c r="C947" t="s">
        <v>40</v>
      </c>
      <c r="D947" s="1">
        <v>6589</v>
      </c>
      <c r="E947" s="1">
        <v>36706</v>
      </c>
      <c r="F947" s="2">
        <v>36151</v>
      </c>
    </row>
    <row r="948" spans="1:6" x14ac:dyDescent="0.25">
      <c r="A948">
        <v>2019</v>
      </c>
      <c r="B948" t="s">
        <v>63</v>
      </c>
      <c r="C948" t="s">
        <v>41</v>
      </c>
      <c r="D948" s="1">
        <v>25468</v>
      </c>
      <c r="E948" s="1">
        <v>78423</v>
      </c>
      <c r="F948" s="2">
        <v>35467</v>
      </c>
    </row>
    <row r="949" spans="1:6" x14ac:dyDescent="0.25">
      <c r="A949">
        <v>2019</v>
      </c>
      <c r="B949" t="s">
        <v>63</v>
      </c>
      <c r="C949" t="s">
        <v>42</v>
      </c>
      <c r="D949" s="1">
        <v>33082</v>
      </c>
      <c r="E949" s="1">
        <v>202171</v>
      </c>
      <c r="F949" s="2">
        <v>35131</v>
      </c>
    </row>
    <row r="950" spans="1:6" x14ac:dyDescent="0.25">
      <c r="A950">
        <v>2019</v>
      </c>
      <c r="B950" t="s">
        <v>63</v>
      </c>
      <c r="C950" t="s">
        <v>43</v>
      </c>
      <c r="D950" s="1">
        <v>3537</v>
      </c>
      <c r="E950" s="1">
        <v>18157</v>
      </c>
      <c r="F950" s="2">
        <v>34466</v>
      </c>
    </row>
    <row r="951" spans="1:6" x14ac:dyDescent="0.25">
      <c r="A951">
        <v>2019</v>
      </c>
      <c r="B951" t="s">
        <v>63</v>
      </c>
      <c r="C951" t="s">
        <v>44</v>
      </c>
      <c r="D951" s="1">
        <v>12142</v>
      </c>
      <c r="E951" s="1">
        <v>54906</v>
      </c>
      <c r="F951" s="2">
        <v>34386</v>
      </c>
    </row>
    <row r="952" spans="1:6" x14ac:dyDescent="0.25">
      <c r="A952">
        <v>2019</v>
      </c>
      <c r="B952" t="s">
        <v>63</v>
      </c>
      <c r="C952" t="s">
        <v>45</v>
      </c>
      <c r="D952" s="1">
        <v>2223</v>
      </c>
      <c r="E952" s="1">
        <v>11326</v>
      </c>
      <c r="F952" s="2">
        <v>34233</v>
      </c>
    </row>
    <row r="953" spans="1:6" x14ac:dyDescent="0.25">
      <c r="A953">
        <v>2019</v>
      </c>
      <c r="B953" t="s">
        <v>63</v>
      </c>
      <c r="C953" t="s">
        <v>46</v>
      </c>
      <c r="D953" s="1">
        <v>15931</v>
      </c>
      <c r="E953" s="1">
        <v>80484</v>
      </c>
      <c r="F953" s="2">
        <v>36227</v>
      </c>
    </row>
    <row r="954" spans="1:6" x14ac:dyDescent="0.25">
      <c r="A954">
        <v>2019</v>
      </c>
      <c r="B954" t="s">
        <v>63</v>
      </c>
      <c r="C954" t="s">
        <v>47</v>
      </c>
      <c r="D954" s="1">
        <v>57504</v>
      </c>
      <c r="E954" s="1">
        <v>343287</v>
      </c>
      <c r="F954" s="2">
        <v>41110</v>
      </c>
    </row>
    <row r="955" spans="1:6" x14ac:dyDescent="0.25">
      <c r="A955">
        <v>2019</v>
      </c>
      <c r="B955" t="s">
        <v>63</v>
      </c>
      <c r="C955" t="s">
        <v>48</v>
      </c>
      <c r="D955" s="1">
        <v>6492</v>
      </c>
      <c r="E955" s="1">
        <v>37200</v>
      </c>
      <c r="F955" s="2">
        <v>37389</v>
      </c>
    </row>
    <row r="956" spans="1:6" x14ac:dyDescent="0.25">
      <c r="A956">
        <v>2019</v>
      </c>
      <c r="B956" t="s">
        <v>63</v>
      </c>
      <c r="C956" t="s">
        <v>49</v>
      </c>
      <c r="D956" s="1">
        <v>1990</v>
      </c>
      <c r="E956" s="1">
        <v>8772</v>
      </c>
      <c r="F956" s="2">
        <v>37394</v>
      </c>
    </row>
    <row r="957" spans="1:6" x14ac:dyDescent="0.25">
      <c r="A957">
        <v>2019</v>
      </c>
      <c r="B957" t="s">
        <v>63</v>
      </c>
      <c r="C957" t="s">
        <v>50</v>
      </c>
      <c r="D957" s="1">
        <v>29777</v>
      </c>
      <c r="E957" s="1">
        <v>140456</v>
      </c>
      <c r="F957" s="2">
        <v>45136</v>
      </c>
    </row>
    <row r="958" spans="1:6" x14ac:dyDescent="0.25">
      <c r="A958">
        <v>2019</v>
      </c>
      <c r="B958" t="s">
        <v>63</v>
      </c>
      <c r="C958" t="s">
        <v>51</v>
      </c>
      <c r="D958" s="1">
        <v>19915</v>
      </c>
      <c r="E958" s="1">
        <v>102632</v>
      </c>
      <c r="F958" s="2">
        <v>42585</v>
      </c>
    </row>
    <row r="959" spans="1:6" x14ac:dyDescent="0.25">
      <c r="A959">
        <v>2019</v>
      </c>
      <c r="B959" t="s">
        <v>63</v>
      </c>
      <c r="C959" t="s">
        <v>52</v>
      </c>
      <c r="D959" s="1">
        <v>5797</v>
      </c>
      <c r="E959" s="1">
        <v>20164</v>
      </c>
      <c r="F959" s="2">
        <v>32080</v>
      </c>
    </row>
    <row r="960" spans="1:6" x14ac:dyDescent="0.25">
      <c r="A960">
        <v>2019</v>
      </c>
      <c r="B960" t="s">
        <v>63</v>
      </c>
      <c r="C960" t="s">
        <v>53</v>
      </c>
      <c r="D960" s="1">
        <v>13757</v>
      </c>
      <c r="E960" s="1">
        <v>84267</v>
      </c>
      <c r="F960" s="2">
        <v>31908</v>
      </c>
    </row>
    <row r="961" spans="1:6" x14ac:dyDescent="0.25">
      <c r="A961">
        <v>2019</v>
      </c>
      <c r="B961" t="s">
        <v>63</v>
      </c>
      <c r="C961" t="s">
        <v>54</v>
      </c>
      <c r="D961" s="1">
        <v>1655</v>
      </c>
      <c r="E961" s="1">
        <v>7188</v>
      </c>
      <c r="F961" s="2">
        <v>39255</v>
      </c>
    </row>
    <row r="962" spans="1:6" x14ac:dyDescent="0.25">
      <c r="A962">
        <v>2018</v>
      </c>
      <c r="B962" t="s">
        <v>6</v>
      </c>
      <c r="C962" t="s">
        <v>7</v>
      </c>
      <c r="D962" s="1">
        <v>1843</v>
      </c>
      <c r="E962" s="1">
        <v>18397</v>
      </c>
      <c r="F962" s="2">
        <v>56388</v>
      </c>
    </row>
    <row r="963" spans="1:6" x14ac:dyDescent="0.25">
      <c r="A963">
        <v>2018</v>
      </c>
      <c r="B963" t="s">
        <v>6</v>
      </c>
      <c r="C963" t="s">
        <v>8</v>
      </c>
      <c r="D963" s="1">
        <v>1328</v>
      </c>
      <c r="E963" s="1">
        <v>38653</v>
      </c>
      <c r="F963" s="2">
        <v>50854</v>
      </c>
    </row>
    <row r="964" spans="1:6" x14ac:dyDescent="0.25">
      <c r="A964">
        <v>2018</v>
      </c>
      <c r="B964" t="s">
        <v>6</v>
      </c>
      <c r="C964" t="s">
        <v>9</v>
      </c>
      <c r="D964" s="1">
        <v>2525</v>
      </c>
      <c r="E964" s="1">
        <v>16334</v>
      </c>
      <c r="F964" s="2">
        <v>47616</v>
      </c>
    </row>
    <row r="965" spans="1:6" x14ac:dyDescent="0.25">
      <c r="A965">
        <v>2018</v>
      </c>
      <c r="B965" t="s">
        <v>6</v>
      </c>
      <c r="C965" t="s">
        <v>10</v>
      </c>
      <c r="D965" s="1">
        <v>17605</v>
      </c>
      <c r="E965" s="1">
        <v>443542</v>
      </c>
      <c r="F965" s="2">
        <v>38595</v>
      </c>
    </row>
    <row r="966" spans="1:6" x14ac:dyDescent="0.25">
      <c r="A966">
        <v>2018</v>
      </c>
      <c r="B966" t="s">
        <v>6</v>
      </c>
      <c r="C966" t="s">
        <v>11</v>
      </c>
      <c r="D966" s="1">
        <v>3256</v>
      </c>
      <c r="E966" s="1">
        <v>46357</v>
      </c>
      <c r="F966" s="2">
        <v>88489</v>
      </c>
    </row>
    <row r="967" spans="1:6" x14ac:dyDescent="0.25">
      <c r="A967">
        <v>2018</v>
      </c>
      <c r="B967" t="s">
        <v>6</v>
      </c>
      <c r="C967" t="s">
        <v>12</v>
      </c>
      <c r="D967">
        <v>441</v>
      </c>
      <c r="E967" s="1">
        <v>5272</v>
      </c>
      <c r="F967" s="2">
        <v>40054</v>
      </c>
    </row>
    <row r="968" spans="1:6" x14ac:dyDescent="0.25">
      <c r="A968">
        <v>2018</v>
      </c>
      <c r="B968" t="s">
        <v>6</v>
      </c>
      <c r="C968" t="s">
        <v>13</v>
      </c>
      <c r="D968">
        <v>177</v>
      </c>
      <c r="E968" s="1">
        <v>1535</v>
      </c>
      <c r="F968" s="2">
        <v>39987</v>
      </c>
    </row>
    <row r="969" spans="1:6" x14ac:dyDescent="0.25">
      <c r="A969">
        <v>2018</v>
      </c>
      <c r="B969" t="s">
        <v>6</v>
      </c>
      <c r="C969" t="s">
        <v>14</v>
      </c>
      <c r="D969" s="1">
        <v>5289</v>
      </c>
      <c r="E969" s="1">
        <v>72507</v>
      </c>
      <c r="F969" s="2">
        <v>34681</v>
      </c>
    </row>
    <row r="970" spans="1:6" x14ac:dyDescent="0.25">
      <c r="A970">
        <v>2018</v>
      </c>
      <c r="B970" t="s">
        <v>6</v>
      </c>
      <c r="C970" t="s">
        <v>15</v>
      </c>
      <c r="D970" s="1">
        <v>2630</v>
      </c>
      <c r="E970" s="1">
        <v>29395</v>
      </c>
      <c r="F970" s="2">
        <v>42010</v>
      </c>
    </row>
    <row r="971" spans="1:6" x14ac:dyDescent="0.25">
      <c r="A971">
        <v>2018</v>
      </c>
      <c r="B971" t="s">
        <v>6</v>
      </c>
      <c r="C971" t="s">
        <v>16</v>
      </c>
      <c r="D971" s="1">
        <v>2500</v>
      </c>
      <c r="E971" s="1">
        <v>26636</v>
      </c>
      <c r="F971" s="2">
        <v>39998</v>
      </c>
    </row>
    <row r="972" spans="1:6" x14ac:dyDescent="0.25">
      <c r="A972">
        <v>2018</v>
      </c>
      <c r="B972" t="s">
        <v>6</v>
      </c>
      <c r="C972" t="s">
        <v>17</v>
      </c>
      <c r="D972" s="1">
        <v>2785</v>
      </c>
      <c r="E972" s="1">
        <v>26452</v>
      </c>
      <c r="F972" s="2">
        <v>50101</v>
      </c>
    </row>
    <row r="973" spans="1:6" x14ac:dyDescent="0.25">
      <c r="A973">
        <v>2018</v>
      </c>
      <c r="B973" t="s">
        <v>6</v>
      </c>
      <c r="C973" t="s">
        <v>18</v>
      </c>
      <c r="D973" s="1">
        <v>2217</v>
      </c>
      <c r="E973" s="1">
        <v>21236</v>
      </c>
      <c r="F973" s="2">
        <v>48605</v>
      </c>
    </row>
    <row r="974" spans="1:6" x14ac:dyDescent="0.25">
      <c r="A974">
        <v>2018</v>
      </c>
      <c r="B974" t="s">
        <v>6</v>
      </c>
      <c r="C974" t="s">
        <v>19</v>
      </c>
      <c r="D974" s="1">
        <v>2830</v>
      </c>
      <c r="E974" s="1">
        <v>23077</v>
      </c>
      <c r="F974" s="2">
        <v>42989</v>
      </c>
    </row>
    <row r="975" spans="1:6" x14ac:dyDescent="0.25">
      <c r="A975">
        <v>2018</v>
      </c>
      <c r="B975" t="s">
        <v>6</v>
      </c>
      <c r="C975" t="s">
        <v>20</v>
      </c>
      <c r="D975" s="1">
        <v>2658</v>
      </c>
      <c r="E975" s="1">
        <v>19284</v>
      </c>
      <c r="F975" s="2">
        <v>47004</v>
      </c>
    </row>
    <row r="976" spans="1:6" x14ac:dyDescent="0.25">
      <c r="A976">
        <v>2018</v>
      </c>
      <c r="B976" t="s">
        <v>6</v>
      </c>
      <c r="C976" t="s">
        <v>21</v>
      </c>
      <c r="D976" s="1">
        <v>1559</v>
      </c>
      <c r="E976" s="1">
        <v>18569</v>
      </c>
      <c r="F976" s="2">
        <v>56223</v>
      </c>
    </row>
    <row r="977" spans="1:6" x14ac:dyDescent="0.25">
      <c r="A977">
        <v>2018</v>
      </c>
      <c r="B977" t="s">
        <v>6</v>
      </c>
      <c r="C977" t="s">
        <v>22</v>
      </c>
      <c r="D977" s="1">
        <v>3089</v>
      </c>
      <c r="E977" s="1">
        <v>43598</v>
      </c>
      <c r="F977" s="2">
        <v>84277</v>
      </c>
    </row>
    <row r="978" spans="1:6" x14ac:dyDescent="0.25">
      <c r="A978">
        <v>2018</v>
      </c>
      <c r="B978" t="s">
        <v>6</v>
      </c>
      <c r="C978" t="s">
        <v>23</v>
      </c>
      <c r="D978" s="1">
        <v>1372</v>
      </c>
      <c r="E978" s="1">
        <v>7143</v>
      </c>
      <c r="F978" s="2">
        <v>41187</v>
      </c>
    </row>
    <row r="979" spans="1:6" x14ac:dyDescent="0.25">
      <c r="A979">
        <v>2018</v>
      </c>
      <c r="B979" t="s">
        <v>6</v>
      </c>
      <c r="C979" t="s">
        <v>24</v>
      </c>
      <c r="D979">
        <v>723</v>
      </c>
      <c r="E979" s="1">
        <v>6447</v>
      </c>
      <c r="F979" s="2">
        <v>43100</v>
      </c>
    </row>
    <row r="980" spans="1:6" x14ac:dyDescent="0.25">
      <c r="A980">
        <v>2018</v>
      </c>
      <c r="B980" t="s">
        <v>6</v>
      </c>
      <c r="C980" t="s">
        <v>25</v>
      </c>
      <c r="D980">
        <v>985</v>
      </c>
      <c r="E980" s="1">
        <v>9626</v>
      </c>
      <c r="F980" s="2">
        <v>61244</v>
      </c>
    </row>
    <row r="981" spans="1:6" x14ac:dyDescent="0.25">
      <c r="A981">
        <v>2018</v>
      </c>
      <c r="B981" t="s">
        <v>6</v>
      </c>
      <c r="C981" t="s">
        <v>26</v>
      </c>
      <c r="D981" s="1">
        <v>3282</v>
      </c>
      <c r="E981" s="1">
        <v>35874</v>
      </c>
      <c r="F981" s="2">
        <v>40516</v>
      </c>
    </row>
    <row r="982" spans="1:6" x14ac:dyDescent="0.25">
      <c r="A982">
        <v>2018</v>
      </c>
      <c r="B982" t="s">
        <v>6</v>
      </c>
      <c r="C982" t="s">
        <v>27</v>
      </c>
      <c r="D982" s="1">
        <v>3071</v>
      </c>
      <c r="E982" s="1">
        <v>27642</v>
      </c>
      <c r="F982" s="2">
        <v>50521</v>
      </c>
    </row>
    <row r="983" spans="1:6" x14ac:dyDescent="0.25">
      <c r="A983">
        <v>2018</v>
      </c>
      <c r="B983" t="s">
        <v>6</v>
      </c>
      <c r="C983" t="s">
        <v>28</v>
      </c>
      <c r="D983" s="1">
        <v>2153</v>
      </c>
      <c r="E983" s="1">
        <v>16234</v>
      </c>
      <c r="F983" s="2">
        <v>47028</v>
      </c>
    </row>
    <row r="984" spans="1:6" x14ac:dyDescent="0.25">
      <c r="A984">
        <v>2018</v>
      </c>
      <c r="B984" t="s">
        <v>6</v>
      </c>
      <c r="C984" t="s">
        <v>29</v>
      </c>
      <c r="D984" s="1">
        <v>1935</v>
      </c>
      <c r="E984" s="1">
        <v>16642</v>
      </c>
      <c r="F984" s="2">
        <v>43331</v>
      </c>
    </row>
    <row r="985" spans="1:6" x14ac:dyDescent="0.25">
      <c r="A985">
        <v>2018</v>
      </c>
      <c r="B985" t="s">
        <v>6</v>
      </c>
      <c r="C985" t="s">
        <v>30</v>
      </c>
      <c r="D985" s="1">
        <v>1771</v>
      </c>
      <c r="E985" s="1">
        <v>12503</v>
      </c>
      <c r="F985" s="2">
        <v>67090</v>
      </c>
    </row>
    <row r="986" spans="1:6" x14ac:dyDescent="0.25">
      <c r="A986">
        <v>2018</v>
      </c>
      <c r="B986" t="s">
        <v>6</v>
      </c>
      <c r="C986" t="s">
        <v>31</v>
      </c>
      <c r="D986" s="1">
        <v>2378</v>
      </c>
      <c r="E986" s="1">
        <v>15823</v>
      </c>
      <c r="F986" s="2">
        <v>41084</v>
      </c>
    </row>
    <row r="987" spans="1:6" x14ac:dyDescent="0.25">
      <c r="A987">
        <v>2018</v>
      </c>
      <c r="B987" t="s">
        <v>6</v>
      </c>
      <c r="C987" t="s">
        <v>32</v>
      </c>
      <c r="D987">
        <v>641</v>
      </c>
      <c r="E987" s="1">
        <v>19336</v>
      </c>
      <c r="F987" s="2">
        <v>82872</v>
      </c>
    </row>
    <row r="988" spans="1:6" x14ac:dyDescent="0.25">
      <c r="A988">
        <v>2018</v>
      </c>
      <c r="B988" t="s">
        <v>6</v>
      </c>
      <c r="C988" t="s">
        <v>33</v>
      </c>
      <c r="D988">
        <v>344</v>
      </c>
      <c r="E988" s="1">
        <v>2619</v>
      </c>
      <c r="F988" s="2">
        <v>42081</v>
      </c>
    </row>
    <row r="989" spans="1:6" x14ac:dyDescent="0.25">
      <c r="A989">
        <v>2018</v>
      </c>
      <c r="B989" t="s">
        <v>6</v>
      </c>
      <c r="C989" t="s">
        <v>34</v>
      </c>
      <c r="D989" s="1">
        <v>1003</v>
      </c>
      <c r="E989" s="1">
        <v>12165</v>
      </c>
      <c r="F989" s="2">
        <v>39981</v>
      </c>
    </row>
    <row r="990" spans="1:6" x14ac:dyDescent="0.25">
      <c r="A990">
        <v>2018</v>
      </c>
      <c r="B990" t="s">
        <v>6</v>
      </c>
      <c r="C990" t="s">
        <v>35</v>
      </c>
      <c r="D990" s="1">
        <v>2007</v>
      </c>
      <c r="E990" s="1">
        <v>35856</v>
      </c>
      <c r="F990" s="2">
        <v>64393</v>
      </c>
    </row>
    <row r="991" spans="1:6" x14ac:dyDescent="0.25">
      <c r="A991">
        <v>2018</v>
      </c>
      <c r="B991" t="s">
        <v>6</v>
      </c>
      <c r="C991" t="s">
        <v>36</v>
      </c>
      <c r="D991" s="1">
        <v>3062</v>
      </c>
      <c r="E991" s="1">
        <v>31787</v>
      </c>
      <c r="F991" s="2">
        <v>41230</v>
      </c>
    </row>
    <row r="992" spans="1:6" x14ac:dyDescent="0.25">
      <c r="A992">
        <v>2018</v>
      </c>
      <c r="B992" t="s">
        <v>6</v>
      </c>
      <c r="C992" t="s">
        <v>37</v>
      </c>
      <c r="D992" s="1">
        <v>3330</v>
      </c>
      <c r="E992" s="1">
        <v>30208</v>
      </c>
      <c r="F992" s="2">
        <v>39062</v>
      </c>
    </row>
    <row r="993" spans="1:6" x14ac:dyDescent="0.25">
      <c r="A993">
        <v>2018</v>
      </c>
      <c r="B993" t="s">
        <v>6</v>
      </c>
      <c r="C993" t="s">
        <v>38</v>
      </c>
      <c r="D993" s="1">
        <v>1766</v>
      </c>
      <c r="E993" s="1">
        <v>25422</v>
      </c>
      <c r="F993" s="2">
        <v>95073</v>
      </c>
    </row>
    <row r="994" spans="1:6" x14ac:dyDescent="0.25">
      <c r="A994">
        <v>2018</v>
      </c>
      <c r="B994" t="s">
        <v>6</v>
      </c>
      <c r="C994" t="s">
        <v>39</v>
      </c>
      <c r="D994" s="1">
        <v>2470</v>
      </c>
      <c r="E994" s="1">
        <v>28520</v>
      </c>
      <c r="F994" s="2">
        <v>51145</v>
      </c>
    </row>
    <row r="995" spans="1:6" x14ac:dyDescent="0.25">
      <c r="A995">
        <v>2018</v>
      </c>
      <c r="B995" t="s">
        <v>6</v>
      </c>
      <c r="C995" t="s">
        <v>40</v>
      </c>
      <c r="D995" s="1">
        <v>4348</v>
      </c>
      <c r="E995" s="1">
        <v>64020</v>
      </c>
      <c r="F995" s="2">
        <v>91135</v>
      </c>
    </row>
    <row r="996" spans="1:6" x14ac:dyDescent="0.25">
      <c r="A996">
        <v>2018</v>
      </c>
      <c r="B996" t="s">
        <v>6</v>
      </c>
      <c r="C996" t="s">
        <v>41</v>
      </c>
      <c r="D996" s="1">
        <v>4560</v>
      </c>
      <c r="E996" s="1">
        <v>53530</v>
      </c>
      <c r="F996" s="2">
        <v>37495</v>
      </c>
    </row>
    <row r="997" spans="1:6" x14ac:dyDescent="0.25">
      <c r="A997">
        <v>2018</v>
      </c>
      <c r="B997" t="s">
        <v>6</v>
      </c>
      <c r="C997" t="s">
        <v>42</v>
      </c>
      <c r="D997" s="1">
        <v>3585</v>
      </c>
      <c r="E997" s="1">
        <v>52523</v>
      </c>
      <c r="F997" s="2">
        <v>62951</v>
      </c>
    </row>
    <row r="998" spans="1:6" x14ac:dyDescent="0.25">
      <c r="A998">
        <v>2018</v>
      </c>
      <c r="B998" t="s">
        <v>6</v>
      </c>
      <c r="C998" t="s">
        <v>43</v>
      </c>
      <c r="D998">
        <v>194</v>
      </c>
      <c r="E998" s="1">
        <v>1056</v>
      </c>
      <c r="F998" s="2">
        <v>39071</v>
      </c>
    </row>
    <row r="999" spans="1:6" x14ac:dyDescent="0.25">
      <c r="A999">
        <v>2018</v>
      </c>
      <c r="B999" t="s">
        <v>6</v>
      </c>
      <c r="C999" t="s">
        <v>44</v>
      </c>
      <c r="D999" s="1">
        <v>1286</v>
      </c>
      <c r="E999" s="1">
        <v>12662</v>
      </c>
      <c r="F999" s="2">
        <v>40536</v>
      </c>
    </row>
    <row r="1000" spans="1:6" x14ac:dyDescent="0.25">
      <c r="A1000">
        <v>2018</v>
      </c>
      <c r="B1000" t="s">
        <v>6</v>
      </c>
      <c r="C1000" t="s">
        <v>45</v>
      </c>
      <c r="D1000" s="1">
        <v>1047</v>
      </c>
      <c r="E1000" s="1">
        <v>6831</v>
      </c>
      <c r="F1000" s="2">
        <v>42904</v>
      </c>
    </row>
    <row r="1001" spans="1:6" x14ac:dyDescent="0.25">
      <c r="A1001">
        <v>2018</v>
      </c>
      <c r="B1001" t="s">
        <v>6</v>
      </c>
      <c r="C1001" t="s">
        <v>46</v>
      </c>
      <c r="D1001" s="1">
        <v>1099</v>
      </c>
      <c r="E1001" s="1">
        <v>11051</v>
      </c>
      <c r="F1001" s="2">
        <v>46634</v>
      </c>
    </row>
    <row r="1002" spans="1:6" x14ac:dyDescent="0.25">
      <c r="A1002">
        <v>2018</v>
      </c>
      <c r="B1002" t="s">
        <v>6</v>
      </c>
      <c r="C1002" t="s">
        <v>47</v>
      </c>
      <c r="D1002" s="1">
        <v>19761</v>
      </c>
      <c r="E1002" s="1">
        <v>304275</v>
      </c>
      <c r="F1002" s="2">
        <v>109449</v>
      </c>
    </row>
    <row r="1003" spans="1:6" x14ac:dyDescent="0.25">
      <c r="A1003">
        <v>2018</v>
      </c>
      <c r="B1003" t="s">
        <v>6</v>
      </c>
      <c r="C1003" t="s">
        <v>48</v>
      </c>
      <c r="D1003" s="1">
        <v>1002</v>
      </c>
      <c r="E1003" s="1">
        <v>15159</v>
      </c>
      <c r="F1003" s="2">
        <v>61171</v>
      </c>
    </row>
    <row r="1004" spans="1:6" x14ac:dyDescent="0.25">
      <c r="A1004">
        <v>2018</v>
      </c>
      <c r="B1004" t="s">
        <v>6</v>
      </c>
      <c r="C1004" t="s">
        <v>49</v>
      </c>
      <c r="D1004">
        <v>548</v>
      </c>
      <c r="E1004" s="1">
        <v>3930</v>
      </c>
      <c r="F1004" s="2">
        <v>38605</v>
      </c>
    </row>
    <row r="1005" spans="1:6" x14ac:dyDescent="0.25">
      <c r="A1005">
        <v>2018</v>
      </c>
      <c r="B1005" t="s">
        <v>6</v>
      </c>
      <c r="C1005" t="s">
        <v>50</v>
      </c>
      <c r="D1005" s="1">
        <v>2101</v>
      </c>
      <c r="E1005" s="1">
        <v>19281</v>
      </c>
      <c r="F1005" s="2">
        <v>47043</v>
      </c>
    </row>
    <row r="1006" spans="1:6" x14ac:dyDescent="0.25">
      <c r="A1006">
        <v>2018</v>
      </c>
      <c r="B1006" t="s">
        <v>6</v>
      </c>
      <c r="C1006" t="s">
        <v>51</v>
      </c>
      <c r="D1006" s="1">
        <v>7317</v>
      </c>
      <c r="E1006" s="1">
        <v>109210</v>
      </c>
      <c r="F1006" s="2">
        <v>33346</v>
      </c>
    </row>
    <row r="1007" spans="1:6" x14ac:dyDescent="0.25">
      <c r="A1007">
        <v>2018</v>
      </c>
      <c r="B1007" t="s">
        <v>6</v>
      </c>
      <c r="C1007" t="s">
        <v>52</v>
      </c>
      <c r="D1007" s="1">
        <v>1199</v>
      </c>
      <c r="E1007" s="1">
        <v>23481</v>
      </c>
      <c r="F1007" s="2">
        <v>80012</v>
      </c>
    </row>
    <row r="1008" spans="1:6" x14ac:dyDescent="0.25">
      <c r="A1008">
        <v>2018</v>
      </c>
      <c r="B1008" t="s">
        <v>6</v>
      </c>
      <c r="C1008" t="s">
        <v>53</v>
      </c>
      <c r="D1008" s="1">
        <v>2926</v>
      </c>
      <c r="E1008" s="1">
        <v>32257</v>
      </c>
      <c r="F1008" s="2">
        <v>39437</v>
      </c>
    </row>
    <row r="1009" spans="1:6" x14ac:dyDescent="0.25">
      <c r="A1009">
        <v>2018</v>
      </c>
      <c r="B1009" t="s">
        <v>6</v>
      </c>
      <c r="C1009" t="s">
        <v>54</v>
      </c>
      <c r="D1009" s="1">
        <v>1438</v>
      </c>
      <c r="E1009" s="1">
        <v>23488</v>
      </c>
      <c r="F1009" s="2">
        <v>83751</v>
      </c>
    </row>
    <row r="1010" spans="1:6" x14ac:dyDescent="0.25">
      <c r="A1010">
        <v>2018</v>
      </c>
      <c r="B1010" t="s">
        <v>55</v>
      </c>
      <c r="C1010" t="s">
        <v>7</v>
      </c>
      <c r="D1010" s="1">
        <v>9897</v>
      </c>
      <c r="E1010" s="1">
        <v>89207</v>
      </c>
      <c r="F1010" s="2">
        <v>53957</v>
      </c>
    </row>
    <row r="1011" spans="1:6" x14ac:dyDescent="0.25">
      <c r="A1011">
        <v>2018</v>
      </c>
      <c r="B1011" t="s">
        <v>55</v>
      </c>
      <c r="C1011" t="s">
        <v>8</v>
      </c>
      <c r="D1011" s="1">
        <v>12867</v>
      </c>
      <c r="E1011" s="1">
        <v>158251</v>
      </c>
      <c r="F1011" s="2">
        <v>55989</v>
      </c>
    </row>
    <row r="1012" spans="1:6" x14ac:dyDescent="0.25">
      <c r="A1012">
        <v>2018</v>
      </c>
      <c r="B1012" t="s">
        <v>55</v>
      </c>
      <c r="C1012" t="s">
        <v>9</v>
      </c>
      <c r="D1012" s="1">
        <v>6945</v>
      </c>
      <c r="E1012" s="1">
        <v>50848</v>
      </c>
      <c r="F1012" s="2">
        <v>47988</v>
      </c>
    </row>
    <row r="1013" spans="1:6" x14ac:dyDescent="0.25">
      <c r="A1013">
        <v>2018</v>
      </c>
      <c r="B1013" t="s">
        <v>55</v>
      </c>
      <c r="C1013" t="s">
        <v>10</v>
      </c>
      <c r="D1013" s="1">
        <v>80657</v>
      </c>
      <c r="E1013" s="1">
        <v>860278</v>
      </c>
      <c r="F1013" s="2">
        <v>70084</v>
      </c>
    </row>
    <row r="1014" spans="1:6" x14ac:dyDescent="0.25">
      <c r="A1014">
        <v>2018</v>
      </c>
      <c r="B1014" t="s">
        <v>55</v>
      </c>
      <c r="C1014" t="s">
        <v>11</v>
      </c>
      <c r="D1014" s="1">
        <v>19884</v>
      </c>
      <c r="E1014" s="1">
        <v>173096</v>
      </c>
      <c r="F1014" s="2">
        <v>62414</v>
      </c>
    </row>
    <row r="1015" spans="1:6" x14ac:dyDescent="0.25">
      <c r="A1015">
        <v>2018</v>
      </c>
      <c r="B1015" t="s">
        <v>55</v>
      </c>
      <c r="C1015" t="s">
        <v>12</v>
      </c>
      <c r="D1015" s="1">
        <v>9399</v>
      </c>
      <c r="E1015" s="1">
        <v>58769</v>
      </c>
      <c r="F1015" s="2">
        <v>69727</v>
      </c>
    </row>
    <row r="1016" spans="1:6" x14ac:dyDescent="0.25">
      <c r="A1016">
        <v>2018</v>
      </c>
      <c r="B1016" t="s">
        <v>55</v>
      </c>
      <c r="C1016" t="s">
        <v>13</v>
      </c>
      <c r="D1016" s="1">
        <v>2871</v>
      </c>
      <c r="E1016" s="1">
        <v>22192</v>
      </c>
      <c r="F1016" s="2">
        <v>59797</v>
      </c>
    </row>
    <row r="1017" spans="1:6" x14ac:dyDescent="0.25">
      <c r="A1017">
        <v>2018</v>
      </c>
      <c r="B1017" t="s">
        <v>55</v>
      </c>
      <c r="C1017" t="s">
        <v>14</v>
      </c>
      <c r="D1017" s="1">
        <v>70819</v>
      </c>
      <c r="E1017" s="1">
        <v>541083</v>
      </c>
      <c r="F1017" s="2">
        <v>51286</v>
      </c>
    </row>
    <row r="1018" spans="1:6" x14ac:dyDescent="0.25">
      <c r="A1018">
        <v>2018</v>
      </c>
      <c r="B1018" t="s">
        <v>55</v>
      </c>
      <c r="C1018" t="s">
        <v>15</v>
      </c>
      <c r="D1018" s="1">
        <v>20577</v>
      </c>
      <c r="E1018" s="1">
        <v>195221</v>
      </c>
      <c r="F1018" s="2">
        <v>61018</v>
      </c>
    </row>
    <row r="1019" spans="1:6" x14ac:dyDescent="0.25">
      <c r="A1019">
        <v>2018</v>
      </c>
      <c r="B1019" t="s">
        <v>55</v>
      </c>
      <c r="C1019" t="s">
        <v>16</v>
      </c>
      <c r="D1019" s="1">
        <v>8174</v>
      </c>
      <c r="E1019" s="1">
        <v>46827</v>
      </c>
      <c r="F1019" s="2">
        <v>44285</v>
      </c>
    </row>
    <row r="1020" spans="1:6" x14ac:dyDescent="0.25">
      <c r="A1020">
        <v>2018</v>
      </c>
      <c r="B1020" t="s">
        <v>55</v>
      </c>
      <c r="C1020" t="s">
        <v>17</v>
      </c>
      <c r="D1020" s="1">
        <v>32305</v>
      </c>
      <c r="E1020" s="1">
        <v>225991</v>
      </c>
      <c r="F1020" s="2">
        <v>71957</v>
      </c>
    </row>
    <row r="1021" spans="1:6" x14ac:dyDescent="0.25">
      <c r="A1021">
        <v>2018</v>
      </c>
      <c r="B1021" t="s">
        <v>55</v>
      </c>
      <c r="C1021" t="s">
        <v>18</v>
      </c>
      <c r="D1021" s="1">
        <v>15176</v>
      </c>
      <c r="E1021" s="1">
        <v>141028</v>
      </c>
      <c r="F1021" s="2">
        <v>58404</v>
      </c>
    </row>
    <row r="1022" spans="1:6" x14ac:dyDescent="0.25">
      <c r="A1022">
        <v>2018</v>
      </c>
      <c r="B1022" t="s">
        <v>55</v>
      </c>
      <c r="C1022" t="s">
        <v>19</v>
      </c>
      <c r="D1022" s="1">
        <v>9447</v>
      </c>
      <c r="E1022" s="1">
        <v>77230</v>
      </c>
      <c r="F1022" s="2">
        <v>57435</v>
      </c>
    </row>
    <row r="1023" spans="1:6" x14ac:dyDescent="0.25">
      <c r="A1023">
        <v>2018</v>
      </c>
      <c r="B1023" t="s">
        <v>55</v>
      </c>
      <c r="C1023" t="s">
        <v>20</v>
      </c>
      <c r="D1023" s="1">
        <v>7555</v>
      </c>
      <c r="E1023" s="1">
        <v>61206</v>
      </c>
      <c r="F1023" s="2">
        <v>54735</v>
      </c>
    </row>
    <row r="1024" spans="1:6" x14ac:dyDescent="0.25">
      <c r="A1024">
        <v>2018</v>
      </c>
      <c r="B1024" t="s">
        <v>55</v>
      </c>
      <c r="C1024" t="s">
        <v>21</v>
      </c>
      <c r="D1024" s="1">
        <v>9466</v>
      </c>
      <c r="E1024" s="1">
        <v>77934</v>
      </c>
      <c r="F1024" s="2">
        <v>53957</v>
      </c>
    </row>
    <row r="1025" spans="1:6" x14ac:dyDescent="0.25">
      <c r="A1025">
        <v>2018</v>
      </c>
      <c r="B1025" t="s">
        <v>55</v>
      </c>
      <c r="C1025" t="s">
        <v>22</v>
      </c>
      <c r="D1025" s="1">
        <v>10844</v>
      </c>
      <c r="E1025" s="1">
        <v>151993</v>
      </c>
      <c r="F1025" s="2">
        <v>63892</v>
      </c>
    </row>
    <row r="1026" spans="1:6" x14ac:dyDescent="0.25">
      <c r="A1026">
        <v>2018</v>
      </c>
      <c r="B1026" t="s">
        <v>55</v>
      </c>
      <c r="C1026" t="s">
        <v>23</v>
      </c>
      <c r="D1026" s="1">
        <v>5475</v>
      </c>
      <c r="E1026" s="1">
        <v>29285</v>
      </c>
      <c r="F1026" s="2">
        <v>49575</v>
      </c>
    </row>
    <row r="1027" spans="1:6" x14ac:dyDescent="0.25">
      <c r="A1027">
        <v>2018</v>
      </c>
      <c r="B1027" t="s">
        <v>55</v>
      </c>
      <c r="C1027" t="s">
        <v>24</v>
      </c>
      <c r="D1027" s="1">
        <v>16487</v>
      </c>
      <c r="E1027" s="1">
        <v>163210</v>
      </c>
      <c r="F1027" s="2">
        <v>65971</v>
      </c>
    </row>
    <row r="1028" spans="1:6" x14ac:dyDescent="0.25">
      <c r="A1028">
        <v>2018</v>
      </c>
      <c r="B1028" t="s">
        <v>55</v>
      </c>
      <c r="C1028" t="s">
        <v>25</v>
      </c>
      <c r="D1028" s="1">
        <v>21120</v>
      </c>
      <c r="E1028" s="1">
        <v>158656</v>
      </c>
      <c r="F1028" s="2">
        <v>78802</v>
      </c>
    </row>
    <row r="1029" spans="1:6" x14ac:dyDescent="0.25">
      <c r="A1029">
        <v>2018</v>
      </c>
      <c r="B1029" t="s">
        <v>55</v>
      </c>
      <c r="C1029" t="s">
        <v>26</v>
      </c>
      <c r="D1029" s="1">
        <v>19952</v>
      </c>
      <c r="E1029" s="1">
        <v>168632</v>
      </c>
      <c r="F1029" s="2">
        <v>62378</v>
      </c>
    </row>
    <row r="1030" spans="1:6" x14ac:dyDescent="0.25">
      <c r="A1030">
        <v>2018</v>
      </c>
      <c r="B1030" t="s">
        <v>55</v>
      </c>
      <c r="C1030" t="s">
        <v>27</v>
      </c>
      <c r="D1030" s="1">
        <v>16480</v>
      </c>
      <c r="E1030" s="1">
        <v>121665</v>
      </c>
      <c r="F1030" s="2">
        <v>67248</v>
      </c>
    </row>
    <row r="1031" spans="1:6" x14ac:dyDescent="0.25">
      <c r="A1031">
        <v>2018</v>
      </c>
      <c r="B1031" t="s">
        <v>55</v>
      </c>
      <c r="C1031" t="s">
        <v>28</v>
      </c>
      <c r="D1031" s="1">
        <v>5760</v>
      </c>
      <c r="E1031" s="1">
        <v>43911</v>
      </c>
      <c r="F1031" s="2">
        <v>50325</v>
      </c>
    </row>
    <row r="1032" spans="1:6" x14ac:dyDescent="0.25">
      <c r="A1032">
        <v>2018</v>
      </c>
      <c r="B1032" t="s">
        <v>55</v>
      </c>
      <c r="C1032" t="s">
        <v>29</v>
      </c>
      <c r="D1032" s="1">
        <v>14591</v>
      </c>
      <c r="E1032" s="1">
        <v>122662</v>
      </c>
      <c r="F1032" s="2">
        <v>59442</v>
      </c>
    </row>
    <row r="1033" spans="1:6" x14ac:dyDescent="0.25">
      <c r="A1033">
        <v>2018</v>
      </c>
      <c r="B1033" t="s">
        <v>55</v>
      </c>
      <c r="C1033" t="s">
        <v>30</v>
      </c>
      <c r="D1033" s="1">
        <v>6514</v>
      </c>
      <c r="E1033" s="1">
        <v>29077</v>
      </c>
      <c r="F1033" s="2">
        <v>52969</v>
      </c>
    </row>
    <row r="1034" spans="1:6" x14ac:dyDescent="0.25">
      <c r="A1034">
        <v>2018</v>
      </c>
      <c r="B1034" t="s">
        <v>55</v>
      </c>
      <c r="C1034" t="s">
        <v>31</v>
      </c>
      <c r="D1034" s="1">
        <v>7068</v>
      </c>
      <c r="E1034" s="1">
        <v>52320</v>
      </c>
      <c r="F1034" s="2">
        <v>51657</v>
      </c>
    </row>
    <row r="1035" spans="1:6" x14ac:dyDescent="0.25">
      <c r="A1035">
        <v>2018</v>
      </c>
      <c r="B1035" t="s">
        <v>55</v>
      </c>
      <c r="C1035" t="s">
        <v>32</v>
      </c>
      <c r="D1035" s="1">
        <v>5898</v>
      </c>
      <c r="E1035" s="1">
        <v>89125</v>
      </c>
      <c r="F1035" s="2">
        <v>61123</v>
      </c>
    </row>
    <row r="1036" spans="1:6" x14ac:dyDescent="0.25">
      <c r="A1036">
        <v>2018</v>
      </c>
      <c r="B1036" t="s">
        <v>55</v>
      </c>
      <c r="C1036" t="s">
        <v>33</v>
      </c>
      <c r="D1036" s="1">
        <v>4498</v>
      </c>
      <c r="E1036" s="1">
        <v>26890</v>
      </c>
      <c r="F1036" s="2">
        <v>62661</v>
      </c>
    </row>
    <row r="1037" spans="1:6" x14ac:dyDescent="0.25">
      <c r="A1037">
        <v>2018</v>
      </c>
      <c r="B1037" t="s">
        <v>55</v>
      </c>
      <c r="C1037" t="s">
        <v>34</v>
      </c>
      <c r="D1037" s="1">
        <v>22416</v>
      </c>
      <c r="E1037" s="1">
        <v>157147</v>
      </c>
      <c r="F1037" s="2">
        <v>72658</v>
      </c>
    </row>
    <row r="1038" spans="1:6" x14ac:dyDescent="0.25">
      <c r="A1038">
        <v>2018</v>
      </c>
      <c r="B1038" t="s">
        <v>55</v>
      </c>
      <c r="C1038" t="s">
        <v>35</v>
      </c>
      <c r="D1038" s="1">
        <v>5337</v>
      </c>
      <c r="E1038" s="1">
        <v>47224</v>
      </c>
      <c r="F1038" s="2">
        <v>49350</v>
      </c>
    </row>
    <row r="1039" spans="1:6" x14ac:dyDescent="0.25">
      <c r="A1039">
        <v>2018</v>
      </c>
      <c r="B1039" t="s">
        <v>55</v>
      </c>
      <c r="C1039" t="s">
        <v>36</v>
      </c>
      <c r="D1039" s="1">
        <v>50281</v>
      </c>
      <c r="E1039" s="1">
        <v>399629</v>
      </c>
      <c r="F1039" s="2">
        <v>73248</v>
      </c>
    </row>
    <row r="1040" spans="1:6" x14ac:dyDescent="0.25">
      <c r="A1040">
        <v>2018</v>
      </c>
      <c r="B1040" t="s">
        <v>55</v>
      </c>
      <c r="C1040" t="s">
        <v>37</v>
      </c>
      <c r="D1040" s="1">
        <v>26741</v>
      </c>
      <c r="E1040" s="1">
        <v>220692</v>
      </c>
      <c r="F1040" s="2">
        <v>54587</v>
      </c>
    </row>
    <row r="1041" spans="1:6" x14ac:dyDescent="0.25">
      <c r="A1041">
        <v>2018</v>
      </c>
      <c r="B1041" t="s">
        <v>55</v>
      </c>
      <c r="C1041" t="s">
        <v>38</v>
      </c>
      <c r="D1041" s="1">
        <v>3798</v>
      </c>
      <c r="E1041" s="1">
        <v>26002</v>
      </c>
      <c r="F1041" s="2">
        <v>64586</v>
      </c>
    </row>
    <row r="1042" spans="1:6" x14ac:dyDescent="0.25">
      <c r="A1042">
        <v>2018</v>
      </c>
      <c r="B1042" t="s">
        <v>55</v>
      </c>
      <c r="C1042" t="s">
        <v>39</v>
      </c>
      <c r="D1042" s="1">
        <v>23076</v>
      </c>
      <c r="E1042" s="1">
        <v>220709</v>
      </c>
      <c r="F1042" s="2">
        <v>61194</v>
      </c>
    </row>
    <row r="1043" spans="1:6" x14ac:dyDescent="0.25">
      <c r="A1043">
        <v>2018</v>
      </c>
      <c r="B1043" t="s">
        <v>55</v>
      </c>
      <c r="C1043" t="s">
        <v>40</v>
      </c>
      <c r="D1043" s="1">
        <v>9765</v>
      </c>
      <c r="E1043" s="1">
        <v>80295</v>
      </c>
      <c r="F1043" s="2">
        <v>52777</v>
      </c>
    </row>
    <row r="1044" spans="1:6" x14ac:dyDescent="0.25">
      <c r="A1044">
        <v>2018</v>
      </c>
      <c r="B1044" t="s">
        <v>55</v>
      </c>
      <c r="C1044" t="s">
        <v>41</v>
      </c>
      <c r="D1044" s="1">
        <v>14244</v>
      </c>
      <c r="E1044" s="1">
        <v>104561</v>
      </c>
      <c r="F1044" s="2">
        <v>60523</v>
      </c>
    </row>
    <row r="1045" spans="1:6" x14ac:dyDescent="0.25">
      <c r="A1045">
        <v>2018</v>
      </c>
      <c r="B1045" t="s">
        <v>55</v>
      </c>
      <c r="C1045" t="s">
        <v>42</v>
      </c>
      <c r="D1045" s="1">
        <v>28749</v>
      </c>
      <c r="E1045" s="1">
        <v>255910</v>
      </c>
      <c r="F1045" s="2">
        <v>66852</v>
      </c>
    </row>
    <row r="1046" spans="1:6" x14ac:dyDescent="0.25">
      <c r="A1046">
        <v>2018</v>
      </c>
      <c r="B1046" t="s">
        <v>55</v>
      </c>
      <c r="C1046" t="s">
        <v>43</v>
      </c>
      <c r="D1046" s="1">
        <v>3743</v>
      </c>
      <c r="E1046" s="1">
        <v>19229</v>
      </c>
      <c r="F1046" s="2">
        <v>61579</v>
      </c>
    </row>
    <row r="1047" spans="1:6" x14ac:dyDescent="0.25">
      <c r="A1047">
        <v>2018</v>
      </c>
      <c r="B1047" t="s">
        <v>55</v>
      </c>
      <c r="C1047" t="s">
        <v>44</v>
      </c>
      <c r="D1047" s="1">
        <v>12124</v>
      </c>
      <c r="E1047" s="1">
        <v>104324</v>
      </c>
      <c r="F1047" s="2">
        <v>52634</v>
      </c>
    </row>
    <row r="1048" spans="1:6" x14ac:dyDescent="0.25">
      <c r="A1048">
        <v>2018</v>
      </c>
      <c r="B1048" t="s">
        <v>55</v>
      </c>
      <c r="C1048" t="s">
        <v>45</v>
      </c>
      <c r="D1048" s="1">
        <v>3884</v>
      </c>
      <c r="E1048" s="1">
        <v>22971</v>
      </c>
      <c r="F1048" s="2">
        <v>48981</v>
      </c>
    </row>
    <row r="1049" spans="1:6" x14ac:dyDescent="0.25">
      <c r="A1049">
        <v>2018</v>
      </c>
      <c r="B1049" t="s">
        <v>55</v>
      </c>
      <c r="C1049" t="s">
        <v>46</v>
      </c>
      <c r="D1049" s="1">
        <v>12110</v>
      </c>
      <c r="E1049" s="1">
        <v>124488</v>
      </c>
      <c r="F1049" s="2">
        <v>57033</v>
      </c>
    </row>
    <row r="1050" spans="1:6" x14ac:dyDescent="0.25">
      <c r="A1050">
        <v>2018</v>
      </c>
      <c r="B1050" t="s">
        <v>55</v>
      </c>
      <c r="C1050" t="s">
        <v>47</v>
      </c>
      <c r="D1050" s="1">
        <v>51405</v>
      </c>
      <c r="E1050" s="1">
        <v>739156</v>
      </c>
      <c r="F1050" s="2">
        <v>65554</v>
      </c>
    </row>
    <row r="1051" spans="1:6" x14ac:dyDescent="0.25">
      <c r="A1051">
        <v>2018</v>
      </c>
      <c r="B1051" t="s">
        <v>55</v>
      </c>
      <c r="C1051" t="s">
        <v>48</v>
      </c>
      <c r="D1051" s="1">
        <v>11572</v>
      </c>
      <c r="E1051" s="1">
        <v>104339</v>
      </c>
      <c r="F1051" s="2">
        <v>51052</v>
      </c>
    </row>
    <row r="1052" spans="1:6" x14ac:dyDescent="0.25">
      <c r="A1052">
        <v>2018</v>
      </c>
      <c r="B1052" t="s">
        <v>55</v>
      </c>
      <c r="C1052" t="s">
        <v>49</v>
      </c>
      <c r="D1052" s="1">
        <v>2878</v>
      </c>
      <c r="E1052" s="1">
        <v>15262</v>
      </c>
      <c r="F1052" s="2">
        <v>51025</v>
      </c>
    </row>
    <row r="1053" spans="1:6" x14ac:dyDescent="0.25">
      <c r="A1053">
        <v>2018</v>
      </c>
      <c r="B1053" t="s">
        <v>55</v>
      </c>
      <c r="C1053" t="s">
        <v>50</v>
      </c>
      <c r="D1053" s="1">
        <v>21508</v>
      </c>
      <c r="E1053" s="1">
        <v>197292</v>
      </c>
      <c r="F1053" s="2">
        <v>58050</v>
      </c>
    </row>
    <row r="1054" spans="1:6" x14ac:dyDescent="0.25">
      <c r="A1054">
        <v>2018</v>
      </c>
      <c r="B1054" t="s">
        <v>55</v>
      </c>
      <c r="C1054" t="s">
        <v>51</v>
      </c>
      <c r="D1054" s="1">
        <v>26015</v>
      </c>
      <c r="E1054" s="1">
        <v>199867</v>
      </c>
      <c r="F1054" s="2">
        <v>64432</v>
      </c>
    </row>
    <row r="1055" spans="1:6" x14ac:dyDescent="0.25">
      <c r="A1055">
        <v>2018</v>
      </c>
      <c r="B1055" t="s">
        <v>55</v>
      </c>
      <c r="C1055" t="s">
        <v>52</v>
      </c>
      <c r="D1055" s="1">
        <v>4435</v>
      </c>
      <c r="E1055" s="1">
        <v>40126</v>
      </c>
      <c r="F1055" s="2">
        <v>72255</v>
      </c>
    </row>
    <row r="1056" spans="1:6" x14ac:dyDescent="0.25">
      <c r="A1056">
        <v>2018</v>
      </c>
      <c r="B1056" t="s">
        <v>55</v>
      </c>
      <c r="C1056" t="s">
        <v>53</v>
      </c>
      <c r="D1056" s="1">
        <v>14814</v>
      </c>
      <c r="E1056" s="1">
        <v>122396</v>
      </c>
      <c r="F1056" s="2">
        <v>62063</v>
      </c>
    </row>
    <row r="1057" spans="1:6" x14ac:dyDescent="0.25">
      <c r="A1057">
        <v>2018</v>
      </c>
      <c r="B1057" t="s">
        <v>55</v>
      </c>
      <c r="C1057" t="s">
        <v>54</v>
      </c>
      <c r="D1057" s="1">
        <v>3375</v>
      </c>
      <c r="E1057" s="1">
        <v>20253</v>
      </c>
      <c r="F1057" s="2">
        <v>53554</v>
      </c>
    </row>
    <row r="1058" spans="1:6" x14ac:dyDescent="0.25">
      <c r="A1058">
        <v>2018</v>
      </c>
      <c r="B1058" t="s">
        <v>56</v>
      </c>
      <c r="C1058" t="s">
        <v>7</v>
      </c>
      <c r="D1058" s="1">
        <v>5566</v>
      </c>
      <c r="E1058" s="1">
        <v>266798</v>
      </c>
      <c r="F1058" s="2">
        <v>57068</v>
      </c>
    </row>
    <row r="1059" spans="1:6" x14ac:dyDescent="0.25">
      <c r="A1059">
        <v>2018</v>
      </c>
      <c r="B1059" t="s">
        <v>56</v>
      </c>
      <c r="C1059" t="s">
        <v>8</v>
      </c>
      <c r="D1059" s="1">
        <v>4926</v>
      </c>
      <c r="E1059" s="1">
        <v>169675</v>
      </c>
      <c r="F1059" s="2">
        <v>76139</v>
      </c>
    </row>
    <row r="1060" spans="1:6" x14ac:dyDescent="0.25">
      <c r="A1060">
        <v>2018</v>
      </c>
      <c r="B1060" t="s">
        <v>56</v>
      </c>
      <c r="C1060" t="s">
        <v>9</v>
      </c>
      <c r="D1060" s="1">
        <v>2918</v>
      </c>
      <c r="E1060" s="1">
        <v>160597</v>
      </c>
      <c r="F1060" s="2">
        <v>47984</v>
      </c>
    </row>
    <row r="1061" spans="1:6" x14ac:dyDescent="0.25">
      <c r="A1061">
        <v>2018</v>
      </c>
      <c r="B1061" t="s">
        <v>56</v>
      </c>
      <c r="C1061" t="s">
        <v>10</v>
      </c>
      <c r="D1061" s="1">
        <v>44706</v>
      </c>
      <c r="E1061" s="1">
        <v>1320068</v>
      </c>
      <c r="F1061" s="2">
        <v>95627</v>
      </c>
    </row>
    <row r="1062" spans="1:6" x14ac:dyDescent="0.25">
      <c r="A1062">
        <v>2018</v>
      </c>
      <c r="B1062" t="s">
        <v>56</v>
      </c>
      <c r="C1062" t="s">
        <v>11</v>
      </c>
      <c r="D1062" s="1">
        <v>5804</v>
      </c>
      <c r="E1062" s="1">
        <v>147285</v>
      </c>
      <c r="F1062" s="2">
        <v>70677</v>
      </c>
    </row>
    <row r="1063" spans="1:6" x14ac:dyDescent="0.25">
      <c r="A1063">
        <v>2018</v>
      </c>
      <c r="B1063" t="s">
        <v>56</v>
      </c>
      <c r="C1063" t="s">
        <v>12</v>
      </c>
      <c r="D1063" s="1">
        <v>4408</v>
      </c>
      <c r="E1063" s="1">
        <v>160500</v>
      </c>
      <c r="F1063" s="2">
        <v>82569</v>
      </c>
    </row>
    <row r="1064" spans="1:6" x14ac:dyDescent="0.25">
      <c r="A1064">
        <v>2018</v>
      </c>
      <c r="B1064" t="s">
        <v>56</v>
      </c>
      <c r="C1064" t="s">
        <v>13</v>
      </c>
      <c r="D1064">
        <v>661</v>
      </c>
      <c r="E1064" s="1">
        <v>27077</v>
      </c>
      <c r="F1064" s="2">
        <v>64153</v>
      </c>
    </row>
    <row r="1065" spans="1:6" x14ac:dyDescent="0.25">
      <c r="A1065">
        <v>2018</v>
      </c>
      <c r="B1065" t="s">
        <v>56</v>
      </c>
      <c r="C1065" t="s">
        <v>14</v>
      </c>
      <c r="D1065" s="1">
        <v>20548</v>
      </c>
      <c r="E1065" s="1">
        <v>371590</v>
      </c>
      <c r="F1065" s="2">
        <v>61740</v>
      </c>
    </row>
    <row r="1066" spans="1:6" x14ac:dyDescent="0.25">
      <c r="A1066">
        <v>2018</v>
      </c>
      <c r="B1066" t="s">
        <v>56</v>
      </c>
      <c r="C1066" t="s">
        <v>15</v>
      </c>
      <c r="D1066" s="1">
        <v>9884</v>
      </c>
      <c r="E1066" s="1">
        <v>406818</v>
      </c>
      <c r="F1066" s="2">
        <v>59168</v>
      </c>
    </row>
    <row r="1067" spans="1:6" x14ac:dyDescent="0.25">
      <c r="A1067">
        <v>2018</v>
      </c>
      <c r="B1067" t="s">
        <v>56</v>
      </c>
      <c r="C1067" t="s">
        <v>16</v>
      </c>
      <c r="D1067" s="1">
        <v>2807</v>
      </c>
      <c r="E1067" s="1">
        <v>67792</v>
      </c>
      <c r="F1067" s="2">
        <v>63932</v>
      </c>
    </row>
    <row r="1068" spans="1:6" x14ac:dyDescent="0.25">
      <c r="A1068">
        <v>2018</v>
      </c>
      <c r="B1068" t="s">
        <v>56</v>
      </c>
      <c r="C1068" t="s">
        <v>17</v>
      </c>
      <c r="D1068" s="1">
        <v>17883</v>
      </c>
      <c r="E1068" s="1">
        <v>586130</v>
      </c>
      <c r="F1068" s="2">
        <v>71895</v>
      </c>
    </row>
    <row r="1069" spans="1:6" x14ac:dyDescent="0.25">
      <c r="A1069">
        <v>2018</v>
      </c>
      <c r="B1069" t="s">
        <v>56</v>
      </c>
      <c r="C1069" t="s">
        <v>18</v>
      </c>
      <c r="D1069" s="1">
        <v>8825</v>
      </c>
      <c r="E1069" s="1">
        <v>541836</v>
      </c>
      <c r="F1069" s="2">
        <v>62680</v>
      </c>
    </row>
    <row r="1070" spans="1:6" x14ac:dyDescent="0.25">
      <c r="A1070">
        <v>2018</v>
      </c>
      <c r="B1070" t="s">
        <v>56</v>
      </c>
      <c r="C1070" t="s">
        <v>19</v>
      </c>
      <c r="D1070" s="1">
        <v>4142</v>
      </c>
      <c r="E1070" s="1">
        <v>222586</v>
      </c>
      <c r="F1070" s="2">
        <v>60257</v>
      </c>
    </row>
    <row r="1071" spans="1:6" x14ac:dyDescent="0.25">
      <c r="A1071">
        <v>2018</v>
      </c>
      <c r="B1071" t="s">
        <v>56</v>
      </c>
      <c r="C1071" t="s">
        <v>20</v>
      </c>
      <c r="D1071" s="1">
        <v>3143</v>
      </c>
      <c r="E1071" s="1">
        <v>165056</v>
      </c>
      <c r="F1071" s="2">
        <v>59206</v>
      </c>
    </row>
    <row r="1072" spans="1:6" x14ac:dyDescent="0.25">
      <c r="A1072">
        <v>2018</v>
      </c>
      <c r="B1072" t="s">
        <v>56</v>
      </c>
      <c r="C1072" t="s">
        <v>21</v>
      </c>
      <c r="D1072" s="1">
        <v>4443</v>
      </c>
      <c r="E1072" s="1">
        <v>251454</v>
      </c>
      <c r="F1072" s="2">
        <v>59208</v>
      </c>
    </row>
    <row r="1073" spans="1:6" x14ac:dyDescent="0.25">
      <c r="A1073">
        <v>2018</v>
      </c>
      <c r="B1073" t="s">
        <v>56</v>
      </c>
      <c r="C1073" t="s">
        <v>22</v>
      </c>
      <c r="D1073" s="1">
        <v>4428</v>
      </c>
      <c r="E1073" s="1">
        <v>135510</v>
      </c>
      <c r="F1073" s="2">
        <v>75881</v>
      </c>
    </row>
    <row r="1074" spans="1:6" x14ac:dyDescent="0.25">
      <c r="A1074">
        <v>2018</v>
      </c>
      <c r="B1074" t="s">
        <v>56</v>
      </c>
      <c r="C1074" t="s">
        <v>23</v>
      </c>
      <c r="D1074" s="1">
        <v>1856</v>
      </c>
      <c r="E1074" s="1">
        <v>51836</v>
      </c>
      <c r="F1074" s="2">
        <v>55894</v>
      </c>
    </row>
    <row r="1075" spans="1:6" x14ac:dyDescent="0.25">
      <c r="A1075">
        <v>2018</v>
      </c>
      <c r="B1075" t="s">
        <v>56</v>
      </c>
      <c r="C1075" t="s">
        <v>24</v>
      </c>
      <c r="D1075" s="1">
        <v>4035</v>
      </c>
      <c r="E1075" s="1">
        <v>109683</v>
      </c>
      <c r="F1075" s="2">
        <v>78350</v>
      </c>
    </row>
    <row r="1076" spans="1:6" x14ac:dyDescent="0.25">
      <c r="A1076">
        <v>2018</v>
      </c>
      <c r="B1076" t="s">
        <v>56</v>
      </c>
      <c r="C1076" t="s">
        <v>25</v>
      </c>
      <c r="D1076" s="1">
        <v>6711</v>
      </c>
      <c r="E1076" s="1">
        <v>245091</v>
      </c>
      <c r="F1076" s="2">
        <v>88576</v>
      </c>
    </row>
    <row r="1077" spans="1:6" x14ac:dyDescent="0.25">
      <c r="A1077">
        <v>2018</v>
      </c>
      <c r="B1077" t="s">
        <v>56</v>
      </c>
      <c r="C1077" t="s">
        <v>26</v>
      </c>
      <c r="D1077" s="1">
        <v>16070</v>
      </c>
      <c r="E1077" s="1">
        <v>627751</v>
      </c>
      <c r="F1077" s="2">
        <v>67537</v>
      </c>
    </row>
    <row r="1078" spans="1:6" x14ac:dyDescent="0.25">
      <c r="A1078">
        <v>2018</v>
      </c>
      <c r="B1078" t="s">
        <v>56</v>
      </c>
      <c r="C1078" t="s">
        <v>27</v>
      </c>
      <c r="D1078" s="1">
        <v>8487</v>
      </c>
      <c r="E1078" s="1">
        <v>321908</v>
      </c>
      <c r="F1078" s="2">
        <v>67096</v>
      </c>
    </row>
    <row r="1079" spans="1:6" x14ac:dyDescent="0.25">
      <c r="A1079">
        <v>2018</v>
      </c>
      <c r="B1079" t="s">
        <v>56</v>
      </c>
      <c r="C1079" t="s">
        <v>28</v>
      </c>
      <c r="D1079" s="1">
        <v>2421</v>
      </c>
      <c r="E1079" s="1">
        <v>144816</v>
      </c>
      <c r="F1079" s="2">
        <v>49254</v>
      </c>
    </row>
    <row r="1080" spans="1:6" x14ac:dyDescent="0.25">
      <c r="A1080">
        <v>2018</v>
      </c>
      <c r="B1080" t="s">
        <v>56</v>
      </c>
      <c r="C1080" t="s">
        <v>29</v>
      </c>
      <c r="D1080" s="1">
        <v>6476</v>
      </c>
      <c r="E1080" s="1">
        <v>273163</v>
      </c>
      <c r="F1080" s="2">
        <v>58359</v>
      </c>
    </row>
    <row r="1081" spans="1:6" x14ac:dyDescent="0.25">
      <c r="A1081">
        <v>2018</v>
      </c>
      <c r="B1081" t="s">
        <v>56</v>
      </c>
      <c r="C1081" t="s">
        <v>30</v>
      </c>
      <c r="D1081" s="1">
        <v>1634</v>
      </c>
      <c r="E1081" s="1">
        <v>20560</v>
      </c>
      <c r="F1081" s="2">
        <v>50194</v>
      </c>
    </row>
    <row r="1082" spans="1:6" x14ac:dyDescent="0.25">
      <c r="A1082">
        <v>2018</v>
      </c>
      <c r="B1082" t="s">
        <v>56</v>
      </c>
      <c r="C1082" t="s">
        <v>31</v>
      </c>
      <c r="D1082" s="1">
        <v>1988</v>
      </c>
      <c r="E1082" s="1">
        <v>99807</v>
      </c>
      <c r="F1082" s="2">
        <v>51566</v>
      </c>
    </row>
    <row r="1083" spans="1:6" x14ac:dyDescent="0.25">
      <c r="A1083">
        <v>2018</v>
      </c>
      <c r="B1083" t="s">
        <v>56</v>
      </c>
      <c r="C1083" t="s">
        <v>32</v>
      </c>
      <c r="D1083" s="1">
        <v>2066</v>
      </c>
      <c r="E1083" s="1">
        <v>55405</v>
      </c>
      <c r="F1083" s="2">
        <v>58543</v>
      </c>
    </row>
    <row r="1084" spans="1:6" x14ac:dyDescent="0.25">
      <c r="A1084">
        <v>2018</v>
      </c>
      <c r="B1084" t="s">
        <v>56</v>
      </c>
      <c r="C1084" t="s">
        <v>33</v>
      </c>
      <c r="D1084" s="1">
        <v>2032</v>
      </c>
      <c r="E1084" s="1">
        <v>70582</v>
      </c>
      <c r="F1084" s="2">
        <v>71722</v>
      </c>
    </row>
    <row r="1085" spans="1:6" x14ac:dyDescent="0.25">
      <c r="A1085">
        <v>2018</v>
      </c>
      <c r="B1085" t="s">
        <v>56</v>
      </c>
      <c r="C1085" t="s">
        <v>34</v>
      </c>
      <c r="D1085" s="1">
        <v>8976</v>
      </c>
      <c r="E1085" s="1">
        <v>245593</v>
      </c>
      <c r="F1085" s="2">
        <v>80088</v>
      </c>
    </row>
    <row r="1086" spans="1:6" x14ac:dyDescent="0.25">
      <c r="A1086">
        <v>2018</v>
      </c>
      <c r="B1086" t="s">
        <v>56</v>
      </c>
      <c r="C1086" t="s">
        <v>35</v>
      </c>
      <c r="D1086" s="1">
        <v>1768</v>
      </c>
      <c r="E1086" s="1">
        <v>27145</v>
      </c>
      <c r="F1086" s="2">
        <v>53139</v>
      </c>
    </row>
    <row r="1087" spans="1:6" x14ac:dyDescent="0.25">
      <c r="A1087">
        <v>2018</v>
      </c>
      <c r="B1087" t="s">
        <v>56</v>
      </c>
      <c r="C1087" t="s">
        <v>36</v>
      </c>
      <c r="D1087" s="1">
        <v>16910</v>
      </c>
      <c r="E1087" s="1">
        <v>441590</v>
      </c>
      <c r="F1087" s="2">
        <v>67614</v>
      </c>
    </row>
    <row r="1088" spans="1:6" x14ac:dyDescent="0.25">
      <c r="A1088">
        <v>2018</v>
      </c>
      <c r="B1088" t="s">
        <v>56</v>
      </c>
      <c r="C1088" t="s">
        <v>37</v>
      </c>
      <c r="D1088" s="1">
        <v>10219</v>
      </c>
      <c r="E1088" s="1">
        <v>474932</v>
      </c>
      <c r="F1088" s="2">
        <v>59827</v>
      </c>
    </row>
    <row r="1089" spans="1:6" x14ac:dyDescent="0.25">
      <c r="A1089">
        <v>2018</v>
      </c>
      <c r="B1089" t="s">
        <v>56</v>
      </c>
      <c r="C1089" t="s">
        <v>38</v>
      </c>
      <c r="D1089">
        <v>807</v>
      </c>
      <c r="E1089" s="1">
        <v>25906</v>
      </c>
      <c r="F1089" s="2">
        <v>53882</v>
      </c>
    </row>
    <row r="1090" spans="1:6" x14ac:dyDescent="0.25">
      <c r="A1090">
        <v>2018</v>
      </c>
      <c r="B1090" t="s">
        <v>56</v>
      </c>
      <c r="C1090" t="s">
        <v>39</v>
      </c>
      <c r="D1090" s="1">
        <v>15409</v>
      </c>
      <c r="E1090" s="1">
        <v>698950</v>
      </c>
      <c r="F1090" s="2">
        <v>61487</v>
      </c>
    </row>
    <row r="1091" spans="1:6" x14ac:dyDescent="0.25">
      <c r="A1091">
        <v>2018</v>
      </c>
      <c r="B1091" t="s">
        <v>56</v>
      </c>
      <c r="C1091" t="s">
        <v>40</v>
      </c>
      <c r="D1091" s="1">
        <v>4164</v>
      </c>
      <c r="E1091" s="1">
        <v>137739</v>
      </c>
      <c r="F1091" s="2">
        <v>58770</v>
      </c>
    </row>
    <row r="1092" spans="1:6" x14ac:dyDescent="0.25">
      <c r="A1092">
        <v>2018</v>
      </c>
      <c r="B1092" t="s">
        <v>56</v>
      </c>
      <c r="C1092" t="s">
        <v>41</v>
      </c>
      <c r="D1092" s="1">
        <v>6240</v>
      </c>
      <c r="E1092" s="1">
        <v>194693</v>
      </c>
      <c r="F1092" s="2">
        <v>70641</v>
      </c>
    </row>
    <row r="1093" spans="1:6" x14ac:dyDescent="0.25">
      <c r="A1093">
        <v>2018</v>
      </c>
      <c r="B1093" t="s">
        <v>56</v>
      </c>
      <c r="C1093" t="s">
        <v>42</v>
      </c>
      <c r="D1093" s="1">
        <v>14407</v>
      </c>
      <c r="E1093" s="1">
        <v>569811</v>
      </c>
      <c r="F1093" s="2">
        <v>62561</v>
      </c>
    </row>
    <row r="1094" spans="1:6" x14ac:dyDescent="0.25">
      <c r="A1094">
        <v>2018</v>
      </c>
      <c r="B1094" t="s">
        <v>56</v>
      </c>
      <c r="C1094" t="s">
        <v>43</v>
      </c>
      <c r="D1094" s="1">
        <v>1572</v>
      </c>
      <c r="E1094" s="1">
        <v>40340</v>
      </c>
      <c r="F1094" s="2">
        <v>58468</v>
      </c>
    </row>
    <row r="1095" spans="1:6" x14ac:dyDescent="0.25">
      <c r="A1095">
        <v>2018</v>
      </c>
      <c r="B1095" t="s">
        <v>56</v>
      </c>
      <c r="C1095" t="s">
        <v>44</v>
      </c>
      <c r="D1095" s="1">
        <v>6087</v>
      </c>
      <c r="E1095" s="1">
        <v>249719</v>
      </c>
      <c r="F1095" s="2">
        <v>59522</v>
      </c>
    </row>
    <row r="1096" spans="1:6" x14ac:dyDescent="0.25">
      <c r="A1096">
        <v>2018</v>
      </c>
      <c r="B1096" t="s">
        <v>56</v>
      </c>
      <c r="C1096" t="s">
        <v>45</v>
      </c>
      <c r="D1096" s="1">
        <v>1084</v>
      </c>
      <c r="E1096" s="1">
        <v>44442</v>
      </c>
      <c r="F1096" s="2">
        <v>49320</v>
      </c>
    </row>
    <row r="1097" spans="1:6" x14ac:dyDescent="0.25">
      <c r="A1097">
        <v>2018</v>
      </c>
      <c r="B1097" t="s">
        <v>56</v>
      </c>
      <c r="C1097" t="s">
        <v>46</v>
      </c>
      <c r="D1097" s="1">
        <v>7051</v>
      </c>
      <c r="E1097" s="1">
        <v>351073</v>
      </c>
      <c r="F1097" s="2">
        <v>59495</v>
      </c>
    </row>
    <row r="1098" spans="1:6" x14ac:dyDescent="0.25">
      <c r="A1098">
        <v>2018</v>
      </c>
      <c r="B1098" t="s">
        <v>56</v>
      </c>
      <c r="C1098" t="s">
        <v>47</v>
      </c>
      <c r="D1098" s="1">
        <v>24758</v>
      </c>
      <c r="E1098" s="1">
        <v>879509</v>
      </c>
      <c r="F1098" s="2">
        <v>77648</v>
      </c>
    </row>
    <row r="1099" spans="1:6" x14ac:dyDescent="0.25">
      <c r="A1099">
        <v>2018</v>
      </c>
      <c r="B1099" t="s">
        <v>56</v>
      </c>
      <c r="C1099" t="s">
        <v>48</v>
      </c>
      <c r="D1099" s="1">
        <v>4386</v>
      </c>
      <c r="E1099" s="1">
        <v>132149</v>
      </c>
      <c r="F1099" s="2">
        <v>58006</v>
      </c>
    </row>
    <row r="1100" spans="1:6" x14ac:dyDescent="0.25">
      <c r="A1100">
        <v>2018</v>
      </c>
      <c r="B1100" t="s">
        <v>56</v>
      </c>
      <c r="C1100" t="s">
        <v>49</v>
      </c>
      <c r="D1100" s="1">
        <v>1108</v>
      </c>
      <c r="E1100" s="1">
        <v>29827</v>
      </c>
      <c r="F1100" s="2">
        <v>59390</v>
      </c>
    </row>
    <row r="1101" spans="1:6" x14ac:dyDescent="0.25">
      <c r="A1101">
        <v>2018</v>
      </c>
      <c r="B1101" t="s">
        <v>56</v>
      </c>
      <c r="C1101" t="s">
        <v>50</v>
      </c>
      <c r="D1101" s="1">
        <v>6750</v>
      </c>
      <c r="E1101" s="1">
        <v>238645</v>
      </c>
      <c r="F1101" s="2">
        <v>59974</v>
      </c>
    </row>
    <row r="1102" spans="1:6" x14ac:dyDescent="0.25">
      <c r="A1102">
        <v>2018</v>
      </c>
      <c r="B1102" t="s">
        <v>56</v>
      </c>
      <c r="C1102" t="s">
        <v>51</v>
      </c>
      <c r="D1102" s="1">
        <v>7798</v>
      </c>
      <c r="E1102" s="1">
        <v>284112</v>
      </c>
      <c r="F1102" s="2">
        <v>79321</v>
      </c>
    </row>
    <row r="1103" spans="1:6" x14ac:dyDescent="0.25">
      <c r="A1103">
        <v>2018</v>
      </c>
      <c r="B1103" t="s">
        <v>56</v>
      </c>
      <c r="C1103" t="s">
        <v>52</v>
      </c>
      <c r="D1103" s="1">
        <v>1268</v>
      </c>
      <c r="E1103" s="1">
        <v>46952</v>
      </c>
      <c r="F1103" s="2">
        <v>60459</v>
      </c>
    </row>
    <row r="1104" spans="1:6" x14ac:dyDescent="0.25">
      <c r="A1104">
        <v>2018</v>
      </c>
      <c r="B1104" t="s">
        <v>56</v>
      </c>
      <c r="C1104" t="s">
        <v>53</v>
      </c>
      <c r="D1104" s="1">
        <v>9432</v>
      </c>
      <c r="E1104" s="1">
        <v>475510</v>
      </c>
      <c r="F1104" s="2">
        <v>58047</v>
      </c>
    </row>
    <row r="1105" spans="1:6" x14ac:dyDescent="0.25">
      <c r="A1105">
        <v>2018</v>
      </c>
      <c r="B1105" t="s">
        <v>56</v>
      </c>
      <c r="C1105" t="s">
        <v>54</v>
      </c>
      <c r="D1105">
        <v>600</v>
      </c>
      <c r="E1105" s="1">
        <v>9721</v>
      </c>
      <c r="F1105" s="2">
        <v>67060</v>
      </c>
    </row>
    <row r="1106" spans="1:6" x14ac:dyDescent="0.25">
      <c r="A1106">
        <v>2018</v>
      </c>
      <c r="B1106" t="s">
        <v>57</v>
      </c>
      <c r="C1106" t="s">
        <v>7</v>
      </c>
      <c r="D1106" s="1">
        <v>32481</v>
      </c>
      <c r="E1106" s="1">
        <v>377561</v>
      </c>
      <c r="F1106" s="2">
        <v>41970</v>
      </c>
    </row>
    <row r="1107" spans="1:6" x14ac:dyDescent="0.25">
      <c r="A1107">
        <v>2018</v>
      </c>
      <c r="B1107" t="s">
        <v>57</v>
      </c>
      <c r="C1107" t="s">
        <v>8</v>
      </c>
      <c r="D1107" s="1">
        <v>31775</v>
      </c>
      <c r="E1107" s="1">
        <v>532318</v>
      </c>
      <c r="F1107" s="2">
        <v>46734</v>
      </c>
    </row>
    <row r="1108" spans="1:6" x14ac:dyDescent="0.25">
      <c r="A1108">
        <v>2018</v>
      </c>
      <c r="B1108" t="s">
        <v>57</v>
      </c>
      <c r="C1108" t="s">
        <v>9</v>
      </c>
      <c r="D1108" s="1">
        <v>21642</v>
      </c>
      <c r="E1108" s="1">
        <v>248584</v>
      </c>
      <c r="F1108" s="2">
        <v>41450</v>
      </c>
    </row>
    <row r="1109" spans="1:6" x14ac:dyDescent="0.25">
      <c r="A1109">
        <v>2018</v>
      </c>
      <c r="B1109" t="s">
        <v>57</v>
      </c>
      <c r="C1109" t="s">
        <v>10</v>
      </c>
      <c r="D1109" s="1">
        <v>196511</v>
      </c>
      <c r="E1109" s="1">
        <v>3033009</v>
      </c>
      <c r="F1109" s="2">
        <v>52020</v>
      </c>
    </row>
    <row r="1110" spans="1:6" x14ac:dyDescent="0.25">
      <c r="A1110">
        <v>2018</v>
      </c>
      <c r="B1110" t="s">
        <v>57</v>
      </c>
      <c r="C1110" t="s">
        <v>11</v>
      </c>
      <c r="D1110" s="1">
        <v>35891</v>
      </c>
      <c r="E1110" s="1">
        <v>466602</v>
      </c>
      <c r="F1110" s="2">
        <v>50043</v>
      </c>
    </row>
    <row r="1111" spans="1:6" x14ac:dyDescent="0.25">
      <c r="A1111">
        <v>2018</v>
      </c>
      <c r="B1111" t="s">
        <v>57</v>
      </c>
      <c r="C1111" t="s">
        <v>12</v>
      </c>
      <c r="D1111" s="1">
        <v>24902</v>
      </c>
      <c r="E1111" s="1">
        <v>296173</v>
      </c>
      <c r="F1111" s="2">
        <v>51041</v>
      </c>
    </row>
    <row r="1112" spans="1:6" x14ac:dyDescent="0.25">
      <c r="A1112">
        <v>2018</v>
      </c>
      <c r="B1112" t="s">
        <v>57</v>
      </c>
      <c r="C1112" t="s">
        <v>13</v>
      </c>
      <c r="D1112" s="1">
        <v>6850</v>
      </c>
      <c r="E1112" s="1">
        <v>79300</v>
      </c>
      <c r="F1112" s="2">
        <v>40843</v>
      </c>
    </row>
    <row r="1113" spans="1:6" x14ac:dyDescent="0.25">
      <c r="A1113">
        <v>2018</v>
      </c>
      <c r="B1113" t="s">
        <v>57</v>
      </c>
      <c r="C1113" t="s">
        <v>14</v>
      </c>
      <c r="D1113" s="1">
        <v>139486</v>
      </c>
      <c r="E1113" s="1">
        <v>1772605</v>
      </c>
      <c r="F1113" s="2">
        <v>44766</v>
      </c>
    </row>
    <row r="1114" spans="1:6" x14ac:dyDescent="0.25">
      <c r="A1114">
        <v>2018</v>
      </c>
      <c r="B1114" t="s">
        <v>57</v>
      </c>
      <c r="C1114" t="s">
        <v>15</v>
      </c>
      <c r="D1114" s="1">
        <v>60996</v>
      </c>
      <c r="E1114" s="1">
        <v>934259</v>
      </c>
      <c r="F1114" s="2">
        <v>49352</v>
      </c>
    </row>
    <row r="1115" spans="1:6" x14ac:dyDescent="0.25">
      <c r="A1115">
        <v>2018</v>
      </c>
      <c r="B1115" t="s">
        <v>57</v>
      </c>
      <c r="C1115" t="s">
        <v>16</v>
      </c>
      <c r="D1115" s="1">
        <v>11969</v>
      </c>
      <c r="E1115" s="1">
        <v>139473</v>
      </c>
      <c r="F1115" s="2">
        <v>39972</v>
      </c>
    </row>
    <row r="1116" spans="1:6" x14ac:dyDescent="0.25">
      <c r="A1116">
        <v>2018</v>
      </c>
      <c r="B1116" t="s">
        <v>57</v>
      </c>
      <c r="C1116" t="s">
        <v>17</v>
      </c>
      <c r="D1116" s="1">
        <v>78063</v>
      </c>
      <c r="E1116" s="1">
        <v>1192654</v>
      </c>
      <c r="F1116" s="2">
        <v>51570</v>
      </c>
    </row>
    <row r="1117" spans="1:6" x14ac:dyDescent="0.25">
      <c r="A1117">
        <v>2018</v>
      </c>
      <c r="B1117" t="s">
        <v>57</v>
      </c>
      <c r="C1117" t="s">
        <v>18</v>
      </c>
      <c r="D1117" s="1">
        <v>40681</v>
      </c>
      <c r="E1117" s="1">
        <v>591234</v>
      </c>
      <c r="F1117" s="2">
        <v>42092</v>
      </c>
    </row>
    <row r="1118" spans="1:6" x14ac:dyDescent="0.25">
      <c r="A1118">
        <v>2018</v>
      </c>
      <c r="B1118" t="s">
        <v>57</v>
      </c>
      <c r="C1118" t="s">
        <v>19</v>
      </c>
      <c r="D1118" s="1">
        <v>23521</v>
      </c>
      <c r="E1118" s="1">
        <v>309603</v>
      </c>
      <c r="F1118" s="2">
        <v>40539</v>
      </c>
    </row>
    <row r="1119" spans="1:6" x14ac:dyDescent="0.25">
      <c r="A1119">
        <v>2018</v>
      </c>
      <c r="B1119" t="s">
        <v>57</v>
      </c>
      <c r="C1119" t="s">
        <v>20</v>
      </c>
      <c r="D1119" s="1">
        <v>20370</v>
      </c>
      <c r="E1119" s="1">
        <v>263858</v>
      </c>
      <c r="F1119" s="2">
        <v>42235</v>
      </c>
    </row>
    <row r="1120" spans="1:6" x14ac:dyDescent="0.25">
      <c r="A1120">
        <v>2018</v>
      </c>
      <c r="B1120" t="s">
        <v>57</v>
      </c>
      <c r="C1120" t="s">
        <v>21</v>
      </c>
      <c r="D1120" s="1">
        <v>28056</v>
      </c>
      <c r="E1120" s="1">
        <v>399946</v>
      </c>
      <c r="F1120" s="2">
        <v>42623</v>
      </c>
    </row>
    <row r="1121" spans="1:6" x14ac:dyDescent="0.25">
      <c r="A1121">
        <v>2018</v>
      </c>
      <c r="B1121" t="s">
        <v>57</v>
      </c>
      <c r="C1121" t="s">
        <v>22</v>
      </c>
      <c r="D1121" s="1">
        <v>30545</v>
      </c>
      <c r="E1121" s="1">
        <v>377555</v>
      </c>
      <c r="F1121" s="2">
        <v>42196</v>
      </c>
    </row>
    <row r="1122" spans="1:6" x14ac:dyDescent="0.25">
      <c r="A1122">
        <v>2018</v>
      </c>
      <c r="B1122" t="s">
        <v>57</v>
      </c>
      <c r="C1122" t="s">
        <v>23</v>
      </c>
      <c r="D1122" s="1">
        <v>10761</v>
      </c>
      <c r="E1122" s="1">
        <v>118191</v>
      </c>
      <c r="F1122" s="2">
        <v>37589</v>
      </c>
    </row>
    <row r="1123" spans="1:6" x14ac:dyDescent="0.25">
      <c r="A1123">
        <v>2018</v>
      </c>
      <c r="B1123" t="s">
        <v>57</v>
      </c>
      <c r="C1123" t="s">
        <v>24</v>
      </c>
      <c r="D1123" s="1">
        <v>32767</v>
      </c>
      <c r="E1123" s="1">
        <v>462590</v>
      </c>
      <c r="F1123" s="2">
        <v>46648</v>
      </c>
    </row>
    <row r="1124" spans="1:6" x14ac:dyDescent="0.25">
      <c r="A1124">
        <v>2018</v>
      </c>
      <c r="B1124" t="s">
        <v>57</v>
      </c>
      <c r="C1124" t="s">
        <v>25</v>
      </c>
      <c r="D1124" s="1">
        <v>42171</v>
      </c>
      <c r="E1124" s="1">
        <v>577061</v>
      </c>
      <c r="F1124" s="2">
        <v>52937</v>
      </c>
    </row>
    <row r="1125" spans="1:6" x14ac:dyDescent="0.25">
      <c r="A1125">
        <v>2018</v>
      </c>
      <c r="B1125" t="s">
        <v>57</v>
      </c>
      <c r="C1125" t="s">
        <v>26</v>
      </c>
      <c r="D1125" s="1">
        <v>52459</v>
      </c>
      <c r="E1125" s="1">
        <v>786892</v>
      </c>
      <c r="F1125" s="2">
        <v>47200</v>
      </c>
    </row>
    <row r="1126" spans="1:6" x14ac:dyDescent="0.25">
      <c r="A1126">
        <v>2018</v>
      </c>
      <c r="B1126" t="s">
        <v>57</v>
      </c>
      <c r="C1126" t="s">
        <v>27</v>
      </c>
      <c r="D1126" s="1">
        <v>37272</v>
      </c>
      <c r="E1126" s="1">
        <v>531669</v>
      </c>
      <c r="F1126" s="2">
        <v>49570</v>
      </c>
    </row>
    <row r="1127" spans="1:6" x14ac:dyDescent="0.25">
      <c r="A1127">
        <v>2018</v>
      </c>
      <c r="B1127" t="s">
        <v>57</v>
      </c>
      <c r="C1127" t="s">
        <v>28</v>
      </c>
      <c r="D1127" s="1">
        <v>19763</v>
      </c>
      <c r="E1127" s="1">
        <v>229107</v>
      </c>
      <c r="F1127" s="2">
        <v>36497</v>
      </c>
    </row>
    <row r="1128" spans="1:6" x14ac:dyDescent="0.25">
      <c r="A1128">
        <v>2018</v>
      </c>
      <c r="B1128" t="s">
        <v>57</v>
      </c>
      <c r="C1128" t="s">
        <v>29</v>
      </c>
      <c r="D1128" s="1">
        <v>38808</v>
      </c>
      <c r="E1128" s="1">
        <v>537150</v>
      </c>
      <c r="F1128" s="2">
        <v>42469</v>
      </c>
    </row>
    <row r="1129" spans="1:6" x14ac:dyDescent="0.25">
      <c r="A1129">
        <v>2018</v>
      </c>
      <c r="B1129" t="s">
        <v>57</v>
      </c>
      <c r="C1129" t="s">
        <v>30</v>
      </c>
      <c r="D1129" s="1">
        <v>9250</v>
      </c>
      <c r="E1129" s="1">
        <v>91355</v>
      </c>
      <c r="F1129" s="2">
        <v>39170</v>
      </c>
    </row>
    <row r="1130" spans="1:6" x14ac:dyDescent="0.25">
      <c r="A1130">
        <v>2018</v>
      </c>
      <c r="B1130" t="s">
        <v>57</v>
      </c>
      <c r="C1130" t="s">
        <v>31</v>
      </c>
      <c r="D1130" s="1">
        <v>14923</v>
      </c>
      <c r="E1130" s="1">
        <v>189793</v>
      </c>
      <c r="F1130" s="2">
        <v>39891</v>
      </c>
    </row>
    <row r="1131" spans="1:6" x14ac:dyDescent="0.25">
      <c r="A1131">
        <v>2018</v>
      </c>
      <c r="B1131" t="s">
        <v>57</v>
      </c>
      <c r="C1131" t="s">
        <v>32</v>
      </c>
      <c r="D1131" s="1">
        <v>15829</v>
      </c>
      <c r="E1131" s="1">
        <v>254417</v>
      </c>
      <c r="F1131" s="2">
        <v>44190</v>
      </c>
    </row>
    <row r="1132" spans="1:6" x14ac:dyDescent="0.25">
      <c r="A1132">
        <v>2018</v>
      </c>
      <c r="B1132" t="s">
        <v>57</v>
      </c>
      <c r="C1132" t="s">
        <v>33</v>
      </c>
      <c r="D1132" s="1">
        <v>12509</v>
      </c>
      <c r="E1132" s="1">
        <v>139183</v>
      </c>
      <c r="F1132" s="2">
        <v>47777</v>
      </c>
    </row>
    <row r="1133" spans="1:6" x14ac:dyDescent="0.25">
      <c r="A1133">
        <v>2018</v>
      </c>
      <c r="B1133" t="s">
        <v>57</v>
      </c>
      <c r="C1133" t="s">
        <v>34</v>
      </c>
      <c r="D1133" s="1">
        <v>54238</v>
      </c>
      <c r="E1133" s="1">
        <v>876344</v>
      </c>
      <c r="F1133" s="2">
        <v>53723</v>
      </c>
    </row>
    <row r="1134" spans="1:6" x14ac:dyDescent="0.25">
      <c r="A1134">
        <v>2018</v>
      </c>
      <c r="B1134" t="s">
        <v>57</v>
      </c>
      <c r="C1134" t="s">
        <v>35</v>
      </c>
      <c r="D1134" s="1">
        <v>10758</v>
      </c>
      <c r="E1134" s="1">
        <v>135970</v>
      </c>
      <c r="F1134" s="2">
        <v>38078</v>
      </c>
    </row>
    <row r="1135" spans="1:6" x14ac:dyDescent="0.25">
      <c r="A1135">
        <v>2018</v>
      </c>
      <c r="B1135" t="s">
        <v>57</v>
      </c>
      <c r="C1135" t="s">
        <v>36</v>
      </c>
      <c r="D1135" s="1">
        <v>123741</v>
      </c>
      <c r="E1135" s="1">
        <v>1554768</v>
      </c>
      <c r="F1135" s="2">
        <v>51832</v>
      </c>
    </row>
    <row r="1136" spans="1:6" x14ac:dyDescent="0.25">
      <c r="A1136">
        <v>2018</v>
      </c>
      <c r="B1136" t="s">
        <v>57</v>
      </c>
      <c r="C1136" t="s">
        <v>37</v>
      </c>
      <c r="D1136" s="1">
        <v>61525</v>
      </c>
      <c r="E1136" s="1">
        <v>830550</v>
      </c>
      <c r="F1136" s="2">
        <v>43092</v>
      </c>
    </row>
    <row r="1137" spans="1:6" x14ac:dyDescent="0.25">
      <c r="A1137">
        <v>2018</v>
      </c>
      <c r="B1137" t="s">
        <v>57</v>
      </c>
      <c r="C1137" t="s">
        <v>38</v>
      </c>
      <c r="D1137" s="1">
        <v>7753</v>
      </c>
      <c r="E1137" s="1">
        <v>91635</v>
      </c>
      <c r="F1137" s="2">
        <v>49819</v>
      </c>
    </row>
    <row r="1138" spans="1:6" x14ac:dyDescent="0.25">
      <c r="A1138">
        <v>2018</v>
      </c>
      <c r="B1138" t="s">
        <v>57</v>
      </c>
      <c r="C1138" t="s">
        <v>39</v>
      </c>
      <c r="D1138" s="1">
        <v>68615</v>
      </c>
      <c r="E1138" s="1">
        <v>1017249</v>
      </c>
      <c r="F1138" s="2">
        <v>44247</v>
      </c>
    </row>
    <row r="1139" spans="1:6" x14ac:dyDescent="0.25">
      <c r="A1139">
        <v>2018</v>
      </c>
      <c r="B1139" t="s">
        <v>57</v>
      </c>
      <c r="C1139" t="s">
        <v>40</v>
      </c>
      <c r="D1139" s="1">
        <v>23748</v>
      </c>
      <c r="E1139" s="1">
        <v>297631</v>
      </c>
      <c r="F1139" s="2">
        <v>41554</v>
      </c>
    </row>
    <row r="1140" spans="1:6" x14ac:dyDescent="0.25">
      <c r="A1140">
        <v>2018</v>
      </c>
      <c r="B1140" t="s">
        <v>57</v>
      </c>
      <c r="C1140" t="s">
        <v>41</v>
      </c>
      <c r="D1140" s="1">
        <v>26503</v>
      </c>
      <c r="E1140" s="1">
        <v>349656</v>
      </c>
      <c r="F1140" s="2">
        <v>44347</v>
      </c>
    </row>
    <row r="1141" spans="1:6" x14ac:dyDescent="0.25">
      <c r="A1141">
        <v>2018</v>
      </c>
      <c r="B1141" t="s">
        <v>57</v>
      </c>
      <c r="C1141" t="s">
        <v>42</v>
      </c>
      <c r="D1141" s="1">
        <v>74845</v>
      </c>
      <c r="E1141" s="1">
        <v>1117054</v>
      </c>
      <c r="F1141" s="2">
        <v>45000</v>
      </c>
    </row>
    <row r="1142" spans="1:6" x14ac:dyDescent="0.25">
      <c r="A1142">
        <v>2018</v>
      </c>
      <c r="B1142" t="s">
        <v>57</v>
      </c>
      <c r="C1142" t="s">
        <v>43</v>
      </c>
      <c r="D1142" s="1">
        <v>7658</v>
      </c>
      <c r="E1142" s="1">
        <v>76762</v>
      </c>
      <c r="F1142" s="2">
        <v>43902</v>
      </c>
    </row>
    <row r="1143" spans="1:6" x14ac:dyDescent="0.25">
      <c r="A1143">
        <v>2018</v>
      </c>
      <c r="B1143" t="s">
        <v>57</v>
      </c>
      <c r="C1143" t="s">
        <v>44</v>
      </c>
      <c r="D1143" s="1">
        <v>30013</v>
      </c>
      <c r="E1143" s="1">
        <v>402308</v>
      </c>
      <c r="F1143" s="2">
        <v>39429</v>
      </c>
    </row>
    <row r="1144" spans="1:6" x14ac:dyDescent="0.25">
      <c r="A1144">
        <v>2018</v>
      </c>
      <c r="B1144" t="s">
        <v>57</v>
      </c>
      <c r="C1144" t="s">
        <v>45</v>
      </c>
      <c r="D1144" s="1">
        <v>8059</v>
      </c>
      <c r="E1144" s="1">
        <v>85734</v>
      </c>
      <c r="F1144" s="2">
        <v>39650</v>
      </c>
    </row>
    <row r="1145" spans="1:6" x14ac:dyDescent="0.25">
      <c r="A1145">
        <v>2018</v>
      </c>
      <c r="B1145" t="s">
        <v>57</v>
      </c>
      <c r="C1145" t="s">
        <v>46</v>
      </c>
      <c r="D1145" s="1">
        <v>40040</v>
      </c>
      <c r="E1145" s="1">
        <v>623566</v>
      </c>
      <c r="F1145" s="2">
        <v>46137</v>
      </c>
    </row>
    <row r="1146" spans="1:6" x14ac:dyDescent="0.25">
      <c r="A1146">
        <v>2018</v>
      </c>
      <c r="B1146" t="s">
        <v>57</v>
      </c>
      <c r="C1146" t="s">
        <v>47</v>
      </c>
      <c r="D1146" s="1">
        <v>147447</v>
      </c>
      <c r="E1146" s="1">
        <v>2465009</v>
      </c>
      <c r="F1146" s="2">
        <v>52337</v>
      </c>
    </row>
    <row r="1147" spans="1:6" x14ac:dyDescent="0.25">
      <c r="A1147">
        <v>2018</v>
      </c>
      <c r="B1147" t="s">
        <v>57</v>
      </c>
      <c r="C1147" t="s">
        <v>48</v>
      </c>
      <c r="D1147" s="1">
        <v>19531</v>
      </c>
      <c r="E1147" s="1">
        <v>284283</v>
      </c>
      <c r="F1147" s="2">
        <v>44163</v>
      </c>
    </row>
    <row r="1148" spans="1:6" x14ac:dyDescent="0.25">
      <c r="A1148">
        <v>2018</v>
      </c>
      <c r="B1148" t="s">
        <v>57</v>
      </c>
      <c r="C1148" t="s">
        <v>49</v>
      </c>
      <c r="D1148" s="1">
        <v>5084</v>
      </c>
      <c r="E1148" s="1">
        <v>54476</v>
      </c>
      <c r="F1148" s="2">
        <v>40351</v>
      </c>
    </row>
    <row r="1149" spans="1:6" x14ac:dyDescent="0.25">
      <c r="A1149">
        <v>2018</v>
      </c>
      <c r="B1149" t="s">
        <v>57</v>
      </c>
      <c r="C1149" t="s">
        <v>50</v>
      </c>
      <c r="D1149" s="1">
        <v>43180</v>
      </c>
      <c r="E1149" s="1">
        <v>650233</v>
      </c>
      <c r="F1149" s="2">
        <v>43886</v>
      </c>
    </row>
    <row r="1150" spans="1:6" x14ac:dyDescent="0.25">
      <c r="A1150">
        <v>2018</v>
      </c>
      <c r="B1150" t="s">
        <v>57</v>
      </c>
      <c r="C1150" t="s">
        <v>51</v>
      </c>
      <c r="D1150" s="1">
        <v>39324</v>
      </c>
      <c r="E1150" s="1">
        <v>621384</v>
      </c>
      <c r="F1150" s="2">
        <v>63994</v>
      </c>
    </row>
    <row r="1151" spans="1:6" x14ac:dyDescent="0.25">
      <c r="A1151">
        <v>2018</v>
      </c>
      <c r="B1151" t="s">
        <v>57</v>
      </c>
      <c r="C1151" t="s">
        <v>52</v>
      </c>
      <c r="D1151" s="1">
        <v>10925</v>
      </c>
      <c r="E1151" s="1">
        <v>128211</v>
      </c>
      <c r="F1151" s="2">
        <v>38698</v>
      </c>
    </row>
    <row r="1152" spans="1:6" x14ac:dyDescent="0.25">
      <c r="A1152">
        <v>2018</v>
      </c>
      <c r="B1152" t="s">
        <v>57</v>
      </c>
      <c r="C1152" t="s">
        <v>53</v>
      </c>
      <c r="D1152" s="1">
        <v>36496</v>
      </c>
      <c r="E1152" s="1">
        <v>541333</v>
      </c>
      <c r="F1152" s="2">
        <v>41512</v>
      </c>
    </row>
    <row r="1153" spans="1:6" x14ac:dyDescent="0.25">
      <c r="A1153">
        <v>2018</v>
      </c>
      <c r="B1153" t="s">
        <v>57</v>
      </c>
      <c r="C1153" t="s">
        <v>54</v>
      </c>
      <c r="D1153" s="1">
        <v>4830</v>
      </c>
      <c r="E1153" s="1">
        <v>49819</v>
      </c>
      <c r="F1153" s="2">
        <v>42737</v>
      </c>
    </row>
    <row r="1154" spans="1:6" x14ac:dyDescent="0.25">
      <c r="A1154">
        <v>2018</v>
      </c>
      <c r="B1154" t="s">
        <v>58</v>
      </c>
      <c r="C1154" t="s">
        <v>7</v>
      </c>
      <c r="D1154" s="1">
        <v>2168</v>
      </c>
      <c r="E1154" s="1">
        <v>21030</v>
      </c>
      <c r="F1154" s="2">
        <v>60025</v>
      </c>
    </row>
    <row r="1155" spans="1:6" x14ac:dyDescent="0.25">
      <c r="A1155">
        <v>2018</v>
      </c>
      <c r="B1155" t="s">
        <v>58</v>
      </c>
      <c r="C1155" t="s">
        <v>8</v>
      </c>
      <c r="D1155" s="1">
        <v>3113</v>
      </c>
      <c r="E1155" s="1">
        <v>47340</v>
      </c>
      <c r="F1155" s="2">
        <v>75499</v>
      </c>
    </row>
    <row r="1156" spans="1:6" x14ac:dyDescent="0.25">
      <c r="A1156">
        <v>2018</v>
      </c>
      <c r="B1156" t="s">
        <v>58</v>
      </c>
      <c r="C1156" t="s">
        <v>9</v>
      </c>
      <c r="D1156" s="1">
        <v>1210</v>
      </c>
      <c r="E1156" s="1">
        <v>10913</v>
      </c>
      <c r="F1156" s="2">
        <v>53828</v>
      </c>
    </row>
    <row r="1157" spans="1:6" x14ac:dyDescent="0.25">
      <c r="A1157">
        <v>2018</v>
      </c>
      <c r="B1157" t="s">
        <v>58</v>
      </c>
      <c r="C1157" t="s">
        <v>10</v>
      </c>
      <c r="D1157" s="1">
        <v>26592</v>
      </c>
      <c r="E1157" s="1">
        <v>525771</v>
      </c>
      <c r="F1157" s="2">
        <v>188173</v>
      </c>
    </row>
    <row r="1158" spans="1:6" x14ac:dyDescent="0.25">
      <c r="A1158">
        <v>2018</v>
      </c>
      <c r="B1158" t="s">
        <v>58</v>
      </c>
      <c r="C1158" t="s">
        <v>11</v>
      </c>
      <c r="D1158" s="1">
        <v>4173</v>
      </c>
      <c r="E1158" s="1">
        <v>75076</v>
      </c>
      <c r="F1158" s="2">
        <v>100735</v>
      </c>
    </row>
    <row r="1159" spans="1:6" x14ac:dyDescent="0.25">
      <c r="A1159">
        <v>2018</v>
      </c>
      <c r="B1159" t="s">
        <v>58</v>
      </c>
      <c r="C1159" t="s">
        <v>12</v>
      </c>
      <c r="D1159" s="1">
        <v>2306</v>
      </c>
      <c r="E1159" s="1">
        <v>31734</v>
      </c>
      <c r="F1159" s="2">
        <v>110642</v>
      </c>
    </row>
    <row r="1160" spans="1:6" x14ac:dyDescent="0.25">
      <c r="A1160">
        <v>2018</v>
      </c>
      <c r="B1160" t="s">
        <v>58</v>
      </c>
      <c r="C1160" t="s">
        <v>13</v>
      </c>
      <c r="D1160">
        <v>433</v>
      </c>
      <c r="E1160" s="1">
        <v>4065</v>
      </c>
      <c r="F1160" s="2">
        <v>65782</v>
      </c>
    </row>
    <row r="1161" spans="1:6" x14ac:dyDescent="0.25">
      <c r="A1161">
        <v>2018</v>
      </c>
      <c r="B1161" t="s">
        <v>58</v>
      </c>
      <c r="C1161" t="s">
        <v>14</v>
      </c>
      <c r="D1161" s="1">
        <v>11205</v>
      </c>
      <c r="E1161" s="1">
        <v>138995</v>
      </c>
      <c r="F1161" s="2">
        <v>81168</v>
      </c>
    </row>
    <row r="1162" spans="1:6" x14ac:dyDescent="0.25">
      <c r="A1162">
        <v>2018</v>
      </c>
      <c r="B1162" t="s">
        <v>58</v>
      </c>
      <c r="C1162" t="s">
        <v>15</v>
      </c>
      <c r="D1162" s="1">
        <v>5113</v>
      </c>
      <c r="E1162" s="1">
        <v>114231</v>
      </c>
      <c r="F1162" s="2">
        <v>96613</v>
      </c>
    </row>
    <row r="1163" spans="1:6" x14ac:dyDescent="0.25">
      <c r="A1163">
        <v>2018</v>
      </c>
      <c r="B1163" t="s">
        <v>58</v>
      </c>
      <c r="C1163" t="s">
        <v>16</v>
      </c>
      <c r="D1163" s="1">
        <v>1223</v>
      </c>
      <c r="E1163" s="1">
        <v>8798</v>
      </c>
      <c r="F1163" s="2">
        <v>52761</v>
      </c>
    </row>
    <row r="1164" spans="1:6" x14ac:dyDescent="0.25">
      <c r="A1164">
        <v>2018</v>
      </c>
      <c r="B1164" t="s">
        <v>58</v>
      </c>
      <c r="C1164" t="s">
        <v>17</v>
      </c>
      <c r="D1164" s="1">
        <v>6688</v>
      </c>
      <c r="E1164" s="1">
        <v>94330</v>
      </c>
      <c r="F1164" s="2">
        <v>91164</v>
      </c>
    </row>
    <row r="1165" spans="1:6" x14ac:dyDescent="0.25">
      <c r="A1165">
        <v>2018</v>
      </c>
      <c r="B1165" t="s">
        <v>58</v>
      </c>
      <c r="C1165" t="s">
        <v>18</v>
      </c>
      <c r="D1165" s="1">
        <v>2123</v>
      </c>
      <c r="E1165" s="1">
        <v>29375</v>
      </c>
      <c r="F1165" s="2">
        <v>60371</v>
      </c>
    </row>
    <row r="1166" spans="1:6" x14ac:dyDescent="0.25">
      <c r="A1166">
        <v>2018</v>
      </c>
      <c r="B1166" t="s">
        <v>58</v>
      </c>
      <c r="C1166" t="s">
        <v>19</v>
      </c>
      <c r="D1166" s="1">
        <v>1742</v>
      </c>
      <c r="E1166" s="1">
        <v>22018</v>
      </c>
      <c r="F1166" s="2">
        <v>58519</v>
      </c>
    </row>
    <row r="1167" spans="1:6" x14ac:dyDescent="0.25">
      <c r="A1167">
        <v>2018</v>
      </c>
      <c r="B1167" t="s">
        <v>58</v>
      </c>
      <c r="C1167" t="s">
        <v>20</v>
      </c>
      <c r="D1167" s="1">
        <v>1308</v>
      </c>
      <c r="E1167" s="1">
        <v>18664</v>
      </c>
      <c r="F1167" s="2">
        <v>63399</v>
      </c>
    </row>
    <row r="1168" spans="1:6" x14ac:dyDescent="0.25">
      <c r="A1168">
        <v>2018</v>
      </c>
      <c r="B1168" t="s">
        <v>58</v>
      </c>
      <c r="C1168" t="s">
        <v>21</v>
      </c>
      <c r="D1168" s="1">
        <v>1785</v>
      </c>
      <c r="E1168" s="1">
        <v>21989</v>
      </c>
      <c r="F1168" s="2">
        <v>54629</v>
      </c>
    </row>
    <row r="1169" spans="1:6" x14ac:dyDescent="0.25">
      <c r="A1169">
        <v>2018</v>
      </c>
      <c r="B1169" t="s">
        <v>58</v>
      </c>
      <c r="C1169" t="s">
        <v>22</v>
      </c>
      <c r="D1169" s="1">
        <v>1716</v>
      </c>
      <c r="E1169" s="1">
        <v>22869</v>
      </c>
      <c r="F1169" s="2">
        <v>58223</v>
      </c>
    </row>
    <row r="1170" spans="1:6" x14ac:dyDescent="0.25">
      <c r="A1170">
        <v>2018</v>
      </c>
      <c r="B1170" t="s">
        <v>58</v>
      </c>
      <c r="C1170" t="s">
        <v>23</v>
      </c>
      <c r="D1170">
        <v>849</v>
      </c>
      <c r="E1170" s="1">
        <v>7397</v>
      </c>
      <c r="F1170" s="2">
        <v>54502</v>
      </c>
    </row>
    <row r="1171" spans="1:6" x14ac:dyDescent="0.25">
      <c r="A1171">
        <v>2018</v>
      </c>
      <c r="B1171" t="s">
        <v>58</v>
      </c>
      <c r="C1171" t="s">
        <v>24</v>
      </c>
      <c r="D1171" s="1">
        <v>2737</v>
      </c>
      <c r="E1171" s="1">
        <v>36210</v>
      </c>
      <c r="F1171" s="2">
        <v>92844</v>
      </c>
    </row>
    <row r="1172" spans="1:6" x14ac:dyDescent="0.25">
      <c r="A1172">
        <v>2018</v>
      </c>
      <c r="B1172" t="s">
        <v>58</v>
      </c>
      <c r="C1172" t="s">
        <v>25</v>
      </c>
      <c r="D1172" s="1">
        <v>5379</v>
      </c>
      <c r="E1172" s="1">
        <v>91783</v>
      </c>
      <c r="F1172" s="2">
        <v>123118</v>
      </c>
    </row>
    <row r="1173" spans="1:6" x14ac:dyDescent="0.25">
      <c r="A1173">
        <v>2018</v>
      </c>
      <c r="B1173" t="s">
        <v>58</v>
      </c>
      <c r="C1173" t="s">
        <v>26</v>
      </c>
      <c r="D1173" s="1">
        <v>6287</v>
      </c>
      <c r="E1173" s="1">
        <v>56247</v>
      </c>
      <c r="F1173" s="2">
        <v>73556</v>
      </c>
    </row>
    <row r="1174" spans="1:6" x14ac:dyDescent="0.25">
      <c r="A1174">
        <v>2018</v>
      </c>
      <c r="B1174" t="s">
        <v>58</v>
      </c>
      <c r="C1174" t="s">
        <v>27</v>
      </c>
      <c r="D1174" s="1">
        <v>3977</v>
      </c>
      <c r="E1174" s="1">
        <v>49170</v>
      </c>
      <c r="F1174" s="2">
        <v>78903</v>
      </c>
    </row>
    <row r="1175" spans="1:6" x14ac:dyDescent="0.25">
      <c r="A1175">
        <v>2018</v>
      </c>
      <c r="B1175" t="s">
        <v>58</v>
      </c>
      <c r="C1175" t="s">
        <v>28</v>
      </c>
      <c r="D1175">
        <v>940</v>
      </c>
      <c r="E1175" s="1">
        <v>10980</v>
      </c>
      <c r="F1175" s="2">
        <v>49173</v>
      </c>
    </row>
    <row r="1176" spans="1:6" x14ac:dyDescent="0.25">
      <c r="A1176">
        <v>2018</v>
      </c>
      <c r="B1176" t="s">
        <v>58</v>
      </c>
      <c r="C1176" t="s">
        <v>29</v>
      </c>
      <c r="D1176" s="1">
        <v>3049</v>
      </c>
      <c r="E1176" s="1">
        <v>47666</v>
      </c>
      <c r="F1176" s="2">
        <v>81842</v>
      </c>
    </row>
    <row r="1177" spans="1:6" x14ac:dyDescent="0.25">
      <c r="A1177">
        <v>2018</v>
      </c>
      <c r="B1177" t="s">
        <v>58</v>
      </c>
      <c r="C1177" t="s">
        <v>30</v>
      </c>
      <c r="D1177">
        <v>801</v>
      </c>
      <c r="E1177" s="1">
        <v>6350</v>
      </c>
      <c r="F1177" s="2">
        <v>54475</v>
      </c>
    </row>
    <row r="1178" spans="1:6" x14ac:dyDescent="0.25">
      <c r="A1178">
        <v>2018</v>
      </c>
      <c r="B1178" t="s">
        <v>58</v>
      </c>
      <c r="C1178" t="s">
        <v>31</v>
      </c>
      <c r="D1178">
        <v>973</v>
      </c>
      <c r="E1178" s="1">
        <v>17653</v>
      </c>
      <c r="F1178" s="2">
        <v>64407</v>
      </c>
    </row>
    <row r="1179" spans="1:6" x14ac:dyDescent="0.25">
      <c r="A1179">
        <v>2018</v>
      </c>
      <c r="B1179" t="s">
        <v>58</v>
      </c>
      <c r="C1179" t="s">
        <v>32</v>
      </c>
      <c r="D1179" s="1">
        <v>1541</v>
      </c>
      <c r="E1179" s="1">
        <v>15646</v>
      </c>
      <c r="F1179" s="2">
        <v>70292</v>
      </c>
    </row>
    <row r="1180" spans="1:6" x14ac:dyDescent="0.25">
      <c r="A1180">
        <v>2018</v>
      </c>
      <c r="B1180" t="s">
        <v>58</v>
      </c>
      <c r="C1180" t="s">
        <v>33</v>
      </c>
      <c r="D1180">
        <v>892</v>
      </c>
      <c r="E1180" s="1">
        <v>12351</v>
      </c>
      <c r="F1180" s="2">
        <v>93599</v>
      </c>
    </row>
    <row r="1181" spans="1:6" x14ac:dyDescent="0.25">
      <c r="A1181">
        <v>2018</v>
      </c>
      <c r="B1181" t="s">
        <v>58</v>
      </c>
      <c r="C1181" t="s">
        <v>34</v>
      </c>
      <c r="D1181" s="1">
        <v>3722</v>
      </c>
      <c r="E1181" s="1">
        <v>69519</v>
      </c>
      <c r="F1181" s="2">
        <v>114630</v>
      </c>
    </row>
    <row r="1182" spans="1:6" x14ac:dyDescent="0.25">
      <c r="A1182">
        <v>2018</v>
      </c>
      <c r="B1182" t="s">
        <v>58</v>
      </c>
      <c r="C1182" t="s">
        <v>35</v>
      </c>
      <c r="D1182">
        <v>987</v>
      </c>
      <c r="E1182" s="1">
        <v>12015</v>
      </c>
      <c r="F1182" s="2">
        <v>53204</v>
      </c>
    </row>
    <row r="1183" spans="1:6" x14ac:dyDescent="0.25">
      <c r="A1183">
        <v>2018</v>
      </c>
      <c r="B1183" t="s">
        <v>58</v>
      </c>
      <c r="C1183" t="s">
        <v>36</v>
      </c>
      <c r="D1183" s="1">
        <v>12672</v>
      </c>
      <c r="E1183" s="1">
        <v>275598</v>
      </c>
      <c r="F1183" s="2">
        <v>129853</v>
      </c>
    </row>
    <row r="1184" spans="1:6" x14ac:dyDescent="0.25">
      <c r="A1184">
        <v>2018</v>
      </c>
      <c r="B1184" t="s">
        <v>58</v>
      </c>
      <c r="C1184" t="s">
        <v>37</v>
      </c>
      <c r="D1184" s="1">
        <v>5238</v>
      </c>
      <c r="E1184" s="1">
        <v>79945</v>
      </c>
      <c r="F1184" s="2">
        <v>83920</v>
      </c>
    </row>
    <row r="1185" spans="1:6" x14ac:dyDescent="0.25">
      <c r="A1185">
        <v>2018</v>
      </c>
      <c r="B1185" t="s">
        <v>58</v>
      </c>
      <c r="C1185" t="s">
        <v>38</v>
      </c>
      <c r="D1185">
        <v>395</v>
      </c>
      <c r="E1185" s="1">
        <v>6221</v>
      </c>
      <c r="F1185" s="2">
        <v>70208</v>
      </c>
    </row>
    <row r="1186" spans="1:6" x14ac:dyDescent="0.25">
      <c r="A1186">
        <v>2018</v>
      </c>
      <c r="B1186" t="s">
        <v>58</v>
      </c>
      <c r="C1186" t="s">
        <v>39</v>
      </c>
      <c r="D1186" s="1">
        <v>4616</v>
      </c>
      <c r="E1186" s="1">
        <v>70930</v>
      </c>
      <c r="F1186" s="2">
        <v>70006</v>
      </c>
    </row>
    <row r="1187" spans="1:6" x14ac:dyDescent="0.25">
      <c r="A1187">
        <v>2018</v>
      </c>
      <c r="B1187" t="s">
        <v>58</v>
      </c>
      <c r="C1187" t="s">
        <v>40</v>
      </c>
      <c r="D1187" s="1">
        <v>1469</v>
      </c>
      <c r="E1187" s="1">
        <v>19859</v>
      </c>
      <c r="F1187" s="2">
        <v>58997</v>
      </c>
    </row>
    <row r="1188" spans="1:6" x14ac:dyDescent="0.25">
      <c r="A1188">
        <v>2018</v>
      </c>
      <c r="B1188" t="s">
        <v>58</v>
      </c>
      <c r="C1188" t="s">
        <v>41</v>
      </c>
      <c r="D1188" s="1">
        <v>3768</v>
      </c>
      <c r="E1188" s="1">
        <v>34277</v>
      </c>
      <c r="F1188" s="2">
        <v>87733</v>
      </c>
    </row>
    <row r="1189" spans="1:6" x14ac:dyDescent="0.25">
      <c r="A1189">
        <v>2018</v>
      </c>
      <c r="B1189" t="s">
        <v>58</v>
      </c>
      <c r="C1189" t="s">
        <v>42</v>
      </c>
      <c r="D1189" s="1">
        <v>4896</v>
      </c>
      <c r="E1189" s="1">
        <v>85970</v>
      </c>
      <c r="F1189" s="2">
        <v>87091</v>
      </c>
    </row>
    <row r="1190" spans="1:6" x14ac:dyDescent="0.25">
      <c r="A1190">
        <v>2018</v>
      </c>
      <c r="B1190" t="s">
        <v>58</v>
      </c>
      <c r="C1190" t="s">
        <v>43</v>
      </c>
      <c r="D1190">
        <v>715</v>
      </c>
      <c r="E1190" s="1">
        <v>5930</v>
      </c>
      <c r="F1190" s="2">
        <v>74327</v>
      </c>
    </row>
    <row r="1191" spans="1:6" x14ac:dyDescent="0.25">
      <c r="A1191">
        <v>2018</v>
      </c>
      <c r="B1191" t="s">
        <v>58</v>
      </c>
      <c r="C1191" t="s">
        <v>44</v>
      </c>
      <c r="D1191" s="1">
        <v>2548</v>
      </c>
      <c r="E1191" s="1">
        <v>28067</v>
      </c>
      <c r="F1191" s="2">
        <v>61977</v>
      </c>
    </row>
    <row r="1192" spans="1:6" x14ac:dyDescent="0.25">
      <c r="A1192">
        <v>2018</v>
      </c>
      <c r="B1192" t="s">
        <v>58</v>
      </c>
      <c r="C1192" t="s">
        <v>45</v>
      </c>
      <c r="D1192">
        <v>561</v>
      </c>
      <c r="E1192" s="1">
        <v>5589</v>
      </c>
      <c r="F1192" s="2">
        <v>49334</v>
      </c>
    </row>
    <row r="1193" spans="1:6" x14ac:dyDescent="0.25">
      <c r="A1193">
        <v>2018</v>
      </c>
      <c r="B1193" t="s">
        <v>58</v>
      </c>
      <c r="C1193" t="s">
        <v>46</v>
      </c>
      <c r="D1193" s="1">
        <v>3519</v>
      </c>
      <c r="E1193" s="1">
        <v>44851</v>
      </c>
      <c r="F1193" s="2">
        <v>73821</v>
      </c>
    </row>
    <row r="1194" spans="1:6" x14ac:dyDescent="0.25">
      <c r="A1194">
        <v>2018</v>
      </c>
      <c r="B1194" t="s">
        <v>58</v>
      </c>
      <c r="C1194" t="s">
        <v>47</v>
      </c>
      <c r="D1194" s="1">
        <v>9828</v>
      </c>
      <c r="E1194" s="1">
        <v>203822</v>
      </c>
      <c r="F1194" s="2">
        <v>87085</v>
      </c>
    </row>
    <row r="1195" spans="1:6" x14ac:dyDescent="0.25">
      <c r="A1195">
        <v>2018</v>
      </c>
      <c r="B1195" t="s">
        <v>58</v>
      </c>
      <c r="C1195" t="s">
        <v>48</v>
      </c>
      <c r="D1195" s="1">
        <v>2489</v>
      </c>
      <c r="E1195" s="1">
        <v>36783</v>
      </c>
      <c r="F1195" s="2">
        <v>78404</v>
      </c>
    </row>
    <row r="1196" spans="1:6" x14ac:dyDescent="0.25">
      <c r="A1196">
        <v>2018</v>
      </c>
      <c r="B1196" t="s">
        <v>58</v>
      </c>
      <c r="C1196" t="s">
        <v>49</v>
      </c>
      <c r="D1196">
        <v>505</v>
      </c>
      <c r="E1196" s="1">
        <v>4280</v>
      </c>
      <c r="F1196" s="2">
        <v>59800</v>
      </c>
    </row>
    <row r="1197" spans="1:6" x14ac:dyDescent="0.25">
      <c r="A1197">
        <v>2018</v>
      </c>
      <c r="B1197" t="s">
        <v>58</v>
      </c>
      <c r="C1197" t="s">
        <v>50</v>
      </c>
      <c r="D1197" s="1">
        <v>4379</v>
      </c>
      <c r="E1197" s="1">
        <v>66998</v>
      </c>
      <c r="F1197" s="2">
        <v>100731</v>
      </c>
    </row>
    <row r="1198" spans="1:6" x14ac:dyDescent="0.25">
      <c r="A1198">
        <v>2018</v>
      </c>
      <c r="B1198" t="s">
        <v>58</v>
      </c>
      <c r="C1198" t="s">
        <v>51</v>
      </c>
      <c r="D1198" s="1">
        <v>4629</v>
      </c>
      <c r="E1198" s="1">
        <v>133126</v>
      </c>
      <c r="F1198" s="2">
        <v>194631</v>
      </c>
    </row>
    <row r="1199" spans="1:6" x14ac:dyDescent="0.25">
      <c r="A1199">
        <v>2018</v>
      </c>
      <c r="B1199" t="s">
        <v>58</v>
      </c>
      <c r="C1199" t="s">
        <v>52</v>
      </c>
      <c r="D1199">
        <v>789</v>
      </c>
      <c r="E1199" s="1">
        <v>8288</v>
      </c>
      <c r="F1199" s="2">
        <v>52508</v>
      </c>
    </row>
    <row r="1200" spans="1:6" x14ac:dyDescent="0.25">
      <c r="A1200">
        <v>2018</v>
      </c>
      <c r="B1200" t="s">
        <v>58</v>
      </c>
      <c r="C1200" t="s">
        <v>53</v>
      </c>
      <c r="D1200" s="1">
        <v>2298</v>
      </c>
      <c r="E1200" s="1">
        <v>47152</v>
      </c>
      <c r="F1200" s="2">
        <v>75414</v>
      </c>
    </row>
    <row r="1201" spans="1:6" x14ac:dyDescent="0.25">
      <c r="A1201">
        <v>2018</v>
      </c>
      <c r="B1201" t="s">
        <v>58</v>
      </c>
      <c r="C1201" t="s">
        <v>54</v>
      </c>
      <c r="D1201">
        <v>398</v>
      </c>
      <c r="E1201" s="1">
        <v>3554</v>
      </c>
      <c r="F1201" s="2">
        <v>47401</v>
      </c>
    </row>
    <row r="1202" spans="1:6" x14ac:dyDescent="0.25">
      <c r="A1202">
        <v>2018</v>
      </c>
      <c r="B1202" t="s">
        <v>59</v>
      </c>
      <c r="C1202" t="s">
        <v>7</v>
      </c>
      <c r="D1202" s="1">
        <v>13364</v>
      </c>
      <c r="E1202" s="1">
        <v>94561</v>
      </c>
      <c r="F1202" s="2">
        <v>69240</v>
      </c>
    </row>
    <row r="1203" spans="1:6" x14ac:dyDescent="0.25">
      <c r="A1203">
        <v>2018</v>
      </c>
      <c r="B1203" t="s">
        <v>59</v>
      </c>
      <c r="C1203" t="s">
        <v>8</v>
      </c>
      <c r="D1203" s="1">
        <v>17978</v>
      </c>
      <c r="E1203" s="1">
        <v>214637</v>
      </c>
      <c r="F1203" s="2">
        <v>70877</v>
      </c>
    </row>
    <row r="1204" spans="1:6" x14ac:dyDescent="0.25">
      <c r="A1204">
        <v>2018</v>
      </c>
      <c r="B1204" t="s">
        <v>59</v>
      </c>
      <c r="C1204" t="s">
        <v>9</v>
      </c>
      <c r="D1204" s="1">
        <v>8418</v>
      </c>
      <c r="E1204" s="1">
        <v>50647</v>
      </c>
      <c r="F1204" s="2">
        <v>58119</v>
      </c>
    </row>
    <row r="1205" spans="1:6" x14ac:dyDescent="0.25">
      <c r="A1205">
        <v>2018</v>
      </c>
      <c r="B1205" t="s">
        <v>59</v>
      </c>
      <c r="C1205" t="s">
        <v>10</v>
      </c>
      <c r="D1205" s="1">
        <v>106953</v>
      </c>
      <c r="E1205" s="1">
        <v>835896</v>
      </c>
      <c r="F1205" s="2">
        <v>107228</v>
      </c>
    </row>
    <row r="1206" spans="1:6" x14ac:dyDescent="0.25">
      <c r="A1206">
        <v>2018</v>
      </c>
      <c r="B1206" t="s">
        <v>59</v>
      </c>
      <c r="C1206" t="s">
        <v>11</v>
      </c>
      <c r="D1206" s="1">
        <v>23326</v>
      </c>
      <c r="E1206" s="1">
        <v>164801</v>
      </c>
      <c r="F1206" s="2">
        <v>84615</v>
      </c>
    </row>
    <row r="1207" spans="1:6" x14ac:dyDescent="0.25">
      <c r="A1207">
        <v>2018</v>
      </c>
      <c r="B1207" t="s">
        <v>59</v>
      </c>
      <c r="C1207" t="s">
        <v>12</v>
      </c>
      <c r="D1207" s="1">
        <v>10879</v>
      </c>
      <c r="E1207" s="1">
        <v>123655</v>
      </c>
      <c r="F1207" s="2">
        <v>155433</v>
      </c>
    </row>
    <row r="1208" spans="1:6" x14ac:dyDescent="0.25">
      <c r="A1208">
        <v>2018</v>
      </c>
      <c r="B1208" t="s">
        <v>59</v>
      </c>
      <c r="C1208" t="s">
        <v>13</v>
      </c>
      <c r="D1208" s="1">
        <v>2859</v>
      </c>
      <c r="E1208" s="1">
        <v>47609</v>
      </c>
      <c r="F1208" s="2">
        <v>95574</v>
      </c>
    </row>
    <row r="1209" spans="1:6" x14ac:dyDescent="0.25">
      <c r="A1209">
        <v>2018</v>
      </c>
      <c r="B1209" t="s">
        <v>59</v>
      </c>
      <c r="C1209" t="s">
        <v>14</v>
      </c>
      <c r="D1209" s="1">
        <v>73412</v>
      </c>
      <c r="E1209" s="1">
        <v>570645</v>
      </c>
      <c r="F1209" s="2">
        <v>75337</v>
      </c>
    </row>
    <row r="1210" spans="1:6" x14ac:dyDescent="0.25">
      <c r="A1210">
        <v>2018</v>
      </c>
      <c r="B1210" t="s">
        <v>59</v>
      </c>
      <c r="C1210" t="s">
        <v>15</v>
      </c>
      <c r="D1210" s="1">
        <v>26225</v>
      </c>
      <c r="E1210" s="1">
        <v>237900</v>
      </c>
      <c r="F1210" s="2">
        <v>84587</v>
      </c>
    </row>
    <row r="1211" spans="1:6" x14ac:dyDescent="0.25">
      <c r="A1211">
        <v>2018</v>
      </c>
      <c r="B1211" t="s">
        <v>59</v>
      </c>
      <c r="C1211" t="s">
        <v>16</v>
      </c>
      <c r="D1211" s="1">
        <v>5824</v>
      </c>
      <c r="E1211" s="1">
        <v>32493</v>
      </c>
      <c r="F1211" s="2">
        <v>56024</v>
      </c>
    </row>
    <row r="1212" spans="1:6" x14ac:dyDescent="0.25">
      <c r="A1212">
        <v>2018</v>
      </c>
      <c r="B1212" t="s">
        <v>59</v>
      </c>
      <c r="C1212" t="s">
        <v>17</v>
      </c>
      <c r="D1212" s="1">
        <v>32448</v>
      </c>
      <c r="E1212" s="1">
        <v>373685</v>
      </c>
      <c r="F1212" s="2">
        <v>109598</v>
      </c>
    </row>
    <row r="1213" spans="1:6" x14ac:dyDescent="0.25">
      <c r="A1213">
        <v>2018</v>
      </c>
      <c r="B1213" t="s">
        <v>59</v>
      </c>
      <c r="C1213" t="s">
        <v>18</v>
      </c>
      <c r="D1213" s="1">
        <v>16542</v>
      </c>
      <c r="E1213" s="1">
        <v>133603</v>
      </c>
      <c r="F1213" s="2">
        <v>65167</v>
      </c>
    </row>
    <row r="1214" spans="1:6" x14ac:dyDescent="0.25">
      <c r="A1214">
        <v>2018</v>
      </c>
      <c r="B1214" t="s">
        <v>59</v>
      </c>
      <c r="C1214" t="s">
        <v>19</v>
      </c>
      <c r="D1214" s="1">
        <v>10213</v>
      </c>
      <c r="E1214" s="1">
        <v>109030</v>
      </c>
      <c r="F1214" s="2">
        <v>73894</v>
      </c>
    </row>
    <row r="1215" spans="1:6" x14ac:dyDescent="0.25">
      <c r="A1215">
        <v>2018</v>
      </c>
      <c r="B1215" t="s">
        <v>59</v>
      </c>
      <c r="C1215" t="s">
        <v>20</v>
      </c>
      <c r="D1215" s="1">
        <v>8870</v>
      </c>
      <c r="E1215" s="1">
        <v>73500</v>
      </c>
      <c r="F1215" s="2">
        <v>67710</v>
      </c>
    </row>
    <row r="1216" spans="1:6" x14ac:dyDescent="0.25">
      <c r="A1216">
        <v>2018</v>
      </c>
      <c r="B1216" t="s">
        <v>59</v>
      </c>
      <c r="C1216" t="s">
        <v>21</v>
      </c>
      <c r="D1216" s="1">
        <v>11035</v>
      </c>
      <c r="E1216" s="1">
        <v>92881</v>
      </c>
      <c r="F1216" s="2">
        <v>67733</v>
      </c>
    </row>
    <row r="1217" spans="1:6" x14ac:dyDescent="0.25">
      <c r="A1217">
        <v>2018</v>
      </c>
      <c r="B1217" t="s">
        <v>59</v>
      </c>
      <c r="C1217" t="s">
        <v>22</v>
      </c>
      <c r="D1217" s="1">
        <v>13754</v>
      </c>
      <c r="E1217" s="1">
        <v>85071</v>
      </c>
      <c r="F1217" s="2">
        <v>62731</v>
      </c>
    </row>
    <row r="1218" spans="1:6" x14ac:dyDescent="0.25">
      <c r="A1218">
        <v>2018</v>
      </c>
      <c r="B1218" t="s">
        <v>59</v>
      </c>
      <c r="C1218" t="s">
        <v>23</v>
      </c>
      <c r="D1218" s="1">
        <v>3804</v>
      </c>
      <c r="E1218" s="1">
        <v>29811</v>
      </c>
      <c r="F1218" s="2">
        <v>68174</v>
      </c>
    </row>
    <row r="1219" spans="1:6" x14ac:dyDescent="0.25">
      <c r="A1219">
        <v>2018</v>
      </c>
      <c r="B1219" t="s">
        <v>59</v>
      </c>
      <c r="C1219" t="s">
        <v>24</v>
      </c>
      <c r="D1219" s="1">
        <v>15277</v>
      </c>
      <c r="E1219" s="1">
        <v>138261</v>
      </c>
      <c r="F1219" s="2">
        <v>94201</v>
      </c>
    </row>
    <row r="1220" spans="1:6" x14ac:dyDescent="0.25">
      <c r="A1220">
        <v>2018</v>
      </c>
      <c r="B1220" t="s">
        <v>59</v>
      </c>
      <c r="C1220" t="s">
        <v>25</v>
      </c>
      <c r="D1220" s="1">
        <v>17504</v>
      </c>
      <c r="E1220" s="1">
        <v>217151</v>
      </c>
      <c r="F1220" s="2">
        <v>144514</v>
      </c>
    </row>
    <row r="1221" spans="1:6" x14ac:dyDescent="0.25">
      <c r="A1221">
        <v>2018</v>
      </c>
      <c r="B1221" t="s">
        <v>59</v>
      </c>
      <c r="C1221" t="s">
        <v>26</v>
      </c>
      <c r="D1221" s="1">
        <v>19082</v>
      </c>
      <c r="E1221" s="1">
        <v>203261</v>
      </c>
      <c r="F1221" s="2">
        <v>71568</v>
      </c>
    </row>
    <row r="1222" spans="1:6" x14ac:dyDescent="0.25">
      <c r="A1222">
        <v>2018</v>
      </c>
      <c r="B1222" t="s">
        <v>59</v>
      </c>
      <c r="C1222" t="s">
        <v>27</v>
      </c>
      <c r="D1222" s="1">
        <v>15877</v>
      </c>
      <c r="E1222" s="1">
        <v>178309</v>
      </c>
      <c r="F1222" s="2">
        <v>95604</v>
      </c>
    </row>
    <row r="1223" spans="1:6" x14ac:dyDescent="0.25">
      <c r="A1223">
        <v>2018</v>
      </c>
      <c r="B1223" t="s">
        <v>59</v>
      </c>
      <c r="C1223" t="s">
        <v>28</v>
      </c>
      <c r="D1223" s="1">
        <v>7959</v>
      </c>
      <c r="E1223" s="1">
        <v>42911</v>
      </c>
      <c r="F1223" s="2">
        <v>53281</v>
      </c>
    </row>
    <row r="1224" spans="1:6" x14ac:dyDescent="0.25">
      <c r="A1224">
        <v>2018</v>
      </c>
      <c r="B1224" t="s">
        <v>59</v>
      </c>
      <c r="C1224" t="s">
        <v>29</v>
      </c>
      <c r="D1224" s="1">
        <v>17251</v>
      </c>
      <c r="E1224" s="1">
        <v>162755</v>
      </c>
      <c r="F1224" s="2">
        <v>72947</v>
      </c>
    </row>
    <row r="1225" spans="1:6" x14ac:dyDescent="0.25">
      <c r="A1225">
        <v>2018</v>
      </c>
      <c r="B1225" t="s">
        <v>59</v>
      </c>
      <c r="C1225" t="s">
        <v>30</v>
      </c>
      <c r="D1225" s="1">
        <v>4297</v>
      </c>
      <c r="E1225" s="1">
        <v>21204</v>
      </c>
      <c r="F1225" s="2">
        <v>59315</v>
      </c>
    </row>
    <row r="1226" spans="1:6" x14ac:dyDescent="0.25">
      <c r="A1226">
        <v>2018</v>
      </c>
      <c r="B1226" t="s">
        <v>59</v>
      </c>
      <c r="C1226" t="s">
        <v>31</v>
      </c>
      <c r="D1226" s="1">
        <v>6683</v>
      </c>
      <c r="E1226" s="1">
        <v>66245</v>
      </c>
      <c r="F1226" s="2">
        <v>66817</v>
      </c>
    </row>
    <row r="1227" spans="1:6" x14ac:dyDescent="0.25">
      <c r="A1227">
        <v>2018</v>
      </c>
      <c r="B1227" t="s">
        <v>59</v>
      </c>
      <c r="C1227" t="s">
        <v>32</v>
      </c>
      <c r="D1227" s="1">
        <v>9082</v>
      </c>
      <c r="E1227" s="1">
        <v>63303</v>
      </c>
      <c r="F1227" s="2">
        <v>66612</v>
      </c>
    </row>
    <row r="1228" spans="1:6" x14ac:dyDescent="0.25">
      <c r="A1228">
        <v>2018</v>
      </c>
      <c r="B1228" t="s">
        <v>59</v>
      </c>
      <c r="C1228" t="s">
        <v>33</v>
      </c>
      <c r="D1228" s="1">
        <v>3838</v>
      </c>
      <c r="E1228" s="1">
        <v>33486</v>
      </c>
      <c r="F1228" s="2">
        <v>94889</v>
      </c>
    </row>
    <row r="1229" spans="1:6" x14ac:dyDescent="0.25">
      <c r="A1229">
        <v>2018</v>
      </c>
      <c r="B1229" t="s">
        <v>59</v>
      </c>
      <c r="C1229" t="s">
        <v>34</v>
      </c>
      <c r="D1229" s="1">
        <v>19963</v>
      </c>
      <c r="E1229" s="1">
        <v>242994</v>
      </c>
      <c r="F1229" s="2">
        <v>115066</v>
      </c>
    </row>
    <row r="1230" spans="1:6" x14ac:dyDescent="0.25">
      <c r="A1230">
        <v>2018</v>
      </c>
      <c r="B1230" t="s">
        <v>59</v>
      </c>
      <c r="C1230" t="s">
        <v>35</v>
      </c>
      <c r="D1230" s="1">
        <v>5293</v>
      </c>
      <c r="E1230" s="1">
        <v>32955</v>
      </c>
      <c r="F1230" s="2">
        <v>56048</v>
      </c>
    </row>
    <row r="1231" spans="1:6" x14ac:dyDescent="0.25">
      <c r="A1231">
        <v>2018</v>
      </c>
      <c r="B1231" t="s">
        <v>59</v>
      </c>
      <c r="C1231" t="s">
        <v>36</v>
      </c>
      <c r="D1231" s="1">
        <v>64317</v>
      </c>
      <c r="E1231" s="1">
        <v>714540</v>
      </c>
      <c r="F1231" s="2">
        <v>186871</v>
      </c>
    </row>
    <row r="1232" spans="1:6" x14ac:dyDescent="0.25">
      <c r="A1232">
        <v>2018</v>
      </c>
      <c r="B1232" t="s">
        <v>59</v>
      </c>
      <c r="C1232" t="s">
        <v>37</v>
      </c>
      <c r="D1232" s="1">
        <v>27776</v>
      </c>
      <c r="E1232" s="1">
        <v>233277</v>
      </c>
      <c r="F1232" s="2">
        <v>87311</v>
      </c>
    </row>
    <row r="1233" spans="1:6" x14ac:dyDescent="0.25">
      <c r="A1233">
        <v>2018</v>
      </c>
      <c r="B1233" t="s">
        <v>59</v>
      </c>
      <c r="C1233" t="s">
        <v>38</v>
      </c>
      <c r="D1233" s="1">
        <v>2995</v>
      </c>
      <c r="E1233" s="1">
        <v>23145</v>
      </c>
      <c r="F1233" s="2">
        <v>63251</v>
      </c>
    </row>
    <row r="1234" spans="1:6" x14ac:dyDescent="0.25">
      <c r="A1234">
        <v>2018</v>
      </c>
      <c r="B1234" t="s">
        <v>59</v>
      </c>
      <c r="C1234" t="s">
        <v>39</v>
      </c>
      <c r="D1234" s="1">
        <v>28783</v>
      </c>
      <c r="E1234" s="1">
        <v>293549</v>
      </c>
      <c r="F1234" s="2">
        <v>72736</v>
      </c>
    </row>
    <row r="1235" spans="1:6" x14ac:dyDescent="0.25">
      <c r="A1235">
        <v>2018</v>
      </c>
      <c r="B1235" t="s">
        <v>59</v>
      </c>
      <c r="C1235" t="s">
        <v>40</v>
      </c>
      <c r="D1235" s="1">
        <v>11458</v>
      </c>
      <c r="E1235" s="1">
        <v>77052</v>
      </c>
      <c r="F1235" s="2">
        <v>58044</v>
      </c>
    </row>
    <row r="1236" spans="1:6" x14ac:dyDescent="0.25">
      <c r="A1236">
        <v>2018</v>
      </c>
      <c r="B1236" t="s">
        <v>59</v>
      </c>
      <c r="C1236" t="s">
        <v>41</v>
      </c>
      <c r="D1236" s="1">
        <v>13030</v>
      </c>
      <c r="E1236" s="1">
        <v>84865</v>
      </c>
      <c r="F1236" s="2">
        <v>69649</v>
      </c>
    </row>
    <row r="1237" spans="1:6" x14ac:dyDescent="0.25">
      <c r="A1237">
        <v>2018</v>
      </c>
      <c r="B1237" t="s">
        <v>59</v>
      </c>
      <c r="C1237" t="s">
        <v>42</v>
      </c>
      <c r="D1237" s="1">
        <v>28823</v>
      </c>
      <c r="E1237" s="1">
        <v>325130</v>
      </c>
      <c r="F1237" s="2">
        <v>88831</v>
      </c>
    </row>
    <row r="1238" spans="1:6" x14ac:dyDescent="0.25">
      <c r="A1238">
        <v>2018</v>
      </c>
      <c r="B1238" t="s">
        <v>59</v>
      </c>
      <c r="C1238" t="s">
        <v>43</v>
      </c>
      <c r="D1238" s="1">
        <v>2869</v>
      </c>
      <c r="E1238" s="1">
        <v>32305</v>
      </c>
      <c r="F1238" s="2">
        <v>88061</v>
      </c>
    </row>
    <row r="1239" spans="1:6" x14ac:dyDescent="0.25">
      <c r="A1239">
        <v>2018</v>
      </c>
      <c r="B1239" t="s">
        <v>59</v>
      </c>
      <c r="C1239" t="s">
        <v>44</v>
      </c>
      <c r="D1239" s="1">
        <v>13166</v>
      </c>
      <c r="E1239" s="1">
        <v>100794</v>
      </c>
      <c r="F1239" s="2">
        <v>61713</v>
      </c>
    </row>
    <row r="1240" spans="1:6" x14ac:dyDescent="0.25">
      <c r="A1240">
        <v>2018</v>
      </c>
      <c r="B1240" t="s">
        <v>59</v>
      </c>
      <c r="C1240" t="s">
        <v>45</v>
      </c>
      <c r="D1240" s="1">
        <v>3259</v>
      </c>
      <c r="E1240" s="1">
        <v>28739</v>
      </c>
      <c r="F1240" s="2">
        <v>60160</v>
      </c>
    </row>
    <row r="1241" spans="1:6" x14ac:dyDescent="0.25">
      <c r="A1241">
        <v>2018</v>
      </c>
      <c r="B1241" t="s">
        <v>59</v>
      </c>
      <c r="C1241" t="s">
        <v>46</v>
      </c>
      <c r="D1241" s="1">
        <v>15698</v>
      </c>
      <c r="E1241" s="1">
        <v>150833</v>
      </c>
      <c r="F1241" s="2">
        <v>76718</v>
      </c>
    </row>
    <row r="1242" spans="1:6" x14ac:dyDescent="0.25">
      <c r="A1242">
        <v>2018</v>
      </c>
      <c r="B1242" t="s">
        <v>59</v>
      </c>
      <c r="C1242" t="s">
        <v>47</v>
      </c>
      <c r="D1242" s="1">
        <v>73679</v>
      </c>
      <c r="E1242" s="1">
        <v>756318</v>
      </c>
      <c r="F1242" s="2">
        <v>83356</v>
      </c>
    </row>
    <row r="1243" spans="1:6" x14ac:dyDescent="0.25">
      <c r="A1243">
        <v>2018</v>
      </c>
      <c r="B1243" t="s">
        <v>59</v>
      </c>
      <c r="C1243" t="s">
        <v>48</v>
      </c>
      <c r="D1243" s="1">
        <v>11520</v>
      </c>
      <c r="E1243" s="1">
        <v>87530</v>
      </c>
      <c r="F1243" s="2">
        <v>67933</v>
      </c>
    </row>
    <row r="1244" spans="1:6" x14ac:dyDescent="0.25">
      <c r="A1244">
        <v>2018</v>
      </c>
      <c r="B1244" t="s">
        <v>59</v>
      </c>
      <c r="C1244" t="s">
        <v>49</v>
      </c>
      <c r="D1244" s="1">
        <v>1694</v>
      </c>
      <c r="E1244" s="1">
        <v>11814</v>
      </c>
      <c r="F1244" s="2">
        <v>72078</v>
      </c>
    </row>
    <row r="1245" spans="1:6" x14ac:dyDescent="0.25">
      <c r="A1245">
        <v>2018</v>
      </c>
      <c r="B1245" t="s">
        <v>59</v>
      </c>
      <c r="C1245" t="s">
        <v>50</v>
      </c>
      <c r="D1245" s="1">
        <v>21938</v>
      </c>
      <c r="E1245" s="1">
        <v>194731</v>
      </c>
      <c r="F1245" s="2">
        <v>85723</v>
      </c>
    </row>
    <row r="1246" spans="1:6" x14ac:dyDescent="0.25">
      <c r="A1246">
        <v>2018</v>
      </c>
      <c r="B1246" t="s">
        <v>59</v>
      </c>
      <c r="C1246" t="s">
        <v>51</v>
      </c>
      <c r="D1246" s="1">
        <v>17577</v>
      </c>
      <c r="E1246" s="1">
        <v>147871</v>
      </c>
      <c r="F1246" s="2">
        <v>80466</v>
      </c>
    </row>
    <row r="1247" spans="1:6" x14ac:dyDescent="0.25">
      <c r="A1247">
        <v>2018</v>
      </c>
      <c r="B1247" t="s">
        <v>59</v>
      </c>
      <c r="C1247" t="s">
        <v>52</v>
      </c>
      <c r="D1247" s="1">
        <v>4029</v>
      </c>
      <c r="E1247" s="1">
        <v>24510</v>
      </c>
      <c r="F1247" s="2">
        <v>53206</v>
      </c>
    </row>
    <row r="1248" spans="1:6" x14ac:dyDescent="0.25">
      <c r="A1248">
        <v>2018</v>
      </c>
      <c r="B1248" t="s">
        <v>59</v>
      </c>
      <c r="C1248" t="s">
        <v>53</v>
      </c>
      <c r="D1248" s="1">
        <v>13917</v>
      </c>
      <c r="E1248" s="1">
        <v>148837</v>
      </c>
      <c r="F1248" s="2">
        <v>71561</v>
      </c>
    </row>
    <row r="1249" spans="1:6" x14ac:dyDescent="0.25">
      <c r="A1249">
        <v>2018</v>
      </c>
      <c r="B1249" t="s">
        <v>59</v>
      </c>
      <c r="C1249" t="s">
        <v>54</v>
      </c>
      <c r="D1249" s="1">
        <v>2283</v>
      </c>
      <c r="E1249" s="1">
        <v>11124</v>
      </c>
      <c r="F1249" s="2">
        <v>57486</v>
      </c>
    </row>
    <row r="1250" spans="1:6" x14ac:dyDescent="0.25">
      <c r="A1250">
        <v>2018</v>
      </c>
      <c r="B1250" t="s">
        <v>60</v>
      </c>
      <c r="C1250" t="s">
        <v>7</v>
      </c>
      <c r="D1250" s="1">
        <v>21888</v>
      </c>
      <c r="E1250" s="1">
        <v>245234</v>
      </c>
      <c r="F1250" s="2">
        <v>55653</v>
      </c>
    </row>
    <row r="1251" spans="1:6" x14ac:dyDescent="0.25">
      <c r="A1251">
        <v>2018</v>
      </c>
      <c r="B1251" t="s">
        <v>60</v>
      </c>
      <c r="C1251" t="s">
        <v>8</v>
      </c>
      <c r="D1251" s="1">
        <v>35993</v>
      </c>
      <c r="E1251" s="1">
        <v>430516</v>
      </c>
      <c r="F1251" s="2">
        <v>56745</v>
      </c>
    </row>
    <row r="1252" spans="1:6" x14ac:dyDescent="0.25">
      <c r="A1252">
        <v>2018</v>
      </c>
      <c r="B1252" t="s">
        <v>60</v>
      </c>
      <c r="C1252" t="s">
        <v>9</v>
      </c>
      <c r="D1252" s="1">
        <v>14308</v>
      </c>
      <c r="E1252" s="1">
        <v>146700</v>
      </c>
      <c r="F1252" s="2">
        <v>60316</v>
      </c>
    </row>
    <row r="1253" spans="1:6" x14ac:dyDescent="0.25">
      <c r="A1253">
        <v>2018</v>
      </c>
      <c r="B1253" t="s">
        <v>60</v>
      </c>
      <c r="C1253" t="s">
        <v>10</v>
      </c>
      <c r="D1253" s="1">
        <v>208425</v>
      </c>
      <c r="E1253" s="1">
        <v>2667839</v>
      </c>
      <c r="F1253" s="2">
        <v>91070</v>
      </c>
    </row>
    <row r="1254" spans="1:6" x14ac:dyDescent="0.25">
      <c r="A1254">
        <v>2018</v>
      </c>
      <c r="B1254" t="s">
        <v>60</v>
      </c>
      <c r="C1254" t="s">
        <v>11</v>
      </c>
      <c r="D1254" s="1">
        <v>52525</v>
      </c>
      <c r="E1254" s="1">
        <v>423946</v>
      </c>
      <c r="F1254" s="2">
        <v>81401</v>
      </c>
    </row>
    <row r="1255" spans="1:6" x14ac:dyDescent="0.25">
      <c r="A1255">
        <v>2018</v>
      </c>
      <c r="B1255" t="s">
        <v>60</v>
      </c>
      <c r="C1255" t="s">
        <v>12</v>
      </c>
      <c r="D1255" s="1">
        <v>23279</v>
      </c>
      <c r="E1255" s="1">
        <v>221029</v>
      </c>
      <c r="F1255" s="2">
        <v>87958</v>
      </c>
    </row>
    <row r="1256" spans="1:6" x14ac:dyDescent="0.25">
      <c r="A1256">
        <v>2018</v>
      </c>
      <c r="B1256" t="s">
        <v>60</v>
      </c>
      <c r="C1256" t="s">
        <v>13</v>
      </c>
      <c r="D1256" s="1">
        <v>8956</v>
      </c>
      <c r="E1256" s="1">
        <v>63405</v>
      </c>
      <c r="F1256" s="2">
        <v>80066</v>
      </c>
    </row>
    <row r="1257" spans="1:6" x14ac:dyDescent="0.25">
      <c r="A1257">
        <v>2018</v>
      </c>
      <c r="B1257" t="s">
        <v>60</v>
      </c>
      <c r="C1257" t="s">
        <v>14</v>
      </c>
      <c r="D1257" s="1">
        <v>161890</v>
      </c>
      <c r="E1257" s="1">
        <v>1365136</v>
      </c>
      <c r="F1257" s="2">
        <v>60914</v>
      </c>
    </row>
    <row r="1258" spans="1:6" x14ac:dyDescent="0.25">
      <c r="A1258">
        <v>2018</v>
      </c>
      <c r="B1258" t="s">
        <v>60</v>
      </c>
      <c r="C1258" t="s">
        <v>15</v>
      </c>
      <c r="D1258" s="1">
        <v>54714</v>
      </c>
      <c r="E1258" s="1">
        <v>687321</v>
      </c>
      <c r="F1258" s="2">
        <v>66989</v>
      </c>
    </row>
    <row r="1259" spans="1:6" x14ac:dyDescent="0.25">
      <c r="A1259">
        <v>2018</v>
      </c>
      <c r="B1259" t="s">
        <v>60</v>
      </c>
      <c r="C1259" t="s">
        <v>16</v>
      </c>
      <c r="D1259" s="1">
        <v>11562</v>
      </c>
      <c r="E1259" s="1">
        <v>91631</v>
      </c>
      <c r="F1259" s="2">
        <v>51695</v>
      </c>
    </row>
    <row r="1260" spans="1:6" x14ac:dyDescent="0.25">
      <c r="A1260">
        <v>2018</v>
      </c>
      <c r="B1260" t="s">
        <v>60</v>
      </c>
      <c r="C1260" t="s">
        <v>17</v>
      </c>
      <c r="D1260" s="1">
        <v>74587</v>
      </c>
      <c r="E1260" s="1">
        <v>948766</v>
      </c>
      <c r="F1260" s="2">
        <v>76586</v>
      </c>
    </row>
    <row r="1261" spans="1:6" x14ac:dyDescent="0.25">
      <c r="A1261">
        <v>2018</v>
      </c>
      <c r="B1261" t="s">
        <v>60</v>
      </c>
      <c r="C1261" t="s">
        <v>18</v>
      </c>
      <c r="D1261" s="1">
        <v>29755</v>
      </c>
      <c r="E1261" s="1">
        <v>342835</v>
      </c>
      <c r="F1261" s="2">
        <v>52468</v>
      </c>
    </row>
    <row r="1262" spans="1:6" x14ac:dyDescent="0.25">
      <c r="A1262">
        <v>2018</v>
      </c>
      <c r="B1262" t="s">
        <v>60</v>
      </c>
      <c r="C1262" t="s">
        <v>19</v>
      </c>
      <c r="D1262" s="1">
        <v>15839</v>
      </c>
      <c r="E1262" s="1">
        <v>140535</v>
      </c>
      <c r="F1262" s="2">
        <v>54071</v>
      </c>
    </row>
    <row r="1263" spans="1:6" x14ac:dyDescent="0.25">
      <c r="A1263">
        <v>2018</v>
      </c>
      <c r="B1263" t="s">
        <v>60</v>
      </c>
      <c r="C1263" t="s">
        <v>20</v>
      </c>
      <c r="D1263" s="1">
        <v>16731</v>
      </c>
      <c r="E1263" s="1">
        <v>179413</v>
      </c>
      <c r="F1263" s="2">
        <v>61288</v>
      </c>
    </row>
    <row r="1264" spans="1:6" x14ac:dyDescent="0.25">
      <c r="A1264">
        <v>2018</v>
      </c>
      <c r="B1264" t="s">
        <v>60</v>
      </c>
      <c r="C1264" t="s">
        <v>21</v>
      </c>
      <c r="D1264" s="1">
        <v>20542</v>
      </c>
      <c r="E1264" s="1">
        <v>217081</v>
      </c>
      <c r="F1264" s="2">
        <v>50087</v>
      </c>
    </row>
    <row r="1265" spans="1:6" x14ac:dyDescent="0.25">
      <c r="A1265">
        <v>2018</v>
      </c>
      <c r="B1265" t="s">
        <v>60</v>
      </c>
      <c r="C1265" t="s">
        <v>22</v>
      </c>
      <c r="D1265" s="1">
        <v>24537</v>
      </c>
      <c r="E1265" s="1">
        <v>213171</v>
      </c>
      <c r="F1265" s="2">
        <v>56446</v>
      </c>
    </row>
    <row r="1266" spans="1:6" x14ac:dyDescent="0.25">
      <c r="A1266">
        <v>2018</v>
      </c>
      <c r="B1266" t="s">
        <v>60</v>
      </c>
      <c r="C1266" t="s">
        <v>23</v>
      </c>
      <c r="D1266" s="1">
        <v>9940</v>
      </c>
      <c r="E1266" s="1">
        <v>69285</v>
      </c>
      <c r="F1266" s="2">
        <v>57328</v>
      </c>
    </row>
    <row r="1267" spans="1:6" x14ac:dyDescent="0.25">
      <c r="A1267">
        <v>2018</v>
      </c>
      <c r="B1267" t="s">
        <v>60</v>
      </c>
      <c r="C1267" t="s">
        <v>24</v>
      </c>
      <c r="D1267" s="1">
        <v>42809</v>
      </c>
      <c r="E1267" s="1">
        <v>452753</v>
      </c>
      <c r="F1267" s="2">
        <v>79500</v>
      </c>
    </row>
    <row r="1268" spans="1:6" x14ac:dyDescent="0.25">
      <c r="A1268">
        <v>2018</v>
      </c>
      <c r="B1268" t="s">
        <v>60</v>
      </c>
      <c r="C1268" t="s">
        <v>25</v>
      </c>
      <c r="D1268" s="1">
        <v>47416</v>
      </c>
      <c r="E1268" s="1">
        <v>587518</v>
      </c>
      <c r="F1268" s="2">
        <v>107875</v>
      </c>
    </row>
    <row r="1269" spans="1:6" x14ac:dyDescent="0.25">
      <c r="A1269">
        <v>2018</v>
      </c>
      <c r="B1269" t="s">
        <v>60</v>
      </c>
      <c r="C1269" t="s">
        <v>26</v>
      </c>
      <c r="D1269" s="1">
        <v>42545</v>
      </c>
      <c r="E1269" s="1">
        <v>657930</v>
      </c>
      <c r="F1269" s="2">
        <v>69377</v>
      </c>
    </row>
    <row r="1270" spans="1:6" x14ac:dyDescent="0.25">
      <c r="A1270">
        <v>2018</v>
      </c>
      <c r="B1270" t="s">
        <v>60</v>
      </c>
      <c r="C1270" t="s">
        <v>27</v>
      </c>
      <c r="D1270" s="1">
        <v>32020</v>
      </c>
      <c r="E1270" s="1">
        <v>378493</v>
      </c>
      <c r="F1270" s="2">
        <v>82535</v>
      </c>
    </row>
    <row r="1271" spans="1:6" x14ac:dyDescent="0.25">
      <c r="A1271">
        <v>2018</v>
      </c>
      <c r="B1271" t="s">
        <v>60</v>
      </c>
      <c r="C1271" t="s">
        <v>28</v>
      </c>
      <c r="D1271" s="1">
        <v>12259</v>
      </c>
      <c r="E1271" s="1">
        <v>109842</v>
      </c>
      <c r="F1271" s="2">
        <v>42132</v>
      </c>
    </row>
    <row r="1272" spans="1:6" x14ac:dyDescent="0.25">
      <c r="A1272">
        <v>2018</v>
      </c>
      <c r="B1272" t="s">
        <v>60</v>
      </c>
      <c r="C1272" t="s">
        <v>29</v>
      </c>
      <c r="D1272" s="1">
        <v>32577</v>
      </c>
      <c r="E1272" s="1">
        <v>385727</v>
      </c>
      <c r="F1272" s="2">
        <v>66429</v>
      </c>
    </row>
    <row r="1273" spans="1:6" x14ac:dyDescent="0.25">
      <c r="A1273">
        <v>2018</v>
      </c>
      <c r="B1273" t="s">
        <v>60</v>
      </c>
      <c r="C1273" t="s">
        <v>30</v>
      </c>
      <c r="D1273" s="1">
        <v>9359</v>
      </c>
      <c r="E1273" s="1">
        <v>42410</v>
      </c>
      <c r="F1273" s="2">
        <v>52271</v>
      </c>
    </row>
    <row r="1274" spans="1:6" x14ac:dyDescent="0.25">
      <c r="A1274">
        <v>2018</v>
      </c>
      <c r="B1274" t="s">
        <v>60</v>
      </c>
      <c r="C1274" t="s">
        <v>31</v>
      </c>
      <c r="D1274" s="1">
        <v>11582</v>
      </c>
      <c r="E1274" s="1">
        <v>119167</v>
      </c>
      <c r="F1274" s="2">
        <v>58836</v>
      </c>
    </row>
    <row r="1275" spans="1:6" x14ac:dyDescent="0.25">
      <c r="A1275">
        <v>2018</v>
      </c>
      <c r="B1275" t="s">
        <v>60</v>
      </c>
      <c r="C1275" t="s">
        <v>32</v>
      </c>
      <c r="D1275" s="1">
        <v>19970</v>
      </c>
      <c r="E1275" s="1">
        <v>190736</v>
      </c>
      <c r="F1275" s="2">
        <v>61821</v>
      </c>
    </row>
    <row r="1276" spans="1:6" x14ac:dyDescent="0.25">
      <c r="A1276">
        <v>2018</v>
      </c>
      <c r="B1276" t="s">
        <v>60</v>
      </c>
      <c r="C1276" t="s">
        <v>33</v>
      </c>
      <c r="D1276" s="1">
        <v>12323</v>
      </c>
      <c r="E1276" s="1">
        <v>82831</v>
      </c>
      <c r="F1276" s="2">
        <v>77486</v>
      </c>
    </row>
    <row r="1277" spans="1:6" x14ac:dyDescent="0.25">
      <c r="A1277">
        <v>2018</v>
      </c>
      <c r="B1277" t="s">
        <v>60</v>
      </c>
      <c r="C1277" t="s">
        <v>34</v>
      </c>
      <c r="D1277" s="1">
        <v>51837</v>
      </c>
      <c r="E1277" s="1">
        <v>671419</v>
      </c>
      <c r="F1277" s="2">
        <v>90784</v>
      </c>
    </row>
    <row r="1278" spans="1:6" x14ac:dyDescent="0.25">
      <c r="A1278">
        <v>2018</v>
      </c>
      <c r="B1278" t="s">
        <v>60</v>
      </c>
      <c r="C1278" t="s">
        <v>35</v>
      </c>
      <c r="D1278" s="1">
        <v>10669</v>
      </c>
      <c r="E1278" s="1">
        <v>106930</v>
      </c>
      <c r="F1278" s="2">
        <v>61899</v>
      </c>
    </row>
    <row r="1279" spans="1:6" x14ac:dyDescent="0.25">
      <c r="A1279">
        <v>2018</v>
      </c>
      <c r="B1279" t="s">
        <v>60</v>
      </c>
      <c r="C1279" t="s">
        <v>36</v>
      </c>
      <c r="D1279" s="1">
        <v>112471</v>
      </c>
      <c r="E1279" s="1">
        <v>1339421</v>
      </c>
      <c r="F1279" s="2">
        <v>95057</v>
      </c>
    </row>
    <row r="1280" spans="1:6" x14ac:dyDescent="0.25">
      <c r="A1280">
        <v>2018</v>
      </c>
      <c r="B1280" t="s">
        <v>60</v>
      </c>
      <c r="C1280" t="s">
        <v>37</v>
      </c>
      <c r="D1280" s="1">
        <v>58892</v>
      </c>
      <c r="E1280" s="1">
        <v>635554</v>
      </c>
      <c r="F1280" s="2">
        <v>65609</v>
      </c>
    </row>
    <row r="1281" spans="1:6" x14ac:dyDescent="0.25">
      <c r="A1281">
        <v>2018</v>
      </c>
      <c r="B1281" t="s">
        <v>60</v>
      </c>
      <c r="C1281" t="s">
        <v>38</v>
      </c>
      <c r="D1281" s="1">
        <v>5130</v>
      </c>
      <c r="E1281" s="1">
        <v>34560</v>
      </c>
      <c r="F1281" s="2">
        <v>61774</v>
      </c>
    </row>
    <row r="1282" spans="1:6" x14ac:dyDescent="0.25">
      <c r="A1282">
        <v>2018</v>
      </c>
      <c r="B1282" t="s">
        <v>60</v>
      </c>
      <c r="C1282" t="s">
        <v>39</v>
      </c>
      <c r="D1282" s="1">
        <v>53280</v>
      </c>
      <c r="E1282" s="1">
        <v>729430</v>
      </c>
      <c r="F1282" s="2">
        <v>64006</v>
      </c>
    </row>
    <row r="1283" spans="1:6" x14ac:dyDescent="0.25">
      <c r="A1283">
        <v>2018</v>
      </c>
      <c r="B1283" t="s">
        <v>60</v>
      </c>
      <c r="C1283" t="s">
        <v>40</v>
      </c>
      <c r="D1283" s="1">
        <v>20594</v>
      </c>
      <c r="E1283" s="1">
        <v>191261</v>
      </c>
      <c r="F1283" s="2">
        <v>52227</v>
      </c>
    </row>
    <row r="1284" spans="1:6" x14ac:dyDescent="0.25">
      <c r="A1284">
        <v>2018</v>
      </c>
      <c r="B1284" t="s">
        <v>60</v>
      </c>
      <c r="C1284" t="s">
        <v>41</v>
      </c>
      <c r="D1284" s="1">
        <v>25462</v>
      </c>
      <c r="E1284" s="1">
        <v>248627</v>
      </c>
      <c r="F1284" s="2">
        <v>69806</v>
      </c>
    </row>
    <row r="1285" spans="1:6" x14ac:dyDescent="0.25">
      <c r="A1285">
        <v>2018</v>
      </c>
      <c r="B1285" t="s">
        <v>60</v>
      </c>
      <c r="C1285" t="s">
        <v>42</v>
      </c>
      <c r="D1285" s="1">
        <v>63415</v>
      </c>
      <c r="E1285" s="1">
        <v>806555</v>
      </c>
      <c r="F1285" s="2">
        <v>78092</v>
      </c>
    </row>
    <row r="1286" spans="1:6" x14ac:dyDescent="0.25">
      <c r="A1286">
        <v>2018</v>
      </c>
      <c r="B1286" t="s">
        <v>60</v>
      </c>
      <c r="C1286" t="s">
        <v>43</v>
      </c>
      <c r="D1286" s="1">
        <v>8651</v>
      </c>
      <c r="E1286" s="1">
        <v>68430</v>
      </c>
      <c r="F1286" s="2">
        <v>68957</v>
      </c>
    </row>
    <row r="1287" spans="1:6" x14ac:dyDescent="0.25">
      <c r="A1287">
        <v>2018</v>
      </c>
      <c r="B1287" t="s">
        <v>60</v>
      </c>
      <c r="C1287" t="s">
        <v>44</v>
      </c>
      <c r="D1287" s="1">
        <v>26993</v>
      </c>
      <c r="E1287" s="1">
        <v>293499</v>
      </c>
      <c r="F1287" s="2">
        <v>50391</v>
      </c>
    </row>
    <row r="1288" spans="1:6" x14ac:dyDescent="0.25">
      <c r="A1288">
        <v>2018</v>
      </c>
      <c r="B1288" t="s">
        <v>60</v>
      </c>
      <c r="C1288" t="s">
        <v>45</v>
      </c>
      <c r="D1288" s="1">
        <v>5205</v>
      </c>
      <c r="E1288" s="1">
        <v>32354</v>
      </c>
      <c r="F1288" s="2">
        <v>56384</v>
      </c>
    </row>
    <row r="1289" spans="1:6" x14ac:dyDescent="0.25">
      <c r="A1289">
        <v>2018</v>
      </c>
      <c r="B1289" t="s">
        <v>60</v>
      </c>
      <c r="C1289" t="s">
        <v>46</v>
      </c>
      <c r="D1289" s="1">
        <v>29519</v>
      </c>
      <c r="E1289" s="1">
        <v>417345</v>
      </c>
      <c r="F1289" s="2">
        <v>59851</v>
      </c>
    </row>
    <row r="1290" spans="1:6" x14ac:dyDescent="0.25">
      <c r="A1290">
        <v>2018</v>
      </c>
      <c r="B1290" t="s">
        <v>60</v>
      </c>
      <c r="C1290" t="s">
        <v>47</v>
      </c>
      <c r="D1290" s="1">
        <v>134025</v>
      </c>
      <c r="E1290" s="1">
        <v>1736415</v>
      </c>
      <c r="F1290" s="2">
        <v>74443</v>
      </c>
    </row>
    <row r="1291" spans="1:6" x14ac:dyDescent="0.25">
      <c r="A1291">
        <v>2018</v>
      </c>
      <c r="B1291" t="s">
        <v>60</v>
      </c>
      <c r="C1291" t="s">
        <v>48</v>
      </c>
      <c r="D1291" s="1">
        <v>23036</v>
      </c>
      <c r="E1291" s="1">
        <v>215564</v>
      </c>
      <c r="F1291" s="2">
        <v>59543</v>
      </c>
    </row>
    <row r="1292" spans="1:6" x14ac:dyDescent="0.25">
      <c r="A1292">
        <v>2018</v>
      </c>
      <c r="B1292" t="s">
        <v>60</v>
      </c>
      <c r="C1292" t="s">
        <v>49</v>
      </c>
      <c r="D1292" s="1">
        <v>5661</v>
      </c>
      <c r="E1292" s="1">
        <v>28976</v>
      </c>
      <c r="F1292" s="2">
        <v>64917</v>
      </c>
    </row>
    <row r="1293" spans="1:6" x14ac:dyDescent="0.25">
      <c r="A1293">
        <v>2018</v>
      </c>
      <c r="B1293" t="s">
        <v>60</v>
      </c>
      <c r="C1293" t="s">
        <v>50</v>
      </c>
      <c r="D1293" s="1">
        <v>58849</v>
      </c>
      <c r="E1293" s="1">
        <v>746452</v>
      </c>
      <c r="F1293" s="2">
        <v>87511</v>
      </c>
    </row>
    <row r="1294" spans="1:6" x14ac:dyDescent="0.25">
      <c r="A1294">
        <v>2018</v>
      </c>
      <c r="B1294" t="s">
        <v>60</v>
      </c>
      <c r="C1294" t="s">
        <v>51</v>
      </c>
      <c r="D1294" s="1">
        <v>40209</v>
      </c>
      <c r="E1294" s="1">
        <v>414712</v>
      </c>
      <c r="F1294" s="2">
        <v>82245</v>
      </c>
    </row>
    <row r="1295" spans="1:6" x14ac:dyDescent="0.25">
      <c r="A1295">
        <v>2018</v>
      </c>
      <c r="B1295" t="s">
        <v>60</v>
      </c>
      <c r="C1295" t="s">
        <v>52</v>
      </c>
      <c r="D1295" s="1">
        <v>8323</v>
      </c>
      <c r="E1295" s="1">
        <v>68965</v>
      </c>
      <c r="F1295" s="2">
        <v>51745</v>
      </c>
    </row>
    <row r="1296" spans="1:6" x14ac:dyDescent="0.25">
      <c r="A1296">
        <v>2018</v>
      </c>
      <c r="B1296" t="s">
        <v>60</v>
      </c>
      <c r="C1296" t="s">
        <v>53</v>
      </c>
      <c r="D1296" s="1">
        <v>25856</v>
      </c>
      <c r="E1296" s="1">
        <v>327719</v>
      </c>
      <c r="F1296" s="2">
        <v>60773</v>
      </c>
    </row>
    <row r="1297" spans="1:6" x14ac:dyDescent="0.25">
      <c r="A1297">
        <v>2018</v>
      </c>
      <c r="B1297" t="s">
        <v>60</v>
      </c>
      <c r="C1297" t="s">
        <v>54</v>
      </c>
      <c r="D1297" s="1">
        <v>4559</v>
      </c>
      <c r="E1297" s="1">
        <v>18733</v>
      </c>
      <c r="F1297" s="2">
        <v>52783</v>
      </c>
    </row>
    <row r="1298" spans="1:6" x14ac:dyDescent="0.25">
      <c r="A1298">
        <v>2018</v>
      </c>
      <c r="B1298" t="s">
        <v>61</v>
      </c>
      <c r="C1298" t="s">
        <v>7</v>
      </c>
      <c r="D1298" s="1">
        <v>12678</v>
      </c>
      <c r="E1298" s="1">
        <v>233306</v>
      </c>
      <c r="F1298" s="2">
        <v>46432</v>
      </c>
    </row>
    <row r="1299" spans="1:6" x14ac:dyDescent="0.25">
      <c r="A1299">
        <v>2018</v>
      </c>
      <c r="B1299" t="s">
        <v>61</v>
      </c>
      <c r="C1299" t="s">
        <v>8</v>
      </c>
      <c r="D1299" s="1">
        <v>18037</v>
      </c>
      <c r="E1299" s="1">
        <v>440616</v>
      </c>
      <c r="F1299" s="2">
        <v>51125</v>
      </c>
    </row>
    <row r="1300" spans="1:6" x14ac:dyDescent="0.25">
      <c r="A1300">
        <v>2018</v>
      </c>
      <c r="B1300" t="s">
        <v>61</v>
      </c>
      <c r="C1300" t="s">
        <v>9</v>
      </c>
      <c r="D1300" s="1">
        <v>15788</v>
      </c>
      <c r="E1300" s="1">
        <v>186119</v>
      </c>
      <c r="F1300" s="2">
        <v>42468</v>
      </c>
    </row>
    <row r="1301" spans="1:6" x14ac:dyDescent="0.25">
      <c r="A1301">
        <v>2018</v>
      </c>
      <c r="B1301" t="s">
        <v>61</v>
      </c>
      <c r="C1301" t="s">
        <v>10</v>
      </c>
      <c r="D1301" s="1">
        <v>618901</v>
      </c>
      <c r="E1301" s="1">
        <v>2649228</v>
      </c>
      <c r="F1301" s="2">
        <v>52187</v>
      </c>
    </row>
    <row r="1302" spans="1:6" x14ac:dyDescent="0.25">
      <c r="A1302">
        <v>2018</v>
      </c>
      <c r="B1302" t="s">
        <v>61</v>
      </c>
      <c r="C1302" t="s">
        <v>11</v>
      </c>
      <c r="D1302" s="1">
        <v>21666</v>
      </c>
      <c r="E1302" s="1">
        <v>335274</v>
      </c>
      <c r="F1302" s="2">
        <v>50156</v>
      </c>
    </row>
    <row r="1303" spans="1:6" x14ac:dyDescent="0.25">
      <c r="A1303">
        <v>2018</v>
      </c>
      <c r="B1303" t="s">
        <v>61</v>
      </c>
      <c r="C1303" t="s">
        <v>12</v>
      </c>
      <c r="D1303" s="1">
        <v>13090</v>
      </c>
      <c r="E1303" s="1">
        <v>326866</v>
      </c>
      <c r="F1303" s="2">
        <v>55369</v>
      </c>
    </row>
    <row r="1304" spans="1:6" x14ac:dyDescent="0.25">
      <c r="A1304">
        <v>2018</v>
      </c>
      <c r="B1304" t="s">
        <v>61</v>
      </c>
      <c r="C1304" t="s">
        <v>13</v>
      </c>
      <c r="D1304" s="1">
        <v>5063</v>
      </c>
      <c r="E1304" s="1">
        <v>75524</v>
      </c>
      <c r="F1304" s="2">
        <v>53795</v>
      </c>
    </row>
    <row r="1305" spans="1:6" x14ac:dyDescent="0.25">
      <c r="A1305">
        <v>2018</v>
      </c>
      <c r="B1305" t="s">
        <v>61</v>
      </c>
      <c r="C1305" t="s">
        <v>14</v>
      </c>
      <c r="D1305" s="1">
        <v>73761</v>
      </c>
      <c r="E1305" s="1">
        <v>1287814</v>
      </c>
      <c r="F1305" s="2">
        <v>50781</v>
      </c>
    </row>
    <row r="1306" spans="1:6" x14ac:dyDescent="0.25">
      <c r="A1306">
        <v>2018</v>
      </c>
      <c r="B1306" t="s">
        <v>61</v>
      </c>
      <c r="C1306" t="s">
        <v>15</v>
      </c>
      <c r="D1306" s="1">
        <v>28952</v>
      </c>
      <c r="E1306" s="1">
        <v>562436</v>
      </c>
      <c r="F1306" s="2">
        <v>52062</v>
      </c>
    </row>
    <row r="1307" spans="1:6" x14ac:dyDescent="0.25">
      <c r="A1307">
        <v>2018</v>
      </c>
      <c r="B1307" t="s">
        <v>61</v>
      </c>
      <c r="C1307" t="s">
        <v>16</v>
      </c>
      <c r="D1307" s="1">
        <v>7824</v>
      </c>
      <c r="E1307" s="1">
        <v>100212</v>
      </c>
      <c r="F1307" s="2">
        <v>42047</v>
      </c>
    </row>
    <row r="1308" spans="1:6" x14ac:dyDescent="0.25">
      <c r="A1308">
        <v>2018</v>
      </c>
      <c r="B1308" t="s">
        <v>61</v>
      </c>
      <c r="C1308" t="s">
        <v>17</v>
      </c>
      <c r="D1308" s="1">
        <v>34720</v>
      </c>
      <c r="E1308" s="1">
        <v>919288</v>
      </c>
      <c r="F1308" s="2">
        <v>50959</v>
      </c>
    </row>
    <row r="1309" spans="1:6" x14ac:dyDescent="0.25">
      <c r="A1309">
        <v>2018</v>
      </c>
      <c r="B1309" t="s">
        <v>61</v>
      </c>
      <c r="C1309" t="s">
        <v>18</v>
      </c>
      <c r="D1309" s="1">
        <v>15692</v>
      </c>
      <c r="E1309" s="1">
        <v>459398</v>
      </c>
      <c r="F1309" s="2">
        <v>47681</v>
      </c>
    </row>
    <row r="1310" spans="1:6" x14ac:dyDescent="0.25">
      <c r="A1310">
        <v>2018</v>
      </c>
      <c r="B1310" t="s">
        <v>61</v>
      </c>
      <c r="C1310" t="s">
        <v>19</v>
      </c>
      <c r="D1310" s="1">
        <v>11589</v>
      </c>
      <c r="E1310" s="1">
        <v>219674</v>
      </c>
      <c r="F1310" s="2">
        <v>43022</v>
      </c>
    </row>
    <row r="1311" spans="1:6" x14ac:dyDescent="0.25">
      <c r="A1311">
        <v>2018</v>
      </c>
      <c r="B1311" t="s">
        <v>61</v>
      </c>
      <c r="C1311" t="s">
        <v>20</v>
      </c>
      <c r="D1311" s="1">
        <v>10277</v>
      </c>
      <c r="E1311" s="1">
        <v>195132</v>
      </c>
      <c r="F1311" s="2">
        <v>42586</v>
      </c>
    </row>
    <row r="1312" spans="1:6" x14ac:dyDescent="0.25">
      <c r="A1312">
        <v>2018</v>
      </c>
      <c r="B1312" t="s">
        <v>61</v>
      </c>
      <c r="C1312" t="s">
        <v>21</v>
      </c>
      <c r="D1312" s="1">
        <v>18161</v>
      </c>
      <c r="E1312" s="1">
        <v>267486</v>
      </c>
      <c r="F1312" s="2">
        <v>48210</v>
      </c>
    </row>
    <row r="1313" spans="1:6" x14ac:dyDescent="0.25">
      <c r="A1313">
        <v>2018</v>
      </c>
      <c r="B1313" t="s">
        <v>61</v>
      </c>
      <c r="C1313" t="s">
        <v>22</v>
      </c>
      <c r="D1313" s="1">
        <v>15480</v>
      </c>
      <c r="E1313" s="1">
        <v>300015</v>
      </c>
      <c r="F1313" s="2">
        <v>43339</v>
      </c>
    </row>
    <row r="1314" spans="1:6" x14ac:dyDescent="0.25">
      <c r="A1314">
        <v>2018</v>
      </c>
      <c r="B1314" t="s">
        <v>61</v>
      </c>
      <c r="C1314" t="s">
        <v>23</v>
      </c>
      <c r="D1314" s="1">
        <v>5483</v>
      </c>
      <c r="E1314" s="1">
        <v>118009</v>
      </c>
      <c r="F1314" s="2">
        <v>47535</v>
      </c>
    </row>
    <row r="1315" spans="1:6" x14ac:dyDescent="0.25">
      <c r="A1315">
        <v>2018</v>
      </c>
      <c r="B1315" t="s">
        <v>61</v>
      </c>
      <c r="C1315" t="s">
        <v>24</v>
      </c>
      <c r="D1315" s="1">
        <v>20856</v>
      </c>
      <c r="E1315" s="1">
        <v>445328</v>
      </c>
      <c r="F1315" s="2">
        <v>54310</v>
      </c>
    </row>
    <row r="1316" spans="1:6" x14ac:dyDescent="0.25">
      <c r="A1316">
        <v>2018</v>
      </c>
      <c r="B1316" t="s">
        <v>61</v>
      </c>
      <c r="C1316" t="s">
        <v>25</v>
      </c>
      <c r="D1316" s="1">
        <v>66364</v>
      </c>
      <c r="E1316" s="1">
        <v>773683</v>
      </c>
      <c r="F1316" s="2">
        <v>58448</v>
      </c>
    </row>
    <row r="1317" spans="1:6" x14ac:dyDescent="0.25">
      <c r="A1317">
        <v>2018</v>
      </c>
      <c r="B1317" t="s">
        <v>61</v>
      </c>
      <c r="C1317" t="s">
        <v>26</v>
      </c>
      <c r="D1317" s="1">
        <v>24822</v>
      </c>
      <c r="E1317" s="1">
        <v>659230</v>
      </c>
      <c r="F1317" s="2">
        <v>49739</v>
      </c>
    </row>
    <row r="1318" spans="1:6" x14ac:dyDescent="0.25">
      <c r="A1318">
        <v>2018</v>
      </c>
      <c r="B1318" t="s">
        <v>61</v>
      </c>
      <c r="C1318" t="s">
        <v>27</v>
      </c>
      <c r="D1318" s="1">
        <v>19210</v>
      </c>
      <c r="E1318" s="1">
        <v>526556</v>
      </c>
      <c r="F1318" s="2">
        <v>51469</v>
      </c>
    </row>
    <row r="1319" spans="1:6" x14ac:dyDescent="0.25">
      <c r="A1319">
        <v>2018</v>
      </c>
      <c r="B1319" t="s">
        <v>61</v>
      </c>
      <c r="C1319" t="s">
        <v>28</v>
      </c>
      <c r="D1319" s="1">
        <v>7531</v>
      </c>
      <c r="E1319" s="1">
        <v>144105</v>
      </c>
      <c r="F1319" s="2">
        <v>41620</v>
      </c>
    </row>
    <row r="1320" spans="1:6" x14ac:dyDescent="0.25">
      <c r="A1320">
        <v>2018</v>
      </c>
      <c r="B1320" t="s">
        <v>61</v>
      </c>
      <c r="C1320" t="s">
        <v>29</v>
      </c>
      <c r="D1320" s="1">
        <v>48555</v>
      </c>
      <c r="E1320" s="1">
        <v>454728</v>
      </c>
      <c r="F1320" s="2">
        <v>46127</v>
      </c>
    </row>
    <row r="1321" spans="1:6" x14ac:dyDescent="0.25">
      <c r="A1321">
        <v>2018</v>
      </c>
      <c r="B1321" t="s">
        <v>61</v>
      </c>
      <c r="C1321" t="s">
        <v>30</v>
      </c>
      <c r="D1321" s="1">
        <v>4637</v>
      </c>
      <c r="E1321" s="1">
        <v>73530</v>
      </c>
      <c r="F1321" s="2">
        <v>47539</v>
      </c>
    </row>
    <row r="1322" spans="1:6" x14ac:dyDescent="0.25">
      <c r="A1322">
        <v>2018</v>
      </c>
      <c r="B1322" t="s">
        <v>61</v>
      </c>
      <c r="C1322" t="s">
        <v>31</v>
      </c>
      <c r="D1322" s="1">
        <v>12205</v>
      </c>
      <c r="E1322" s="1">
        <v>138155</v>
      </c>
      <c r="F1322" s="2">
        <v>46678</v>
      </c>
    </row>
    <row r="1323" spans="1:6" x14ac:dyDescent="0.25">
      <c r="A1323">
        <v>2018</v>
      </c>
      <c r="B1323" t="s">
        <v>61</v>
      </c>
      <c r="C1323" t="s">
        <v>32</v>
      </c>
      <c r="D1323" s="1">
        <v>8913</v>
      </c>
      <c r="E1323" s="1">
        <v>139036</v>
      </c>
      <c r="F1323" s="2">
        <v>54167</v>
      </c>
    </row>
    <row r="1324" spans="1:6" x14ac:dyDescent="0.25">
      <c r="A1324">
        <v>2018</v>
      </c>
      <c r="B1324" t="s">
        <v>61</v>
      </c>
      <c r="C1324" t="s">
        <v>33</v>
      </c>
      <c r="D1324" s="1">
        <v>4700</v>
      </c>
      <c r="E1324" s="1">
        <v>112567</v>
      </c>
      <c r="F1324" s="2">
        <v>56317</v>
      </c>
    </row>
    <row r="1325" spans="1:6" x14ac:dyDescent="0.25">
      <c r="A1325">
        <v>2018</v>
      </c>
      <c r="B1325" t="s">
        <v>61</v>
      </c>
      <c r="C1325" t="s">
        <v>34</v>
      </c>
      <c r="D1325" s="1">
        <v>37328</v>
      </c>
      <c r="E1325" s="1">
        <v>656716</v>
      </c>
      <c r="F1325" s="2">
        <v>53402</v>
      </c>
    </row>
    <row r="1326" spans="1:6" x14ac:dyDescent="0.25">
      <c r="A1326">
        <v>2018</v>
      </c>
      <c r="B1326" t="s">
        <v>61</v>
      </c>
      <c r="C1326" t="s">
        <v>35</v>
      </c>
      <c r="D1326" s="1">
        <v>10221</v>
      </c>
      <c r="E1326" s="1">
        <v>128590</v>
      </c>
      <c r="F1326" s="2">
        <v>41645</v>
      </c>
    </row>
    <row r="1327" spans="1:6" x14ac:dyDescent="0.25">
      <c r="A1327">
        <v>2018</v>
      </c>
      <c r="B1327" t="s">
        <v>61</v>
      </c>
      <c r="C1327" t="s">
        <v>36</v>
      </c>
      <c r="D1327" s="1">
        <v>67399</v>
      </c>
      <c r="E1327" s="1">
        <v>1914153</v>
      </c>
      <c r="F1327" s="2">
        <v>53467</v>
      </c>
    </row>
    <row r="1328" spans="1:6" x14ac:dyDescent="0.25">
      <c r="A1328">
        <v>2018</v>
      </c>
      <c r="B1328" t="s">
        <v>61</v>
      </c>
      <c r="C1328" t="s">
        <v>37</v>
      </c>
      <c r="D1328" s="1">
        <v>27210</v>
      </c>
      <c r="E1328" s="1">
        <v>592067</v>
      </c>
      <c r="F1328" s="2">
        <v>48381</v>
      </c>
    </row>
    <row r="1329" spans="1:6" x14ac:dyDescent="0.25">
      <c r="A1329">
        <v>2018</v>
      </c>
      <c r="B1329" t="s">
        <v>61</v>
      </c>
      <c r="C1329" t="s">
        <v>38</v>
      </c>
      <c r="D1329" s="1">
        <v>2558</v>
      </c>
      <c r="E1329" s="1">
        <v>62184</v>
      </c>
      <c r="F1329" s="2">
        <v>51404</v>
      </c>
    </row>
    <row r="1330" spans="1:6" x14ac:dyDescent="0.25">
      <c r="A1330">
        <v>2018</v>
      </c>
      <c r="B1330" t="s">
        <v>61</v>
      </c>
      <c r="C1330" t="s">
        <v>39</v>
      </c>
      <c r="D1330" s="1">
        <v>34508</v>
      </c>
      <c r="E1330" s="1">
        <v>904140</v>
      </c>
      <c r="F1330" s="2">
        <v>46408</v>
      </c>
    </row>
    <row r="1331" spans="1:6" x14ac:dyDescent="0.25">
      <c r="A1331">
        <v>2018</v>
      </c>
      <c r="B1331" t="s">
        <v>61</v>
      </c>
      <c r="C1331" t="s">
        <v>40</v>
      </c>
      <c r="D1331" s="1">
        <v>13563</v>
      </c>
      <c r="E1331" s="1">
        <v>209863</v>
      </c>
      <c r="F1331" s="2">
        <v>45570</v>
      </c>
    </row>
    <row r="1332" spans="1:6" x14ac:dyDescent="0.25">
      <c r="A1332">
        <v>2018</v>
      </c>
      <c r="B1332" t="s">
        <v>61</v>
      </c>
      <c r="C1332" t="s">
        <v>41</v>
      </c>
      <c r="D1332" s="1">
        <v>15708</v>
      </c>
      <c r="E1332" s="1">
        <v>288939</v>
      </c>
      <c r="F1332" s="2">
        <v>50107</v>
      </c>
    </row>
    <row r="1333" spans="1:6" x14ac:dyDescent="0.25">
      <c r="A1333">
        <v>2018</v>
      </c>
      <c r="B1333" t="s">
        <v>61</v>
      </c>
      <c r="C1333" t="s">
        <v>42</v>
      </c>
      <c r="D1333" s="1">
        <v>57768</v>
      </c>
      <c r="E1333" s="1">
        <v>1209344</v>
      </c>
      <c r="F1333" s="2">
        <v>51808</v>
      </c>
    </row>
    <row r="1334" spans="1:6" x14ac:dyDescent="0.25">
      <c r="A1334">
        <v>2018</v>
      </c>
      <c r="B1334" t="s">
        <v>61</v>
      </c>
      <c r="C1334" t="s">
        <v>43</v>
      </c>
      <c r="D1334" s="1">
        <v>4545</v>
      </c>
      <c r="E1334" s="1">
        <v>100506</v>
      </c>
      <c r="F1334" s="2">
        <v>48716</v>
      </c>
    </row>
    <row r="1335" spans="1:6" x14ac:dyDescent="0.25">
      <c r="A1335">
        <v>2018</v>
      </c>
      <c r="B1335" t="s">
        <v>61</v>
      </c>
      <c r="C1335" t="s">
        <v>44</v>
      </c>
      <c r="D1335" s="1">
        <v>11971</v>
      </c>
      <c r="E1335" s="1">
        <v>234487</v>
      </c>
      <c r="F1335" s="2">
        <v>45993</v>
      </c>
    </row>
    <row r="1336" spans="1:6" x14ac:dyDescent="0.25">
      <c r="A1336">
        <v>2018</v>
      </c>
      <c r="B1336" t="s">
        <v>61</v>
      </c>
      <c r="C1336" t="s">
        <v>45</v>
      </c>
      <c r="D1336" s="1">
        <v>2839</v>
      </c>
      <c r="E1336" s="1">
        <v>67868</v>
      </c>
      <c r="F1336" s="2">
        <v>50399</v>
      </c>
    </row>
    <row r="1337" spans="1:6" x14ac:dyDescent="0.25">
      <c r="A1337">
        <v>2018</v>
      </c>
      <c r="B1337" t="s">
        <v>61</v>
      </c>
      <c r="C1337" t="s">
        <v>46</v>
      </c>
      <c r="D1337" s="1">
        <v>16127</v>
      </c>
      <c r="E1337" s="1">
        <v>420817</v>
      </c>
      <c r="F1337" s="2">
        <v>52099</v>
      </c>
    </row>
    <row r="1338" spans="1:6" x14ac:dyDescent="0.25">
      <c r="A1338">
        <v>2018</v>
      </c>
      <c r="B1338" t="s">
        <v>61</v>
      </c>
      <c r="C1338" t="s">
        <v>47</v>
      </c>
      <c r="D1338" s="1">
        <v>90552</v>
      </c>
      <c r="E1338" s="1">
        <v>1641637</v>
      </c>
      <c r="F1338" s="2">
        <v>48036</v>
      </c>
    </row>
    <row r="1339" spans="1:6" x14ac:dyDescent="0.25">
      <c r="A1339">
        <v>2018</v>
      </c>
      <c r="B1339" t="s">
        <v>61</v>
      </c>
      <c r="C1339" t="s">
        <v>48</v>
      </c>
      <c r="D1339" s="1">
        <v>12264</v>
      </c>
      <c r="E1339" s="1">
        <v>186785</v>
      </c>
      <c r="F1339" s="2">
        <v>43696</v>
      </c>
    </row>
    <row r="1340" spans="1:6" x14ac:dyDescent="0.25">
      <c r="A1340">
        <v>2018</v>
      </c>
      <c r="B1340" t="s">
        <v>61</v>
      </c>
      <c r="C1340" t="s">
        <v>49</v>
      </c>
      <c r="D1340" s="1">
        <v>2463</v>
      </c>
      <c r="E1340" s="1">
        <v>62630</v>
      </c>
      <c r="F1340" s="2">
        <v>46699</v>
      </c>
    </row>
    <row r="1341" spans="1:6" x14ac:dyDescent="0.25">
      <c r="A1341">
        <v>2018</v>
      </c>
      <c r="B1341" t="s">
        <v>61</v>
      </c>
      <c r="C1341" t="s">
        <v>50</v>
      </c>
      <c r="D1341" s="1">
        <v>43566</v>
      </c>
      <c r="E1341" s="1">
        <v>505487</v>
      </c>
      <c r="F1341" s="2">
        <v>49627</v>
      </c>
    </row>
    <row r="1342" spans="1:6" x14ac:dyDescent="0.25">
      <c r="A1342">
        <v>2018</v>
      </c>
      <c r="B1342" t="s">
        <v>61</v>
      </c>
      <c r="C1342" t="s">
        <v>51</v>
      </c>
      <c r="D1342" s="1">
        <v>61026</v>
      </c>
      <c r="E1342" s="1">
        <v>465717</v>
      </c>
      <c r="F1342" s="2">
        <v>51354</v>
      </c>
    </row>
    <row r="1343" spans="1:6" x14ac:dyDescent="0.25">
      <c r="A1343">
        <v>2018</v>
      </c>
      <c r="B1343" t="s">
        <v>61</v>
      </c>
      <c r="C1343" t="s">
        <v>52</v>
      </c>
      <c r="D1343" s="1">
        <v>5765</v>
      </c>
      <c r="E1343" s="1">
        <v>124431</v>
      </c>
      <c r="F1343" s="2">
        <v>46182</v>
      </c>
    </row>
    <row r="1344" spans="1:6" x14ac:dyDescent="0.25">
      <c r="A1344">
        <v>2018</v>
      </c>
      <c r="B1344" t="s">
        <v>61</v>
      </c>
      <c r="C1344" t="s">
        <v>53</v>
      </c>
      <c r="D1344" s="1">
        <v>28013</v>
      </c>
      <c r="E1344" s="1">
        <v>434143</v>
      </c>
      <c r="F1344" s="2">
        <v>49195</v>
      </c>
    </row>
    <row r="1345" spans="1:6" x14ac:dyDescent="0.25">
      <c r="A1345">
        <v>2018</v>
      </c>
      <c r="B1345" t="s">
        <v>61</v>
      </c>
      <c r="C1345" t="s">
        <v>54</v>
      </c>
      <c r="D1345" s="1">
        <v>3338</v>
      </c>
      <c r="E1345" s="1">
        <v>26972</v>
      </c>
      <c r="F1345" s="2">
        <v>42906</v>
      </c>
    </row>
    <row r="1346" spans="1:6" x14ac:dyDescent="0.25">
      <c r="A1346">
        <v>2018</v>
      </c>
      <c r="B1346" t="s">
        <v>62</v>
      </c>
      <c r="C1346" t="s">
        <v>7</v>
      </c>
      <c r="D1346" s="1">
        <v>10993</v>
      </c>
      <c r="E1346" s="1">
        <v>205942</v>
      </c>
      <c r="F1346" s="2">
        <v>16798</v>
      </c>
    </row>
    <row r="1347" spans="1:6" x14ac:dyDescent="0.25">
      <c r="A1347">
        <v>2018</v>
      </c>
      <c r="B1347" t="s">
        <v>62</v>
      </c>
      <c r="C1347" t="s">
        <v>8</v>
      </c>
      <c r="D1347" s="1">
        <v>13627</v>
      </c>
      <c r="E1347" s="1">
        <v>325897</v>
      </c>
      <c r="F1347" s="2">
        <v>24580</v>
      </c>
    </row>
    <row r="1348" spans="1:6" x14ac:dyDescent="0.25">
      <c r="A1348">
        <v>2018</v>
      </c>
      <c r="B1348" t="s">
        <v>62</v>
      </c>
      <c r="C1348" t="s">
        <v>9</v>
      </c>
      <c r="D1348" s="1">
        <v>7168</v>
      </c>
      <c r="E1348" s="1">
        <v>118405</v>
      </c>
      <c r="F1348" s="2">
        <v>16536</v>
      </c>
    </row>
    <row r="1349" spans="1:6" x14ac:dyDescent="0.25">
      <c r="A1349">
        <v>2018</v>
      </c>
      <c r="B1349" t="s">
        <v>62</v>
      </c>
      <c r="C1349" t="s">
        <v>10</v>
      </c>
      <c r="D1349" s="1">
        <v>111455</v>
      </c>
      <c r="E1349" s="1">
        <v>1988750</v>
      </c>
      <c r="F1349" s="2">
        <v>30527</v>
      </c>
    </row>
    <row r="1350" spans="1:6" x14ac:dyDescent="0.25">
      <c r="A1350">
        <v>2018</v>
      </c>
      <c r="B1350" t="s">
        <v>62</v>
      </c>
      <c r="C1350" t="s">
        <v>11</v>
      </c>
      <c r="D1350" s="1">
        <v>16939</v>
      </c>
      <c r="E1350" s="1">
        <v>339407</v>
      </c>
      <c r="F1350" s="2">
        <v>25878</v>
      </c>
    </row>
    <row r="1351" spans="1:6" x14ac:dyDescent="0.25">
      <c r="A1351">
        <v>2018</v>
      </c>
      <c r="B1351" t="s">
        <v>62</v>
      </c>
      <c r="C1351" t="s">
        <v>12</v>
      </c>
      <c r="D1351" s="1">
        <v>10668</v>
      </c>
      <c r="E1351" s="1">
        <v>157709</v>
      </c>
      <c r="F1351" s="2">
        <v>23705</v>
      </c>
    </row>
    <row r="1352" spans="1:6" x14ac:dyDescent="0.25">
      <c r="A1352">
        <v>2018</v>
      </c>
      <c r="B1352" t="s">
        <v>62</v>
      </c>
      <c r="C1352" t="s">
        <v>13</v>
      </c>
      <c r="D1352" s="1">
        <v>2637</v>
      </c>
      <c r="E1352" s="1">
        <v>51696</v>
      </c>
      <c r="F1352" s="2">
        <v>20414</v>
      </c>
    </row>
    <row r="1353" spans="1:6" x14ac:dyDescent="0.25">
      <c r="A1353">
        <v>2018</v>
      </c>
      <c r="B1353" t="s">
        <v>62</v>
      </c>
      <c r="C1353" t="s">
        <v>14</v>
      </c>
      <c r="D1353" s="1">
        <v>56587</v>
      </c>
      <c r="E1353" s="1">
        <v>1226786</v>
      </c>
      <c r="F1353" s="2">
        <v>25881</v>
      </c>
    </row>
    <row r="1354" spans="1:6" x14ac:dyDescent="0.25">
      <c r="A1354">
        <v>2018</v>
      </c>
      <c r="B1354" t="s">
        <v>62</v>
      </c>
      <c r="C1354" t="s">
        <v>15</v>
      </c>
      <c r="D1354" s="1">
        <v>24275</v>
      </c>
      <c r="E1354" s="1">
        <v>487598</v>
      </c>
      <c r="F1354" s="2">
        <v>20604</v>
      </c>
    </row>
    <row r="1355" spans="1:6" x14ac:dyDescent="0.25">
      <c r="A1355">
        <v>2018</v>
      </c>
      <c r="B1355" t="s">
        <v>62</v>
      </c>
      <c r="C1355" t="s">
        <v>16</v>
      </c>
      <c r="D1355" s="1">
        <v>5008</v>
      </c>
      <c r="E1355" s="1">
        <v>78912</v>
      </c>
      <c r="F1355" s="2">
        <v>17141</v>
      </c>
    </row>
    <row r="1356" spans="1:6" x14ac:dyDescent="0.25">
      <c r="A1356">
        <v>2018</v>
      </c>
      <c r="B1356" t="s">
        <v>62</v>
      </c>
      <c r="C1356" t="s">
        <v>17</v>
      </c>
      <c r="D1356" s="1">
        <v>32619</v>
      </c>
      <c r="E1356" s="1">
        <v>617101</v>
      </c>
      <c r="F1356" s="2">
        <v>23765</v>
      </c>
    </row>
    <row r="1357" spans="1:6" x14ac:dyDescent="0.25">
      <c r="A1357">
        <v>2018</v>
      </c>
      <c r="B1357" t="s">
        <v>62</v>
      </c>
      <c r="C1357" t="s">
        <v>18</v>
      </c>
      <c r="D1357" s="1">
        <v>15564</v>
      </c>
      <c r="E1357" s="1">
        <v>310335</v>
      </c>
      <c r="F1357" s="2">
        <v>18981</v>
      </c>
    </row>
    <row r="1358" spans="1:6" x14ac:dyDescent="0.25">
      <c r="A1358">
        <v>2018</v>
      </c>
      <c r="B1358" t="s">
        <v>62</v>
      </c>
      <c r="C1358" t="s">
        <v>19</v>
      </c>
      <c r="D1358" s="1">
        <v>8670</v>
      </c>
      <c r="E1358" s="1">
        <v>143729</v>
      </c>
      <c r="F1358" s="2">
        <v>16799</v>
      </c>
    </row>
    <row r="1359" spans="1:6" x14ac:dyDescent="0.25">
      <c r="A1359">
        <v>2018</v>
      </c>
      <c r="B1359" t="s">
        <v>62</v>
      </c>
      <c r="C1359" t="s">
        <v>20</v>
      </c>
      <c r="D1359" s="1">
        <v>6895</v>
      </c>
      <c r="E1359" s="1">
        <v>129372</v>
      </c>
      <c r="F1359" s="2">
        <v>16764</v>
      </c>
    </row>
    <row r="1360" spans="1:6" x14ac:dyDescent="0.25">
      <c r="A1360">
        <v>2018</v>
      </c>
      <c r="B1360" t="s">
        <v>62</v>
      </c>
      <c r="C1360" t="s">
        <v>21</v>
      </c>
      <c r="D1360" s="1">
        <v>10080</v>
      </c>
      <c r="E1360" s="1">
        <v>197894</v>
      </c>
      <c r="F1360" s="2">
        <v>17719</v>
      </c>
    </row>
    <row r="1361" spans="1:6" x14ac:dyDescent="0.25">
      <c r="A1361">
        <v>2018</v>
      </c>
      <c r="B1361" t="s">
        <v>62</v>
      </c>
      <c r="C1361" t="s">
        <v>22</v>
      </c>
      <c r="D1361" s="1">
        <v>12415</v>
      </c>
      <c r="E1361" s="1">
        <v>236357</v>
      </c>
      <c r="F1361" s="2">
        <v>21264</v>
      </c>
    </row>
    <row r="1362" spans="1:6" x14ac:dyDescent="0.25">
      <c r="A1362">
        <v>2018</v>
      </c>
      <c r="B1362" t="s">
        <v>62</v>
      </c>
      <c r="C1362" t="s">
        <v>23</v>
      </c>
      <c r="D1362" s="1">
        <v>5047</v>
      </c>
      <c r="E1362" s="1">
        <v>68406</v>
      </c>
      <c r="F1362" s="2">
        <v>22087</v>
      </c>
    </row>
    <row r="1363" spans="1:6" x14ac:dyDescent="0.25">
      <c r="A1363">
        <v>2018</v>
      </c>
      <c r="B1363" t="s">
        <v>62</v>
      </c>
      <c r="C1363" t="s">
        <v>24</v>
      </c>
      <c r="D1363" s="1">
        <v>14772</v>
      </c>
      <c r="E1363" s="1">
        <v>282009</v>
      </c>
      <c r="F1363" s="2">
        <v>24012</v>
      </c>
    </row>
    <row r="1364" spans="1:6" x14ac:dyDescent="0.25">
      <c r="A1364">
        <v>2018</v>
      </c>
      <c r="B1364" t="s">
        <v>62</v>
      </c>
      <c r="C1364" t="s">
        <v>25</v>
      </c>
      <c r="D1364" s="1">
        <v>20642</v>
      </c>
      <c r="E1364" s="1">
        <v>375767</v>
      </c>
      <c r="F1364" s="2">
        <v>27758</v>
      </c>
    </row>
    <row r="1365" spans="1:6" x14ac:dyDescent="0.25">
      <c r="A1365">
        <v>2018</v>
      </c>
      <c r="B1365" t="s">
        <v>62</v>
      </c>
      <c r="C1365" t="s">
        <v>26</v>
      </c>
      <c r="D1365" s="1">
        <v>22025</v>
      </c>
      <c r="E1365" s="1">
        <v>432290</v>
      </c>
      <c r="F1365" s="2">
        <v>20566</v>
      </c>
    </row>
    <row r="1366" spans="1:6" x14ac:dyDescent="0.25">
      <c r="A1366">
        <v>2018</v>
      </c>
      <c r="B1366" t="s">
        <v>62</v>
      </c>
      <c r="C1366" t="s">
        <v>27</v>
      </c>
      <c r="D1366" s="1">
        <v>15294</v>
      </c>
      <c r="E1366" s="1">
        <v>272821</v>
      </c>
      <c r="F1366" s="2">
        <v>22507</v>
      </c>
    </row>
    <row r="1367" spans="1:6" x14ac:dyDescent="0.25">
      <c r="A1367">
        <v>2018</v>
      </c>
      <c r="B1367" t="s">
        <v>62</v>
      </c>
      <c r="C1367" t="s">
        <v>28</v>
      </c>
      <c r="D1367" s="1">
        <v>6464</v>
      </c>
      <c r="E1367" s="1">
        <v>134785</v>
      </c>
      <c r="F1367" s="2">
        <v>17523</v>
      </c>
    </row>
    <row r="1368" spans="1:6" x14ac:dyDescent="0.25">
      <c r="A1368">
        <v>2018</v>
      </c>
      <c r="B1368" t="s">
        <v>62</v>
      </c>
      <c r="C1368" t="s">
        <v>29</v>
      </c>
      <c r="D1368" s="1">
        <v>14797</v>
      </c>
      <c r="E1368" s="1">
        <v>305418</v>
      </c>
      <c r="F1368" s="2">
        <v>20892</v>
      </c>
    </row>
    <row r="1369" spans="1:6" x14ac:dyDescent="0.25">
      <c r="A1369">
        <v>2018</v>
      </c>
      <c r="B1369" t="s">
        <v>62</v>
      </c>
      <c r="C1369" t="s">
        <v>30</v>
      </c>
      <c r="D1369" s="1">
        <v>5071</v>
      </c>
      <c r="E1369" s="1">
        <v>66044</v>
      </c>
      <c r="F1369" s="2">
        <v>19150</v>
      </c>
    </row>
    <row r="1370" spans="1:6" x14ac:dyDescent="0.25">
      <c r="A1370">
        <v>2018</v>
      </c>
      <c r="B1370" t="s">
        <v>62</v>
      </c>
      <c r="C1370" t="s">
        <v>31</v>
      </c>
      <c r="D1370" s="1">
        <v>5561</v>
      </c>
      <c r="E1370" s="1">
        <v>92581</v>
      </c>
      <c r="F1370" s="2">
        <v>16715</v>
      </c>
    </row>
    <row r="1371" spans="1:6" x14ac:dyDescent="0.25">
      <c r="A1371">
        <v>2018</v>
      </c>
      <c r="B1371" t="s">
        <v>62</v>
      </c>
      <c r="C1371" t="s">
        <v>32</v>
      </c>
      <c r="D1371" s="1">
        <v>8499</v>
      </c>
      <c r="E1371" s="1">
        <v>352051</v>
      </c>
      <c r="F1371" s="2">
        <v>33688</v>
      </c>
    </row>
    <row r="1372" spans="1:6" x14ac:dyDescent="0.25">
      <c r="A1372">
        <v>2018</v>
      </c>
      <c r="B1372" t="s">
        <v>62</v>
      </c>
      <c r="C1372" t="s">
        <v>33</v>
      </c>
      <c r="D1372" s="1">
        <v>4595</v>
      </c>
      <c r="E1372" s="1">
        <v>71975</v>
      </c>
      <c r="F1372" s="2">
        <v>21945</v>
      </c>
    </row>
    <row r="1373" spans="1:6" x14ac:dyDescent="0.25">
      <c r="A1373">
        <v>2018</v>
      </c>
      <c r="B1373" t="s">
        <v>62</v>
      </c>
      <c r="C1373" t="s">
        <v>34</v>
      </c>
      <c r="D1373" s="1">
        <v>24132</v>
      </c>
      <c r="E1373" s="1">
        <v>385616</v>
      </c>
      <c r="F1373" s="2">
        <v>26316</v>
      </c>
    </row>
    <row r="1374" spans="1:6" x14ac:dyDescent="0.25">
      <c r="A1374">
        <v>2018</v>
      </c>
      <c r="B1374" t="s">
        <v>62</v>
      </c>
      <c r="C1374" t="s">
        <v>35</v>
      </c>
      <c r="D1374" s="1">
        <v>5107</v>
      </c>
      <c r="E1374" s="1">
        <v>97785</v>
      </c>
      <c r="F1374" s="2">
        <v>18651</v>
      </c>
    </row>
    <row r="1375" spans="1:6" x14ac:dyDescent="0.25">
      <c r="A1375">
        <v>2018</v>
      </c>
      <c r="B1375" t="s">
        <v>62</v>
      </c>
      <c r="C1375" t="s">
        <v>36</v>
      </c>
      <c r="D1375" s="1">
        <v>66285</v>
      </c>
      <c r="E1375" s="1">
        <v>957343</v>
      </c>
      <c r="F1375" s="2">
        <v>33850</v>
      </c>
    </row>
    <row r="1376" spans="1:6" x14ac:dyDescent="0.25">
      <c r="A1376">
        <v>2018</v>
      </c>
      <c r="B1376" t="s">
        <v>62</v>
      </c>
      <c r="C1376" t="s">
        <v>37</v>
      </c>
      <c r="D1376" s="1">
        <v>25859</v>
      </c>
      <c r="E1376" s="1">
        <v>502877</v>
      </c>
      <c r="F1376" s="2">
        <v>19767</v>
      </c>
    </row>
    <row r="1377" spans="1:6" x14ac:dyDescent="0.25">
      <c r="A1377">
        <v>2018</v>
      </c>
      <c r="B1377" t="s">
        <v>62</v>
      </c>
      <c r="C1377" t="s">
        <v>38</v>
      </c>
      <c r="D1377" s="1">
        <v>2627</v>
      </c>
      <c r="E1377" s="1">
        <v>40375</v>
      </c>
      <c r="F1377" s="2">
        <v>17889</v>
      </c>
    </row>
    <row r="1378" spans="1:6" x14ac:dyDescent="0.25">
      <c r="A1378">
        <v>2018</v>
      </c>
      <c r="B1378" t="s">
        <v>62</v>
      </c>
      <c r="C1378" t="s">
        <v>39</v>
      </c>
      <c r="D1378" s="1">
        <v>28523</v>
      </c>
      <c r="E1378" s="1">
        <v>566681</v>
      </c>
      <c r="F1378" s="2">
        <v>19459</v>
      </c>
    </row>
    <row r="1379" spans="1:6" x14ac:dyDescent="0.25">
      <c r="A1379">
        <v>2018</v>
      </c>
      <c r="B1379" t="s">
        <v>62</v>
      </c>
      <c r="C1379" t="s">
        <v>40</v>
      </c>
      <c r="D1379" s="1">
        <v>9140</v>
      </c>
      <c r="E1379" s="1">
        <v>171567</v>
      </c>
      <c r="F1379" s="2">
        <v>18204</v>
      </c>
    </row>
    <row r="1380" spans="1:6" x14ac:dyDescent="0.25">
      <c r="A1380">
        <v>2018</v>
      </c>
      <c r="B1380" t="s">
        <v>62</v>
      </c>
      <c r="C1380" t="s">
        <v>41</v>
      </c>
      <c r="D1380" s="1">
        <v>13794</v>
      </c>
      <c r="E1380" s="1">
        <v>210781</v>
      </c>
      <c r="F1380" s="2">
        <v>22754</v>
      </c>
    </row>
    <row r="1381" spans="1:6" x14ac:dyDescent="0.25">
      <c r="A1381">
        <v>2018</v>
      </c>
      <c r="B1381" t="s">
        <v>62</v>
      </c>
      <c r="C1381" t="s">
        <v>42</v>
      </c>
      <c r="D1381" s="1">
        <v>33471</v>
      </c>
      <c r="E1381" s="1">
        <v>571799</v>
      </c>
      <c r="F1381" s="2">
        <v>21102</v>
      </c>
    </row>
    <row r="1382" spans="1:6" x14ac:dyDescent="0.25">
      <c r="A1382">
        <v>2018</v>
      </c>
      <c r="B1382" t="s">
        <v>62</v>
      </c>
      <c r="C1382" t="s">
        <v>43</v>
      </c>
      <c r="D1382" s="1">
        <v>3748</v>
      </c>
      <c r="E1382" s="1">
        <v>59154</v>
      </c>
      <c r="F1382" s="2">
        <v>22818</v>
      </c>
    </row>
    <row r="1383" spans="1:6" x14ac:dyDescent="0.25">
      <c r="A1383">
        <v>2018</v>
      </c>
      <c r="B1383" t="s">
        <v>62</v>
      </c>
      <c r="C1383" t="s">
        <v>44</v>
      </c>
      <c r="D1383" s="1">
        <v>12841</v>
      </c>
      <c r="E1383" s="1">
        <v>263743</v>
      </c>
      <c r="F1383" s="2">
        <v>17991</v>
      </c>
    </row>
    <row r="1384" spans="1:6" x14ac:dyDescent="0.25">
      <c r="A1384">
        <v>2018</v>
      </c>
      <c r="B1384" t="s">
        <v>62</v>
      </c>
      <c r="C1384" t="s">
        <v>45</v>
      </c>
      <c r="D1384" s="1">
        <v>3149</v>
      </c>
      <c r="E1384" s="1">
        <v>47321</v>
      </c>
      <c r="F1384" s="2">
        <v>16954</v>
      </c>
    </row>
    <row r="1385" spans="1:6" x14ac:dyDescent="0.25">
      <c r="A1385">
        <v>2018</v>
      </c>
      <c r="B1385" t="s">
        <v>62</v>
      </c>
      <c r="C1385" t="s">
        <v>46</v>
      </c>
      <c r="D1385" s="1">
        <v>16427</v>
      </c>
      <c r="E1385" s="1">
        <v>337857</v>
      </c>
      <c r="F1385" s="2">
        <v>23524</v>
      </c>
    </row>
    <row r="1386" spans="1:6" x14ac:dyDescent="0.25">
      <c r="A1386">
        <v>2018</v>
      </c>
      <c r="B1386" t="s">
        <v>62</v>
      </c>
      <c r="C1386" t="s">
        <v>47</v>
      </c>
      <c r="D1386" s="1">
        <v>62760</v>
      </c>
      <c r="E1386" s="1">
        <v>1354468</v>
      </c>
      <c r="F1386" s="2">
        <v>21861</v>
      </c>
    </row>
    <row r="1387" spans="1:6" x14ac:dyDescent="0.25">
      <c r="A1387">
        <v>2018</v>
      </c>
      <c r="B1387" t="s">
        <v>62</v>
      </c>
      <c r="C1387" t="s">
        <v>48</v>
      </c>
      <c r="D1387" s="1">
        <v>7374</v>
      </c>
      <c r="E1387" s="1">
        <v>148446</v>
      </c>
      <c r="F1387" s="2">
        <v>20121</v>
      </c>
    </row>
    <row r="1388" spans="1:6" x14ac:dyDescent="0.25">
      <c r="A1388">
        <v>2018</v>
      </c>
      <c r="B1388" t="s">
        <v>62</v>
      </c>
      <c r="C1388" t="s">
        <v>49</v>
      </c>
      <c r="D1388" s="1">
        <v>2279</v>
      </c>
      <c r="E1388" s="1">
        <v>37198</v>
      </c>
      <c r="F1388" s="2">
        <v>23107</v>
      </c>
    </row>
    <row r="1389" spans="1:6" x14ac:dyDescent="0.25">
      <c r="A1389">
        <v>2018</v>
      </c>
      <c r="B1389" t="s">
        <v>62</v>
      </c>
      <c r="C1389" t="s">
        <v>50</v>
      </c>
      <c r="D1389" s="1">
        <v>20479</v>
      </c>
      <c r="E1389" s="1">
        <v>406321</v>
      </c>
      <c r="F1389" s="2">
        <v>20678</v>
      </c>
    </row>
    <row r="1390" spans="1:6" x14ac:dyDescent="0.25">
      <c r="A1390">
        <v>2018</v>
      </c>
      <c r="B1390" t="s">
        <v>62</v>
      </c>
      <c r="C1390" t="s">
        <v>51</v>
      </c>
      <c r="D1390" s="1">
        <v>20431</v>
      </c>
      <c r="E1390" s="1">
        <v>335635</v>
      </c>
      <c r="F1390" s="2">
        <v>25357</v>
      </c>
    </row>
    <row r="1391" spans="1:6" x14ac:dyDescent="0.25">
      <c r="A1391">
        <v>2018</v>
      </c>
      <c r="B1391" t="s">
        <v>62</v>
      </c>
      <c r="C1391" t="s">
        <v>52</v>
      </c>
      <c r="D1391" s="1">
        <v>4722</v>
      </c>
      <c r="E1391" s="1">
        <v>74133</v>
      </c>
      <c r="F1391" s="2">
        <v>17916</v>
      </c>
    </row>
    <row r="1392" spans="1:6" x14ac:dyDescent="0.25">
      <c r="A1392">
        <v>2018</v>
      </c>
      <c r="B1392" t="s">
        <v>62</v>
      </c>
      <c r="C1392" t="s">
        <v>53</v>
      </c>
      <c r="D1392" s="1">
        <v>16931</v>
      </c>
      <c r="E1392" s="1">
        <v>282313</v>
      </c>
      <c r="F1392" s="2">
        <v>18305</v>
      </c>
    </row>
    <row r="1393" spans="1:6" x14ac:dyDescent="0.25">
      <c r="A1393">
        <v>2018</v>
      </c>
      <c r="B1393" t="s">
        <v>62</v>
      </c>
      <c r="C1393" t="s">
        <v>54</v>
      </c>
      <c r="D1393" s="1">
        <v>2383</v>
      </c>
      <c r="E1393" s="1">
        <v>36403</v>
      </c>
      <c r="F1393" s="2">
        <v>21270</v>
      </c>
    </row>
    <row r="1394" spans="1:6" x14ac:dyDescent="0.25">
      <c r="A1394">
        <v>2018</v>
      </c>
      <c r="B1394" t="s">
        <v>63</v>
      </c>
      <c r="C1394" t="s">
        <v>7</v>
      </c>
      <c r="D1394" s="1">
        <v>10102</v>
      </c>
      <c r="E1394" s="1">
        <v>46094</v>
      </c>
      <c r="F1394" s="2">
        <v>37839</v>
      </c>
    </row>
    <row r="1395" spans="1:6" x14ac:dyDescent="0.25">
      <c r="A1395">
        <v>2018</v>
      </c>
      <c r="B1395" t="s">
        <v>63</v>
      </c>
      <c r="C1395" t="s">
        <v>8</v>
      </c>
      <c r="D1395" s="1">
        <v>11119</v>
      </c>
      <c r="E1395" s="1">
        <v>75319</v>
      </c>
      <c r="F1395" s="2">
        <v>37697</v>
      </c>
    </row>
    <row r="1396" spans="1:6" x14ac:dyDescent="0.25">
      <c r="A1396">
        <v>2018</v>
      </c>
      <c r="B1396" t="s">
        <v>63</v>
      </c>
      <c r="C1396" t="s">
        <v>9</v>
      </c>
      <c r="D1396" s="1">
        <v>5345</v>
      </c>
      <c r="E1396" s="1">
        <v>24966</v>
      </c>
      <c r="F1396" s="2">
        <v>34843</v>
      </c>
    </row>
    <row r="1397" spans="1:6" x14ac:dyDescent="0.25">
      <c r="A1397">
        <v>2018</v>
      </c>
      <c r="B1397" t="s">
        <v>63</v>
      </c>
      <c r="C1397" t="s">
        <v>10</v>
      </c>
      <c r="D1397" s="1">
        <v>95398</v>
      </c>
      <c r="E1397" s="1">
        <v>541832</v>
      </c>
      <c r="F1397" s="2">
        <v>40668</v>
      </c>
    </row>
    <row r="1398" spans="1:6" x14ac:dyDescent="0.25">
      <c r="A1398">
        <v>2018</v>
      </c>
      <c r="B1398" t="s">
        <v>63</v>
      </c>
      <c r="C1398" t="s">
        <v>11</v>
      </c>
      <c r="D1398" s="1">
        <v>16405</v>
      </c>
      <c r="E1398" s="1">
        <v>82040</v>
      </c>
      <c r="F1398" s="2">
        <v>40987</v>
      </c>
    </row>
    <row r="1399" spans="1:6" x14ac:dyDescent="0.25">
      <c r="A1399">
        <v>2018</v>
      </c>
      <c r="B1399" t="s">
        <v>63</v>
      </c>
      <c r="C1399" t="s">
        <v>12</v>
      </c>
      <c r="D1399" s="1">
        <v>17517</v>
      </c>
      <c r="E1399" s="1">
        <v>66913</v>
      </c>
      <c r="F1399" s="2">
        <v>33615</v>
      </c>
    </row>
    <row r="1400" spans="1:6" x14ac:dyDescent="0.25">
      <c r="A1400">
        <v>2018</v>
      </c>
      <c r="B1400" t="s">
        <v>63</v>
      </c>
      <c r="C1400" t="s">
        <v>13</v>
      </c>
      <c r="D1400" s="1">
        <v>2054</v>
      </c>
      <c r="E1400" s="1">
        <v>11930</v>
      </c>
      <c r="F1400" s="2">
        <v>34259</v>
      </c>
    </row>
    <row r="1401" spans="1:6" x14ac:dyDescent="0.25">
      <c r="A1401">
        <v>2018</v>
      </c>
      <c r="B1401" t="s">
        <v>63</v>
      </c>
      <c r="C1401" t="s">
        <v>14</v>
      </c>
      <c r="D1401" s="1">
        <v>55687</v>
      </c>
      <c r="E1401" s="1">
        <v>279269</v>
      </c>
      <c r="F1401" s="2">
        <v>36402</v>
      </c>
    </row>
    <row r="1402" spans="1:6" x14ac:dyDescent="0.25">
      <c r="A1402">
        <v>2018</v>
      </c>
      <c r="B1402" t="s">
        <v>63</v>
      </c>
      <c r="C1402" t="s">
        <v>15</v>
      </c>
      <c r="D1402" s="1">
        <v>17999</v>
      </c>
      <c r="E1402" s="1">
        <v>108656</v>
      </c>
      <c r="F1402" s="2">
        <v>36377</v>
      </c>
    </row>
    <row r="1403" spans="1:6" x14ac:dyDescent="0.25">
      <c r="A1403">
        <v>2018</v>
      </c>
      <c r="B1403" t="s">
        <v>63</v>
      </c>
      <c r="C1403" t="s">
        <v>16</v>
      </c>
      <c r="D1403" s="1">
        <v>3985</v>
      </c>
      <c r="E1403" s="1">
        <v>18622</v>
      </c>
      <c r="F1403" s="2">
        <v>31284</v>
      </c>
    </row>
    <row r="1404" spans="1:6" x14ac:dyDescent="0.25">
      <c r="A1404">
        <v>2018</v>
      </c>
      <c r="B1404" t="s">
        <v>63</v>
      </c>
      <c r="C1404" t="s">
        <v>17</v>
      </c>
      <c r="D1404" s="1">
        <v>39449</v>
      </c>
      <c r="E1404" s="1">
        <v>208655</v>
      </c>
      <c r="F1404" s="2">
        <v>42392</v>
      </c>
    </row>
    <row r="1405" spans="1:6" x14ac:dyDescent="0.25">
      <c r="A1405">
        <v>2018</v>
      </c>
      <c r="B1405" t="s">
        <v>63</v>
      </c>
      <c r="C1405" t="s">
        <v>18</v>
      </c>
      <c r="D1405" s="1">
        <v>13122</v>
      </c>
      <c r="E1405" s="1">
        <v>87997</v>
      </c>
      <c r="F1405" s="2">
        <v>32900</v>
      </c>
    </row>
    <row r="1406" spans="1:6" x14ac:dyDescent="0.25">
      <c r="A1406">
        <v>2018</v>
      </c>
      <c r="B1406" t="s">
        <v>63</v>
      </c>
      <c r="C1406" t="s">
        <v>19</v>
      </c>
      <c r="D1406" s="1">
        <v>8669</v>
      </c>
      <c r="E1406" s="1">
        <v>42339</v>
      </c>
      <c r="F1406" s="2">
        <v>34313</v>
      </c>
    </row>
    <row r="1407" spans="1:6" x14ac:dyDescent="0.25">
      <c r="A1407">
        <v>2018</v>
      </c>
      <c r="B1407" t="s">
        <v>63</v>
      </c>
      <c r="C1407" t="s">
        <v>20</v>
      </c>
      <c r="D1407" s="1">
        <v>5983</v>
      </c>
      <c r="E1407" s="1">
        <v>33757</v>
      </c>
      <c r="F1407" s="2">
        <v>34478</v>
      </c>
    </row>
    <row r="1408" spans="1:6" x14ac:dyDescent="0.25">
      <c r="A1408">
        <v>2018</v>
      </c>
      <c r="B1408" t="s">
        <v>63</v>
      </c>
      <c r="C1408" t="s">
        <v>21</v>
      </c>
      <c r="D1408" s="1">
        <v>10697</v>
      </c>
      <c r="E1408" s="1">
        <v>46476</v>
      </c>
      <c r="F1408" s="2">
        <v>33616</v>
      </c>
    </row>
    <row r="1409" spans="1:6" x14ac:dyDescent="0.25">
      <c r="A1409">
        <v>2018</v>
      </c>
      <c r="B1409" t="s">
        <v>63</v>
      </c>
      <c r="C1409" t="s">
        <v>22</v>
      </c>
      <c r="D1409" s="1">
        <v>9230</v>
      </c>
      <c r="E1409" s="1">
        <v>45904</v>
      </c>
      <c r="F1409" s="2">
        <v>37854</v>
      </c>
    </row>
    <row r="1410" spans="1:6" x14ac:dyDescent="0.25">
      <c r="A1410">
        <v>2018</v>
      </c>
      <c r="B1410" t="s">
        <v>63</v>
      </c>
      <c r="C1410" t="s">
        <v>23</v>
      </c>
      <c r="D1410" s="1">
        <v>3832</v>
      </c>
      <c r="E1410" s="1">
        <v>18021</v>
      </c>
      <c r="F1410" s="2">
        <v>33967</v>
      </c>
    </row>
    <row r="1411" spans="1:6" x14ac:dyDescent="0.25">
      <c r="A1411">
        <v>2018</v>
      </c>
      <c r="B1411" t="s">
        <v>63</v>
      </c>
      <c r="C1411" t="s">
        <v>24</v>
      </c>
      <c r="D1411" s="1">
        <v>19354</v>
      </c>
      <c r="E1411" s="1">
        <v>91803</v>
      </c>
      <c r="F1411" s="2">
        <v>43222</v>
      </c>
    </row>
    <row r="1412" spans="1:6" x14ac:dyDescent="0.25">
      <c r="A1412">
        <v>2018</v>
      </c>
      <c r="B1412" t="s">
        <v>63</v>
      </c>
      <c r="C1412" t="s">
        <v>25</v>
      </c>
      <c r="D1412" s="1">
        <v>21621</v>
      </c>
      <c r="E1412" s="1">
        <v>119963</v>
      </c>
      <c r="F1412" s="2">
        <v>38569</v>
      </c>
    </row>
    <row r="1413" spans="1:6" x14ac:dyDescent="0.25">
      <c r="A1413">
        <v>2018</v>
      </c>
      <c r="B1413" t="s">
        <v>63</v>
      </c>
      <c r="C1413" t="s">
        <v>26</v>
      </c>
      <c r="D1413" s="1">
        <v>31024</v>
      </c>
      <c r="E1413" s="1">
        <v>139968</v>
      </c>
      <c r="F1413" s="2">
        <v>33275</v>
      </c>
    </row>
    <row r="1414" spans="1:6" x14ac:dyDescent="0.25">
      <c r="A1414">
        <v>2018</v>
      </c>
      <c r="B1414" t="s">
        <v>63</v>
      </c>
      <c r="C1414" t="s">
        <v>27</v>
      </c>
      <c r="D1414" s="1">
        <v>17099</v>
      </c>
      <c r="E1414" s="1">
        <v>90096</v>
      </c>
      <c r="F1414" s="2">
        <v>34221</v>
      </c>
    </row>
    <row r="1415" spans="1:6" x14ac:dyDescent="0.25">
      <c r="A1415">
        <v>2018</v>
      </c>
      <c r="B1415" t="s">
        <v>63</v>
      </c>
      <c r="C1415" t="s">
        <v>28</v>
      </c>
      <c r="D1415" s="1">
        <v>4645</v>
      </c>
      <c r="E1415" s="1">
        <v>21202</v>
      </c>
      <c r="F1415" s="2">
        <v>34491</v>
      </c>
    </row>
    <row r="1416" spans="1:6" x14ac:dyDescent="0.25">
      <c r="A1416">
        <v>2018</v>
      </c>
      <c r="B1416" t="s">
        <v>63</v>
      </c>
      <c r="C1416" t="s">
        <v>29</v>
      </c>
      <c r="D1416" s="1">
        <v>12996</v>
      </c>
      <c r="E1416" s="1">
        <v>75350</v>
      </c>
      <c r="F1416" s="2">
        <v>34075</v>
      </c>
    </row>
    <row r="1417" spans="1:6" x14ac:dyDescent="0.25">
      <c r="A1417">
        <v>2018</v>
      </c>
      <c r="B1417" t="s">
        <v>63</v>
      </c>
      <c r="C1417" t="s">
        <v>30</v>
      </c>
      <c r="D1417" s="1">
        <v>4285</v>
      </c>
      <c r="E1417" s="1">
        <v>18301</v>
      </c>
      <c r="F1417" s="2">
        <v>30293</v>
      </c>
    </row>
    <row r="1418" spans="1:6" x14ac:dyDescent="0.25">
      <c r="A1418">
        <v>2018</v>
      </c>
      <c r="B1418" t="s">
        <v>63</v>
      </c>
      <c r="C1418" t="s">
        <v>31</v>
      </c>
      <c r="D1418" s="1">
        <v>4614</v>
      </c>
      <c r="E1418" s="1">
        <v>25333</v>
      </c>
      <c r="F1418" s="2">
        <v>32212</v>
      </c>
    </row>
    <row r="1419" spans="1:6" x14ac:dyDescent="0.25">
      <c r="A1419">
        <v>2018</v>
      </c>
      <c r="B1419" t="s">
        <v>63</v>
      </c>
      <c r="C1419" t="s">
        <v>32</v>
      </c>
      <c r="D1419" s="1">
        <v>5080</v>
      </c>
      <c r="E1419" s="1">
        <v>34964</v>
      </c>
      <c r="F1419" s="2">
        <v>37484</v>
      </c>
    </row>
    <row r="1420" spans="1:6" x14ac:dyDescent="0.25">
      <c r="A1420">
        <v>2018</v>
      </c>
      <c r="B1420" t="s">
        <v>63</v>
      </c>
      <c r="C1420" t="s">
        <v>33</v>
      </c>
      <c r="D1420" s="1">
        <v>3934</v>
      </c>
      <c r="E1420" s="1">
        <v>20991</v>
      </c>
      <c r="F1420" s="2">
        <v>37927</v>
      </c>
    </row>
    <row r="1421" spans="1:6" x14ac:dyDescent="0.25">
      <c r="A1421">
        <v>2018</v>
      </c>
      <c r="B1421" t="s">
        <v>63</v>
      </c>
      <c r="C1421" t="s">
        <v>34</v>
      </c>
      <c r="D1421" s="1">
        <v>24105</v>
      </c>
      <c r="E1421" s="1">
        <v>135824</v>
      </c>
      <c r="F1421" s="2">
        <v>36518</v>
      </c>
    </row>
    <row r="1422" spans="1:6" x14ac:dyDescent="0.25">
      <c r="A1422">
        <v>2018</v>
      </c>
      <c r="B1422" t="s">
        <v>63</v>
      </c>
      <c r="C1422" t="s">
        <v>35</v>
      </c>
      <c r="D1422" s="1">
        <v>4073</v>
      </c>
      <c r="E1422" s="1">
        <v>20964</v>
      </c>
      <c r="F1422" s="2">
        <v>34365</v>
      </c>
    </row>
    <row r="1423" spans="1:6" x14ac:dyDescent="0.25">
      <c r="A1423">
        <v>2018</v>
      </c>
      <c r="B1423" t="s">
        <v>63</v>
      </c>
      <c r="C1423" t="s">
        <v>36</v>
      </c>
      <c r="D1423" s="1">
        <v>73275</v>
      </c>
      <c r="E1423" s="1">
        <v>370268</v>
      </c>
      <c r="F1423" s="2">
        <v>41910</v>
      </c>
    </row>
    <row r="1424" spans="1:6" x14ac:dyDescent="0.25">
      <c r="A1424">
        <v>2018</v>
      </c>
      <c r="B1424" t="s">
        <v>63</v>
      </c>
      <c r="C1424" t="s">
        <v>37</v>
      </c>
      <c r="D1424" s="1">
        <v>23444</v>
      </c>
      <c r="E1424" s="1">
        <v>109986</v>
      </c>
      <c r="F1424" s="2">
        <v>35102</v>
      </c>
    </row>
    <row r="1425" spans="1:6" x14ac:dyDescent="0.25">
      <c r="A1425">
        <v>2018</v>
      </c>
      <c r="B1425" t="s">
        <v>63</v>
      </c>
      <c r="C1425" t="s">
        <v>38</v>
      </c>
      <c r="D1425" s="1">
        <v>2051</v>
      </c>
      <c r="E1425" s="1">
        <v>11307</v>
      </c>
      <c r="F1425" s="2">
        <v>37216</v>
      </c>
    </row>
    <row r="1426" spans="1:6" x14ac:dyDescent="0.25">
      <c r="A1426">
        <v>2018</v>
      </c>
      <c r="B1426" t="s">
        <v>63</v>
      </c>
      <c r="C1426" t="s">
        <v>39</v>
      </c>
      <c r="D1426" s="1">
        <v>23542</v>
      </c>
      <c r="E1426" s="1">
        <v>156685</v>
      </c>
      <c r="F1426" s="2">
        <v>34001</v>
      </c>
    </row>
    <row r="1427" spans="1:6" x14ac:dyDescent="0.25">
      <c r="A1427">
        <v>2018</v>
      </c>
      <c r="B1427" t="s">
        <v>63</v>
      </c>
      <c r="C1427" t="s">
        <v>40</v>
      </c>
      <c r="D1427" s="1">
        <v>6640</v>
      </c>
      <c r="E1427" s="1">
        <v>36417</v>
      </c>
      <c r="F1427" s="2">
        <v>35221</v>
      </c>
    </row>
    <row r="1428" spans="1:6" x14ac:dyDescent="0.25">
      <c r="A1428">
        <v>2018</v>
      </c>
      <c r="B1428" t="s">
        <v>63</v>
      </c>
      <c r="C1428" t="s">
        <v>41</v>
      </c>
      <c r="D1428" s="1">
        <v>24302</v>
      </c>
      <c r="E1428" s="1">
        <v>77296</v>
      </c>
      <c r="F1428" s="2">
        <v>34031</v>
      </c>
    </row>
    <row r="1429" spans="1:6" x14ac:dyDescent="0.25">
      <c r="A1429">
        <v>2018</v>
      </c>
      <c r="B1429" t="s">
        <v>63</v>
      </c>
      <c r="C1429" t="s">
        <v>42</v>
      </c>
      <c r="D1429" s="1">
        <v>32530</v>
      </c>
      <c r="E1429" s="1">
        <v>199883</v>
      </c>
      <c r="F1429" s="2">
        <v>33988</v>
      </c>
    </row>
    <row r="1430" spans="1:6" x14ac:dyDescent="0.25">
      <c r="A1430">
        <v>2018</v>
      </c>
      <c r="B1430" t="s">
        <v>63</v>
      </c>
      <c r="C1430" t="s">
        <v>43</v>
      </c>
      <c r="D1430" s="1">
        <v>3459</v>
      </c>
      <c r="E1430" s="1">
        <v>17990</v>
      </c>
      <c r="F1430" s="2">
        <v>33322</v>
      </c>
    </row>
    <row r="1431" spans="1:6" x14ac:dyDescent="0.25">
      <c r="A1431">
        <v>2018</v>
      </c>
      <c r="B1431" t="s">
        <v>63</v>
      </c>
      <c r="C1431" t="s">
        <v>44</v>
      </c>
      <c r="D1431" s="1">
        <v>11329</v>
      </c>
      <c r="E1431" s="1">
        <v>53632</v>
      </c>
      <c r="F1431" s="2">
        <v>32985</v>
      </c>
    </row>
    <row r="1432" spans="1:6" x14ac:dyDescent="0.25">
      <c r="A1432">
        <v>2018</v>
      </c>
      <c r="B1432" t="s">
        <v>63</v>
      </c>
      <c r="C1432" t="s">
        <v>45</v>
      </c>
      <c r="D1432" s="1">
        <v>2201</v>
      </c>
      <c r="E1432" s="1">
        <v>11149</v>
      </c>
      <c r="F1432" s="2">
        <v>32874</v>
      </c>
    </row>
    <row r="1433" spans="1:6" x14ac:dyDescent="0.25">
      <c r="A1433">
        <v>2018</v>
      </c>
      <c r="B1433" t="s">
        <v>63</v>
      </c>
      <c r="C1433" t="s">
        <v>46</v>
      </c>
      <c r="D1433" s="1">
        <v>15494</v>
      </c>
      <c r="E1433" s="1">
        <v>78706</v>
      </c>
      <c r="F1433" s="2">
        <v>35137</v>
      </c>
    </row>
    <row r="1434" spans="1:6" x14ac:dyDescent="0.25">
      <c r="A1434">
        <v>2018</v>
      </c>
      <c r="B1434" t="s">
        <v>63</v>
      </c>
      <c r="C1434" t="s">
        <v>47</v>
      </c>
      <c r="D1434" s="1">
        <v>56598</v>
      </c>
      <c r="E1434" s="1">
        <v>334126</v>
      </c>
      <c r="F1434" s="2">
        <v>39429</v>
      </c>
    </row>
    <row r="1435" spans="1:6" x14ac:dyDescent="0.25">
      <c r="A1435">
        <v>2018</v>
      </c>
      <c r="B1435" t="s">
        <v>63</v>
      </c>
      <c r="C1435" t="s">
        <v>48</v>
      </c>
      <c r="D1435" s="1">
        <v>6320</v>
      </c>
      <c r="E1435" s="1">
        <v>36120</v>
      </c>
      <c r="F1435" s="2">
        <v>35627</v>
      </c>
    </row>
    <row r="1436" spans="1:6" x14ac:dyDescent="0.25">
      <c r="A1436">
        <v>2018</v>
      </c>
      <c r="B1436" t="s">
        <v>63</v>
      </c>
      <c r="C1436" t="s">
        <v>49</v>
      </c>
      <c r="D1436" s="1">
        <v>1954</v>
      </c>
      <c r="E1436" s="1">
        <v>8748</v>
      </c>
      <c r="F1436" s="2">
        <v>36288</v>
      </c>
    </row>
    <row r="1437" spans="1:6" x14ac:dyDescent="0.25">
      <c r="A1437">
        <v>2018</v>
      </c>
      <c r="B1437" t="s">
        <v>63</v>
      </c>
      <c r="C1437" t="s">
        <v>50</v>
      </c>
      <c r="D1437" s="1">
        <v>36204</v>
      </c>
      <c r="E1437" s="1">
        <v>145640</v>
      </c>
      <c r="F1437" s="2">
        <v>42804</v>
      </c>
    </row>
    <row r="1438" spans="1:6" x14ac:dyDescent="0.25">
      <c r="A1438">
        <v>2018</v>
      </c>
      <c r="B1438" t="s">
        <v>63</v>
      </c>
      <c r="C1438" t="s">
        <v>51</v>
      </c>
      <c r="D1438" s="1">
        <v>19893</v>
      </c>
      <c r="E1438" s="1">
        <v>99054</v>
      </c>
      <c r="F1438" s="2">
        <v>40310</v>
      </c>
    </row>
    <row r="1439" spans="1:6" x14ac:dyDescent="0.25">
      <c r="A1439">
        <v>2018</v>
      </c>
      <c r="B1439" t="s">
        <v>63</v>
      </c>
      <c r="C1439" t="s">
        <v>52</v>
      </c>
      <c r="D1439" s="1">
        <v>5536</v>
      </c>
      <c r="E1439" s="1">
        <v>19873</v>
      </c>
      <c r="F1439" s="2">
        <v>31425</v>
      </c>
    </row>
    <row r="1440" spans="1:6" x14ac:dyDescent="0.25">
      <c r="A1440">
        <v>2018</v>
      </c>
      <c r="B1440" t="s">
        <v>63</v>
      </c>
      <c r="C1440" t="s">
        <v>53</v>
      </c>
      <c r="D1440" s="1">
        <v>14009</v>
      </c>
      <c r="E1440" s="1">
        <v>84183</v>
      </c>
      <c r="F1440" s="2">
        <v>30593</v>
      </c>
    </row>
    <row r="1441" spans="1:6" x14ac:dyDescent="0.25">
      <c r="A1441">
        <v>2018</v>
      </c>
      <c r="B1441" t="s">
        <v>63</v>
      </c>
      <c r="C1441" t="s">
        <v>54</v>
      </c>
      <c r="D1441" s="1">
        <v>1664</v>
      </c>
      <c r="E1441" s="1">
        <v>7261</v>
      </c>
      <c r="F1441" s="2">
        <v>37155</v>
      </c>
    </row>
    <row r="1442" spans="1:6" x14ac:dyDescent="0.25">
      <c r="A1442">
        <v>2017</v>
      </c>
      <c r="B1442" t="s">
        <v>6</v>
      </c>
      <c r="C1442" t="s">
        <v>7</v>
      </c>
      <c r="D1442" s="1">
        <v>1815</v>
      </c>
      <c r="E1442" s="1">
        <v>17999</v>
      </c>
      <c r="F1442" s="2">
        <v>52748</v>
      </c>
    </row>
    <row r="1443" spans="1:6" x14ac:dyDescent="0.25">
      <c r="A1443">
        <v>2017</v>
      </c>
      <c r="B1443" t="s">
        <v>6</v>
      </c>
      <c r="C1443" t="s">
        <v>8</v>
      </c>
      <c r="D1443" s="1">
        <v>1257</v>
      </c>
      <c r="E1443" s="1">
        <v>37216</v>
      </c>
      <c r="F1443" s="2">
        <v>47116</v>
      </c>
    </row>
    <row r="1444" spans="1:6" x14ac:dyDescent="0.25">
      <c r="A1444">
        <v>2017</v>
      </c>
      <c r="B1444" t="s">
        <v>6</v>
      </c>
      <c r="C1444" t="s">
        <v>9</v>
      </c>
      <c r="D1444" s="1">
        <v>2551</v>
      </c>
      <c r="E1444" s="1">
        <v>16476</v>
      </c>
      <c r="F1444" s="2">
        <v>46191</v>
      </c>
    </row>
    <row r="1445" spans="1:6" x14ac:dyDescent="0.25">
      <c r="A1445">
        <v>2017</v>
      </c>
      <c r="B1445" t="s">
        <v>6</v>
      </c>
      <c r="C1445" t="s">
        <v>10</v>
      </c>
      <c r="D1445" s="1">
        <v>17021</v>
      </c>
      <c r="E1445" s="1">
        <v>441460</v>
      </c>
      <c r="F1445" s="2">
        <v>37249</v>
      </c>
    </row>
    <row r="1446" spans="1:6" x14ac:dyDescent="0.25">
      <c r="A1446">
        <v>2017</v>
      </c>
      <c r="B1446" t="s">
        <v>6</v>
      </c>
      <c r="C1446" t="s">
        <v>11</v>
      </c>
      <c r="D1446" s="1">
        <v>3202</v>
      </c>
      <c r="E1446" s="1">
        <v>43394</v>
      </c>
      <c r="F1446" s="2">
        <v>84161</v>
      </c>
    </row>
    <row r="1447" spans="1:6" x14ac:dyDescent="0.25">
      <c r="A1447">
        <v>2017</v>
      </c>
      <c r="B1447" t="s">
        <v>6</v>
      </c>
      <c r="C1447" t="s">
        <v>12</v>
      </c>
      <c r="D1447">
        <v>433</v>
      </c>
      <c r="E1447" s="1">
        <v>5305</v>
      </c>
      <c r="F1447" s="2">
        <v>40017</v>
      </c>
    </row>
    <row r="1448" spans="1:6" x14ac:dyDescent="0.25">
      <c r="A1448">
        <v>2017</v>
      </c>
      <c r="B1448" t="s">
        <v>6</v>
      </c>
      <c r="C1448" t="s">
        <v>13</v>
      </c>
      <c r="D1448">
        <v>177</v>
      </c>
      <c r="E1448" s="1">
        <v>1538</v>
      </c>
      <c r="F1448" s="2">
        <v>39651</v>
      </c>
    </row>
    <row r="1449" spans="1:6" x14ac:dyDescent="0.25">
      <c r="A1449">
        <v>2017</v>
      </c>
      <c r="B1449" t="s">
        <v>6</v>
      </c>
      <c r="C1449" t="s">
        <v>14</v>
      </c>
      <c r="D1449" s="1">
        <v>5285</v>
      </c>
      <c r="E1449" s="1">
        <v>75471</v>
      </c>
      <c r="F1449" s="2">
        <v>32773</v>
      </c>
    </row>
    <row r="1450" spans="1:6" x14ac:dyDescent="0.25">
      <c r="A1450">
        <v>2017</v>
      </c>
      <c r="B1450" t="s">
        <v>6</v>
      </c>
      <c r="C1450" t="s">
        <v>15</v>
      </c>
      <c r="D1450" s="1">
        <v>2594</v>
      </c>
      <c r="E1450" s="1">
        <v>29299</v>
      </c>
      <c r="F1450" s="2">
        <v>41048</v>
      </c>
    </row>
    <row r="1451" spans="1:6" x14ac:dyDescent="0.25">
      <c r="A1451">
        <v>2017</v>
      </c>
      <c r="B1451" t="s">
        <v>6</v>
      </c>
      <c r="C1451" t="s">
        <v>16</v>
      </c>
      <c r="D1451" s="1">
        <v>2448</v>
      </c>
      <c r="E1451" s="1">
        <v>26790</v>
      </c>
      <c r="F1451" s="2">
        <v>38417</v>
      </c>
    </row>
    <row r="1452" spans="1:6" x14ac:dyDescent="0.25">
      <c r="A1452">
        <v>2017</v>
      </c>
      <c r="B1452" t="s">
        <v>6</v>
      </c>
      <c r="C1452" t="s">
        <v>17</v>
      </c>
      <c r="D1452" s="1">
        <v>2730</v>
      </c>
      <c r="E1452" s="1">
        <v>26665</v>
      </c>
      <c r="F1452" s="2">
        <v>48549</v>
      </c>
    </row>
    <row r="1453" spans="1:6" x14ac:dyDescent="0.25">
      <c r="A1453">
        <v>2017</v>
      </c>
      <c r="B1453" t="s">
        <v>6</v>
      </c>
      <c r="C1453" t="s">
        <v>18</v>
      </c>
      <c r="D1453" s="1">
        <v>2183</v>
      </c>
      <c r="E1453" s="1">
        <v>21072</v>
      </c>
      <c r="F1453" s="2">
        <v>47269</v>
      </c>
    </row>
    <row r="1454" spans="1:6" x14ac:dyDescent="0.25">
      <c r="A1454">
        <v>2017</v>
      </c>
      <c r="B1454" t="s">
        <v>6</v>
      </c>
      <c r="C1454" t="s">
        <v>19</v>
      </c>
      <c r="D1454" s="1">
        <v>2766</v>
      </c>
      <c r="E1454" s="1">
        <v>22503</v>
      </c>
      <c r="F1454" s="2">
        <v>41388</v>
      </c>
    </row>
    <row r="1455" spans="1:6" x14ac:dyDescent="0.25">
      <c r="A1455">
        <v>2017</v>
      </c>
      <c r="B1455" t="s">
        <v>6</v>
      </c>
      <c r="C1455" t="s">
        <v>20</v>
      </c>
      <c r="D1455" s="1">
        <v>2686</v>
      </c>
      <c r="E1455" s="1">
        <v>19024</v>
      </c>
      <c r="F1455" s="2">
        <v>45105</v>
      </c>
    </row>
    <row r="1456" spans="1:6" x14ac:dyDescent="0.25">
      <c r="A1456">
        <v>2017</v>
      </c>
      <c r="B1456" t="s">
        <v>6</v>
      </c>
      <c r="C1456" t="s">
        <v>21</v>
      </c>
      <c r="D1456" s="1">
        <v>1584</v>
      </c>
      <c r="E1456" s="1">
        <v>18306</v>
      </c>
      <c r="F1456" s="2">
        <v>54943</v>
      </c>
    </row>
    <row r="1457" spans="1:6" x14ac:dyDescent="0.25">
      <c r="A1457">
        <v>2017</v>
      </c>
      <c r="B1457" t="s">
        <v>6</v>
      </c>
      <c r="C1457" t="s">
        <v>22</v>
      </c>
      <c r="D1457" s="1">
        <v>3082</v>
      </c>
      <c r="E1457" s="1">
        <v>42251</v>
      </c>
      <c r="F1457" s="2">
        <v>80128</v>
      </c>
    </row>
    <row r="1458" spans="1:6" x14ac:dyDescent="0.25">
      <c r="A1458">
        <v>2017</v>
      </c>
      <c r="B1458" t="s">
        <v>6</v>
      </c>
      <c r="C1458" t="s">
        <v>23</v>
      </c>
      <c r="D1458" s="1">
        <v>1370</v>
      </c>
      <c r="E1458" s="1">
        <v>6817</v>
      </c>
      <c r="F1458" s="2">
        <v>40118</v>
      </c>
    </row>
    <row r="1459" spans="1:6" x14ac:dyDescent="0.25">
      <c r="A1459">
        <v>2017</v>
      </c>
      <c r="B1459" t="s">
        <v>6</v>
      </c>
      <c r="C1459" t="s">
        <v>24</v>
      </c>
      <c r="D1459">
        <v>723</v>
      </c>
      <c r="E1459" s="1">
        <v>6432</v>
      </c>
      <c r="F1459" s="2">
        <v>42478</v>
      </c>
    </row>
    <row r="1460" spans="1:6" x14ac:dyDescent="0.25">
      <c r="A1460">
        <v>2017</v>
      </c>
      <c r="B1460" t="s">
        <v>6</v>
      </c>
      <c r="C1460" t="s">
        <v>25</v>
      </c>
      <c r="D1460" s="1">
        <v>1030</v>
      </c>
      <c r="E1460" s="1">
        <v>9290</v>
      </c>
      <c r="F1460" s="2">
        <v>61286</v>
      </c>
    </row>
    <row r="1461" spans="1:6" x14ac:dyDescent="0.25">
      <c r="A1461">
        <v>2017</v>
      </c>
      <c r="B1461" t="s">
        <v>6</v>
      </c>
      <c r="C1461" t="s">
        <v>26</v>
      </c>
      <c r="D1461" s="1">
        <v>3203</v>
      </c>
      <c r="E1461" s="1">
        <v>36801</v>
      </c>
      <c r="F1461" s="2">
        <v>38160</v>
      </c>
    </row>
    <row r="1462" spans="1:6" x14ac:dyDescent="0.25">
      <c r="A1462">
        <v>2017</v>
      </c>
      <c r="B1462" t="s">
        <v>6</v>
      </c>
      <c r="C1462" t="s">
        <v>27</v>
      </c>
      <c r="D1462" s="1">
        <v>2992</v>
      </c>
      <c r="E1462" s="1">
        <v>27804</v>
      </c>
      <c r="F1462" s="2">
        <v>47599</v>
      </c>
    </row>
    <row r="1463" spans="1:6" x14ac:dyDescent="0.25">
      <c r="A1463">
        <v>2017</v>
      </c>
      <c r="B1463" t="s">
        <v>6</v>
      </c>
      <c r="C1463" t="s">
        <v>28</v>
      </c>
      <c r="D1463" s="1">
        <v>2168</v>
      </c>
      <c r="E1463" s="1">
        <v>16360</v>
      </c>
      <c r="F1463" s="2">
        <v>45681</v>
      </c>
    </row>
    <row r="1464" spans="1:6" x14ac:dyDescent="0.25">
      <c r="A1464">
        <v>2017</v>
      </c>
      <c r="B1464" t="s">
        <v>6</v>
      </c>
      <c r="C1464" t="s">
        <v>29</v>
      </c>
      <c r="D1464" s="1">
        <v>1950</v>
      </c>
      <c r="E1464" s="1">
        <v>16365</v>
      </c>
      <c r="F1464" s="2">
        <v>42894</v>
      </c>
    </row>
    <row r="1465" spans="1:6" x14ac:dyDescent="0.25">
      <c r="A1465">
        <v>2017</v>
      </c>
      <c r="B1465" t="s">
        <v>6</v>
      </c>
      <c r="C1465" t="s">
        <v>30</v>
      </c>
      <c r="D1465" s="1">
        <v>1753</v>
      </c>
      <c r="E1465" s="1">
        <v>11976</v>
      </c>
      <c r="F1465" s="2">
        <v>64781</v>
      </c>
    </row>
    <row r="1466" spans="1:6" x14ac:dyDescent="0.25">
      <c r="A1466">
        <v>2017</v>
      </c>
      <c r="B1466" t="s">
        <v>6</v>
      </c>
      <c r="C1466" t="s">
        <v>31</v>
      </c>
      <c r="D1466" s="1">
        <v>2337</v>
      </c>
      <c r="E1466" s="1">
        <v>15500</v>
      </c>
      <c r="F1466" s="2">
        <v>39544</v>
      </c>
    </row>
    <row r="1467" spans="1:6" x14ac:dyDescent="0.25">
      <c r="A1467">
        <v>2017</v>
      </c>
      <c r="B1467" t="s">
        <v>6</v>
      </c>
      <c r="C1467" t="s">
        <v>32</v>
      </c>
      <c r="D1467">
        <v>612</v>
      </c>
      <c r="E1467" s="1">
        <v>17902</v>
      </c>
      <c r="F1467" s="2">
        <v>82999</v>
      </c>
    </row>
    <row r="1468" spans="1:6" x14ac:dyDescent="0.25">
      <c r="A1468">
        <v>2017</v>
      </c>
      <c r="B1468" t="s">
        <v>6</v>
      </c>
      <c r="C1468" t="s">
        <v>33</v>
      </c>
      <c r="D1468">
        <v>350</v>
      </c>
      <c r="E1468" s="1">
        <v>2556</v>
      </c>
      <c r="F1468" s="2">
        <v>41972</v>
      </c>
    </row>
    <row r="1469" spans="1:6" x14ac:dyDescent="0.25">
      <c r="A1469">
        <v>2017</v>
      </c>
      <c r="B1469" t="s">
        <v>6</v>
      </c>
      <c r="C1469" t="s">
        <v>34</v>
      </c>
      <c r="D1469" s="1">
        <v>1018</v>
      </c>
      <c r="E1469" s="1">
        <v>12853</v>
      </c>
      <c r="F1469" s="2">
        <v>37279</v>
      </c>
    </row>
    <row r="1470" spans="1:6" x14ac:dyDescent="0.25">
      <c r="A1470">
        <v>2017</v>
      </c>
      <c r="B1470" t="s">
        <v>6</v>
      </c>
      <c r="C1470" t="s">
        <v>35</v>
      </c>
      <c r="D1470" s="1">
        <v>1991</v>
      </c>
      <c r="E1470" s="1">
        <v>32275</v>
      </c>
      <c r="F1470" s="2">
        <v>59989</v>
      </c>
    </row>
    <row r="1471" spans="1:6" x14ac:dyDescent="0.25">
      <c r="A1471">
        <v>2017</v>
      </c>
      <c r="B1471" t="s">
        <v>6</v>
      </c>
      <c r="C1471" t="s">
        <v>36</v>
      </c>
      <c r="D1471" s="1">
        <v>3023</v>
      </c>
      <c r="E1471" s="1">
        <v>30834</v>
      </c>
      <c r="F1471" s="2">
        <v>39487</v>
      </c>
    </row>
    <row r="1472" spans="1:6" x14ac:dyDescent="0.25">
      <c r="A1472">
        <v>2017</v>
      </c>
      <c r="B1472" t="s">
        <v>6</v>
      </c>
      <c r="C1472" t="s">
        <v>37</v>
      </c>
      <c r="D1472" s="1">
        <v>3306</v>
      </c>
      <c r="E1472" s="1">
        <v>30981</v>
      </c>
      <c r="F1472" s="2">
        <v>37636</v>
      </c>
    </row>
    <row r="1473" spans="1:6" x14ac:dyDescent="0.25">
      <c r="A1473">
        <v>2017</v>
      </c>
      <c r="B1473" t="s">
        <v>6</v>
      </c>
      <c r="C1473" t="s">
        <v>38</v>
      </c>
      <c r="D1473" s="1">
        <v>1771</v>
      </c>
      <c r="E1473" s="1">
        <v>22394</v>
      </c>
      <c r="F1473" s="2">
        <v>89578</v>
      </c>
    </row>
    <row r="1474" spans="1:6" x14ac:dyDescent="0.25">
      <c r="A1474">
        <v>2017</v>
      </c>
      <c r="B1474" t="s">
        <v>6</v>
      </c>
      <c r="C1474" t="s">
        <v>39</v>
      </c>
      <c r="D1474" s="1">
        <v>2483</v>
      </c>
      <c r="E1474" s="1">
        <v>27504</v>
      </c>
      <c r="F1474" s="2">
        <v>48849</v>
      </c>
    </row>
    <row r="1475" spans="1:6" x14ac:dyDescent="0.25">
      <c r="A1475">
        <v>2017</v>
      </c>
      <c r="B1475" t="s">
        <v>6</v>
      </c>
      <c r="C1475" t="s">
        <v>40</v>
      </c>
      <c r="D1475" s="1">
        <v>4333</v>
      </c>
      <c r="E1475" s="1">
        <v>58716</v>
      </c>
      <c r="F1475" s="2">
        <v>88899</v>
      </c>
    </row>
    <row r="1476" spans="1:6" x14ac:dyDescent="0.25">
      <c r="A1476">
        <v>2017</v>
      </c>
      <c r="B1476" t="s">
        <v>6</v>
      </c>
      <c r="C1476" t="s">
        <v>41</v>
      </c>
      <c r="D1476" s="1">
        <v>4453</v>
      </c>
      <c r="E1476" s="1">
        <v>52439</v>
      </c>
      <c r="F1476" s="2">
        <v>35362</v>
      </c>
    </row>
    <row r="1477" spans="1:6" x14ac:dyDescent="0.25">
      <c r="A1477">
        <v>2017</v>
      </c>
      <c r="B1477" t="s">
        <v>6</v>
      </c>
      <c r="C1477" t="s">
        <v>42</v>
      </c>
      <c r="D1477" s="1">
        <v>3498</v>
      </c>
      <c r="E1477" s="1">
        <v>50197</v>
      </c>
      <c r="F1477" s="2">
        <v>63021</v>
      </c>
    </row>
    <row r="1478" spans="1:6" x14ac:dyDescent="0.25">
      <c r="A1478">
        <v>2017</v>
      </c>
      <c r="B1478" t="s">
        <v>6</v>
      </c>
      <c r="C1478" t="s">
        <v>44</v>
      </c>
      <c r="D1478" s="1">
        <v>1230</v>
      </c>
      <c r="E1478" s="1">
        <v>12432</v>
      </c>
      <c r="F1478" s="2">
        <v>40520</v>
      </c>
    </row>
    <row r="1479" spans="1:6" x14ac:dyDescent="0.25">
      <c r="A1479">
        <v>2017</v>
      </c>
      <c r="B1479" t="s">
        <v>6</v>
      </c>
      <c r="C1479" t="s">
        <v>45</v>
      </c>
      <c r="D1479" s="1">
        <v>1026</v>
      </c>
      <c r="E1479" s="1">
        <v>6646</v>
      </c>
      <c r="F1479" s="2">
        <v>41459</v>
      </c>
    </row>
    <row r="1480" spans="1:6" x14ac:dyDescent="0.25">
      <c r="A1480">
        <v>2017</v>
      </c>
      <c r="B1480" t="s">
        <v>6</v>
      </c>
      <c r="C1480" t="s">
        <v>46</v>
      </c>
      <c r="D1480" s="1">
        <v>1071</v>
      </c>
      <c r="E1480" s="1">
        <v>10750</v>
      </c>
      <c r="F1480" s="2">
        <v>43908</v>
      </c>
    </row>
    <row r="1481" spans="1:6" x14ac:dyDescent="0.25">
      <c r="A1481">
        <v>2017</v>
      </c>
      <c r="B1481" t="s">
        <v>6</v>
      </c>
      <c r="C1481" t="s">
        <v>47</v>
      </c>
      <c r="D1481" s="1">
        <v>19580</v>
      </c>
      <c r="E1481" s="1">
        <v>281110</v>
      </c>
      <c r="F1481" s="2">
        <v>107415</v>
      </c>
    </row>
    <row r="1482" spans="1:6" x14ac:dyDescent="0.25">
      <c r="A1482">
        <v>2017</v>
      </c>
      <c r="B1482" t="s">
        <v>6</v>
      </c>
      <c r="C1482" t="s">
        <v>48</v>
      </c>
      <c r="D1482" s="1">
        <v>1034</v>
      </c>
      <c r="E1482" s="1">
        <v>14217</v>
      </c>
      <c r="F1482" s="2">
        <v>59120</v>
      </c>
    </row>
    <row r="1483" spans="1:6" x14ac:dyDescent="0.25">
      <c r="A1483">
        <v>2017</v>
      </c>
      <c r="B1483" t="s">
        <v>6</v>
      </c>
      <c r="C1483" t="s">
        <v>49</v>
      </c>
      <c r="D1483">
        <v>551</v>
      </c>
      <c r="E1483" s="1">
        <v>3901</v>
      </c>
      <c r="F1483" s="2">
        <v>37223</v>
      </c>
    </row>
    <row r="1484" spans="1:6" x14ac:dyDescent="0.25">
      <c r="A1484">
        <v>2017</v>
      </c>
      <c r="B1484" t="s">
        <v>6</v>
      </c>
      <c r="C1484" t="s">
        <v>50</v>
      </c>
      <c r="D1484" s="1">
        <v>2061</v>
      </c>
      <c r="E1484" s="1">
        <v>19558</v>
      </c>
      <c r="F1484" s="2">
        <v>44371</v>
      </c>
    </row>
    <row r="1485" spans="1:6" x14ac:dyDescent="0.25">
      <c r="A1485">
        <v>2017</v>
      </c>
      <c r="B1485" t="s">
        <v>6</v>
      </c>
      <c r="C1485" t="s">
        <v>51</v>
      </c>
      <c r="D1485" s="1">
        <v>7493</v>
      </c>
      <c r="E1485" s="1">
        <v>107674</v>
      </c>
      <c r="F1485" s="2">
        <v>32082</v>
      </c>
    </row>
    <row r="1486" spans="1:6" x14ac:dyDescent="0.25">
      <c r="A1486">
        <v>2017</v>
      </c>
      <c r="B1486" t="s">
        <v>6</v>
      </c>
      <c r="C1486" t="s">
        <v>52</v>
      </c>
      <c r="D1486" s="1">
        <v>1221</v>
      </c>
      <c r="E1486" s="1">
        <v>22793</v>
      </c>
      <c r="F1486" s="2">
        <v>76848</v>
      </c>
    </row>
    <row r="1487" spans="1:6" x14ac:dyDescent="0.25">
      <c r="A1487">
        <v>2017</v>
      </c>
      <c r="B1487" t="s">
        <v>6</v>
      </c>
      <c r="C1487" t="s">
        <v>53</v>
      </c>
      <c r="D1487" s="1">
        <v>2865</v>
      </c>
      <c r="E1487" s="1">
        <v>31986</v>
      </c>
      <c r="F1487" s="2">
        <v>37981</v>
      </c>
    </row>
    <row r="1488" spans="1:6" x14ac:dyDescent="0.25">
      <c r="A1488">
        <v>2017</v>
      </c>
      <c r="B1488" t="s">
        <v>6</v>
      </c>
      <c r="C1488" t="s">
        <v>54</v>
      </c>
      <c r="D1488" s="1">
        <v>1442</v>
      </c>
      <c r="E1488" s="1">
        <v>22390</v>
      </c>
      <c r="F1488" s="2">
        <v>81163</v>
      </c>
    </row>
    <row r="1489" spans="1:6" x14ac:dyDescent="0.25">
      <c r="A1489">
        <v>2017</v>
      </c>
      <c r="B1489" t="s">
        <v>55</v>
      </c>
      <c r="C1489" t="s">
        <v>7</v>
      </c>
      <c r="D1489" s="1">
        <v>9645</v>
      </c>
      <c r="E1489" s="1">
        <v>85262</v>
      </c>
      <c r="F1489" s="2">
        <v>52230</v>
      </c>
    </row>
    <row r="1490" spans="1:6" x14ac:dyDescent="0.25">
      <c r="A1490">
        <v>2017</v>
      </c>
      <c r="B1490" t="s">
        <v>55</v>
      </c>
      <c r="C1490" t="s">
        <v>8</v>
      </c>
      <c r="D1490" s="1">
        <v>11368</v>
      </c>
      <c r="E1490" s="1">
        <v>144747</v>
      </c>
      <c r="F1490" s="2">
        <v>53440</v>
      </c>
    </row>
    <row r="1491" spans="1:6" x14ac:dyDescent="0.25">
      <c r="A1491">
        <v>2017</v>
      </c>
      <c r="B1491" t="s">
        <v>55</v>
      </c>
      <c r="C1491" t="s">
        <v>9</v>
      </c>
      <c r="D1491" s="1">
        <v>6817</v>
      </c>
      <c r="E1491" s="1">
        <v>51130</v>
      </c>
      <c r="F1491" s="2">
        <v>47283</v>
      </c>
    </row>
    <row r="1492" spans="1:6" x14ac:dyDescent="0.25">
      <c r="A1492">
        <v>2017</v>
      </c>
      <c r="B1492" t="s">
        <v>55</v>
      </c>
      <c r="C1492" t="s">
        <v>10</v>
      </c>
      <c r="D1492" s="1">
        <v>72972</v>
      </c>
      <c r="E1492" s="1">
        <v>805942</v>
      </c>
      <c r="F1492" s="2">
        <v>67561</v>
      </c>
    </row>
    <row r="1493" spans="1:6" x14ac:dyDescent="0.25">
      <c r="A1493">
        <v>2017</v>
      </c>
      <c r="B1493" t="s">
        <v>55</v>
      </c>
      <c r="C1493" t="s">
        <v>11</v>
      </c>
      <c r="D1493" s="1">
        <v>19243</v>
      </c>
      <c r="E1493" s="1">
        <v>163473</v>
      </c>
      <c r="F1493" s="2">
        <v>59444</v>
      </c>
    </row>
    <row r="1494" spans="1:6" x14ac:dyDescent="0.25">
      <c r="A1494">
        <v>2017</v>
      </c>
      <c r="B1494" t="s">
        <v>55</v>
      </c>
      <c r="C1494" t="s">
        <v>12</v>
      </c>
      <c r="D1494" s="1">
        <v>9351</v>
      </c>
      <c r="E1494" s="1">
        <v>58327</v>
      </c>
      <c r="F1494" s="2">
        <v>68641</v>
      </c>
    </row>
    <row r="1495" spans="1:6" x14ac:dyDescent="0.25">
      <c r="A1495">
        <v>2017</v>
      </c>
      <c r="B1495" t="s">
        <v>55</v>
      </c>
      <c r="C1495" t="s">
        <v>13</v>
      </c>
      <c r="D1495" s="1">
        <v>2777</v>
      </c>
      <c r="E1495" s="1">
        <v>21591</v>
      </c>
      <c r="F1495" s="2">
        <v>59040</v>
      </c>
    </row>
    <row r="1496" spans="1:6" x14ac:dyDescent="0.25">
      <c r="A1496">
        <v>2017</v>
      </c>
      <c r="B1496" t="s">
        <v>55</v>
      </c>
      <c r="C1496" t="s">
        <v>14</v>
      </c>
      <c r="D1496" s="1">
        <v>67384</v>
      </c>
      <c r="E1496" s="1">
        <v>503704</v>
      </c>
      <c r="F1496" s="2">
        <v>49256</v>
      </c>
    </row>
    <row r="1497" spans="1:6" x14ac:dyDescent="0.25">
      <c r="A1497">
        <v>2017</v>
      </c>
      <c r="B1497" t="s">
        <v>55</v>
      </c>
      <c r="C1497" t="s">
        <v>15</v>
      </c>
      <c r="D1497" s="1">
        <v>20135</v>
      </c>
      <c r="E1497" s="1">
        <v>182259</v>
      </c>
      <c r="F1497" s="2">
        <v>58213</v>
      </c>
    </row>
    <row r="1498" spans="1:6" x14ac:dyDescent="0.25">
      <c r="A1498">
        <v>2017</v>
      </c>
      <c r="B1498" t="s">
        <v>55</v>
      </c>
      <c r="C1498" t="s">
        <v>16</v>
      </c>
      <c r="D1498" s="1">
        <v>7660</v>
      </c>
      <c r="E1498" s="1">
        <v>42668</v>
      </c>
      <c r="F1498" s="2">
        <v>42865</v>
      </c>
    </row>
    <row r="1499" spans="1:6" x14ac:dyDescent="0.25">
      <c r="A1499">
        <v>2017</v>
      </c>
      <c r="B1499" t="s">
        <v>55</v>
      </c>
      <c r="C1499" t="s">
        <v>17</v>
      </c>
      <c r="D1499" s="1">
        <v>31422</v>
      </c>
      <c r="E1499" s="1">
        <v>220019</v>
      </c>
      <c r="F1499" s="2">
        <v>70893</v>
      </c>
    </row>
    <row r="1500" spans="1:6" x14ac:dyDescent="0.25">
      <c r="A1500">
        <v>2017</v>
      </c>
      <c r="B1500" t="s">
        <v>55</v>
      </c>
      <c r="C1500" t="s">
        <v>18</v>
      </c>
      <c r="D1500" s="1">
        <v>14839</v>
      </c>
      <c r="E1500" s="1">
        <v>138040</v>
      </c>
      <c r="F1500" s="2">
        <v>57099</v>
      </c>
    </row>
    <row r="1501" spans="1:6" x14ac:dyDescent="0.25">
      <c r="A1501">
        <v>2017</v>
      </c>
      <c r="B1501" t="s">
        <v>55</v>
      </c>
      <c r="C1501" t="s">
        <v>19</v>
      </c>
      <c r="D1501" s="1">
        <v>9417</v>
      </c>
      <c r="E1501" s="1">
        <v>76086</v>
      </c>
      <c r="F1501" s="2">
        <v>55415</v>
      </c>
    </row>
    <row r="1502" spans="1:6" x14ac:dyDescent="0.25">
      <c r="A1502">
        <v>2017</v>
      </c>
      <c r="B1502" t="s">
        <v>55</v>
      </c>
      <c r="C1502" t="s">
        <v>20</v>
      </c>
      <c r="D1502" s="1">
        <v>7584</v>
      </c>
      <c r="E1502" s="1">
        <v>60238</v>
      </c>
      <c r="F1502" s="2">
        <v>52807</v>
      </c>
    </row>
    <row r="1503" spans="1:6" x14ac:dyDescent="0.25">
      <c r="A1503">
        <v>2017</v>
      </c>
      <c r="B1503" t="s">
        <v>55</v>
      </c>
      <c r="C1503" t="s">
        <v>21</v>
      </c>
      <c r="D1503" s="1">
        <v>9339</v>
      </c>
      <c r="E1503" s="1">
        <v>77332</v>
      </c>
      <c r="F1503" s="2">
        <v>53194</v>
      </c>
    </row>
    <row r="1504" spans="1:6" x14ac:dyDescent="0.25">
      <c r="A1504">
        <v>2017</v>
      </c>
      <c r="B1504" t="s">
        <v>55</v>
      </c>
      <c r="C1504" t="s">
        <v>22</v>
      </c>
      <c r="D1504" s="1">
        <v>10825</v>
      </c>
      <c r="E1504" s="1">
        <v>147021</v>
      </c>
      <c r="F1504" s="2">
        <v>61781</v>
      </c>
    </row>
    <row r="1505" spans="1:6" x14ac:dyDescent="0.25">
      <c r="A1505">
        <v>2017</v>
      </c>
      <c r="B1505" t="s">
        <v>55</v>
      </c>
      <c r="C1505" t="s">
        <v>23</v>
      </c>
      <c r="D1505" s="1">
        <v>5502</v>
      </c>
      <c r="E1505" s="1">
        <v>28253</v>
      </c>
      <c r="F1505" s="2">
        <v>47930</v>
      </c>
    </row>
    <row r="1506" spans="1:6" x14ac:dyDescent="0.25">
      <c r="A1506">
        <v>2017</v>
      </c>
      <c r="B1506" t="s">
        <v>55</v>
      </c>
      <c r="C1506" t="s">
        <v>24</v>
      </c>
      <c r="D1506" s="1">
        <v>16463</v>
      </c>
      <c r="E1506" s="1">
        <v>162140</v>
      </c>
      <c r="F1506" s="2">
        <v>65027</v>
      </c>
    </row>
    <row r="1507" spans="1:6" x14ac:dyDescent="0.25">
      <c r="A1507">
        <v>2017</v>
      </c>
      <c r="B1507" t="s">
        <v>55</v>
      </c>
      <c r="C1507" t="s">
        <v>25</v>
      </c>
      <c r="D1507" s="1">
        <v>21055</v>
      </c>
      <c r="E1507" s="1">
        <v>152131</v>
      </c>
      <c r="F1507" s="2">
        <v>75405</v>
      </c>
    </row>
    <row r="1508" spans="1:6" x14ac:dyDescent="0.25">
      <c r="A1508">
        <v>2017</v>
      </c>
      <c r="B1508" t="s">
        <v>55</v>
      </c>
      <c r="C1508" t="s">
        <v>26</v>
      </c>
      <c r="D1508" s="1">
        <v>19544</v>
      </c>
      <c r="E1508" s="1">
        <v>161903</v>
      </c>
      <c r="F1508" s="2">
        <v>61511</v>
      </c>
    </row>
    <row r="1509" spans="1:6" x14ac:dyDescent="0.25">
      <c r="A1509">
        <v>2017</v>
      </c>
      <c r="B1509" t="s">
        <v>55</v>
      </c>
      <c r="C1509" t="s">
        <v>27</v>
      </c>
      <c r="D1509" s="1">
        <v>15746</v>
      </c>
      <c r="E1509" s="1">
        <v>119642</v>
      </c>
      <c r="F1509" s="2">
        <v>65464</v>
      </c>
    </row>
    <row r="1510" spans="1:6" x14ac:dyDescent="0.25">
      <c r="A1510">
        <v>2017</v>
      </c>
      <c r="B1510" t="s">
        <v>55</v>
      </c>
      <c r="C1510" t="s">
        <v>28</v>
      </c>
      <c r="D1510" s="1">
        <v>5670</v>
      </c>
      <c r="E1510" s="1">
        <v>43467</v>
      </c>
      <c r="F1510" s="2">
        <v>48782</v>
      </c>
    </row>
    <row r="1511" spans="1:6" x14ac:dyDescent="0.25">
      <c r="A1511">
        <v>2017</v>
      </c>
      <c r="B1511" t="s">
        <v>55</v>
      </c>
      <c r="C1511" t="s">
        <v>29</v>
      </c>
      <c r="D1511" s="1">
        <v>15141</v>
      </c>
      <c r="E1511" s="1">
        <v>123034</v>
      </c>
      <c r="F1511" s="2">
        <v>57823</v>
      </c>
    </row>
    <row r="1512" spans="1:6" x14ac:dyDescent="0.25">
      <c r="A1512">
        <v>2017</v>
      </c>
      <c r="B1512" t="s">
        <v>55</v>
      </c>
      <c r="C1512" t="s">
        <v>30</v>
      </c>
      <c r="D1512" s="1">
        <v>6287</v>
      </c>
      <c r="E1512" s="1">
        <v>27712</v>
      </c>
      <c r="F1512" s="2">
        <v>50369</v>
      </c>
    </row>
    <row r="1513" spans="1:6" x14ac:dyDescent="0.25">
      <c r="A1513">
        <v>2017</v>
      </c>
      <c r="B1513" t="s">
        <v>55</v>
      </c>
      <c r="C1513" t="s">
        <v>31</v>
      </c>
      <c r="D1513" s="1">
        <v>7053</v>
      </c>
      <c r="E1513" s="1">
        <v>51174</v>
      </c>
      <c r="F1513" s="2">
        <v>49634</v>
      </c>
    </row>
    <row r="1514" spans="1:6" x14ac:dyDescent="0.25">
      <c r="A1514">
        <v>2017</v>
      </c>
      <c r="B1514" t="s">
        <v>55</v>
      </c>
      <c r="C1514" t="s">
        <v>32</v>
      </c>
      <c r="D1514" s="1">
        <v>5859</v>
      </c>
      <c r="E1514" s="1">
        <v>82998</v>
      </c>
      <c r="F1514" s="2">
        <v>58071</v>
      </c>
    </row>
    <row r="1515" spans="1:6" x14ac:dyDescent="0.25">
      <c r="A1515">
        <v>2017</v>
      </c>
      <c r="B1515" t="s">
        <v>55</v>
      </c>
      <c r="C1515" t="s">
        <v>33</v>
      </c>
      <c r="D1515" s="1">
        <v>4363</v>
      </c>
      <c r="E1515" s="1">
        <v>26466</v>
      </c>
      <c r="F1515" s="2">
        <v>61497</v>
      </c>
    </row>
    <row r="1516" spans="1:6" x14ac:dyDescent="0.25">
      <c r="A1516">
        <v>2017</v>
      </c>
      <c r="B1516" t="s">
        <v>55</v>
      </c>
      <c r="C1516" t="s">
        <v>34</v>
      </c>
      <c r="D1516" s="1">
        <v>21672</v>
      </c>
      <c r="E1516" s="1">
        <v>154907</v>
      </c>
      <c r="F1516" s="2">
        <v>71145</v>
      </c>
    </row>
    <row r="1517" spans="1:6" x14ac:dyDescent="0.25">
      <c r="A1517">
        <v>2017</v>
      </c>
      <c r="B1517" t="s">
        <v>55</v>
      </c>
      <c r="C1517" t="s">
        <v>35</v>
      </c>
      <c r="D1517" s="1">
        <v>5141</v>
      </c>
      <c r="E1517" s="1">
        <v>45511</v>
      </c>
      <c r="F1517" s="2">
        <v>46369</v>
      </c>
    </row>
    <row r="1518" spans="1:6" x14ac:dyDescent="0.25">
      <c r="A1518">
        <v>2017</v>
      </c>
      <c r="B1518" t="s">
        <v>55</v>
      </c>
      <c r="C1518" t="s">
        <v>36</v>
      </c>
      <c r="D1518" s="1">
        <v>50064</v>
      </c>
      <c r="E1518" s="1">
        <v>386615</v>
      </c>
      <c r="F1518" s="2">
        <v>71408</v>
      </c>
    </row>
    <row r="1519" spans="1:6" x14ac:dyDescent="0.25">
      <c r="A1519">
        <v>2017</v>
      </c>
      <c r="B1519" t="s">
        <v>55</v>
      </c>
      <c r="C1519" t="s">
        <v>37</v>
      </c>
      <c r="D1519" s="1">
        <v>26057</v>
      </c>
      <c r="E1519" s="1">
        <v>208662</v>
      </c>
      <c r="F1519" s="2">
        <v>52372</v>
      </c>
    </row>
    <row r="1520" spans="1:6" x14ac:dyDescent="0.25">
      <c r="A1520">
        <v>2017</v>
      </c>
      <c r="B1520" t="s">
        <v>55</v>
      </c>
      <c r="C1520" t="s">
        <v>38</v>
      </c>
      <c r="D1520" s="1">
        <v>4035</v>
      </c>
      <c r="E1520" s="1">
        <v>26732</v>
      </c>
      <c r="F1520" s="2">
        <v>63029</v>
      </c>
    </row>
    <row r="1521" spans="1:6" x14ac:dyDescent="0.25">
      <c r="A1521">
        <v>2017</v>
      </c>
      <c r="B1521" t="s">
        <v>55</v>
      </c>
      <c r="C1521" t="s">
        <v>39</v>
      </c>
      <c r="D1521" s="1">
        <v>23022</v>
      </c>
      <c r="E1521" s="1">
        <v>217025</v>
      </c>
      <c r="F1521" s="2">
        <v>60831</v>
      </c>
    </row>
    <row r="1522" spans="1:6" x14ac:dyDescent="0.25">
      <c r="A1522">
        <v>2017</v>
      </c>
      <c r="B1522" t="s">
        <v>55</v>
      </c>
      <c r="C1522" t="s">
        <v>40</v>
      </c>
      <c r="D1522" s="1">
        <v>9823</v>
      </c>
      <c r="E1522" s="1">
        <v>77247</v>
      </c>
      <c r="F1522" s="2">
        <v>50585</v>
      </c>
    </row>
    <row r="1523" spans="1:6" x14ac:dyDescent="0.25">
      <c r="A1523">
        <v>2017</v>
      </c>
      <c r="B1523" t="s">
        <v>55</v>
      </c>
      <c r="C1523" t="s">
        <v>41</v>
      </c>
      <c r="D1523" s="1">
        <v>13468</v>
      </c>
      <c r="E1523" s="1">
        <v>96991</v>
      </c>
      <c r="F1523" s="2">
        <v>57987</v>
      </c>
    </row>
    <row r="1524" spans="1:6" x14ac:dyDescent="0.25">
      <c r="A1524">
        <v>2017</v>
      </c>
      <c r="B1524" t="s">
        <v>55</v>
      </c>
      <c r="C1524" t="s">
        <v>42</v>
      </c>
      <c r="D1524" s="1">
        <v>28397</v>
      </c>
      <c r="E1524" s="1">
        <v>248932</v>
      </c>
      <c r="F1524" s="2">
        <v>64769</v>
      </c>
    </row>
    <row r="1525" spans="1:6" x14ac:dyDescent="0.25">
      <c r="A1525">
        <v>2017</v>
      </c>
      <c r="B1525" t="s">
        <v>55</v>
      </c>
      <c r="C1525" t="s">
        <v>44</v>
      </c>
      <c r="D1525" s="1">
        <v>11635</v>
      </c>
      <c r="E1525" s="1">
        <v>100817</v>
      </c>
      <c r="F1525" s="2">
        <v>53542</v>
      </c>
    </row>
    <row r="1526" spans="1:6" x14ac:dyDescent="0.25">
      <c r="A1526">
        <v>2017</v>
      </c>
      <c r="B1526" t="s">
        <v>55</v>
      </c>
      <c r="C1526" t="s">
        <v>45</v>
      </c>
      <c r="D1526" s="1">
        <v>3883</v>
      </c>
      <c r="E1526" s="1">
        <v>22351</v>
      </c>
      <c r="F1526" s="2">
        <v>47385</v>
      </c>
    </row>
    <row r="1527" spans="1:6" x14ac:dyDescent="0.25">
      <c r="A1527">
        <v>2017</v>
      </c>
      <c r="B1527" t="s">
        <v>55</v>
      </c>
      <c r="C1527" t="s">
        <v>46</v>
      </c>
      <c r="D1527" s="1">
        <v>11745</v>
      </c>
      <c r="E1527" s="1">
        <v>119968</v>
      </c>
      <c r="F1527" s="2">
        <v>56642</v>
      </c>
    </row>
    <row r="1528" spans="1:6" x14ac:dyDescent="0.25">
      <c r="A1528">
        <v>2017</v>
      </c>
      <c r="B1528" t="s">
        <v>55</v>
      </c>
      <c r="C1528" t="s">
        <v>47</v>
      </c>
      <c r="D1528" s="1">
        <v>49310</v>
      </c>
      <c r="E1528" s="1">
        <v>711119</v>
      </c>
      <c r="F1528" s="2">
        <v>63219</v>
      </c>
    </row>
    <row r="1529" spans="1:6" x14ac:dyDescent="0.25">
      <c r="A1529">
        <v>2017</v>
      </c>
      <c r="B1529" t="s">
        <v>55</v>
      </c>
      <c r="C1529" t="s">
        <v>48</v>
      </c>
      <c r="D1529" s="1">
        <v>10886</v>
      </c>
      <c r="E1529" s="1">
        <v>97495</v>
      </c>
      <c r="F1529" s="2">
        <v>49132</v>
      </c>
    </row>
    <row r="1530" spans="1:6" x14ac:dyDescent="0.25">
      <c r="A1530">
        <v>2017</v>
      </c>
      <c r="B1530" t="s">
        <v>55</v>
      </c>
      <c r="C1530" t="s">
        <v>49</v>
      </c>
      <c r="D1530" s="1">
        <v>2865</v>
      </c>
      <c r="E1530" s="1">
        <v>15187</v>
      </c>
      <c r="F1530" s="2">
        <v>50125</v>
      </c>
    </row>
    <row r="1531" spans="1:6" x14ac:dyDescent="0.25">
      <c r="A1531">
        <v>2017</v>
      </c>
      <c r="B1531" t="s">
        <v>55</v>
      </c>
      <c r="C1531" t="s">
        <v>50</v>
      </c>
      <c r="D1531" s="1">
        <v>21256</v>
      </c>
      <c r="E1531" s="1">
        <v>192576</v>
      </c>
      <c r="F1531" s="2">
        <v>56166</v>
      </c>
    </row>
    <row r="1532" spans="1:6" x14ac:dyDescent="0.25">
      <c r="A1532">
        <v>2017</v>
      </c>
      <c r="B1532" t="s">
        <v>55</v>
      </c>
      <c r="C1532" t="s">
        <v>51</v>
      </c>
      <c r="D1532" s="1">
        <v>25279</v>
      </c>
      <c r="E1532" s="1">
        <v>187247</v>
      </c>
      <c r="F1532" s="2">
        <v>61249</v>
      </c>
    </row>
    <row r="1533" spans="1:6" x14ac:dyDescent="0.25">
      <c r="A1533">
        <v>2017</v>
      </c>
      <c r="B1533" t="s">
        <v>55</v>
      </c>
      <c r="C1533" t="s">
        <v>52</v>
      </c>
      <c r="D1533" s="1">
        <v>4402</v>
      </c>
      <c r="E1533" s="1">
        <v>31522</v>
      </c>
      <c r="F1533" s="2">
        <v>57987</v>
      </c>
    </row>
    <row r="1534" spans="1:6" x14ac:dyDescent="0.25">
      <c r="A1534">
        <v>2017</v>
      </c>
      <c r="B1534" t="s">
        <v>55</v>
      </c>
      <c r="C1534" t="s">
        <v>53</v>
      </c>
      <c r="D1534" s="1">
        <v>14158</v>
      </c>
      <c r="E1534" s="1">
        <v>117226</v>
      </c>
      <c r="F1534" s="2">
        <v>60136</v>
      </c>
    </row>
    <row r="1535" spans="1:6" x14ac:dyDescent="0.25">
      <c r="A1535">
        <v>2017</v>
      </c>
      <c r="B1535" t="s">
        <v>55</v>
      </c>
      <c r="C1535" t="s">
        <v>54</v>
      </c>
      <c r="D1535" s="1">
        <v>3427</v>
      </c>
      <c r="E1535" s="1">
        <v>19573</v>
      </c>
      <c r="F1535" s="2">
        <v>50877</v>
      </c>
    </row>
    <row r="1536" spans="1:6" x14ac:dyDescent="0.25">
      <c r="A1536">
        <v>2017</v>
      </c>
      <c r="B1536" t="s">
        <v>56</v>
      </c>
      <c r="C1536" t="s">
        <v>7</v>
      </c>
      <c r="D1536" s="1">
        <v>5447</v>
      </c>
      <c r="E1536" s="1">
        <v>263487</v>
      </c>
      <c r="F1536" s="2">
        <v>55197</v>
      </c>
    </row>
    <row r="1537" spans="1:6" x14ac:dyDescent="0.25">
      <c r="A1537">
        <v>2017</v>
      </c>
      <c r="B1537" t="s">
        <v>56</v>
      </c>
      <c r="C1537" t="s">
        <v>8</v>
      </c>
      <c r="D1537" s="1">
        <v>4657</v>
      </c>
      <c r="E1537" s="1">
        <v>162399</v>
      </c>
      <c r="F1537" s="2">
        <v>73528</v>
      </c>
    </row>
    <row r="1538" spans="1:6" x14ac:dyDescent="0.25">
      <c r="A1538">
        <v>2017</v>
      </c>
      <c r="B1538" t="s">
        <v>56</v>
      </c>
      <c r="C1538" t="s">
        <v>9</v>
      </c>
      <c r="D1538" s="1">
        <v>2928</v>
      </c>
      <c r="E1538" s="1">
        <v>157305</v>
      </c>
      <c r="F1538" s="2">
        <v>46766</v>
      </c>
    </row>
    <row r="1539" spans="1:6" x14ac:dyDescent="0.25">
      <c r="A1539">
        <v>2017</v>
      </c>
      <c r="B1539" t="s">
        <v>56</v>
      </c>
      <c r="C1539" t="s">
        <v>10</v>
      </c>
      <c r="D1539" s="1">
        <v>42215</v>
      </c>
      <c r="E1539" s="1">
        <v>1303550</v>
      </c>
      <c r="F1539" s="2">
        <v>92246</v>
      </c>
    </row>
    <row r="1540" spans="1:6" x14ac:dyDescent="0.25">
      <c r="A1540">
        <v>2017</v>
      </c>
      <c r="B1540" t="s">
        <v>56</v>
      </c>
      <c r="C1540" t="s">
        <v>11</v>
      </c>
      <c r="D1540" s="1">
        <v>5750</v>
      </c>
      <c r="E1540" s="1">
        <v>144067</v>
      </c>
      <c r="F1540" s="2">
        <v>69446</v>
      </c>
    </row>
    <row r="1541" spans="1:6" x14ac:dyDescent="0.25">
      <c r="A1541">
        <v>2017</v>
      </c>
      <c r="B1541" t="s">
        <v>56</v>
      </c>
      <c r="C1541" t="s">
        <v>12</v>
      </c>
      <c r="D1541" s="1">
        <v>4460</v>
      </c>
      <c r="E1541" s="1">
        <v>158891</v>
      </c>
      <c r="F1541" s="2">
        <v>81864</v>
      </c>
    </row>
    <row r="1542" spans="1:6" x14ac:dyDescent="0.25">
      <c r="A1542">
        <v>2017</v>
      </c>
      <c r="B1542" t="s">
        <v>56</v>
      </c>
      <c r="C1542" t="s">
        <v>13</v>
      </c>
      <c r="D1542">
        <v>688</v>
      </c>
      <c r="E1542" s="1">
        <v>25928</v>
      </c>
      <c r="F1542" s="2">
        <v>62417</v>
      </c>
    </row>
    <row r="1543" spans="1:6" x14ac:dyDescent="0.25">
      <c r="A1543">
        <v>2017</v>
      </c>
      <c r="B1543" t="s">
        <v>56</v>
      </c>
      <c r="C1543" t="s">
        <v>14</v>
      </c>
      <c r="D1543" s="1">
        <v>20513</v>
      </c>
      <c r="E1543" s="1">
        <v>363137</v>
      </c>
      <c r="F1543" s="2">
        <v>59389</v>
      </c>
    </row>
    <row r="1544" spans="1:6" x14ac:dyDescent="0.25">
      <c r="A1544">
        <v>2017</v>
      </c>
      <c r="B1544" t="s">
        <v>56</v>
      </c>
      <c r="C1544" t="s">
        <v>15</v>
      </c>
      <c r="D1544" s="1">
        <v>9745</v>
      </c>
      <c r="E1544" s="1">
        <v>395916</v>
      </c>
      <c r="F1544" s="2">
        <v>57889</v>
      </c>
    </row>
    <row r="1545" spans="1:6" x14ac:dyDescent="0.25">
      <c r="A1545">
        <v>2017</v>
      </c>
      <c r="B1545" t="s">
        <v>56</v>
      </c>
      <c r="C1545" t="s">
        <v>16</v>
      </c>
      <c r="D1545" s="1">
        <v>2750</v>
      </c>
      <c r="E1545" s="1">
        <v>66056</v>
      </c>
      <c r="F1545" s="2">
        <v>61543</v>
      </c>
    </row>
    <row r="1546" spans="1:6" x14ac:dyDescent="0.25">
      <c r="A1546">
        <v>2017</v>
      </c>
      <c r="B1546" t="s">
        <v>56</v>
      </c>
      <c r="C1546" t="s">
        <v>17</v>
      </c>
      <c r="D1546" s="1">
        <v>17979</v>
      </c>
      <c r="E1546" s="1">
        <v>574692</v>
      </c>
      <c r="F1546" s="2">
        <v>70174</v>
      </c>
    </row>
    <row r="1547" spans="1:6" x14ac:dyDescent="0.25">
      <c r="A1547">
        <v>2017</v>
      </c>
      <c r="B1547" t="s">
        <v>56</v>
      </c>
      <c r="C1547" t="s">
        <v>18</v>
      </c>
      <c r="D1547" s="1">
        <v>8554</v>
      </c>
      <c r="E1547" s="1">
        <v>531312</v>
      </c>
      <c r="F1547" s="2">
        <v>61118</v>
      </c>
    </row>
    <row r="1548" spans="1:6" x14ac:dyDescent="0.25">
      <c r="A1548">
        <v>2017</v>
      </c>
      <c r="B1548" t="s">
        <v>56</v>
      </c>
      <c r="C1548" t="s">
        <v>19</v>
      </c>
      <c r="D1548" s="1">
        <v>4125</v>
      </c>
      <c r="E1548" s="1">
        <v>215910</v>
      </c>
      <c r="F1548" s="2">
        <v>58617</v>
      </c>
    </row>
    <row r="1549" spans="1:6" x14ac:dyDescent="0.25">
      <c r="A1549">
        <v>2017</v>
      </c>
      <c r="B1549" t="s">
        <v>56</v>
      </c>
      <c r="C1549" t="s">
        <v>20</v>
      </c>
      <c r="D1549" s="1">
        <v>3164</v>
      </c>
      <c r="E1549" s="1">
        <v>161517</v>
      </c>
      <c r="F1549" s="2">
        <v>57532</v>
      </c>
    </row>
    <row r="1550" spans="1:6" x14ac:dyDescent="0.25">
      <c r="A1550">
        <v>2017</v>
      </c>
      <c r="B1550" t="s">
        <v>56</v>
      </c>
      <c r="C1550" t="s">
        <v>21</v>
      </c>
      <c r="D1550" s="1">
        <v>4368</v>
      </c>
      <c r="E1550" s="1">
        <v>250180</v>
      </c>
      <c r="F1550" s="2">
        <v>58143</v>
      </c>
    </row>
    <row r="1551" spans="1:6" x14ac:dyDescent="0.25">
      <c r="A1551">
        <v>2017</v>
      </c>
      <c r="B1551" t="s">
        <v>56</v>
      </c>
      <c r="C1551" t="s">
        <v>22</v>
      </c>
      <c r="D1551" s="1">
        <v>4464</v>
      </c>
      <c r="E1551" s="1">
        <v>134680</v>
      </c>
      <c r="F1551" s="2">
        <v>72604</v>
      </c>
    </row>
    <row r="1552" spans="1:6" x14ac:dyDescent="0.25">
      <c r="A1552">
        <v>2017</v>
      </c>
      <c r="B1552" t="s">
        <v>56</v>
      </c>
      <c r="C1552" t="s">
        <v>23</v>
      </c>
      <c r="D1552" s="1">
        <v>1877</v>
      </c>
      <c r="E1552" s="1">
        <v>50911</v>
      </c>
      <c r="F1552" s="2">
        <v>55458</v>
      </c>
    </row>
    <row r="1553" spans="1:6" x14ac:dyDescent="0.25">
      <c r="A1553">
        <v>2017</v>
      </c>
      <c r="B1553" t="s">
        <v>56</v>
      </c>
      <c r="C1553" t="s">
        <v>24</v>
      </c>
      <c r="D1553" s="1">
        <v>3901</v>
      </c>
      <c r="E1553" s="1">
        <v>106864</v>
      </c>
      <c r="F1553" s="2">
        <v>77289</v>
      </c>
    </row>
    <row r="1554" spans="1:6" x14ac:dyDescent="0.25">
      <c r="A1554">
        <v>2017</v>
      </c>
      <c r="B1554" t="s">
        <v>56</v>
      </c>
      <c r="C1554" t="s">
        <v>25</v>
      </c>
      <c r="D1554" s="1">
        <v>6850</v>
      </c>
      <c r="E1554" s="1">
        <v>244647</v>
      </c>
      <c r="F1554" s="2">
        <v>88132</v>
      </c>
    </row>
    <row r="1555" spans="1:6" x14ac:dyDescent="0.25">
      <c r="A1555">
        <v>2017</v>
      </c>
      <c r="B1555" t="s">
        <v>56</v>
      </c>
      <c r="C1555" t="s">
        <v>26</v>
      </c>
      <c r="D1555" s="1">
        <v>15721</v>
      </c>
      <c r="E1555" s="1">
        <v>615106</v>
      </c>
      <c r="F1555" s="2">
        <v>66395</v>
      </c>
    </row>
    <row r="1556" spans="1:6" x14ac:dyDescent="0.25">
      <c r="A1556">
        <v>2017</v>
      </c>
      <c r="B1556" t="s">
        <v>56</v>
      </c>
      <c r="C1556" t="s">
        <v>27</v>
      </c>
      <c r="D1556" s="1">
        <v>8369</v>
      </c>
      <c r="E1556" s="1">
        <v>319035</v>
      </c>
      <c r="F1556" s="2">
        <v>65734</v>
      </c>
    </row>
    <row r="1557" spans="1:6" x14ac:dyDescent="0.25">
      <c r="A1557">
        <v>2017</v>
      </c>
      <c r="B1557" t="s">
        <v>56</v>
      </c>
      <c r="C1557" t="s">
        <v>28</v>
      </c>
      <c r="D1557" s="1">
        <v>2441</v>
      </c>
      <c r="E1557" s="1">
        <v>144047</v>
      </c>
      <c r="F1557" s="2">
        <v>48199</v>
      </c>
    </row>
    <row r="1558" spans="1:6" x14ac:dyDescent="0.25">
      <c r="A1558">
        <v>2017</v>
      </c>
      <c r="B1558" t="s">
        <v>56</v>
      </c>
      <c r="C1558" t="s">
        <v>29</v>
      </c>
      <c r="D1558" s="1">
        <v>6636</v>
      </c>
      <c r="E1558" s="1">
        <v>265863</v>
      </c>
      <c r="F1558" s="2">
        <v>57139</v>
      </c>
    </row>
    <row r="1559" spans="1:6" x14ac:dyDescent="0.25">
      <c r="A1559">
        <v>2017</v>
      </c>
      <c r="B1559" t="s">
        <v>56</v>
      </c>
      <c r="C1559" t="s">
        <v>30</v>
      </c>
      <c r="D1559" s="1">
        <v>1572</v>
      </c>
      <c r="E1559" s="1">
        <v>19893</v>
      </c>
      <c r="F1559" s="2">
        <v>48758</v>
      </c>
    </row>
    <row r="1560" spans="1:6" x14ac:dyDescent="0.25">
      <c r="A1560">
        <v>2017</v>
      </c>
      <c r="B1560" t="s">
        <v>56</v>
      </c>
      <c r="C1560" t="s">
        <v>31</v>
      </c>
      <c r="D1560" s="1">
        <v>1977</v>
      </c>
      <c r="E1560" s="1">
        <v>98082</v>
      </c>
      <c r="F1560" s="2">
        <v>49568</v>
      </c>
    </row>
    <row r="1561" spans="1:6" x14ac:dyDescent="0.25">
      <c r="A1561">
        <v>2017</v>
      </c>
      <c r="B1561" t="s">
        <v>56</v>
      </c>
      <c r="C1561" t="s">
        <v>32</v>
      </c>
      <c r="D1561" s="1">
        <v>2043</v>
      </c>
      <c r="E1561" s="1">
        <v>47800</v>
      </c>
      <c r="F1561" s="2">
        <v>56486</v>
      </c>
    </row>
    <row r="1562" spans="1:6" x14ac:dyDescent="0.25">
      <c r="A1562">
        <v>2017</v>
      </c>
      <c r="B1562" t="s">
        <v>56</v>
      </c>
      <c r="C1562" t="s">
        <v>33</v>
      </c>
      <c r="D1562" s="1">
        <v>2011</v>
      </c>
      <c r="E1562" s="1">
        <v>68971</v>
      </c>
      <c r="F1562" s="2">
        <v>70482</v>
      </c>
    </row>
    <row r="1563" spans="1:6" x14ac:dyDescent="0.25">
      <c r="A1563">
        <v>2017</v>
      </c>
      <c r="B1563" t="s">
        <v>56</v>
      </c>
      <c r="C1563" t="s">
        <v>34</v>
      </c>
      <c r="D1563" s="1">
        <v>8962</v>
      </c>
      <c r="E1563" s="1">
        <v>242476</v>
      </c>
      <c r="F1563" s="2">
        <v>78813</v>
      </c>
    </row>
    <row r="1564" spans="1:6" x14ac:dyDescent="0.25">
      <c r="A1564">
        <v>2017</v>
      </c>
      <c r="B1564" t="s">
        <v>56</v>
      </c>
      <c r="C1564" t="s">
        <v>35</v>
      </c>
      <c r="D1564" s="1">
        <v>1724</v>
      </c>
      <c r="E1564" s="1">
        <v>26398</v>
      </c>
      <c r="F1564" s="2">
        <v>53328</v>
      </c>
    </row>
    <row r="1565" spans="1:6" x14ac:dyDescent="0.25">
      <c r="A1565">
        <v>2017</v>
      </c>
      <c r="B1565" t="s">
        <v>56</v>
      </c>
      <c r="C1565" t="s">
        <v>36</v>
      </c>
      <c r="D1565" s="1">
        <v>17319</v>
      </c>
      <c r="E1565" s="1">
        <v>444182</v>
      </c>
      <c r="F1565" s="2">
        <v>65899</v>
      </c>
    </row>
    <row r="1566" spans="1:6" x14ac:dyDescent="0.25">
      <c r="A1566">
        <v>2017</v>
      </c>
      <c r="B1566" t="s">
        <v>56</v>
      </c>
      <c r="C1566" t="s">
        <v>37</v>
      </c>
      <c r="D1566" s="1">
        <v>10287</v>
      </c>
      <c r="E1566" s="1">
        <v>467306</v>
      </c>
      <c r="F1566" s="2">
        <v>58368</v>
      </c>
    </row>
    <row r="1567" spans="1:6" x14ac:dyDescent="0.25">
      <c r="A1567">
        <v>2017</v>
      </c>
      <c r="B1567" t="s">
        <v>56</v>
      </c>
      <c r="C1567" t="s">
        <v>38</v>
      </c>
      <c r="D1567">
        <v>810</v>
      </c>
      <c r="E1567" s="1">
        <v>24680</v>
      </c>
      <c r="F1567" s="2">
        <v>52594</v>
      </c>
    </row>
    <row r="1568" spans="1:6" x14ac:dyDescent="0.25">
      <c r="A1568">
        <v>2017</v>
      </c>
      <c r="B1568" t="s">
        <v>56</v>
      </c>
      <c r="C1568" t="s">
        <v>39</v>
      </c>
      <c r="D1568" s="1">
        <v>15430</v>
      </c>
      <c r="E1568" s="1">
        <v>685942</v>
      </c>
      <c r="F1568" s="2">
        <v>60002</v>
      </c>
    </row>
    <row r="1569" spans="1:6" x14ac:dyDescent="0.25">
      <c r="A1569">
        <v>2017</v>
      </c>
      <c r="B1569" t="s">
        <v>56</v>
      </c>
      <c r="C1569" t="s">
        <v>40</v>
      </c>
      <c r="D1569" s="1">
        <v>4230</v>
      </c>
      <c r="E1569" s="1">
        <v>128122</v>
      </c>
      <c r="F1569" s="2">
        <v>55496</v>
      </c>
    </row>
    <row r="1570" spans="1:6" x14ac:dyDescent="0.25">
      <c r="A1570">
        <v>2017</v>
      </c>
      <c r="B1570" t="s">
        <v>56</v>
      </c>
      <c r="C1570" t="s">
        <v>41</v>
      </c>
      <c r="D1570" s="1">
        <v>6175</v>
      </c>
      <c r="E1570" s="1">
        <v>189318</v>
      </c>
      <c r="F1570" s="2">
        <v>68161</v>
      </c>
    </row>
    <row r="1571" spans="1:6" x14ac:dyDescent="0.25">
      <c r="A1571">
        <v>2017</v>
      </c>
      <c r="B1571" t="s">
        <v>56</v>
      </c>
      <c r="C1571" t="s">
        <v>42</v>
      </c>
      <c r="D1571" s="1">
        <v>14414</v>
      </c>
      <c r="E1571" s="1">
        <v>561774</v>
      </c>
      <c r="F1571" s="2">
        <v>61111</v>
      </c>
    </row>
    <row r="1572" spans="1:6" x14ac:dyDescent="0.25">
      <c r="A1572">
        <v>2017</v>
      </c>
      <c r="B1572" t="s">
        <v>56</v>
      </c>
      <c r="C1572" t="s">
        <v>43</v>
      </c>
      <c r="D1572" s="1">
        <v>1567</v>
      </c>
      <c r="E1572" s="1">
        <v>40341</v>
      </c>
      <c r="F1572" s="2">
        <v>57616</v>
      </c>
    </row>
    <row r="1573" spans="1:6" x14ac:dyDescent="0.25">
      <c r="A1573">
        <v>2017</v>
      </c>
      <c r="B1573" t="s">
        <v>56</v>
      </c>
      <c r="C1573" t="s">
        <v>44</v>
      </c>
      <c r="D1573" s="1">
        <v>5906</v>
      </c>
      <c r="E1573" s="1">
        <v>240456</v>
      </c>
      <c r="F1573" s="2">
        <v>58927</v>
      </c>
    </row>
    <row r="1574" spans="1:6" x14ac:dyDescent="0.25">
      <c r="A1574">
        <v>2017</v>
      </c>
      <c r="B1574" t="s">
        <v>56</v>
      </c>
      <c r="C1574" t="s">
        <v>45</v>
      </c>
      <c r="D1574" s="1">
        <v>1091</v>
      </c>
      <c r="E1574" s="1">
        <v>43081</v>
      </c>
      <c r="F1574" s="2">
        <v>47877</v>
      </c>
    </row>
    <row r="1575" spans="1:6" x14ac:dyDescent="0.25">
      <c r="A1575">
        <v>2017</v>
      </c>
      <c r="B1575" t="s">
        <v>56</v>
      </c>
      <c r="C1575" t="s">
        <v>46</v>
      </c>
      <c r="D1575" s="1">
        <v>6835</v>
      </c>
      <c r="E1575" s="1">
        <v>348417</v>
      </c>
      <c r="F1575" s="2">
        <v>59526</v>
      </c>
    </row>
    <row r="1576" spans="1:6" x14ac:dyDescent="0.25">
      <c r="A1576">
        <v>2017</v>
      </c>
      <c r="B1576" t="s">
        <v>56</v>
      </c>
      <c r="C1576" t="s">
        <v>47</v>
      </c>
      <c r="D1576" s="1">
        <v>24275</v>
      </c>
      <c r="E1576" s="1">
        <v>851513</v>
      </c>
      <c r="F1576" s="2">
        <v>75813</v>
      </c>
    </row>
    <row r="1577" spans="1:6" x14ac:dyDescent="0.25">
      <c r="A1577">
        <v>2017</v>
      </c>
      <c r="B1577" t="s">
        <v>56</v>
      </c>
      <c r="C1577" t="s">
        <v>48</v>
      </c>
      <c r="D1577" s="1">
        <v>4248</v>
      </c>
      <c r="E1577" s="1">
        <v>128365</v>
      </c>
      <c r="F1577" s="2">
        <v>56723</v>
      </c>
    </row>
    <row r="1578" spans="1:6" x14ac:dyDescent="0.25">
      <c r="A1578">
        <v>2017</v>
      </c>
      <c r="B1578" t="s">
        <v>56</v>
      </c>
      <c r="C1578" t="s">
        <v>49</v>
      </c>
      <c r="D1578" s="1">
        <v>1105</v>
      </c>
      <c r="E1578" s="1">
        <v>29550</v>
      </c>
      <c r="F1578" s="2">
        <v>58004</v>
      </c>
    </row>
    <row r="1579" spans="1:6" x14ac:dyDescent="0.25">
      <c r="A1579">
        <v>2017</v>
      </c>
      <c r="B1579" t="s">
        <v>56</v>
      </c>
      <c r="C1579" t="s">
        <v>50</v>
      </c>
      <c r="D1579" s="1">
        <v>6475</v>
      </c>
      <c r="E1579" s="1">
        <v>232927</v>
      </c>
      <c r="F1579" s="2">
        <v>57894</v>
      </c>
    </row>
    <row r="1580" spans="1:6" x14ac:dyDescent="0.25">
      <c r="A1580">
        <v>2017</v>
      </c>
      <c r="B1580" t="s">
        <v>56</v>
      </c>
      <c r="C1580" t="s">
        <v>51</v>
      </c>
      <c r="D1580" s="1">
        <v>7671</v>
      </c>
      <c r="E1580" s="1">
        <v>280368</v>
      </c>
      <c r="F1580" s="2">
        <v>76290</v>
      </c>
    </row>
    <row r="1581" spans="1:6" x14ac:dyDescent="0.25">
      <c r="A1581">
        <v>2017</v>
      </c>
      <c r="B1581" t="s">
        <v>56</v>
      </c>
      <c r="C1581" t="s">
        <v>52</v>
      </c>
      <c r="D1581" s="1">
        <v>1272</v>
      </c>
      <c r="E1581" s="1">
        <v>46575</v>
      </c>
      <c r="F1581" s="2">
        <v>58624</v>
      </c>
    </row>
    <row r="1582" spans="1:6" x14ac:dyDescent="0.25">
      <c r="A1582">
        <v>2017</v>
      </c>
      <c r="B1582" t="s">
        <v>56</v>
      </c>
      <c r="C1582" t="s">
        <v>53</v>
      </c>
      <c r="D1582" s="1">
        <v>9356</v>
      </c>
      <c r="E1582" s="1">
        <v>466595</v>
      </c>
      <c r="F1582" s="2">
        <v>57001</v>
      </c>
    </row>
    <row r="1583" spans="1:6" x14ac:dyDescent="0.25">
      <c r="A1583">
        <v>2017</v>
      </c>
      <c r="B1583" t="s">
        <v>56</v>
      </c>
      <c r="C1583" t="s">
        <v>54</v>
      </c>
      <c r="D1583">
        <v>598</v>
      </c>
      <c r="E1583" s="1">
        <v>9378</v>
      </c>
      <c r="F1583" s="2">
        <v>65834</v>
      </c>
    </row>
    <row r="1584" spans="1:6" x14ac:dyDescent="0.25">
      <c r="A1584">
        <v>2017</v>
      </c>
      <c r="B1584" t="s">
        <v>57</v>
      </c>
      <c r="C1584" t="s">
        <v>7</v>
      </c>
      <c r="D1584" s="1">
        <v>32410</v>
      </c>
      <c r="E1584" s="1">
        <v>375653</v>
      </c>
      <c r="F1584" s="2">
        <v>40518</v>
      </c>
    </row>
    <row r="1585" spans="1:6" x14ac:dyDescent="0.25">
      <c r="A1585">
        <v>2017</v>
      </c>
      <c r="B1585" t="s">
        <v>57</v>
      </c>
      <c r="C1585" t="s">
        <v>8</v>
      </c>
      <c r="D1585" s="1">
        <v>29489</v>
      </c>
      <c r="E1585" s="1">
        <v>518475</v>
      </c>
      <c r="F1585" s="2">
        <v>45126</v>
      </c>
    </row>
    <row r="1586" spans="1:6" x14ac:dyDescent="0.25">
      <c r="A1586">
        <v>2017</v>
      </c>
      <c r="B1586" t="s">
        <v>57</v>
      </c>
      <c r="C1586" t="s">
        <v>9</v>
      </c>
      <c r="D1586" s="1">
        <v>21486</v>
      </c>
      <c r="E1586" s="1">
        <v>247661</v>
      </c>
      <c r="F1586" s="2">
        <v>40275</v>
      </c>
    </row>
    <row r="1587" spans="1:6" x14ac:dyDescent="0.25">
      <c r="A1587">
        <v>2017</v>
      </c>
      <c r="B1587" t="s">
        <v>57</v>
      </c>
      <c r="C1587" t="s">
        <v>10</v>
      </c>
      <c r="D1587" s="1">
        <v>185826</v>
      </c>
      <c r="E1587" s="1">
        <v>3010983</v>
      </c>
      <c r="F1587" s="2">
        <v>51095</v>
      </c>
    </row>
    <row r="1588" spans="1:6" x14ac:dyDescent="0.25">
      <c r="A1588">
        <v>2017</v>
      </c>
      <c r="B1588" t="s">
        <v>57</v>
      </c>
      <c r="C1588" t="s">
        <v>11</v>
      </c>
      <c r="D1588" s="1">
        <v>35715</v>
      </c>
      <c r="E1588" s="1">
        <v>458174</v>
      </c>
      <c r="F1588" s="2">
        <v>48601</v>
      </c>
    </row>
    <row r="1589" spans="1:6" x14ac:dyDescent="0.25">
      <c r="A1589">
        <v>2017</v>
      </c>
      <c r="B1589" t="s">
        <v>57</v>
      </c>
      <c r="C1589" t="s">
        <v>12</v>
      </c>
      <c r="D1589" s="1">
        <v>25027</v>
      </c>
      <c r="E1589" s="1">
        <v>297198</v>
      </c>
      <c r="F1589" s="2">
        <v>50064</v>
      </c>
    </row>
    <row r="1590" spans="1:6" x14ac:dyDescent="0.25">
      <c r="A1590">
        <v>2017</v>
      </c>
      <c r="B1590" t="s">
        <v>57</v>
      </c>
      <c r="C1590" t="s">
        <v>13</v>
      </c>
      <c r="D1590" s="1">
        <v>6681</v>
      </c>
      <c r="E1590" s="1">
        <v>79724</v>
      </c>
      <c r="F1590" s="2">
        <v>39700</v>
      </c>
    </row>
    <row r="1591" spans="1:6" x14ac:dyDescent="0.25">
      <c r="A1591">
        <v>2017</v>
      </c>
      <c r="B1591" t="s">
        <v>57</v>
      </c>
      <c r="C1591" t="s">
        <v>14</v>
      </c>
      <c r="D1591" s="1">
        <v>139501</v>
      </c>
      <c r="E1591" s="1">
        <v>1739867</v>
      </c>
      <c r="F1591" s="2">
        <v>43229</v>
      </c>
    </row>
    <row r="1592" spans="1:6" x14ac:dyDescent="0.25">
      <c r="A1592">
        <v>2017</v>
      </c>
      <c r="B1592" t="s">
        <v>57</v>
      </c>
      <c r="C1592" t="s">
        <v>15</v>
      </c>
      <c r="D1592" s="1">
        <v>60382</v>
      </c>
      <c r="E1592" s="1">
        <v>930943</v>
      </c>
      <c r="F1592" s="2">
        <v>48763</v>
      </c>
    </row>
    <row r="1593" spans="1:6" x14ac:dyDescent="0.25">
      <c r="A1593">
        <v>2017</v>
      </c>
      <c r="B1593" t="s">
        <v>57</v>
      </c>
      <c r="C1593" t="s">
        <v>16</v>
      </c>
      <c r="D1593" s="1">
        <v>11706</v>
      </c>
      <c r="E1593" s="1">
        <v>136606</v>
      </c>
      <c r="F1593" s="2">
        <v>38856</v>
      </c>
    </row>
    <row r="1594" spans="1:6" x14ac:dyDescent="0.25">
      <c r="A1594">
        <v>2017</v>
      </c>
      <c r="B1594" t="s">
        <v>57</v>
      </c>
      <c r="C1594" t="s">
        <v>17</v>
      </c>
      <c r="D1594" s="1">
        <v>77273</v>
      </c>
      <c r="E1594" s="1">
        <v>1192805</v>
      </c>
      <c r="F1594" s="2">
        <v>50025</v>
      </c>
    </row>
    <row r="1595" spans="1:6" x14ac:dyDescent="0.25">
      <c r="A1595">
        <v>2017</v>
      </c>
      <c r="B1595" t="s">
        <v>57</v>
      </c>
      <c r="C1595" t="s">
        <v>18</v>
      </c>
      <c r="D1595" s="1">
        <v>40630</v>
      </c>
      <c r="E1595" s="1">
        <v>588381</v>
      </c>
      <c r="F1595" s="2">
        <v>40479</v>
      </c>
    </row>
    <row r="1596" spans="1:6" x14ac:dyDescent="0.25">
      <c r="A1596">
        <v>2017</v>
      </c>
      <c r="B1596" t="s">
        <v>57</v>
      </c>
      <c r="C1596" t="s">
        <v>19</v>
      </c>
      <c r="D1596" s="1">
        <v>23446</v>
      </c>
      <c r="E1596" s="1">
        <v>311763</v>
      </c>
      <c r="F1596" s="2">
        <v>39025</v>
      </c>
    </row>
    <row r="1597" spans="1:6" x14ac:dyDescent="0.25">
      <c r="A1597">
        <v>2017</v>
      </c>
      <c r="B1597" t="s">
        <v>57</v>
      </c>
      <c r="C1597" t="s">
        <v>20</v>
      </c>
      <c r="D1597" s="1">
        <v>20676</v>
      </c>
      <c r="E1597" s="1">
        <v>263529</v>
      </c>
      <c r="F1597" s="2">
        <v>40705</v>
      </c>
    </row>
    <row r="1598" spans="1:6" x14ac:dyDescent="0.25">
      <c r="A1598">
        <v>2017</v>
      </c>
      <c r="B1598" t="s">
        <v>57</v>
      </c>
      <c r="C1598" t="s">
        <v>21</v>
      </c>
      <c r="D1598" s="1">
        <v>27941</v>
      </c>
      <c r="E1598" s="1">
        <v>398217</v>
      </c>
      <c r="F1598" s="2">
        <v>41261</v>
      </c>
    </row>
    <row r="1599" spans="1:6" x14ac:dyDescent="0.25">
      <c r="A1599">
        <v>2017</v>
      </c>
      <c r="B1599" t="s">
        <v>57</v>
      </c>
      <c r="C1599" t="s">
        <v>22</v>
      </c>
      <c r="D1599" s="1">
        <v>30444</v>
      </c>
      <c r="E1599" s="1">
        <v>378830</v>
      </c>
      <c r="F1599" s="2">
        <v>40938</v>
      </c>
    </row>
    <row r="1600" spans="1:6" x14ac:dyDescent="0.25">
      <c r="A1600">
        <v>2017</v>
      </c>
      <c r="B1600" t="s">
        <v>57</v>
      </c>
      <c r="C1600" t="s">
        <v>23</v>
      </c>
      <c r="D1600" s="1">
        <v>11060</v>
      </c>
      <c r="E1600" s="1">
        <v>119329</v>
      </c>
      <c r="F1600" s="2">
        <v>36287</v>
      </c>
    </row>
    <row r="1601" spans="1:6" x14ac:dyDescent="0.25">
      <c r="A1601">
        <v>2017</v>
      </c>
      <c r="B1601" t="s">
        <v>57</v>
      </c>
      <c r="C1601" t="s">
        <v>24</v>
      </c>
      <c r="D1601" s="1">
        <v>33064</v>
      </c>
      <c r="E1601" s="1">
        <v>462131</v>
      </c>
      <c r="F1601" s="2">
        <v>45367</v>
      </c>
    </row>
    <row r="1602" spans="1:6" x14ac:dyDescent="0.25">
      <c r="A1602">
        <v>2017</v>
      </c>
      <c r="B1602" t="s">
        <v>57</v>
      </c>
      <c r="C1602" t="s">
        <v>25</v>
      </c>
      <c r="D1602" s="1">
        <v>42906</v>
      </c>
      <c r="E1602" s="1">
        <v>577319</v>
      </c>
      <c r="F1602" s="2">
        <v>51500</v>
      </c>
    </row>
    <row r="1603" spans="1:6" x14ac:dyDescent="0.25">
      <c r="A1603">
        <v>2017</v>
      </c>
      <c r="B1603" t="s">
        <v>57</v>
      </c>
      <c r="C1603" t="s">
        <v>26</v>
      </c>
      <c r="D1603" s="1">
        <v>52149</v>
      </c>
      <c r="E1603" s="1">
        <v>784393</v>
      </c>
      <c r="F1603" s="2">
        <v>45628</v>
      </c>
    </row>
    <row r="1604" spans="1:6" x14ac:dyDescent="0.25">
      <c r="A1604">
        <v>2017</v>
      </c>
      <c r="B1604" t="s">
        <v>57</v>
      </c>
      <c r="C1604" t="s">
        <v>27</v>
      </c>
      <c r="D1604" s="1">
        <v>36334</v>
      </c>
      <c r="E1604" s="1">
        <v>531926</v>
      </c>
      <c r="F1604" s="2">
        <v>48273</v>
      </c>
    </row>
    <row r="1605" spans="1:6" x14ac:dyDescent="0.25">
      <c r="A1605">
        <v>2017</v>
      </c>
      <c r="B1605" t="s">
        <v>57</v>
      </c>
      <c r="C1605" t="s">
        <v>28</v>
      </c>
      <c r="D1605" s="1">
        <v>19589</v>
      </c>
      <c r="E1605" s="1">
        <v>229775</v>
      </c>
      <c r="F1605" s="2">
        <v>35324</v>
      </c>
    </row>
    <row r="1606" spans="1:6" x14ac:dyDescent="0.25">
      <c r="A1606">
        <v>2017</v>
      </c>
      <c r="B1606" t="s">
        <v>57</v>
      </c>
      <c r="C1606" t="s">
        <v>29</v>
      </c>
      <c r="D1606" s="1">
        <v>40324</v>
      </c>
      <c r="E1606" s="1">
        <v>538185</v>
      </c>
      <c r="F1606" s="2">
        <v>41095</v>
      </c>
    </row>
    <row r="1607" spans="1:6" x14ac:dyDescent="0.25">
      <c r="A1607">
        <v>2017</v>
      </c>
      <c r="B1607" t="s">
        <v>57</v>
      </c>
      <c r="C1607" t="s">
        <v>30</v>
      </c>
      <c r="D1607" s="1">
        <v>9270</v>
      </c>
      <c r="E1607" s="1">
        <v>91194</v>
      </c>
      <c r="F1607" s="2">
        <v>38067</v>
      </c>
    </row>
    <row r="1608" spans="1:6" x14ac:dyDescent="0.25">
      <c r="A1608">
        <v>2017</v>
      </c>
      <c r="B1608" t="s">
        <v>57</v>
      </c>
      <c r="C1608" t="s">
        <v>31</v>
      </c>
      <c r="D1608" s="1">
        <v>15024</v>
      </c>
      <c r="E1608" s="1">
        <v>190930</v>
      </c>
      <c r="F1608" s="2">
        <v>38493</v>
      </c>
    </row>
    <row r="1609" spans="1:6" x14ac:dyDescent="0.25">
      <c r="A1609">
        <v>2017</v>
      </c>
      <c r="B1609" t="s">
        <v>57</v>
      </c>
      <c r="C1609" t="s">
        <v>32</v>
      </c>
      <c r="D1609" s="1">
        <v>15910</v>
      </c>
      <c r="E1609" s="1">
        <v>247973</v>
      </c>
      <c r="F1609" s="2">
        <v>42847</v>
      </c>
    </row>
    <row r="1610" spans="1:6" x14ac:dyDescent="0.25">
      <c r="A1610">
        <v>2017</v>
      </c>
      <c r="B1610" t="s">
        <v>57</v>
      </c>
      <c r="C1610" t="s">
        <v>33</v>
      </c>
      <c r="D1610" s="1">
        <v>12612</v>
      </c>
      <c r="E1610" s="1">
        <v>139876</v>
      </c>
      <c r="F1610" s="2">
        <v>46101</v>
      </c>
    </row>
    <row r="1611" spans="1:6" x14ac:dyDescent="0.25">
      <c r="A1611">
        <v>2017</v>
      </c>
      <c r="B1611" t="s">
        <v>57</v>
      </c>
      <c r="C1611" t="s">
        <v>34</v>
      </c>
      <c r="D1611" s="1">
        <v>53977</v>
      </c>
      <c r="E1611" s="1">
        <v>872180</v>
      </c>
      <c r="F1611" s="2">
        <v>52631</v>
      </c>
    </row>
    <row r="1612" spans="1:6" x14ac:dyDescent="0.25">
      <c r="A1612">
        <v>2017</v>
      </c>
      <c r="B1612" t="s">
        <v>57</v>
      </c>
      <c r="C1612" t="s">
        <v>35</v>
      </c>
      <c r="D1612" s="1">
        <v>10538</v>
      </c>
      <c r="E1612" s="1">
        <v>134696</v>
      </c>
      <c r="F1612" s="2">
        <v>36519</v>
      </c>
    </row>
    <row r="1613" spans="1:6" x14ac:dyDescent="0.25">
      <c r="A1613">
        <v>2017</v>
      </c>
      <c r="B1613" t="s">
        <v>57</v>
      </c>
      <c r="C1613" t="s">
        <v>36</v>
      </c>
      <c r="D1613" s="1">
        <v>126549</v>
      </c>
      <c r="E1613" s="1">
        <v>1562385</v>
      </c>
      <c r="F1613" s="2">
        <v>50389</v>
      </c>
    </row>
    <row r="1614" spans="1:6" x14ac:dyDescent="0.25">
      <c r="A1614">
        <v>2017</v>
      </c>
      <c r="B1614" t="s">
        <v>57</v>
      </c>
      <c r="C1614" t="s">
        <v>37</v>
      </c>
      <c r="D1614" s="1">
        <v>61042</v>
      </c>
      <c r="E1614" s="1">
        <v>824989</v>
      </c>
      <c r="F1614" s="2">
        <v>41845</v>
      </c>
    </row>
    <row r="1615" spans="1:6" x14ac:dyDescent="0.25">
      <c r="A1615">
        <v>2017</v>
      </c>
      <c r="B1615" t="s">
        <v>57</v>
      </c>
      <c r="C1615" t="s">
        <v>38</v>
      </c>
      <c r="D1615" s="1">
        <v>7819</v>
      </c>
      <c r="E1615" s="1">
        <v>92052</v>
      </c>
      <c r="F1615" s="2">
        <v>47910</v>
      </c>
    </row>
    <row r="1616" spans="1:6" x14ac:dyDescent="0.25">
      <c r="A1616">
        <v>2017</v>
      </c>
      <c r="B1616" t="s">
        <v>57</v>
      </c>
      <c r="C1616" t="s">
        <v>39</v>
      </c>
      <c r="D1616" s="1">
        <v>68763</v>
      </c>
      <c r="E1616" s="1">
        <v>1018161</v>
      </c>
      <c r="F1616" s="2">
        <v>42564</v>
      </c>
    </row>
    <row r="1617" spans="1:6" x14ac:dyDescent="0.25">
      <c r="A1617">
        <v>2017</v>
      </c>
      <c r="B1617" t="s">
        <v>57</v>
      </c>
      <c r="C1617" t="s">
        <v>40</v>
      </c>
      <c r="D1617" s="1">
        <v>23838</v>
      </c>
      <c r="E1617" s="1">
        <v>301165</v>
      </c>
      <c r="F1617" s="2">
        <v>41040</v>
      </c>
    </row>
    <row r="1618" spans="1:6" x14ac:dyDescent="0.25">
      <c r="A1618">
        <v>2017</v>
      </c>
      <c r="B1618" t="s">
        <v>57</v>
      </c>
      <c r="C1618" t="s">
        <v>41</v>
      </c>
      <c r="D1618" s="1">
        <v>26684</v>
      </c>
      <c r="E1618" s="1">
        <v>347515</v>
      </c>
      <c r="F1618" s="2">
        <v>42870</v>
      </c>
    </row>
    <row r="1619" spans="1:6" x14ac:dyDescent="0.25">
      <c r="A1619">
        <v>2017</v>
      </c>
      <c r="B1619" t="s">
        <v>57</v>
      </c>
      <c r="C1619" t="s">
        <v>42</v>
      </c>
      <c r="D1619" s="1">
        <v>75374</v>
      </c>
      <c r="E1619" s="1">
        <v>1115565</v>
      </c>
      <c r="F1619" s="2">
        <v>43972</v>
      </c>
    </row>
    <row r="1620" spans="1:6" x14ac:dyDescent="0.25">
      <c r="A1620">
        <v>2017</v>
      </c>
      <c r="B1620" t="s">
        <v>57</v>
      </c>
      <c r="C1620" t="s">
        <v>43</v>
      </c>
      <c r="D1620" s="1">
        <v>7674</v>
      </c>
      <c r="E1620" s="1">
        <v>76263</v>
      </c>
      <c r="F1620" s="2">
        <v>42503</v>
      </c>
    </row>
    <row r="1621" spans="1:6" x14ac:dyDescent="0.25">
      <c r="A1621">
        <v>2017</v>
      </c>
      <c r="B1621" t="s">
        <v>57</v>
      </c>
      <c r="C1621" t="s">
        <v>44</v>
      </c>
      <c r="D1621" s="1">
        <v>29784</v>
      </c>
      <c r="E1621" s="1">
        <v>395329</v>
      </c>
      <c r="F1621" s="2">
        <v>38973</v>
      </c>
    </row>
    <row r="1622" spans="1:6" x14ac:dyDescent="0.25">
      <c r="A1622">
        <v>2017</v>
      </c>
      <c r="B1622" t="s">
        <v>57</v>
      </c>
      <c r="C1622" t="s">
        <v>45</v>
      </c>
      <c r="D1622" s="1">
        <v>8036</v>
      </c>
      <c r="E1622" s="1">
        <v>86427</v>
      </c>
      <c r="F1622" s="2">
        <v>38278</v>
      </c>
    </row>
    <row r="1623" spans="1:6" x14ac:dyDescent="0.25">
      <c r="A1623">
        <v>2017</v>
      </c>
      <c r="B1623" t="s">
        <v>57</v>
      </c>
      <c r="C1623" t="s">
        <v>46</v>
      </c>
      <c r="D1623" s="1">
        <v>39250</v>
      </c>
      <c r="E1623" s="1">
        <v>618046</v>
      </c>
      <c r="F1623" s="2">
        <v>44773</v>
      </c>
    </row>
    <row r="1624" spans="1:6" x14ac:dyDescent="0.25">
      <c r="A1624">
        <v>2017</v>
      </c>
      <c r="B1624" t="s">
        <v>57</v>
      </c>
      <c r="C1624" t="s">
        <v>47</v>
      </c>
      <c r="D1624" s="1">
        <v>145842</v>
      </c>
      <c r="E1624" s="1">
        <v>2432880</v>
      </c>
      <c r="F1624" s="2">
        <v>50316</v>
      </c>
    </row>
    <row r="1625" spans="1:6" x14ac:dyDescent="0.25">
      <c r="A1625">
        <v>2017</v>
      </c>
      <c r="B1625" t="s">
        <v>57</v>
      </c>
      <c r="C1625" t="s">
        <v>48</v>
      </c>
      <c r="D1625" s="1">
        <v>19048</v>
      </c>
      <c r="E1625" s="1">
        <v>276552</v>
      </c>
      <c r="F1625" s="2">
        <v>42378</v>
      </c>
    </row>
    <row r="1626" spans="1:6" x14ac:dyDescent="0.25">
      <c r="A1626">
        <v>2017</v>
      </c>
      <c r="B1626" t="s">
        <v>57</v>
      </c>
      <c r="C1626" t="s">
        <v>49</v>
      </c>
      <c r="D1626" s="1">
        <v>5138</v>
      </c>
      <c r="E1626" s="1">
        <v>55012</v>
      </c>
      <c r="F1626" s="2">
        <v>38650</v>
      </c>
    </row>
    <row r="1627" spans="1:6" x14ac:dyDescent="0.25">
      <c r="A1627">
        <v>2017</v>
      </c>
      <c r="B1627" t="s">
        <v>57</v>
      </c>
      <c r="C1627" t="s">
        <v>50</v>
      </c>
      <c r="D1627" s="1">
        <v>42996</v>
      </c>
      <c r="E1627" s="1">
        <v>652711</v>
      </c>
      <c r="F1627" s="2">
        <v>42291</v>
      </c>
    </row>
    <row r="1628" spans="1:6" x14ac:dyDescent="0.25">
      <c r="A1628">
        <v>2017</v>
      </c>
      <c r="B1628" t="s">
        <v>57</v>
      </c>
      <c r="C1628" t="s">
        <v>51</v>
      </c>
      <c r="D1628" s="1">
        <v>39715</v>
      </c>
      <c r="E1628" s="1">
        <v>610599</v>
      </c>
      <c r="F1628" s="2">
        <v>58924</v>
      </c>
    </row>
    <row r="1629" spans="1:6" x14ac:dyDescent="0.25">
      <c r="A1629">
        <v>2017</v>
      </c>
      <c r="B1629" t="s">
        <v>57</v>
      </c>
      <c r="C1629" t="s">
        <v>52</v>
      </c>
      <c r="D1629" s="1">
        <v>10925</v>
      </c>
      <c r="E1629" s="1">
        <v>129300</v>
      </c>
      <c r="F1629" s="2">
        <v>37489</v>
      </c>
    </row>
    <row r="1630" spans="1:6" x14ac:dyDescent="0.25">
      <c r="A1630">
        <v>2017</v>
      </c>
      <c r="B1630" t="s">
        <v>57</v>
      </c>
      <c r="C1630" t="s">
        <v>53</v>
      </c>
      <c r="D1630" s="1">
        <v>35433</v>
      </c>
      <c r="E1630" s="1">
        <v>539603</v>
      </c>
      <c r="F1630" s="2">
        <v>39831</v>
      </c>
    </row>
    <row r="1631" spans="1:6" x14ac:dyDescent="0.25">
      <c r="A1631">
        <v>2017</v>
      </c>
      <c r="B1631" t="s">
        <v>57</v>
      </c>
      <c r="C1631" t="s">
        <v>54</v>
      </c>
      <c r="D1631" s="1">
        <v>4822</v>
      </c>
      <c r="E1631" s="1">
        <v>49799</v>
      </c>
      <c r="F1631" s="2">
        <v>40999</v>
      </c>
    </row>
    <row r="1632" spans="1:6" x14ac:dyDescent="0.25">
      <c r="A1632">
        <v>2017</v>
      </c>
      <c r="B1632" t="s">
        <v>58</v>
      </c>
      <c r="C1632" t="s">
        <v>7</v>
      </c>
      <c r="D1632" s="1">
        <v>1969</v>
      </c>
      <c r="E1632" s="1">
        <v>20807</v>
      </c>
      <c r="F1632" s="2">
        <v>58932</v>
      </c>
    </row>
    <row r="1633" spans="1:6" x14ac:dyDescent="0.25">
      <c r="A1633">
        <v>2017</v>
      </c>
      <c r="B1633" t="s">
        <v>58</v>
      </c>
      <c r="C1633" t="s">
        <v>8</v>
      </c>
      <c r="D1633" s="1">
        <v>2461</v>
      </c>
      <c r="E1633" s="1">
        <v>44962</v>
      </c>
      <c r="F1633" s="2">
        <v>71171</v>
      </c>
    </row>
    <row r="1634" spans="1:6" x14ac:dyDescent="0.25">
      <c r="A1634">
        <v>2017</v>
      </c>
      <c r="B1634" t="s">
        <v>58</v>
      </c>
      <c r="C1634" t="s">
        <v>9</v>
      </c>
      <c r="D1634" s="1">
        <v>1123</v>
      </c>
      <c r="E1634" s="1">
        <v>12766</v>
      </c>
      <c r="F1634" s="2">
        <v>56682</v>
      </c>
    </row>
    <row r="1635" spans="1:6" x14ac:dyDescent="0.25">
      <c r="A1635">
        <v>2017</v>
      </c>
      <c r="B1635" t="s">
        <v>58</v>
      </c>
      <c r="C1635" t="s">
        <v>10</v>
      </c>
      <c r="D1635" s="1">
        <v>22519</v>
      </c>
      <c r="E1635" s="1">
        <v>513029</v>
      </c>
      <c r="F1635" s="2">
        <v>172309</v>
      </c>
    </row>
    <row r="1636" spans="1:6" x14ac:dyDescent="0.25">
      <c r="A1636">
        <v>2017</v>
      </c>
      <c r="B1636" t="s">
        <v>58</v>
      </c>
      <c r="C1636" t="s">
        <v>11</v>
      </c>
      <c r="D1636" s="1">
        <v>3891</v>
      </c>
      <c r="E1636" s="1">
        <v>71641</v>
      </c>
      <c r="F1636" s="2">
        <v>100781</v>
      </c>
    </row>
    <row r="1637" spans="1:6" x14ac:dyDescent="0.25">
      <c r="A1637">
        <v>2017</v>
      </c>
      <c r="B1637" t="s">
        <v>58</v>
      </c>
      <c r="C1637" t="s">
        <v>12</v>
      </c>
      <c r="D1637" s="1">
        <v>2146</v>
      </c>
      <c r="E1637" s="1">
        <v>31542</v>
      </c>
      <c r="F1637" s="2">
        <v>103094</v>
      </c>
    </row>
    <row r="1638" spans="1:6" x14ac:dyDescent="0.25">
      <c r="A1638">
        <v>2017</v>
      </c>
      <c r="B1638" t="s">
        <v>58</v>
      </c>
      <c r="C1638" t="s">
        <v>13</v>
      </c>
      <c r="D1638">
        <v>409</v>
      </c>
      <c r="E1638" s="1">
        <v>4560</v>
      </c>
      <c r="F1638" s="2">
        <v>64686</v>
      </c>
    </row>
    <row r="1639" spans="1:6" x14ac:dyDescent="0.25">
      <c r="A1639">
        <v>2017</v>
      </c>
      <c r="B1639" t="s">
        <v>58</v>
      </c>
      <c r="C1639" t="s">
        <v>14</v>
      </c>
      <c r="D1639" s="1">
        <v>10983</v>
      </c>
      <c r="E1639" s="1">
        <v>138039</v>
      </c>
      <c r="F1639" s="2">
        <v>80305</v>
      </c>
    </row>
    <row r="1640" spans="1:6" x14ac:dyDescent="0.25">
      <c r="A1640">
        <v>2017</v>
      </c>
      <c r="B1640" t="s">
        <v>58</v>
      </c>
      <c r="C1640" t="s">
        <v>15</v>
      </c>
      <c r="D1640" s="1">
        <v>4911</v>
      </c>
      <c r="E1640" s="1">
        <v>116074</v>
      </c>
      <c r="F1640" s="2">
        <v>96306</v>
      </c>
    </row>
    <row r="1641" spans="1:6" x14ac:dyDescent="0.25">
      <c r="A1641">
        <v>2017</v>
      </c>
      <c r="B1641" t="s">
        <v>58</v>
      </c>
      <c r="C1641" t="s">
        <v>16</v>
      </c>
      <c r="D1641" s="1">
        <v>1175</v>
      </c>
      <c r="E1641" s="1">
        <v>8923</v>
      </c>
      <c r="F1641" s="2">
        <v>51032</v>
      </c>
    </row>
    <row r="1642" spans="1:6" x14ac:dyDescent="0.25">
      <c r="A1642">
        <v>2017</v>
      </c>
      <c r="B1642" t="s">
        <v>58</v>
      </c>
      <c r="C1642" t="s">
        <v>17</v>
      </c>
      <c r="D1642" s="1">
        <v>6534</v>
      </c>
      <c r="E1642" s="1">
        <v>96181</v>
      </c>
      <c r="F1642" s="2">
        <v>85328</v>
      </c>
    </row>
    <row r="1643" spans="1:6" x14ac:dyDescent="0.25">
      <c r="A1643">
        <v>2017</v>
      </c>
      <c r="B1643" t="s">
        <v>58</v>
      </c>
      <c r="C1643" t="s">
        <v>18</v>
      </c>
      <c r="D1643" s="1">
        <v>2019</v>
      </c>
      <c r="E1643" s="1">
        <v>31465</v>
      </c>
      <c r="F1643" s="2">
        <v>59391</v>
      </c>
    </row>
    <row r="1644" spans="1:6" x14ac:dyDescent="0.25">
      <c r="A1644">
        <v>2017</v>
      </c>
      <c r="B1644" t="s">
        <v>58</v>
      </c>
      <c r="C1644" t="s">
        <v>19</v>
      </c>
      <c r="D1644" s="1">
        <v>1698</v>
      </c>
      <c r="E1644" s="1">
        <v>21891</v>
      </c>
      <c r="F1644" s="2">
        <v>55957</v>
      </c>
    </row>
    <row r="1645" spans="1:6" x14ac:dyDescent="0.25">
      <c r="A1645">
        <v>2017</v>
      </c>
      <c r="B1645" t="s">
        <v>58</v>
      </c>
      <c r="C1645" t="s">
        <v>20</v>
      </c>
      <c r="D1645" s="1">
        <v>1260</v>
      </c>
      <c r="E1645" s="1">
        <v>19279</v>
      </c>
      <c r="F1645" s="2">
        <v>61084</v>
      </c>
    </row>
    <row r="1646" spans="1:6" x14ac:dyDescent="0.25">
      <c r="A1646">
        <v>2017</v>
      </c>
      <c r="B1646" t="s">
        <v>58</v>
      </c>
      <c r="C1646" t="s">
        <v>21</v>
      </c>
      <c r="D1646" s="1">
        <v>1697</v>
      </c>
      <c r="E1646" s="1">
        <v>22698</v>
      </c>
      <c r="F1646" s="2">
        <v>54857</v>
      </c>
    </row>
    <row r="1647" spans="1:6" x14ac:dyDescent="0.25">
      <c r="A1647">
        <v>2017</v>
      </c>
      <c r="B1647" t="s">
        <v>58</v>
      </c>
      <c r="C1647" t="s">
        <v>22</v>
      </c>
      <c r="D1647" s="1">
        <v>1650</v>
      </c>
      <c r="E1647" s="1">
        <v>22941</v>
      </c>
      <c r="F1647" s="2">
        <v>55038</v>
      </c>
    </row>
    <row r="1648" spans="1:6" x14ac:dyDescent="0.25">
      <c r="A1648">
        <v>2017</v>
      </c>
      <c r="B1648" t="s">
        <v>58</v>
      </c>
      <c r="C1648" t="s">
        <v>23</v>
      </c>
      <c r="D1648">
        <v>843</v>
      </c>
      <c r="E1648" s="1">
        <v>7340</v>
      </c>
      <c r="F1648" s="2">
        <v>52561</v>
      </c>
    </row>
    <row r="1649" spans="1:6" x14ac:dyDescent="0.25">
      <c r="A1649">
        <v>2017</v>
      </c>
      <c r="B1649" t="s">
        <v>58</v>
      </c>
      <c r="C1649" t="s">
        <v>24</v>
      </c>
      <c r="D1649" s="1">
        <v>2719</v>
      </c>
      <c r="E1649" s="1">
        <v>37583</v>
      </c>
      <c r="F1649" s="2">
        <v>88009</v>
      </c>
    </row>
    <row r="1650" spans="1:6" x14ac:dyDescent="0.25">
      <c r="A1650">
        <v>2017</v>
      </c>
      <c r="B1650" t="s">
        <v>58</v>
      </c>
      <c r="C1650" t="s">
        <v>25</v>
      </c>
      <c r="D1650" s="1">
        <v>5143</v>
      </c>
      <c r="E1650" s="1">
        <v>91861</v>
      </c>
      <c r="F1650" s="2">
        <v>114166</v>
      </c>
    </row>
    <row r="1651" spans="1:6" x14ac:dyDescent="0.25">
      <c r="A1651">
        <v>2017</v>
      </c>
      <c r="B1651" t="s">
        <v>58</v>
      </c>
      <c r="C1651" t="s">
        <v>26</v>
      </c>
      <c r="D1651" s="1">
        <v>5934</v>
      </c>
      <c r="E1651" s="1">
        <v>56524</v>
      </c>
      <c r="F1651" s="2">
        <v>70884</v>
      </c>
    </row>
    <row r="1652" spans="1:6" x14ac:dyDescent="0.25">
      <c r="A1652">
        <v>2017</v>
      </c>
      <c r="B1652" t="s">
        <v>58</v>
      </c>
      <c r="C1652" t="s">
        <v>27</v>
      </c>
      <c r="D1652" s="1">
        <v>3663</v>
      </c>
      <c r="E1652" s="1">
        <v>50310</v>
      </c>
      <c r="F1652" s="2">
        <v>75459</v>
      </c>
    </row>
    <row r="1653" spans="1:6" x14ac:dyDescent="0.25">
      <c r="A1653">
        <v>2017</v>
      </c>
      <c r="B1653" t="s">
        <v>58</v>
      </c>
      <c r="C1653" t="s">
        <v>28</v>
      </c>
      <c r="D1653">
        <v>962</v>
      </c>
      <c r="E1653" s="1">
        <v>11593</v>
      </c>
      <c r="F1653" s="2">
        <v>48002</v>
      </c>
    </row>
    <row r="1654" spans="1:6" x14ac:dyDescent="0.25">
      <c r="A1654">
        <v>2017</v>
      </c>
      <c r="B1654" t="s">
        <v>58</v>
      </c>
      <c r="C1654" t="s">
        <v>29</v>
      </c>
      <c r="D1654" s="1">
        <v>3051</v>
      </c>
      <c r="E1654" s="1">
        <v>48249</v>
      </c>
      <c r="F1654" s="2">
        <v>73665</v>
      </c>
    </row>
    <row r="1655" spans="1:6" x14ac:dyDescent="0.25">
      <c r="A1655">
        <v>2017</v>
      </c>
      <c r="B1655" t="s">
        <v>58</v>
      </c>
      <c r="C1655" t="s">
        <v>30</v>
      </c>
      <c r="D1655">
        <v>759</v>
      </c>
      <c r="E1655" s="1">
        <v>6394</v>
      </c>
      <c r="F1655" s="2">
        <v>51903</v>
      </c>
    </row>
    <row r="1656" spans="1:6" x14ac:dyDescent="0.25">
      <c r="A1656">
        <v>2017</v>
      </c>
      <c r="B1656" t="s">
        <v>58</v>
      </c>
      <c r="C1656" t="s">
        <v>31</v>
      </c>
      <c r="D1656">
        <v>964</v>
      </c>
      <c r="E1656" s="1">
        <v>18204</v>
      </c>
      <c r="F1656" s="2">
        <v>61365</v>
      </c>
    </row>
    <row r="1657" spans="1:6" x14ac:dyDescent="0.25">
      <c r="A1657">
        <v>2017</v>
      </c>
      <c r="B1657" t="s">
        <v>58</v>
      </c>
      <c r="C1657" t="s">
        <v>32</v>
      </c>
      <c r="D1657" s="1">
        <v>1440</v>
      </c>
      <c r="E1657" s="1">
        <v>14735</v>
      </c>
      <c r="F1657" s="2">
        <v>65866</v>
      </c>
    </row>
    <row r="1658" spans="1:6" x14ac:dyDescent="0.25">
      <c r="A1658">
        <v>2017</v>
      </c>
      <c r="B1658" t="s">
        <v>58</v>
      </c>
      <c r="C1658" t="s">
        <v>33</v>
      </c>
      <c r="D1658">
        <v>843</v>
      </c>
      <c r="E1658" s="1">
        <v>12554</v>
      </c>
      <c r="F1658" s="2">
        <v>88119</v>
      </c>
    </row>
    <row r="1659" spans="1:6" x14ac:dyDescent="0.25">
      <c r="A1659">
        <v>2017</v>
      </c>
      <c r="B1659" t="s">
        <v>58</v>
      </c>
      <c r="C1659" t="s">
        <v>34</v>
      </c>
      <c r="D1659" s="1">
        <v>3595</v>
      </c>
      <c r="E1659" s="1">
        <v>70379</v>
      </c>
      <c r="F1659" s="2">
        <v>108638</v>
      </c>
    </row>
    <row r="1660" spans="1:6" x14ac:dyDescent="0.25">
      <c r="A1660">
        <v>2017</v>
      </c>
      <c r="B1660" t="s">
        <v>58</v>
      </c>
      <c r="C1660" t="s">
        <v>35</v>
      </c>
      <c r="D1660">
        <v>929</v>
      </c>
      <c r="E1660" s="1">
        <v>12398</v>
      </c>
      <c r="F1660" s="2">
        <v>51009</v>
      </c>
    </row>
    <row r="1661" spans="1:6" x14ac:dyDescent="0.25">
      <c r="A1661">
        <v>2017</v>
      </c>
      <c r="B1661" t="s">
        <v>58</v>
      </c>
      <c r="C1661" t="s">
        <v>36</v>
      </c>
      <c r="D1661" s="1">
        <v>12397</v>
      </c>
      <c r="E1661" s="1">
        <v>269233</v>
      </c>
      <c r="F1661" s="2">
        <v>119508</v>
      </c>
    </row>
    <row r="1662" spans="1:6" x14ac:dyDescent="0.25">
      <c r="A1662">
        <v>2017</v>
      </c>
      <c r="B1662" t="s">
        <v>58</v>
      </c>
      <c r="C1662" t="s">
        <v>37</v>
      </c>
      <c r="D1662" s="1">
        <v>5042</v>
      </c>
      <c r="E1662" s="1">
        <v>78826</v>
      </c>
      <c r="F1662" s="2">
        <v>80496</v>
      </c>
    </row>
    <row r="1663" spans="1:6" x14ac:dyDescent="0.25">
      <c r="A1663">
        <v>2017</v>
      </c>
      <c r="B1663" t="s">
        <v>58</v>
      </c>
      <c r="C1663" t="s">
        <v>38</v>
      </c>
      <c r="D1663">
        <v>396</v>
      </c>
      <c r="E1663" s="1">
        <v>6502</v>
      </c>
      <c r="F1663" s="2">
        <v>65114</v>
      </c>
    </row>
    <row r="1664" spans="1:6" x14ac:dyDescent="0.25">
      <c r="A1664">
        <v>2017</v>
      </c>
      <c r="B1664" t="s">
        <v>58</v>
      </c>
      <c r="C1664" t="s">
        <v>39</v>
      </c>
      <c r="D1664" s="1">
        <v>4456</v>
      </c>
      <c r="E1664" s="1">
        <v>71562</v>
      </c>
      <c r="F1664" s="2">
        <v>67912</v>
      </c>
    </row>
    <row r="1665" spans="1:6" x14ac:dyDescent="0.25">
      <c r="A1665">
        <v>2017</v>
      </c>
      <c r="B1665" t="s">
        <v>58</v>
      </c>
      <c r="C1665" t="s">
        <v>40</v>
      </c>
      <c r="D1665" s="1">
        <v>1491</v>
      </c>
      <c r="E1665" s="1">
        <v>20417</v>
      </c>
      <c r="F1665" s="2">
        <v>57922</v>
      </c>
    </row>
    <row r="1666" spans="1:6" x14ac:dyDescent="0.25">
      <c r="A1666">
        <v>2017</v>
      </c>
      <c r="B1666" t="s">
        <v>58</v>
      </c>
      <c r="C1666" t="s">
        <v>41</v>
      </c>
      <c r="D1666" s="1">
        <v>3521</v>
      </c>
      <c r="E1666" s="1">
        <v>34177</v>
      </c>
      <c r="F1666" s="2">
        <v>80210</v>
      </c>
    </row>
    <row r="1667" spans="1:6" x14ac:dyDescent="0.25">
      <c r="A1667">
        <v>2017</v>
      </c>
      <c r="B1667" t="s">
        <v>58</v>
      </c>
      <c r="C1667" t="s">
        <v>42</v>
      </c>
      <c r="D1667" s="1">
        <v>4664</v>
      </c>
      <c r="E1667" s="1">
        <v>83352</v>
      </c>
      <c r="F1667" s="2">
        <v>78987</v>
      </c>
    </row>
    <row r="1668" spans="1:6" x14ac:dyDescent="0.25">
      <c r="A1668">
        <v>2017</v>
      </c>
      <c r="B1668" t="s">
        <v>58</v>
      </c>
      <c r="C1668" t="s">
        <v>43</v>
      </c>
      <c r="D1668">
        <v>745</v>
      </c>
      <c r="E1668" s="1">
        <v>6125</v>
      </c>
      <c r="F1668" s="2">
        <v>70660</v>
      </c>
    </row>
    <row r="1669" spans="1:6" x14ac:dyDescent="0.25">
      <c r="A1669">
        <v>2017</v>
      </c>
      <c r="B1669" t="s">
        <v>58</v>
      </c>
      <c r="C1669" t="s">
        <v>44</v>
      </c>
      <c r="D1669" s="1">
        <v>2430</v>
      </c>
      <c r="E1669" s="1">
        <v>27428</v>
      </c>
      <c r="F1669" s="2">
        <v>61428</v>
      </c>
    </row>
    <row r="1670" spans="1:6" x14ac:dyDescent="0.25">
      <c r="A1670">
        <v>2017</v>
      </c>
      <c r="B1670" t="s">
        <v>58</v>
      </c>
      <c r="C1670" t="s">
        <v>45</v>
      </c>
      <c r="D1670">
        <v>561</v>
      </c>
      <c r="E1670" s="1">
        <v>5720</v>
      </c>
      <c r="F1670" s="2">
        <v>47231</v>
      </c>
    </row>
    <row r="1671" spans="1:6" x14ac:dyDescent="0.25">
      <c r="A1671">
        <v>2017</v>
      </c>
      <c r="B1671" t="s">
        <v>58</v>
      </c>
      <c r="C1671" t="s">
        <v>46</v>
      </c>
      <c r="D1671" s="1">
        <v>3260</v>
      </c>
      <c r="E1671" s="1">
        <v>45482</v>
      </c>
      <c r="F1671" s="2">
        <v>68381</v>
      </c>
    </row>
    <row r="1672" spans="1:6" x14ac:dyDescent="0.25">
      <c r="A1672">
        <v>2017</v>
      </c>
      <c r="B1672" t="s">
        <v>58</v>
      </c>
      <c r="C1672" t="s">
        <v>47</v>
      </c>
      <c r="D1672" s="1">
        <v>9521</v>
      </c>
      <c r="E1672" s="1">
        <v>201873</v>
      </c>
      <c r="F1672" s="2">
        <v>84394</v>
      </c>
    </row>
    <row r="1673" spans="1:6" x14ac:dyDescent="0.25">
      <c r="A1673">
        <v>2017</v>
      </c>
      <c r="B1673" t="s">
        <v>58</v>
      </c>
      <c r="C1673" t="s">
        <v>48</v>
      </c>
      <c r="D1673" s="1">
        <v>2347</v>
      </c>
      <c r="E1673" s="1">
        <v>37185</v>
      </c>
      <c r="F1673" s="2">
        <v>71167</v>
      </c>
    </row>
    <row r="1674" spans="1:6" x14ac:dyDescent="0.25">
      <c r="A1674">
        <v>2017</v>
      </c>
      <c r="B1674" t="s">
        <v>58</v>
      </c>
      <c r="C1674" t="s">
        <v>49</v>
      </c>
      <c r="D1674">
        <v>503</v>
      </c>
      <c r="E1674" s="1">
        <v>4478</v>
      </c>
      <c r="F1674" s="2">
        <v>58372</v>
      </c>
    </row>
    <row r="1675" spans="1:6" x14ac:dyDescent="0.25">
      <c r="A1675">
        <v>2017</v>
      </c>
      <c r="B1675" t="s">
        <v>58</v>
      </c>
      <c r="C1675" t="s">
        <v>50</v>
      </c>
      <c r="D1675" s="1">
        <v>4222</v>
      </c>
      <c r="E1675" s="1">
        <v>67623</v>
      </c>
      <c r="F1675" s="2">
        <v>98219</v>
      </c>
    </row>
    <row r="1676" spans="1:6" x14ac:dyDescent="0.25">
      <c r="A1676">
        <v>2017</v>
      </c>
      <c r="B1676" t="s">
        <v>58</v>
      </c>
      <c r="C1676" t="s">
        <v>51</v>
      </c>
      <c r="D1676" s="1">
        <v>4271</v>
      </c>
      <c r="E1676" s="1">
        <v>125798</v>
      </c>
      <c r="F1676" s="2">
        <v>172513</v>
      </c>
    </row>
    <row r="1677" spans="1:6" x14ac:dyDescent="0.25">
      <c r="A1677">
        <v>2017</v>
      </c>
      <c r="B1677" t="s">
        <v>58</v>
      </c>
      <c r="C1677" t="s">
        <v>52</v>
      </c>
      <c r="D1677">
        <v>764</v>
      </c>
      <c r="E1677" s="1">
        <v>8615</v>
      </c>
      <c r="F1677" s="2">
        <v>50474</v>
      </c>
    </row>
    <row r="1678" spans="1:6" x14ac:dyDescent="0.25">
      <c r="A1678">
        <v>2017</v>
      </c>
      <c r="B1678" t="s">
        <v>58</v>
      </c>
      <c r="C1678" t="s">
        <v>53</v>
      </c>
      <c r="D1678" s="1">
        <v>2126</v>
      </c>
      <c r="E1678" s="1">
        <v>47658</v>
      </c>
      <c r="F1678" s="2">
        <v>71912</v>
      </c>
    </row>
    <row r="1679" spans="1:6" x14ac:dyDescent="0.25">
      <c r="A1679">
        <v>2017</v>
      </c>
      <c r="B1679" t="s">
        <v>58</v>
      </c>
      <c r="C1679" t="s">
        <v>54</v>
      </c>
      <c r="D1679">
        <v>389</v>
      </c>
      <c r="E1679" s="1">
        <v>3680</v>
      </c>
      <c r="F1679" s="2">
        <v>46375</v>
      </c>
    </row>
    <row r="1680" spans="1:6" x14ac:dyDescent="0.25">
      <c r="A1680">
        <v>2017</v>
      </c>
      <c r="B1680" t="s">
        <v>59</v>
      </c>
      <c r="C1680" t="s">
        <v>7</v>
      </c>
      <c r="D1680" s="1">
        <v>13089</v>
      </c>
      <c r="E1680" s="1">
        <v>94756</v>
      </c>
      <c r="F1680" s="2">
        <v>66324</v>
      </c>
    </row>
    <row r="1681" spans="1:6" x14ac:dyDescent="0.25">
      <c r="A1681">
        <v>2017</v>
      </c>
      <c r="B1681" t="s">
        <v>59</v>
      </c>
      <c r="C1681" t="s">
        <v>8</v>
      </c>
      <c r="D1681" s="1">
        <v>15754</v>
      </c>
      <c r="E1681" s="1">
        <v>206540</v>
      </c>
      <c r="F1681" s="2">
        <v>68059</v>
      </c>
    </row>
    <row r="1682" spans="1:6" x14ac:dyDescent="0.25">
      <c r="A1682">
        <v>2017</v>
      </c>
      <c r="B1682" t="s">
        <v>59</v>
      </c>
      <c r="C1682" t="s">
        <v>9</v>
      </c>
      <c r="D1682" s="1">
        <v>8251</v>
      </c>
      <c r="E1682" s="1">
        <v>49596</v>
      </c>
      <c r="F1682" s="2">
        <v>55939</v>
      </c>
    </row>
    <row r="1683" spans="1:6" x14ac:dyDescent="0.25">
      <c r="A1683">
        <v>2017</v>
      </c>
      <c r="B1683" t="s">
        <v>59</v>
      </c>
      <c r="C1683" t="s">
        <v>10</v>
      </c>
      <c r="D1683" s="1">
        <v>98024</v>
      </c>
      <c r="E1683" s="1">
        <v>827494</v>
      </c>
      <c r="F1683" s="2">
        <v>104466</v>
      </c>
    </row>
    <row r="1684" spans="1:6" x14ac:dyDescent="0.25">
      <c r="A1684">
        <v>2017</v>
      </c>
      <c r="B1684" t="s">
        <v>59</v>
      </c>
      <c r="C1684" t="s">
        <v>11</v>
      </c>
      <c r="D1684" s="1">
        <v>22552</v>
      </c>
      <c r="E1684" s="1">
        <v>161870</v>
      </c>
      <c r="F1684" s="2">
        <v>81536</v>
      </c>
    </row>
    <row r="1685" spans="1:6" x14ac:dyDescent="0.25">
      <c r="A1685">
        <v>2017</v>
      </c>
      <c r="B1685" t="s">
        <v>59</v>
      </c>
      <c r="C1685" t="s">
        <v>12</v>
      </c>
      <c r="D1685" s="1">
        <v>10779</v>
      </c>
      <c r="E1685" s="1">
        <v>126051</v>
      </c>
      <c r="F1685" s="2">
        <v>152598</v>
      </c>
    </row>
    <row r="1686" spans="1:6" x14ac:dyDescent="0.25">
      <c r="A1686">
        <v>2017</v>
      </c>
      <c r="B1686" t="s">
        <v>59</v>
      </c>
      <c r="C1686" t="s">
        <v>13</v>
      </c>
      <c r="D1686" s="1">
        <v>2800</v>
      </c>
      <c r="E1686" s="1">
        <v>47894</v>
      </c>
      <c r="F1686" s="2">
        <v>92267</v>
      </c>
    </row>
    <row r="1687" spans="1:6" x14ac:dyDescent="0.25">
      <c r="A1687">
        <v>2017</v>
      </c>
      <c r="B1687" t="s">
        <v>59</v>
      </c>
      <c r="C1687" t="s">
        <v>14</v>
      </c>
      <c r="D1687" s="1">
        <v>71616</v>
      </c>
      <c r="E1687" s="1">
        <v>556510</v>
      </c>
      <c r="F1687" s="2">
        <v>72708</v>
      </c>
    </row>
    <row r="1688" spans="1:6" x14ac:dyDescent="0.25">
      <c r="A1688">
        <v>2017</v>
      </c>
      <c r="B1688" t="s">
        <v>59</v>
      </c>
      <c r="C1688" t="s">
        <v>15</v>
      </c>
      <c r="D1688" s="1">
        <v>25978</v>
      </c>
      <c r="E1688" s="1">
        <v>233995</v>
      </c>
      <c r="F1688" s="2">
        <v>81197</v>
      </c>
    </row>
    <row r="1689" spans="1:6" x14ac:dyDescent="0.25">
      <c r="A1689">
        <v>2017</v>
      </c>
      <c r="B1689" t="s">
        <v>59</v>
      </c>
      <c r="C1689" t="s">
        <v>16</v>
      </c>
      <c r="D1689" s="1">
        <v>5522</v>
      </c>
      <c r="E1689" s="1">
        <v>31064</v>
      </c>
      <c r="F1689" s="2">
        <v>53820</v>
      </c>
    </row>
    <row r="1690" spans="1:6" x14ac:dyDescent="0.25">
      <c r="A1690">
        <v>2017</v>
      </c>
      <c r="B1690" t="s">
        <v>59</v>
      </c>
      <c r="C1690" t="s">
        <v>17</v>
      </c>
      <c r="D1690" s="1">
        <v>32114</v>
      </c>
      <c r="E1690" s="1">
        <v>370517</v>
      </c>
      <c r="F1690" s="2">
        <v>104689</v>
      </c>
    </row>
    <row r="1691" spans="1:6" x14ac:dyDescent="0.25">
      <c r="A1691">
        <v>2017</v>
      </c>
      <c r="B1691" t="s">
        <v>59</v>
      </c>
      <c r="C1691" t="s">
        <v>18</v>
      </c>
      <c r="D1691" s="1">
        <v>16124</v>
      </c>
      <c r="E1691" s="1">
        <v>131758</v>
      </c>
      <c r="F1691" s="2">
        <v>62518</v>
      </c>
    </row>
    <row r="1692" spans="1:6" x14ac:dyDescent="0.25">
      <c r="A1692">
        <v>2017</v>
      </c>
      <c r="B1692" t="s">
        <v>59</v>
      </c>
      <c r="C1692" t="s">
        <v>19</v>
      </c>
      <c r="D1692" s="1">
        <v>9983</v>
      </c>
      <c r="E1692" s="1">
        <v>108983</v>
      </c>
      <c r="F1692" s="2">
        <v>71597</v>
      </c>
    </row>
    <row r="1693" spans="1:6" x14ac:dyDescent="0.25">
      <c r="A1693">
        <v>2017</v>
      </c>
      <c r="B1693" t="s">
        <v>59</v>
      </c>
      <c r="C1693" t="s">
        <v>20</v>
      </c>
      <c r="D1693" s="1">
        <v>8858</v>
      </c>
      <c r="E1693" s="1">
        <v>74321</v>
      </c>
      <c r="F1693" s="2">
        <v>65845</v>
      </c>
    </row>
    <row r="1694" spans="1:6" x14ac:dyDescent="0.25">
      <c r="A1694">
        <v>2017</v>
      </c>
      <c r="B1694" t="s">
        <v>59</v>
      </c>
      <c r="C1694" t="s">
        <v>21</v>
      </c>
      <c r="D1694" s="1">
        <v>10845</v>
      </c>
      <c r="E1694" s="1">
        <v>93126</v>
      </c>
      <c r="F1694" s="2">
        <v>64967</v>
      </c>
    </row>
    <row r="1695" spans="1:6" x14ac:dyDescent="0.25">
      <c r="A1695">
        <v>2017</v>
      </c>
      <c r="B1695" t="s">
        <v>59</v>
      </c>
      <c r="C1695" t="s">
        <v>22</v>
      </c>
      <c r="D1695" s="1">
        <v>13618</v>
      </c>
      <c r="E1695" s="1">
        <v>85771</v>
      </c>
      <c r="F1695" s="2">
        <v>59758</v>
      </c>
    </row>
    <row r="1696" spans="1:6" x14ac:dyDescent="0.25">
      <c r="A1696">
        <v>2017</v>
      </c>
      <c r="B1696" t="s">
        <v>59</v>
      </c>
      <c r="C1696" t="s">
        <v>23</v>
      </c>
      <c r="D1696" s="1">
        <v>3827</v>
      </c>
      <c r="E1696" s="1">
        <v>29417</v>
      </c>
      <c r="F1696" s="2">
        <v>65934</v>
      </c>
    </row>
    <row r="1697" spans="1:6" x14ac:dyDescent="0.25">
      <c r="A1697">
        <v>2017</v>
      </c>
      <c r="B1697" t="s">
        <v>59</v>
      </c>
      <c r="C1697" t="s">
        <v>24</v>
      </c>
      <c r="D1697" s="1">
        <v>15099</v>
      </c>
      <c r="E1697" s="1">
        <v>140287</v>
      </c>
      <c r="F1697" s="2">
        <v>90791</v>
      </c>
    </row>
    <row r="1698" spans="1:6" x14ac:dyDescent="0.25">
      <c r="A1698">
        <v>2017</v>
      </c>
      <c r="B1698" t="s">
        <v>59</v>
      </c>
      <c r="C1698" t="s">
        <v>25</v>
      </c>
      <c r="D1698" s="1">
        <v>17270</v>
      </c>
      <c r="E1698" s="1">
        <v>216567</v>
      </c>
      <c r="F1698" s="2">
        <v>136040</v>
      </c>
    </row>
    <row r="1699" spans="1:6" x14ac:dyDescent="0.25">
      <c r="A1699">
        <v>2017</v>
      </c>
      <c r="B1699" t="s">
        <v>59</v>
      </c>
      <c r="C1699" t="s">
        <v>26</v>
      </c>
      <c r="D1699" s="1">
        <v>18942</v>
      </c>
      <c r="E1699" s="1">
        <v>202358</v>
      </c>
      <c r="F1699" s="2">
        <v>69275</v>
      </c>
    </row>
    <row r="1700" spans="1:6" x14ac:dyDescent="0.25">
      <c r="A1700">
        <v>2017</v>
      </c>
      <c r="B1700" t="s">
        <v>59</v>
      </c>
      <c r="C1700" t="s">
        <v>27</v>
      </c>
      <c r="D1700" s="1">
        <v>15467</v>
      </c>
      <c r="E1700" s="1">
        <v>175945</v>
      </c>
      <c r="F1700" s="2">
        <v>91036</v>
      </c>
    </row>
    <row r="1701" spans="1:6" x14ac:dyDescent="0.25">
      <c r="A1701">
        <v>2017</v>
      </c>
      <c r="B1701" t="s">
        <v>59</v>
      </c>
      <c r="C1701" t="s">
        <v>28</v>
      </c>
      <c r="D1701" s="1">
        <v>7854</v>
      </c>
      <c r="E1701" s="1">
        <v>42981</v>
      </c>
      <c r="F1701" s="2">
        <v>51222</v>
      </c>
    </row>
    <row r="1702" spans="1:6" x14ac:dyDescent="0.25">
      <c r="A1702">
        <v>2017</v>
      </c>
      <c r="B1702" t="s">
        <v>59</v>
      </c>
      <c r="C1702" t="s">
        <v>29</v>
      </c>
      <c r="D1702" s="1">
        <v>17661</v>
      </c>
      <c r="E1702" s="1">
        <v>163353</v>
      </c>
      <c r="F1702" s="2">
        <v>68974</v>
      </c>
    </row>
    <row r="1703" spans="1:6" x14ac:dyDescent="0.25">
      <c r="A1703">
        <v>2017</v>
      </c>
      <c r="B1703" t="s">
        <v>59</v>
      </c>
      <c r="C1703" t="s">
        <v>30</v>
      </c>
      <c r="D1703" s="1">
        <v>4178</v>
      </c>
      <c r="E1703" s="1">
        <v>20935</v>
      </c>
      <c r="F1703" s="2">
        <v>56708</v>
      </c>
    </row>
    <row r="1704" spans="1:6" x14ac:dyDescent="0.25">
      <c r="A1704">
        <v>2017</v>
      </c>
      <c r="B1704" t="s">
        <v>59</v>
      </c>
      <c r="C1704" t="s">
        <v>31</v>
      </c>
      <c r="D1704" s="1">
        <v>6481</v>
      </c>
      <c r="E1704" s="1">
        <v>66237</v>
      </c>
      <c r="F1704" s="2">
        <v>63484</v>
      </c>
    </row>
    <row r="1705" spans="1:6" x14ac:dyDescent="0.25">
      <c r="A1705">
        <v>2017</v>
      </c>
      <c r="B1705" t="s">
        <v>59</v>
      </c>
      <c r="C1705" t="s">
        <v>32</v>
      </c>
      <c r="D1705" s="1">
        <v>8856</v>
      </c>
      <c r="E1705" s="1">
        <v>61375</v>
      </c>
      <c r="F1705" s="2">
        <v>63979</v>
      </c>
    </row>
    <row r="1706" spans="1:6" x14ac:dyDescent="0.25">
      <c r="A1706">
        <v>2017</v>
      </c>
      <c r="B1706" t="s">
        <v>59</v>
      </c>
      <c r="C1706" t="s">
        <v>33</v>
      </c>
      <c r="D1706" s="1">
        <v>3835</v>
      </c>
      <c r="E1706" s="1">
        <v>33894</v>
      </c>
      <c r="F1706" s="2">
        <v>91139</v>
      </c>
    </row>
    <row r="1707" spans="1:6" x14ac:dyDescent="0.25">
      <c r="A1707">
        <v>2017</v>
      </c>
      <c r="B1707" t="s">
        <v>59</v>
      </c>
      <c r="C1707" t="s">
        <v>34</v>
      </c>
      <c r="D1707" s="1">
        <v>19625</v>
      </c>
      <c r="E1707" s="1">
        <v>241026</v>
      </c>
      <c r="F1707" s="2">
        <v>111862</v>
      </c>
    </row>
    <row r="1708" spans="1:6" x14ac:dyDescent="0.25">
      <c r="A1708">
        <v>2017</v>
      </c>
      <c r="B1708" t="s">
        <v>59</v>
      </c>
      <c r="C1708" t="s">
        <v>35</v>
      </c>
      <c r="D1708" s="1">
        <v>5092</v>
      </c>
      <c r="E1708" s="1">
        <v>32604</v>
      </c>
      <c r="F1708" s="2">
        <v>53932</v>
      </c>
    </row>
    <row r="1709" spans="1:6" x14ac:dyDescent="0.25">
      <c r="A1709">
        <v>2017</v>
      </c>
      <c r="B1709" t="s">
        <v>59</v>
      </c>
      <c r="C1709" t="s">
        <v>36</v>
      </c>
      <c r="D1709" s="1">
        <v>65326</v>
      </c>
      <c r="E1709" s="1">
        <v>708995</v>
      </c>
      <c r="F1709" s="2">
        <v>189559</v>
      </c>
    </row>
    <row r="1710" spans="1:6" x14ac:dyDescent="0.25">
      <c r="A1710">
        <v>2017</v>
      </c>
      <c r="B1710" t="s">
        <v>59</v>
      </c>
      <c r="C1710" t="s">
        <v>37</v>
      </c>
      <c r="D1710" s="1">
        <v>27332</v>
      </c>
      <c r="E1710" s="1">
        <v>226679</v>
      </c>
      <c r="F1710" s="2">
        <v>82975</v>
      </c>
    </row>
    <row r="1711" spans="1:6" x14ac:dyDescent="0.25">
      <c r="A1711">
        <v>2017</v>
      </c>
      <c r="B1711" t="s">
        <v>59</v>
      </c>
      <c r="C1711" t="s">
        <v>38</v>
      </c>
      <c r="D1711" s="1">
        <v>2979</v>
      </c>
      <c r="E1711" s="1">
        <v>23135</v>
      </c>
      <c r="F1711" s="2">
        <v>60044</v>
      </c>
    </row>
    <row r="1712" spans="1:6" x14ac:dyDescent="0.25">
      <c r="A1712">
        <v>2017</v>
      </c>
      <c r="B1712" t="s">
        <v>59</v>
      </c>
      <c r="C1712" t="s">
        <v>39</v>
      </c>
      <c r="D1712" s="1">
        <v>28537</v>
      </c>
      <c r="E1712" s="1">
        <v>288615</v>
      </c>
      <c r="F1712" s="2">
        <v>69967</v>
      </c>
    </row>
    <row r="1713" spans="1:6" x14ac:dyDescent="0.25">
      <c r="A1713">
        <v>2017</v>
      </c>
      <c r="B1713" t="s">
        <v>59</v>
      </c>
      <c r="C1713" t="s">
        <v>40</v>
      </c>
      <c r="D1713" s="1">
        <v>11379</v>
      </c>
      <c r="E1713" s="1">
        <v>76757</v>
      </c>
      <c r="F1713" s="2">
        <v>56323</v>
      </c>
    </row>
    <row r="1714" spans="1:6" x14ac:dyDescent="0.25">
      <c r="A1714">
        <v>2017</v>
      </c>
      <c r="B1714" t="s">
        <v>59</v>
      </c>
      <c r="C1714" t="s">
        <v>41</v>
      </c>
      <c r="D1714" s="1">
        <v>12686</v>
      </c>
      <c r="E1714" s="1">
        <v>83715</v>
      </c>
      <c r="F1714" s="2">
        <v>67638</v>
      </c>
    </row>
    <row r="1715" spans="1:6" x14ac:dyDescent="0.25">
      <c r="A1715">
        <v>2017</v>
      </c>
      <c r="B1715" t="s">
        <v>59</v>
      </c>
      <c r="C1715" t="s">
        <v>42</v>
      </c>
      <c r="D1715" s="1">
        <v>28479</v>
      </c>
      <c r="E1715" s="1">
        <v>321121</v>
      </c>
      <c r="F1715" s="2">
        <v>85405</v>
      </c>
    </row>
    <row r="1716" spans="1:6" x14ac:dyDescent="0.25">
      <c r="A1716">
        <v>2017</v>
      </c>
      <c r="B1716" t="s">
        <v>59</v>
      </c>
      <c r="C1716" t="s">
        <v>43</v>
      </c>
      <c r="D1716" s="1">
        <v>2802</v>
      </c>
      <c r="E1716" s="1">
        <v>32758</v>
      </c>
      <c r="F1716" s="2">
        <v>89570</v>
      </c>
    </row>
    <row r="1717" spans="1:6" x14ac:dyDescent="0.25">
      <c r="A1717">
        <v>2017</v>
      </c>
      <c r="B1717" t="s">
        <v>59</v>
      </c>
      <c r="C1717" t="s">
        <v>44</v>
      </c>
      <c r="D1717" s="1">
        <v>12653</v>
      </c>
      <c r="E1717" s="1">
        <v>98790</v>
      </c>
      <c r="F1717" s="2">
        <v>59859</v>
      </c>
    </row>
    <row r="1718" spans="1:6" x14ac:dyDescent="0.25">
      <c r="A1718">
        <v>2017</v>
      </c>
      <c r="B1718" t="s">
        <v>59</v>
      </c>
      <c r="C1718" t="s">
        <v>45</v>
      </c>
      <c r="D1718" s="1">
        <v>3221</v>
      </c>
      <c r="E1718" s="1">
        <v>28761</v>
      </c>
      <c r="F1718" s="2">
        <v>57506</v>
      </c>
    </row>
    <row r="1719" spans="1:6" x14ac:dyDescent="0.25">
      <c r="A1719">
        <v>2017</v>
      </c>
      <c r="B1719" t="s">
        <v>59</v>
      </c>
      <c r="C1719" t="s">
        <v>46</v>
      </c>
      <c r="D1719" s="1">
        <v>15531</v>
      </c>
      <c r="E1719" s="1">
        <v>148433</v>
      </c>
      <c r="F1719" s="2">
        <v>71601</v>
      </c>
    </row>
    <row r="1720" spans="1:6" x14ac:dyDescent="0.25">
      <c r="A1720">
        <v>2017</v>
      </c>
      <c r="B1720" t="s">
        <v>59</v>
      </c>
      <c r="C1720" t="s">
        <v>47</v>
      </c>
      <c r="D1720" s="1">
        <v>71279</v>
      </c>
      <c r="E1720" s="1">
        <v>740328</v>
      </c>
      <c r="F1720" s="2">
        <v>80242</v>
      </c>
    </row>
    <row r="1721" spans="1:6" x14ac:dyDescent="0.25">
      <c r="A1721">
        <v>2017</v>
      </c>
      <c r="B1721" t="s">
        <v>59</v>
      </c>
      <c r="C1721" t="s">
        <v>48</v>
      </c>
      <c r="D1721" s="1">
        <v>11066</v>
      </c>
      <c r="E1721" s="1">
        <v>84072</v>
      </c>
      <c r="F1721" s="2">
        <v>64760</v>
      </c>
    </row>
    <row r="1722" spans="1:6" x14ac:dyDescent="0.25">
      <c r="A1722">
        <v>2017</v>
      </c>
      <c r="B1722" t="s">
        <v>59</v>
      </c>
      <c r="C1722" t="s">
        <v>49</v>
      </c>
      <c r="D1722" s="1">
        <v>1700</v>
      </c>
      <c r="E1722" s="1">
        <v>11731</v>
      </c>
      <c r="F1722" s="2">
        <v>70768</v>
      </c>
    </row>
    <row r="1723" spans="1:6" x14ac:dyDescent="0.25">
      <c r="A1723">
        <v>2017</v>
      </c>
      <c r="B1723" t="s">
        <v>59</v>
      </c>
      <c r="C1723" t="s">
        <v>50</v>
      </c>
      <c r="D1723" s="1">
        <v>21609</v>
      </c>
      <c r="E1723" s="1">
        <v>192079</v>
      </c>
      <c r="F1723" s="2">
        <v>82201</v>
      </c>
    </row>
    <row r="1724" spans="1:6" x14ac:dyDescent="0.25">
      <c r="A1724">
        <v>2017</v>
      </c>
      <c r="B1724" t="s">
        <v>59</v>
      </c>
      <c r="C1724" t="s">
        <v>51</v>
      </c>
      <c r="D1724" s="1">
        <v>17184</v>
      </c>
      <c r="E1724" s="1">
        <v>144458</v>
      </c>
      <c r="F1724" s="2">
        <v>76957</v>
      </c>
    </row>
    <row r="1725" spans="1:6" x14ac:dyDescent="0.25">
      <c r="A1725">
        <v>2017</v>
      </c>
      <c r="B1725" t="s">
        <v>59</v>
      </c>
      <c r="C1725" t="s">
        <v>52</v>
      </c>
      <c r="D1725" s="1">
        <v>3992</v>
      </c>
      <c r="E1725" s="1">
        <v>24123</v>
      </c>
      <c r="F1725" s="2">
        <v>50354</v>
      </c>
    </row>
    <row r="1726" spans="1:6" x14ac:dyDescent="0.25">
      <c r="A1726">
        <v>2017</v>
      </c>
      <c r="B1726" t="s">
        <v>59</v>
      </c>
      <c r="C1726" t="s">
        <v>53</v>
      </c>
      <c r="D1726" s="1">
        <v>13244</v>
      </c>
      <c r="E1726" s="1">
        <v>148873</v>
      </c>
      <c r="F1726" s="2">
        <v>68759</v>
      </c>
    </row>
    <row r="1727" spans="1:6" x14ac:dyDescent="0.25">
      <c r="A1727">
        <v>2017</v>
      </c>
      <c r="B1727" t="s">
        <v>59</v>
      </c>
      <c r="C1727" t="s">
        <v>54</v>
      </c>
      <c r="D1727" s="1">
        <v>2248</v>
      </c>
      <c r="E1727" s="1">
        <v>10938</v>
      </c>
      <c r="F1727" s="2">
        <v>54692</v>
      </c>
    </row>
    <row r="1728" spans="1:6" x14ac:dyDescent="0.25">
      <c r="A1728">
        <v>2017</v>
      </c>
      <c r="B1728" t="s">
        <v>60</v>
      </c>
      <c r="C1728" t="s">
        <v>7</v>
      </c>
      <c r="D1728" s="1">
        <v>21426</v>
      </c>
      <c r="E1728" s="1">
        <v>239356</v>
      </c>
      <c r="F1728" s="2">
        <v>53774</v>
      </c>
    </row>
    <row r="1729" spans="1:6" x14ac:dyDescent="0.25">
      <c r="A1729">
        <v>2017</v>
      </c>
      <c r="B1729" t="s">
        <v>60</v>
      </c>
      <c r="C1729" t="s">
        <v>8</v>
      </c>
      <c r="D1729" s="1">
        <v>31059</v>
      </c>
      <c r="E1729" s="1">
        <v>417456</v>
      </c>
      <c r="F1729" s="2">
        <v>55334</v>
      </c>
    </row>
    <row r="1730" spans="1:6" x14ac:dyDescent="0.25">
      <c r="A1730">
        <v>2017</v>
      </c>
      <c r="B1730" t="s">
        <v>60</v>
      </c>
      <c r="C1730" t="s">
        <v>9</v>
      </c>
      <c r="D1730" s="1">
        <v>13845</v>
      </c>
      <c r="E1730" s="1">
        <v>144215</v>
      </c>
      <c r="F1730" s="2">
        <v>59263</v>
      </c>
    </row>
    <row r="1731" spans="1:6" x14ac:dyDescent="0.25">
      <c r="A1731">
        <v>2017</v>
      </c>
      <c r="B1731" t="s">
        <v>60</v>
      </c>
      <c r="C1731" t="s">
        <v>10</v>
      </c>
      <c r="D1731" s="1">
        <v>188712</v>
      </c>
      <c r="E1731" s="1">
        <v>2551444</v>
      </c>
      <c r="F1731" s="2">
        <v>86955</v>
      </c>
    </row>
    <row r="1732" spans="1:6" x14ac:dyDescent="0.25">
      <c r="A1732">
        <v>2017</v>
      </c>
      <c r="B1732" t="s">
        <v>60</v>
      </c>
      <c r="C1732" t="s">
        <v>11</v>
      </c>
      <c r="D1732" s="1">
        <v>50576</v>
      </c>
      <c r="E1732" s="1">
        <v>412889</v>
      </c>
      <c r="F1732" s="2">
        <v>78698</v>
      </c>
    </row>
    <row r="1733" spans="1:6" x14ac:dyDescent="0.25">
      <c r="A1733">
        <v>2017</v>
      </c>
      <c r="B1733" t="s">
        <v>60</v>
      </c>
      <c r="C1733" t="s">
        <v>12</v>
      </c>
      <c r="D1733" s="1">
        <v>22807</v>
      </c>
      <c r="E1733" s="1">
        <v>218450</v>
      </c>
      <c r="F1733" s="2">
        <v>87307</v>
      </c>
    </row>
    <row r="1734" spans="1:6" x14ac:dyDescent="0.25">
      <c r="A1734">
        <v>2017</v>
      </c>
      <c r="B1734" t="s">
        <v>60</v>
      </c>
      <c r="C1734" t="s">
        <v>13</v>
      </c>
      <c r="D1734" s="1">
        <v>8644</v>
      </c>
      <c r="E1734" s="1">
        <v>61956</v>
      </c>
      <c r="F1734" s="2">
        <v>80600</v>
      </c>
    </row>
    <row r="1735" spans="1:6" x14ac:dyDescent="0.25">
      <c r="A1735">
        <v>2017</v>
      </c>
      <c r="B1735" t="s">
        <v>60</v>
      </c>
      <c r="C1735" t="s">
        <v>14</v>
      </c>
      <c r="D1735" s="1">
        <v>156978</v>
      </c>
      <c r="E1735" s="1">
        <v>1322562</v>
      </c>
      <c r="F1735" s="2">
        <v>58653</v>
      </c>
    </row>
    <row r="1736" spans="1:6" x14ac:dyDescent="0.25">
      <c r="A1736">
        <v>2017</v>
      </c>
      <c r="B1736" t="s">
        <v>60</v>
      </c>
      <c r="C1736" t="s">
        <v>15</v>
      </c>
      <c r="D1736" s="1">
        <v>54102</v>
      </c>
      <c r="E1736" s="1">
        <v>668820</v>
      </c>
      <c r="F1736" s="2">
        <v>64724</v>
      </c>
    </row>
    <row r="1737" spans="1:6" x14ac:dyDescent="0.25">
      <c r="A1737">
        <v>2017</v>
      </c>
      <c r="B1737" t="s">
        <v>60</v>
      </c>
      <c r="C1737" t="s">
        <v>16</v>
      </c>
      <c r="D1737" s="1">
        <v>11075</v>
      </c>
      <c r="E1737" s="1">
        <v>88110</v>
      </c>
      <c r="F1737" s="2">
        <v>48653</v>
      </c>
    </row>
    <row r="1738" spans="1:6" x14ac:dyDescent="0.25">
      <c r="A1738">
        <v>2017</v>
      </c>
      <c r="B1738" t="s">
        <v>60</v>
      </c>
      <c r="C1738" t="s">
        <v>17</v>
      </c>
      <c r="D1738" s="1">
        <v>73447</v>
      </c>
      <c r="E1738" s="1">
        <v>942202</v>
      </c>
      <c r="F1738" s="2">
        <v>73829</v>
      </c>
    </row>
    <row r="1739" spans="1:6" x14ac:dyDescent="0.25">
      <c r="A1739">
        <v>2017</v>
      </c>
      <c r="B1739" t="s">
        <v>60</v>
      </c>
      <c r="C1739" t="s">
        <v>18</v>
      </c>
      <c r="D1739" s="1">
        <v>29045</v>
      </c>
      <c r="E1739" s="1">
        <v>336985</v>
      </c>
      <c r="F1739" s="2">
        <v>50796</v>
      </c>
    </row>
    <row r="1740" spans="1:6" x14ac:dyDescent="0.25">
      <c r="A1740">
        <v>2017</v>
      </c>
      <c r="B1740" t="s">
        <v>60</v>
      </c>
      <c r="C1740" t="s">
        <v>19</v>
      </c>
      <c r="D1740" s="1">
        <v>15401</v>
      </c>
      <c r="E1740" s="1">
        <v>139096</v>
      </c>
      <c r="F1740" s="2">
        <v>52293</v>
      </c>
    </row>
    <row r="1741" spans="1:6" x14ac:dyDescent="0.25">
      <c r="A1741">
        <v>2017</v>
      </c>
      <c r="B1741" t="s">
        <v>60</v>
      </c>
      <c r="C1741" t="s">
        <v>20</v>
      </c>
      <c r="D1741" s="1">
        <v>16569</v>
      </c>
      <c r="E1741" s="1">
        <v>177353</v>
      </c>
      <c r="F1741" s="2">
        <v>59048</v>
      </c>
    </row>
    <row r="1742" spans="1:6" x14ac:dyDescent="0.25">
      <c r="A1742">
        <v>2017</v>
      </c>
      <c r="B1742" t="s">
        <v>60</v>
      </c>
      <c r="C1742" t="s">
        <v>21</v>
      </c>
      <c r="D1742" s="1">
        <v>20206</v>
      </c>
      <c r="E1742" s="1">
        <v>214141</v>
      </c>
      <c r="F1742" s="2">
        <v>48829</v>
      </c>
    </row>
    <row r="1743" spans="1:6" x14ac:dyDescent="0.25">
      <c r="A1743">
        <v>2017</v>
      </c>
      <c r="B1743" t="s">
        <v>60</v>
      </c>
      <c r="C1743" t="s">
        <v>22</v>
      </c>
      <c r="D1743" s="1">
        <v>24001</v>
      </c>
      <c r="E1743" s="1">
        <v>209874</v>
      </c>
      <c r="F1743" s="2">
        <v>55218</v>
      </c>
    </row>
    <row r="1744" spans="1:6" x14ac:dyDescent="0.25">
      <c r="A1744">
        <v>2017</v>
      </c>
      <c r="B1744" t="s">
        <v>60</v>
      </c>
      <c r="C1744" t="s">
        <v>23</v>
      </c>
      <c r="D1744" s="1">
        <v>9912</v>
      </c>
      <c r="E1744" s="1">
        <v>66736</v>
      </c>
      <c r="F1744" s="2">
        <v>55405</v>
      </c>
    </row>
    <row r="1745" spans="1:6" x14ac:dyDescent="0.25">
      <c r="A1745">
        <v>2017</v>
      </c>
      <c r="B1745" t="s">
        <v>60</v>
      </c>
      <c r="C1745" t="s">
        <v>24</v>
      </c>
      <c r="D1745" s="1">
        <v>42175</v>
      </c>
      <c r="E1745" s="1">
        <v>443764</v>
      </c>
      <c r="F1745" s="2">
        <v>77259</v>
      </c>
    </row>
    <row r="1746" spans="1:6" x14ac:dyDescent="0.25">
      <c r="A1746">
        <v>2017</v>
      </c>
      <c r="B1746" t="s">
        <v>60</v>
      </c>
      <c r="C1746" t="s">
        <v>25</v>
      </c>
      <c r="D1746" s="1">
        <v>47186</v>
      </c>
      <c r="E1746" s="1">
        <v>566190</v>
      </c>
      <c r="F1746" s="2">
        <v>102580</v>
      </c>
    </row>
    <row r="1747" spans="1:6" x14ac:dyDescent="0.25">
      <c r="A1747">
        <v>2017</v>
      </c>
      <c r="B1747" t="s">
        <v>60</v>
      </c>
      <c r="C1747" t="s">
        <v>26</v>
      </c>
      <c r="D1747" s="1">
        <v>42271</v>
      </c>
      <c r="E1747" s="1">
        <v>645279</v>
      </c>
      <c r="F1747" s="2">
        <v>68677</v>
      </c>
    </row>
    <row r="1748" spans="1:6" x14ac:dyDescent="0.25">
      <c r="A1748">
        <v>2017</v>
      </c>
      <c r="B1748" t="s">
        <v>60</v>
      </c>
      <c r="C1748" t="s">
        <v>27</v>
      </c>
      <c r="D1748" s="1">
        <v>29916</v>
      </c>
      <c r="E1748" s="1">
        <v>373603</v>
      </c>
      <c r="F1748" s="2">
        <v>80794</v>
      </c>
    </row>
    <row r="1749" spans="1:6" x14ac:dyDescent="0.25">
      <c r="A1749">
        <v>2017</v>
      </c>
      <c r="B1749" t="s">
        <v>60</v>
      </c>
      <c r="C1749" t="s">
        <v>28</v>
      </c>
      <c r="D1749" s="1">
        <v>11953</v>
      </c>
      <c r="E1749" s="1">
        <v>107737</v>
      </c>
      <c r="F1749" s="2">
        <v>41461</v>
      </c>
    </row>
    <row r="1750" spans="1:6" x14ac:dyDescent="0.25">
      <c r="A1750">
        <v>2017</v>
      </c>
      <c r="B1750" t="s">
        <v>60</v>
      </c>
      <c r="C1750" t="s">
        <v>29</v>
      </c>
      <c r="D1750" s="1">
        <v>33699</v>
      </c>
      <c r="E1750" s="1">
        <v>381525</v>
      </c>
      <c r="F1750" s="2">
        <v>63932</v>
      </c>
    </row>
    <row r="1751" spans="1:6" x14ac:dyDescent="0.25">
      <c r="A1751">
        <v>2017</v>
      </c>
      <c r="B1751" t="s">
        <v>60</v>
      </c>
      <c r="C1751" t="s">
        <v>30</v>
      </c>
      <c r="D1751" s="1">
        <v>8994</v>
      </c>
      <c r="E1751" s="1">
        <v>41010</v>
      </c>
      <c r="F1751" s="2">
        <v>50921</v>
      </c>
    </row>
    <row r="1752" spans="1:6" x14ac:dyDescent="0.25">
      <c r="A1752">
        <v>2017</v>
      </c>
      <c r="B1752" t="s">
        <v>60</v>
      </c>
      <c r="C1752" t="s">
        <v>31</v>
      </c>
      <c r="D1752" s="1">
        <v>11395</v>
      </c>
      <c r="E1752" s="1">
        <v>117542</v>
      </c>
      <c r="F1752" s="2">
        <v>59204</v>
      </c>
    </row>
    <row r="1753" spans="1:6" x14ac:dyDescent="0.25">
      <c r="A1753">
        <v>2017</v>
      </c>
      <c r="B1753" t="s">
        <v>60</v>
      </c>
      <c r="C1753" t="s">
        <v>32</v>
      </c>
      <c r="D1753" s="1">
        <v>19521</v>
      </c>
      <c r="E1753" s="1">
        <v>181485</v>
      </c>
      <c r="F1753" s="2">
        <v>58283</v>
      </c>
    </row>
    <row r="1754" spans="1:6" x14ac:dyDescent="0.25">
      <c r="A1754">
        <v>2017</v>
      </c>
      <c r="B1754" t="s">
        <v>60</v>
      </c>
      <c r="C1754" t="s">
        <v>33</v>
      </c>
      <c r="D1754" s="1">
        <v>11938</v>
      </c>
      <c r="E1754" s="1">
        <v>81761</v>
      </c>
      <c r="F1754" s="2">
        <v>75584</v>
      </c>
    </row>
    <row r="1755" spans="1:6" x14ac:dyDescent="0.25">
      <c r="A1755">
        <v>2017</v>
      </c>
      <c r="B1755" t="s">
        <v>60</v>
      </c>
      <c r="C1755" t="s">
        <v>34</v>
      </c>
      <c r="D1755" s="1">
        <v>50907</v>
      </c>
      <c r="E1755" s="1">
        <v>663584</v>
      </c>
      <c r="F1755" s="2">
        <v>88404</v>
      </c>
    </row>
    <row r="1756" spans="1:6" x14ac:dyDescent="0.25">
      <c r="A1756">
        <v>2017</v>
      </c>
      <c r="B1756" t="s">
        <v>60</v>
      </c>
      <c r="C1756" t="s">
        <v>35</v>
      </c>
      <c r="D1756" s="1">
        <v>10062</v>
      </c>
      <c r="E1756" s="1">
        <v>104434</v>
      </c>
      <c r="F1756" s="2">
        <v>60086</v>
      </c>
    </row>
    <row r="1757" spans="1:6" x14ac:dyDescent="0.25">
      <c r="A1757">
        <v>2017</v>
      </c>
      <c r="B1757" t="s">
        <v>60</v>
      </c>
      <c r="C1757" t="s">
        <v>36</v>
      </c>
      <c r="D1757" s="1">
        <v>111646</v>
      </c>
      <c r="E1757" s="1">
        <v>1314408</v>
      </c>
      <c r="F1757" s="2">
        <v>92549</v>
      </c>
    </row>
    <row r="1758" spans="1:6" x14ac:dyDescent="0.25">
      <c r="A1758">
        <v>2017</v>
      </c>
      <c r="B1758" t="s">
        <v>60</v>
      </c>
      <c r="C1758" t="s">
        <v>37</v>
      </c>
      <c r="D1758" s="1">
        <v>57179</v>
      </c>
      <c r="E1758" s="1">
        <v>616193</v>
      </c>
      <c r="F1758" s="2">
        <v>62617</v>
      </c>
    </row>
    <row r="1759" spans="1:6" x14ac:dyDescent="0.25">
      <c r="A1759">
        <v>2017</v>
      </c>
      <c r="B1759" t="s">
        <v>60</v>
      </c>
      <c r="C1759" t="s">
        <v>38</v>
      </c>
      <c r="D1759" s="1">
        <v>4917</v>
      </c>
      <c r="E1759" s="1">
        <v>34300</v>
      </c>
      <c r="F1759" s="2">
        <v>59438</v>
      </c>
    </row>
    <row r="1760" spans="1:6" x14ac:dyDescent="0.25">
      <c r="A1760">
        <v>2017</v>
      </c>
      <c r="B1760" t="s">
        <v>60</v>
      </c>
      <c r="C1760" t="s">
        <v>39</v>
      </c>
      <c r="D1760" s="1">
        <v>52650</v>
      </c>
      <c r="E1760" s="1">
        <v>724748</v>
      </c>
      <c r="F1760" s="2">
        <v>62445</v>
      </c>
    </row>
    <row r="1761" spans="1:6" x14ac:dyDescent="0.25">
      <c r="A1761">
        <v>2017</v>
      </c>
      <c r="B1761" t="s">
        <v>60</v>
      </c>
      <c r="C1761" t="s">
        <v>40</v>
      </c>
      <c r="D1761" s="1">
        <v>20434</v>
      </c>
      <c r="E1761" s="1">
        <v>185534</v>
      </c>
      <c r="F1761" s="2">
        <v>50640</v>
      </c>
    </row>
    <row r="1762" spans="1:6" x14ac:dyDescent="0.25">
      <c r="A1762">
        <v>2017</v>
      </c>
      <c r="B1762" t="s">
        <v>60</v>
      </c>
      <c r="C1762" t="s">
        <v>41</v>
      </c>
      <c r="D1762" s="1">
        <v>24942</v>
      </c>
      <c r="E1762" s="1">
        <v>242708</v>
      </c>
      <c r="F1762" s="2">
        <v>67873</v>
      </c>
    </row>
    <row r="1763" spans="1:6" x14ac:dyDescent="0.25">
      <c r="A1763">
        <v>2017</v>
      </c>
      <c r="B1763" t="s">
        <v>60</v>
      </c>
      <c r="C1763" t="s">
        <v>42</v>
      </c>
      <c r="D1763" s="1">
        <v>61779</v>
      </c>
      <c r="E1763" s="1">
        <v>799939</v>
      </c>
      <c r="F1763" s="2">
        <v>76029</v>
      </c>
    </row>
    <row r="1764" spans="1:6" x14ac:dyDescent="0.25">
      <c r="A1764">
        <v>2017</v>
      </c>
      <c r="B1764" t="s">
        <v>60</v>
      </c>
      <c r="C1764" t="s">
        <v>43</v>
      </c>
      <c r="D1764" s="1">
        <v>8350</v>
      </c>
      <c r="E1764" s="1">
        <v>67366</v>
      </c>
      <c r="F1764" s="2">
        <v>67763</v>
      </c>
    </row>
    <row r="1765" spans="1:6" x14ac:dyDescent="0.25">
      <c r="A1765">
        <v>2017</v>
      </c>
      <c r="B1765" t="s">
        <v>60</v>
      </c>
      <c r="C1765" t="s">
        <v>44</v>
      </c>
      <c r="D1765" s="1">
        <v>25902</v>
      </c>
      <c r="E1765" s="1">
        <v>280711</v>
      </c>
      <c r="F1765" s="2">
        <v>49505</v>
      </c>
    </row>
    <row r="1766" spans="1:6" x14ac:dyDescent="0.25">
      <c r="A1766">
        <v>2017</v>
      </c>
      <c r="B1766" t="s">
        <v>60</v>
      </c>
      <c r="C1766" t="s">
        <v>45</v>
      </c>
      <c r="D1766" s="1">
        <v>5030</v>
      </c>
      <c r="E1766" s="1">
        <v>31264</v>
      </c>
      <c r="F1766" s="2">
        <v>55293</v>
      </c>
    </row>
    <row r="1767" spans="1:6" x14ac:dyDescent="0.25">
      <c r="A1767">
        <v>2017</v>
      </c>
      <c r="B1767" t="s">
        <v>60</v>
      </c>
      <c r="C1767" t="s">
        <v>46</v>
      </c>
      <c r="D1767" s="1">
        <v>28315</v>
      </c>
      <c r="E1767" s="1">
        <v>407133</v>
      </c>
      <c r="F1767" s="2">
        <v>56172</v>
      </c>
    </row>
    <row r="1768" spans="1:6" x14ac:dyDescent="0.25">
      <c r="A1768">
        <v>2017</v>
      </c>
      <c r="B1768" t="s">
        <v>60</v>
      </c>
      <c r="C1768" t="s">
        <v>47</v>
      </c>
      <c r="D1768" s="1">
        <v>129242</v>
      </c>
      <c r="E1768" s="1">
        <v>1666865</v>
      </c>
      <c r="F1768" s="2">
        <v>71507</v>
      </c>
    </row>
    <row r="1769" spans="1:6" x14ac:dyDescent="0.25">
      <c r="A1769">
        <v>2017</v>
      </c>
      <c r="B1769" t="s">
        <v>60</v>
      </c>
      <c r="C1769" t="s">
        <v>48</v>
      </c>
      <c r="D1769" s="1">
        <v>21911</v>
      </c>
      <c r="E1769" s="1">
        <v>205052</v>
      </c>
      <c r="F1769" s="2">
        <v>56815</v>
      </c>
    </row>
    <row r="1770" spans="1:6" x14ac:dyDescent="0.25">
      <c r="A1770">
        <v>2017</v>
      </c>
      <c r="B1770" t="s">
        <v>60</v>
      </c>
      <c r="C1770" t="s">
        <v>49</v>
      </c>
      <c r="D1770" s="1">
        <v>5488</v>
      </c>
      <c r="E1770" s="1">
        <v>28484</v>
      </c>
      <c r="F1770" s="2">
        <v>63457</v>
      </c>
    </row>
    <row r="1771" spans="1:6" x14ac:dyDescent="0.25">
      <c r="A1771">
        <v>2017</v>
      </c>
      <c r="B1771" t="s">
        <v>60</v>
      </c>
      <c r="C1771" t="s">
        <v>50</v>
      </c>
      <c r="D1771" s="1">
        <v>57146</v>
      </c>
      <c r="E1771" s="1">
        <v>725936</v>
      </c>
      <c r="F1771" s="2">
        <v>84971</v>
      </c>
    </row>
    <row r="1772" spans="1:6" x14ac:dyDescent="0.25">
      <c r="A1772">
        <v>2017</v>
      </c>
      <c r="B1772" t="s">
        <v>60</v>
      </c>
      <c r="C1772" t="s">
        <v>51</v>
      </c>
      <c r="D1772" s="1">
        <v>39177</v>
      </c>
      <c r="E1772" s="1">
        <v>404782</v>
      </c>
      <c r="F1772" s="2">
        <v>76348</v>
      </c>
    </row>
    <row r="1773" spans="1:6" x14ac:dyDescent="0.25">
      <c r="A1773">
        <v>2017</v>
      </c>
      <c r="B1773" t="s">
        <v>60</v>
      </c>
      <c r="C1773" t="s">
        <v>52</v>
      </c>
      <c r="D1773" s="1">
        <v>8077</v>
      </c>
      <c r="E1773" s="1">
        <v>66420</v>
      </c>
      <c r="F1773" s="2">
        <v>48213</v>
      </c>
    </row>
    <row r="1774" spans="1:6" x14ac:dyDescent="0.25">
      <c r="A1774">
        <v>2017</v>
      </c>
      <c r="B1774" t="s">
        <v>60</v>
      </c>
      <c r="C1774" t="s">
        <v>53</v>
      </c>
      <c r="D1774" s="1">
        <v>23769</v>
      </c>
      <c r="E1774" s="1">
        <v>324012</v>
      </c>
      <c r="F1774" s="2">
        <v>57868</v>
      </c>
    </row>
    <row r="1775" spans="1:6" x14ac:dyDescent="0.25">
      <c r="A1775">
        <v>2017</v>
      </c>
      <c r="B1775" t="s">
        <v>60</v>
      </c>
      <c r="C1775" t="s">
        <v>54</v>
      </c>
      <c r="D1775" s="1">
        <v>4417</v>
      </c>
      <c r="E1775" s="1">
        <v>18050</v>
      </c>
      <c r="F1775" s="2">
        <v>50226</v>
      </c>
    </row>
    <row r="1776" spans="1:6" x14ac:dyDescent="0.25">
      <c r="A1776">
        <v>2017</v>
      </c>
      <c r="B1776" t="s">
        <v>61</v>
      </c>
      <c r="C1776" t="s">
        <v>7</v>
      </c>
      <c r="D1776" s="1">
        <v>12429</v>
      </c>
      <c r="E1776" s="1">
        <v>229821</v>
      </c>
      <c r="F1776" s="2">
        <v>45641</v>
      </c>
    </row>
    <row r="1777" spans="1:6" x14ac:dyDescent="0.25">
      <c r="A1777">
        <v>2017</v>
      </c>
      <c r="B1777" t="s">
        <v>61</v>
      </c>
      <c r="C1777" t="s">
        <v>8</v>
      </c>
      <c r="D1777" s="1">
        <v>16509</v>
      </c>
      <c r="E1777" s="1">
        <v>420129</v>
      </c>
      <c r="F1777" s="2">
        <v>50240</v>
      </c>
    </row>
    <row r="1778" spans="1:6" x14ac:dyDescent="0.25">
      <c r="A1778">
        <v>2017</v>
      </c>
      <c r="B1778" t="s">
        <v>61</v>
      </c>
      <c r="C1778" t="s">
        <v>9</v>
      </c>
      <c r="D1778" s="1">
        <v>15762</v>
      </c>
      <c r="E1778" s="1">
        <v>183433</v>
      </c>
      <c r="F1778" s="2">
        <v>41521</v>
      </c>
    </row>
    <row r="1779" spans="1:6" x14ac:dyDescent="0.25">
      <c r="A1779">
        <v>2017</v>
      </c>
      <c r="B1779" t="s">
        <v>61</v>
      </c>
      <c r="C1779" t="s">
        <v>10</v>
      </c>
      <c r="D1779" s="1">
        <v>593987</v>
      </c>
      <c r="E1779" s="1">
        <v>2560907</v>
      </c>
      <c r="F1779" s="2">
        <v>50766</v>
      </c>
    </row>
    <row r="1780" spans="1:6" x14ac:dyDescent="0.25">
      <c r="A1780">
        <v>2017</v>
      </c>
      <c r="B1780" t="s">
        <v>61</v>
      </c>
      <c r="C1780" t="s">
        <v>11</v>
      </c>
      <c r="D1780" s="1">
        <v>21356</v>
      </c>
      <c r="E1780" s="1">
        <v>328843</v>
      </c>
      <c r="F1780" s="2">
        <v>48754</v>
      </c>
    </row>
    <row r="1781" spans="1:6" x14ac:dyDescent="0.25">
      <c r="A1781">
        <v>2017</v>
      </c>
      <c r="B1781" t="s">
        <v>61</v>
      </c>
      <c r="C1781" t="s">
        <v>12</v>
      </c>
      <c r="D1781" s="1">
        <v>12701</v>
      </c>
      <c r="E1781" s="1">
        <v>325348</v>
      </c>
      <c r="F1781" s="2">
        <v>53993</v>
      </c>
    </row>
    <row r="1782" spans="1:6" x14ac:dyDescent="0.25">
      <c r="A1782">
        <v>2017</v>
      </c>
      <c r="B1782" t="s">
        <v>61</v>
      </c>
      <c r="C1782" t="s">
        <v>13</v>
      </c>
      <c r="D1782" s="1">
        <v>4626</v>
      </c>
      <c r="E1782" s="1">
        <v>73879</v>
      </c>
      <c r="F1782" s="2">
        <v>53083</v>
      </c>
    </row>
    <row r="1783" spans="1:6" x14ac:dyDescent="0.25">
      <c r="A1783">
        <v>2017</v>
      </c>
      <c r="B1783" t="s">
        <v>61</v>
      </c>
      <c r="C1783" t="s">
        <v>14</v>
      </c>
      <c r="D1783" s="1">
        <v>71929</v>
      </c>
      <c r="E1783" s="1">
        <v>1258710</v>
      </c>
      <c r="F1783" s="2">
        <v>49450</v>
      </c>
    </row>
    <row r="1784" spans="1:6" x14ac:dyDescent="0.25">
      <c r="A1784">
        <v>2017</v>
      </c>
      <c r="B1784" t="s">
        <v>61</v>
      </c>
      <c r="C1784" t="s">
        <v>15</v>
      </c>
      <c r="D1784" s="1">
        <v>28426</v>
      </c>
      <c r="E1784" s="1">
        <v>546707</v>
      </c>
      <c r="F1784" s="2">
        <v>50819</v>
      </c>
    </row>
    <row r="1785" spans="1:6" x14ac:dyDescent="0.25">
      <c r="A1785">
        <v>2017</v>
      </c>
      <c r="B1785" t="s">
        <v>61</v>
      </c>
      <c r="C1785" t="s">
        <v>16</v>
      </c>
      <c r="D1785" s="1">
        <v>7292</v>
      </c>
      <c r="E1785" s="1">
        <v>96246</v>
      </c>
      <c r="F1785" s="2">
        <v>40927</v>
      </c>
    </row>
    <row r="1786" spans="1:6" x14ac:dyDescent="0.25">
      <c r="A1786">
        <v>2017</v>
      </c>
      <c r="B1786" t="s">
        <v>61</v>
      </c>
      <c r="C1786" t="s">
        <v>17</v>
      </c>
      <c r="D1786" s="1">
        <v>34414</v>
      </c>
      <c r="E1786" s="1">
        <v>910288</v>
      </c>
      <c r="F1786" s="2">
        <v>49347</v>
      </c>
    </row>
    <row r="1787" spans="1:6" x14ac:dyDescent="0.25">
      <c r="A1787">
        <v>2017</v>
      </c>
      <c r="B1787" t="s">
        <v>61</v>
      </c>
      <c r="C1787" t="s">
        <v>18</v>
      </c>
      <c r="D1787" s="1">
        <v>15254</v>
      </c>
      <c r="E1787" s="1">
        <v>452646</v>
      </c>
      <c r="F1787" s="2">
        <v>46791</v>
      </c>
    </row>
    <row r="1788" spans="1:6" x14ac:dyDescent="0.25">
      <c r="A1788">
        <v>2017</v>
      </c>
      <c r="B1788" t="s">
        <v>61</v>
      </c>
      <c r="C1788" t="s">
        <v>19</v>
      </c>
      <c r="D1788" s="1">
        <v>11324</v>
      </c>
      <c r="E1788" s="1">
        <v>219362</v>
      </c>
      <c r="F1788" s="2">
        <v>42092</v>
      </c>
    </row>
    <row r="1789" spans="1:6" x14ac:dyDescent="0.25">
      <c r="A1789">
        <v>2017</v>
      </c>
      <c r="B1789" t="s">
        <v>61</v>
      </c>
      <c r="C1789" t="s">
        <v>20</v>
      </c>
      <c r="D1789" s="1">
        <v>10129</v>
      </c>
      <c r="E1789" s="1">
        <v>192638</v>
      </c>
      <c r="F1789" s="2">
        <v>41465</v>
      </c>
    </row>
    <row r="1790" spans="1:6" x14ac:dyDescent="0.25">
      <c r="A1790">
        <v>2017</v>
      </c>
      <c r="B1790" t="s">
        <v>61</v>
      </c>
      <c r="C1790" t="s">
        <v>21</v>
      </c>
      <c r="D1790" s="1">
        <v>17849</v>
      </c>
      <c r="E1790" s="1">
        <v>262151</v>
      </c>
      <c r="F1790" s="2">
        <v>47340</v>
      </c>
    </row>
    <row r="1791" spans="1:6" x14ac:dyDescent="0.25">
      <c r="A1791">
        <v>2017</v>
      </c>
      <c r="B1791" t="s">
        <v>61</v>
      </c>
      <c r="C1791" t="s">
        <v>22</v>
      </c>
      <c r="D1791" s="1">
        <v>15003</v>
      </c>
      <c r="E1791" s="1">
        <v>297694</v>
      </c>
      <c r="F1791" s="2">
        <v>42305</v>
      </c>
    </row>
    <row r="1792" spans="1:6" x14ac:dyDescent="0.25">
      <c r="A1792">
        <v>2017</v>
      </c>
      <c r="B1792" t="s">
        <v>61</v>
      </c>
      <c r="C1792" t="s">
        <v>23</v>
      </c>
      <c r="D1792" s="1">
        <v>6292</v>
      </c>
      <c r="E1792" s="1">
        <v>118412</v>
      </c>
      <c r="F1792" s="2">
        <v>45937</v>
      </c>
    </row>
    <row r="1793" spans="1:6" x14ac:dyDescent="0.25">
      <c r="A1793">
        <v>2017</v>
      </c>
      <c r="B1793" t="s">
        <v>61</v>
      </c>
      <c r="C1793" t="s">
        <v>24</v>
      </c>
      <c r="D1793" s="1">
        <v>20270</v>
      </c>
      <c r="E1793" s="1">
        <v>436185</v>
      </c>
      <c r="F1793" s="2">
        <v>53201</v>
      </c>
    </row>
    <row r="1794" spans="1:6" x14ac:dyDescent="0.25">
      <c r="A1794">
        <v>2017</v>
      </c>
      <c r="B1794" t="s">
        <v>61</v>
      </c>
      <c r="C1794" t="s">
        <v>25</v>
      </c>
      <c r="D1794" s="1">
        <v>61589</v>
      </c>
      <c r="E1794" s="1">
        <v>769824</v>
      </c>
      <c r="F1794" s="2">
        <v>57794</v>
      </c>
    </row>
    <row r="1795" spans="1:6" x14ac:dyDescent="0.25">
      <c r="A1795">
        <v>2017</v>
      </c>
      <c r="B1795" t="s">
        <v>61</v>
      </c>
      <c r="C1795" t="s">
        <v>26</v>
      </c>
      <c r="D1795" s="1">
        <v>24957</v>
      </c>
      <c r="E1795" s="1">
        <v>656020</v>
      </c>
      <c r="F1795" s="2">
        <v>48406</v>
      </c>
    </row>
    <row r="1796" spans="1:6" x14ac:dyDescent="0.25">
      <c r="A1796">
        <v>2017</v>
      </c>
      <c r="B1796" t="s">
        <v>61</v>
      </c>
      <c r="C1796" t="s">
        <v>27</v>
      </c>
      <c r="D1796" s="1">
        <v>17543</v>
      </c>
      <c r="E1796" s="1">
        <v>514711</v>
      </c>
      <c r="F1796" s="2">
        <v>49720</v>
      </c>
    </row>
    <row r="1797" spans="1:6" x14ac:dyDescent="0.25">
      <c r="A1797">
        <v>2017</v>
      </c>
      <c r="B1797" t="s">
        <v>61</v>
      </c>
      <c r="C1797" t="s">
        <v>28</v>
      </c>
      <c r="D1797" s="1">
        <v>7420</v>
      </c>
      <c r="E1797" s="1">
        <v>142412</v>
      </c>
      <c r="F1797" s="2">
        <v>40426</v>
      </c>
    </row>
    <row r="1798" spans="1:6" x14ac:dyDescent="0.25">
      <c r="A1798">
        <v>2017</v>
      </c>
      <c r="B1798" t="s">
        <v>61</v>
      </c>
      <c r="C1798" t="s">
        <v>29</v>
      </c>
      <c r="D1798" s="1">
        <v>48626</v>
      </c>
      <c r="E1798" s="1">
        <v>450671</v>
      </c>
      <c r="F1798" s="2">
        <v>44800</v>
      </c>
    </row>
    <row r="1799" spans="1:6" x14ac:dyDescent="0.25">
      <c r="A1799">
        <v>2017</v>
      </c>
      <c r="B1799" t="s">
        <v>61</v>
      </c>
      <c r="C1799" t="s">
        <v>30</v>
      </c>
      <c r="D1799" s="1">
        <v>4448</v>
      </c>
      <c r="E1799" s="1">
        <v>73262</v>
      </c>
      <c r="F1799" s="2">
        <v>46171</v>
      </c>
    </row>
    <row r="1800" spans="1:6" x14ac:dyDescent="0.25">
      <c r="A1800">
        <v>2017</v>
      </c>
      <c r="B1800" t="s">
        <v>61</v>
      </c>
      <c r="C1800" t="s">
        <v>31</v>
      </c>
      <c r="D1800" s="1">
        <v>13241</v>
      </c>
      <c r="E1800" s="1">
        <v>136970</v>
      </c>
      <c r="F1800" s="2">
        <v>44565</v>
      </c>
    </row>
    <row r="1801" spans="1:6" x14ac:dyDescent="0.25">
      <c r="A1801">
        <v>2017</v>
      </c>
      <c r="B1801" t="s">
        <v>61</v>
      </c>
      <c r="C1801" t="s">
        <v>32</v>
      </c>
      <c r="D1801" s="1">
        <v>8681</v>
      </c>
      <c r="E1801" s="1">
        <v>131756</v>
      </c>
      <c r="F1801" s="2">
        <v>53119</v>
      </c>
    </row>
    <row r="1802" spans="1:6" x14ac:dyDescent="0.25">
      <c r="A1802">
        <v>2017</v>
      </c>
      <c r="B1802" t="s">
        <v>61</v>
      </c>
      <c r="C1802" t="s">
        <v>33</v>
      </c>
      <c r="D1802" s="1">
        <v>4635</v>
      </c>
      <c r="E1802" s="1">
        <v>111212</v>
      </c>
      <c r="F1802" s="2">
        <v>54599</v>
      </c>
    </row>
    <row r="1803" spans="1:6" x14ac:dyDescent="0.25">
      <c r="A1803">
        <v>2017</v>
      </c>
      <c r="B1803" t="s">
        <v>61</v>
      </c>
      <c r="C1803" t="s">
        <v>34</v>
      </c>
      <c r="D1803" s="1">
        <v>33411</v>
      </c>
      <c r="E1803" s="1">
        <v>644049</v>
      </c>
      <c r="F1803" s="2">
        <v>52138</v>
      </c>
    </row>
    <row r="1804" spans="1:6" x14ac:dyDescent="0.25">
      <c r="A1804">
        <v>2017</v>
      </c>
      <c r="B1804" t="s">
        <v>61</v>
      </c>
      <c r="C1804" t="s">
        <v>35</v>
      </c>
      <c r="D1804" s="1">
        <v>9629</v>
      </c>
      <c r="E1804" s="1">
        <v>127804</v>
      </c>
      <c r="F1804" s="2">
        <v>40621</v>
      </c>
    </row>
    <row r="1805" spans="1:6" x14ac:dyDescent="0.25">
      <c r="A1805">
        <v>2017</v>
      </c>
      <c r="B1805" t="s">
        <v>61</v>
      </c>
      <c r="C1805" t="s">
        <v>36</v>
      </c>
      <c r="D1805" s="1">
        <v>67533</v>
      </c>
      <c r="E1805" s="1">
        <v>1847585</v>
      </c>
      <c r="F1805" s="2">
        <v>51932</v>
      </c>
    </row>
    <row r="1806" spans="1:6" x14ac:dyDescent="0.25">
      <c r="A1806">
        <v>2017</v>
      </c>
      <c r="B1806" t="s">
        <v>61</v>
      </c>
      <c r="C1806" t="s">
        <v>37</v>
      </c>
      <c r="D1806" s="1">
        <v>26885</v>
      </c>
      <c r="E1806" s="1">
        <v>578637</v>
      </c>
      <c r="F1806" s="2">
        <v>47135</v>
      </c>
    </row>
    <row r="1807" spans="1:6" x14ac:dyDescent="0.25">
      <c r="A1807">
        <v>2017</v>
      </c>
      <c r="B1807" t="s">
        <v>61</v>
      </c>
      <c r="C1807" t="s">
        <v>38</v>
      </c>
      <c r="D1807" s="1">
        <v>2484</v>
      </c>
      <c r="E1807" s="1">
        <v>61847</v>
      </c>
      <c r="F1807" s="2">
        <v>49915</v>
      </c>
    </row>
    <row r="1808" spans="1:6" x14ac:dyDescent="0.25">
      <c r="A1808">
        <v>2017</v>
      </c>
      <c r="B1808" t="s">
        <v>61</v>
      </c>
      <c r="C1808" t="s">
        <v>39</v>
      </c>
      <c r="D1808" s="1">
        <v>34090</v>
      </c>
      <c r="E1808" s="1">
        <v>897244</v>
      </c>
      <c r="F1808" s="2">
        <v>45314</v>
      </c>
    </row>
    <row r="1809" spans="1:6" x14ac:dyDescent="0.25">
      <c r="A1809">
        <v>2017</v>
      </c>
      <c r="B1809" t="s">
        <v>61</v>
      </c>
      <c r="C1809" t="s">
        <v>40</v>
      </c>
      <c r="D1809" s="1">
        <v>13367</v>
      </c>
      <c r="E1809" s="1">
        <v>208934</v>
      </c>
      <c r="F1809" s="2">
        <v>44167</v>
      </c>
    </row>
    <row r="1810" spans="1:6" x14ac:dyDescent="0.25">
      <c r="A1810">
        <v>2017</v>
      </c>
      <c r="B1810" t="s">
        <v>61</v>
      </c>
      <c r="C1810" t="s">
        <v>41</v>
      </c>
      <c r="D1810" s="1">
        <v>15363</v>
      </c>
      <c r="E1810" s="1">
        <v>266489</v>
      </c>
      <c r="F1810" s="2">
        <v>50908</v>
      </c>
    </row>
    <row r="1811" spans="1:6" x14ac:dyDescent="0.25">
      <c r="A1811">
        <v>2017</v>
      </c>
      <c r="B1811" t="s">
        <v>61</v>
      </c>
      <c r="C1811" t="s">
        <v>42</v>
      </c>
      <c r="D1811" s="1">
        <v>58709</v>
      </c>
      <c r="E1811" s="1">
        <v>1179271</v>
      </c>
      <c r="F1811" s="2">
        <v>50500</v>
      </c>
    </row>
    <row r="1812" spans="1:6" x14ac:dyDescent="0.25">
      <c r="A1812">
        <v>2017</v>
      </c>
      <c r="B1812" t="s">
        <v>61</v>
      </c>
      <c r="C1812" t="s">
        <v>43</v>
      </c>
      <c r="D1812" s="1">
        <v>4485</v>
      </c>
      <c r="E1812" s="1">
        <v>99581</v>
      </c>
      <c r="F1812" s="2">
        <v>47941</v>
      </c>
    </row>
    <row r="1813" spans="1:6" x14ac:dyDescent="0.25">
      <c r="A1813">
        <v>2017</v>
      </c>
      <c r="B1813" t="s">
        <v>61</v>
      </c>
      <c r="C1813" t="s">
        <v>44</v>
      </c>
      <c r="D1813" s="1">
        <v>11574</v>
      </c>
      <c r="E1813" s="1">
        <v>226255</v>
      </c>
      <c r="F1813" s="2">
        <v>45624</v>
      </c>
    </row>
    <row r="1814" spans="1:6" x14ac:dyDescent="0.25">
      <c r="A1814">
        <v>2017</v>
      </c>
      <c r="B1814" t="s">
        <v>61</v>
      </c>
      <c r="C1814" t="s">
        <v>45</v>
      </c>
      <c r="D1814" s="1">
        <v>2732</v>
      </c>
      <c r="E1814" s="1">
        <v>66629</v>
      </c>
      <c r="F1814" s="2">
        <v>49512</v>
      </c>
    </row>
    <row r="1815" spans="1:6" x14ac:dyDescent="0.25">
      <c r="A1815">
        <v>2017</v>
      </c>
      <c r="B1815" t="s">
        <v>61</v>
      </c>
      <c r="C1815" t="s">
        <v>46</v>
      </c>
      <c r="D1815" s="1">
        <v>15761</v>
      </c>
      <c r="E1815" s="1">
        <v>416511</v>
      </c>
      <c r="F1815" s="2">
        <v>50938</v>
      </c>
    </row>
    <row r="1816" spans="1:6" x14ac:dyDescent="0.25">
      <c r="A1816">
        <v>2017</v>
      </c>
      <c r="B1816" t="s">
        <v>61</v>
      </c>
      <c r="C1816" t="s">
        <v>47</v>
      </c>
      <c r="D1816" s="1">
        <v>87635</v>
      </c>
      <c r="E1816" s="1">
        <v>1607487</v>
      </c>
      <c r="F1816" s="2">
        <v>47096</v>
      </c>
    </row>
    <row r="1817" spans="1:6" x14ac:dyDescent="0.25">
      <c r="A1817">
        <v>2017</v>
      </c>
      <c r="B1817" t="s">
        <v>61</v>
      </c>
      <c r="C1817" t="s">
        <v>48</v>
      </c>
      <c r="D1817" s="1">
        <v>11679</v>
      </c>
      <c r="E1817" s="1">
        <v>181402</v>
      </c>
      <c r="F1817" s="2">
        <v>42492</v>
      </c>
    </row>
    <row r="1818" spans="1:6" x14ac:dyDescent="0.25">
      <c r="A1818">
        <v>2017</v>
      </c>
      <c r="B1818" t="s">
        <v>61</v>
      </c>
      <c r="C1818" t="s">
        <v>49</v>
      </c>
      <c r="D1818" s="1">
        <v>2460</v>
      </c>
      <c r="E1818" s="1">
        <v>62109</v>
      </c>
      <c r="F1818" s="2">
        <v>45259</v>
      </c>
    </row>
    <row r="1819" spans="1:6" x14ac:dyDescent="0.25">
      <c r="A1819">
        <v>2017</v>
      </c>
      <c r="B1819" t="s">
        <v>61</v>
      </c>
      <c r="C1819" t="s">
        <v>50</v>
      </c>
      <c r="D1819" s="1">
        <v>42910</v>
      </c>
      <c r="E1819" s="1">
        <v>496944</v>
      </c>
      <c r="F1819" s="2">
        <v>48573</v>
      </c>
    </row>
    <row r="1820" spans="1:6" x14ac:dyDescent="0.25">
      <c r="A1820">
        <v>2017</v>
      </c>
      <c r="B1820" t="s">
        <v>61</v>
      </c>
      <c r="C1820" t="s">
        <v>51</v>
      </c>
      <c r="D1820" s="1">
        <v>56689</v>
      </c>
      <c r="E1820" s="1">
        <v>451563</v>
      </c>
      <c r="F1820" s="2">
        <v>49782</v>
      </c>
    </row>
    <row r="1821" spans="1:6" x14ac:dyDescent="0.25">
      <c r="A1821">
        <v>2017</v>
      </c>
      <c r="B1821" t="s">
        <v>61</v>
      </c>
      <c r="C1821" t="s">
        <v>52</v>
      </c>
      <c r="D1821" s="1">
        <v>5679</v>
      </c>
      <c r="E1821" s="1">
        <v>123772</v>
      </c>
      <c r="F1821" s="2">
        <v>44732</v>
      </c>
    </row>
    <row r="1822" spans="1:6" x14ac:dyDescent="0.25">
      <c r="A1822">
        <v>2017</v>
      </c>
      <c r="B1822" t="s">
        <v>61</v>
      </c>
      <c r="C1822" t="s">
        <v>53</v>
      </c>
      <c r="D1822" s="1">
        <v>25989</v>
      </c>
      <c r="E1822" s="1">
        <v>428367</v>
      </c>
      <c r="F1822" s="2">
        <v>47663</v>
      </c>
    </row>
    <row r="1823" spans="1:6" x14ac:dyDescent="0.25">
      <c r="A1823">
        <v>2017</v>
      </c>
      <c r="B1823" t="s">
        <v>61</v>
      </c>
      <c r="C1823" t="s">
        <v>54</v>
      </c>
      <c r="D1823" s="1">
        <v>3268</v>
      </c>
      <c r="E1823" s="1">
        <v>26479</v>
      </c>
      <c r="F1823" s="2">
        <v>41913</v>
      </c>
    </row>
    <row r="1824" spans="1:6" x14ac:dyDescent="0.25">
      <c r="A1824">
        <v>2017</v>
      </c>
      <c r="B1824" t="s">
        <v>62</v>
      </c>
      <c r="C1824" t="s">
        <v>7</v>
      </c>
      <c r="D1824" s="1">
        <v>10741</v>
      </c>
      <c r="E1824" s="1">
        <v>202336</v>
      </c>
      <c r="F1824" s="2">
        <v>16222</v>
      </c>
    </row>
    <row r="1825" spans="1:6" x14ac:dyDescent="0.25">
      <c r="A1825">
        <v>2017</v>
      </c>
      <c r="B1825" t="s">
        <v>62</v>
      </c>
      <c r="C1825" t="s">
        <v>8</v>
      </c>
      <c r="D1825" s="1">
        <v>12771</v>
      </c>
      <c r="E1825" s="1">
        <v>317076</v>
      </c>
      <c r="F1825" s="2">
        <v>23505</v>
      </c>
    </row>
    <row r="1826" spans="1:6" x14ac:dyDescent="0.25">
      <c r="A1826">
        <v>2017</v>
      </c>
      <c r="B1826" t="s">
        <v>62</v>
      </c>
      <c r="C1826" t="s">
        <v>9</v>
      </c>
      <c r="D1826" s="1">
        <v>7024</v>
      </c>
      <c r="E1826" s="1">
        <v>116690</v>
      </c>
      <c r="F1826" s="2">
        <v>16181</v>
      </c>
    </row>
    <row r="1827" spans="1:6" x14ac:dyDescent="0.25">
      <c r="A1827">
        <v>2017</v>
      </c>
      <c r="B1827" t="s">
        <v>62</v>
      </c>
      <c r="C1827" t="s">
        <v>10</v>
      </c>
      <c r="D1827" s="1">
        <v>103495</v>
      </c>
      <c r="E1827" s="1">
        <v>1935980</v>
      </c>
      <c r="F1827" s="2">
        <v>29214</v>
      </c>
    </row>
    <row r="1828" spans="1:6" x14ac:dyDescent="0.25">
      <c r="A1828">
        <v>2017</v>
      </c>
      <c r="B1828" t="s">
        <v>62</v>
      </c>
      <c r="C1828" t="s">
        <v>11</v>
      </c>
      <c r="D1828" s="1">
        <v>16627</v>
      </c>
      <c r="E1828" s="1">
        <v>333190</v>
      </c>
      <c r="F1828" s="2">
        <v>24462</v>
      </c>
    </row>
    <row r="1829" spans="1:6" x14ac:dyDescent="0.25">
      <c r="A1829">
        <v>2017</v>
      </c>
      <c r="B1829" t="s">
        <v>62</v>
      </c>
      <c r="C1829" t="s">
        <v>12</v>
      </c>
      <c r="D1829" s="1">
        <v>10338</v>
      </c>
      <c r="E1829" s="1">
        <v>156514</v>
      </c>
      <c r="F1829" s="2">
        <v>23066</v>
      </c>
    </row>
    <row r="1830" spans="1:6" x14ac:dyDescent="0.25">
      <c r="A1830">
        <v>2017</v>
      </c>
      <c r="B1830" t="s">
        <v>62</v>
      </c>
      <c r="C1830" t="s">
        <v>13</v>
      </c>
      <c r="D1830" s="1">
        <v>2565</v>
      </c>
      <c r="E1830" s="1">
        <v>50272</v>
      </c>
      <c r="F1830" s="2">
        <v>19997</v>
      </c>
    </row>
    <row r="1831" spans="1:6" x14ac:dyDescent="0.25">
      <c r="A1831">
        <v>2017</v>
      </c>
      <c r="B1831" t="s">
        <v>62</v>
      </c>
      <c r="C1831" t="s">
        <v>14</v>
      </c>
      <c r="D1831" s="1">
        <v>55396</v>
      </c>
      <c r="E1831" s="1">
        <v>1198478</v>
      </c>
      <c r="F1831" s="2">
        <v>24953</v>
      </c>
    </row>
    <row r="1832" spans="1:6" x14ac:dyDescent="0.25">
      <c r="A1832">
        <v>2017</v>
      </c>
      <c r="B1832" t="s">
        <v>62</v>
      </c>
      <c r="C1832" t="s">
        <v>15</v>
      </c>
      <c r="D1832" s="1">
        <v>23538</v>
      </c>
      <c r="E1832" s="1">
        <v>476035</v>
      </c>
      <c r="F1832" s="2">
        <v>20142</v>
      </c>
    </row>
    <row r="1833" spans="1:6" x14ac:dyDescent="0.25">
      <c r="A1833">
        <v>2017</v>
      </c>
      <c r="B1833" t="s">
        <v>62</v>
      </c>
      <c r="C1833" t="s">
        <v>16</v>
      </c>
      <c r="D1833" s="1">
        <v>4906</v>
      </c>
      <c r="E1833" s="1">
        <v>74928</v>
      </c>
      <c r="F1833" s="2">
        <v>16382</v>
      </c>
    </row>
    <row r="1834" spans="1:6" x14ac:dyDescent="0.25">
      <c r="A1834">
        <v>2017</v>
      </c>
      <c r="B1834" t="s">
        <v>62</v>
      </c>
      <c r="C1834" t="s">
        <v>17</v>
      </c>
      <c r="D1834" s="1">
        <v>32076</v>
      </c>
      <c r="E1834" s="1">
        <v>610100</v>
      </c>
      <c r="F1834" s="2">
        <v>22930</v>
      </c>
    </row>
    <row r="1835" spans="1:6" x14ac:dyDescent="0.25">
      <c r="A1835">
        <v>2017</v>
      </c>
      <c r="B1835" t="s">
        <v>62</v>
      </c>
      <c r="C1835" t="s">
        <v>18</v>
      </c>
      <c r="D1835" s="1">
        <v>15273</v>
      </c>
      <c r="E1835" s="1">
        <v>308506</v>
      </c>
      <c r="F1835" s="2">
        <v>18223</v>
      </c>
    </row>
    <row r="1836" spans="1:6" x14ac:dyDescent="0.25">
      <c r="A1836">
        <v>2017</v>
      </c>
      <c r="B1836" t="s">
        <v>62</v>
      </c>
      <c r="C1836" t="s">
        <v>19</v>
      </c>
      <c r="D1836" s="1">
        <v>8532</v>
      </c>
      <c r="E1836" s="1">
        <v>143101</v>
      </c>
      <c r="F1836" s="2">
        <v>16280</v>
      </c>
    </row>
    <row r="1837" spans="1:6" x14ac:dyDescent="0.25">
      <c r="A1837">
        <v>2017</v>
      </c>
      <c r="B1837" t="s">
        <v>62</v>
      </c>
      <c r="C1837" t="s">
        <v>20</v>
      </c>
      <c r="D1837" s="1">
        <v>6839</v>
      </c>
      <c r="E1837" s="1">
        <v>128449</v>
      </c>
      <c r="F1837" s="2">
        <v>16257</v>
      </c>
    </row>
    <row r="1838" spans="1:6" x14ac:dyDescent="0.25">
      <c r="A1838">
        <v>2017</v>
      </c>
      <c r="B1838" t="s">
        <v>62</v>
      </c>
      <c r="C1838" t="s">
        <v>21</v>
      </c>
      <c r="D1838" s="1">
        <v>10063</v>
      </c>
      <c r="E1838" s="1">
        <v>196846</v>
      </c>
      <c r="F1838" s="2">
        <v>17160</v>
      </c>
    </row>
    <row r="1839" spans="1:6" x14ac:dyDescent="0.25">
      <c r="A1839">
        <v>2017</v>
      </c>
      <c r="B1839" t="s">
        <v>62</v>
      </c>
      <c r="C1839" t="s">
        <v>22</v>
      </c>
      <c r="D1839" s="1">
        <v>12015</v>
      </c>
      <c r="E1839" s="1">
        <v>233109</v>
      </c>
      <c r="F1839" s="2">
        <v>20623</v>
      </c>
    </row>
    <row r="1840" spans="1:6" x14ac:dyDescent="0.25">
      <c r="A1840">
        <v>2017</v>
      </c>
      <c r="B1840" t="s">
        <v>62</v>
      </c>
      <c r="C1840" t="s">
        <v>23</v>
      </c>
      <c r="D1840" s="1">
        <v>5119</v>
      </c>
      <c r="E1840" s="1">
        <v>67354</v>
      </c>
      <c r="F1840" s="2">
        <v>21119</v>
      </c>
    </row>
    <row r="1841" spans="1:6" x14ac:dyDescent="0.25">
      <c r="A1841">
        <v>2017</v>
      </c>
      <c r="B1841" t="s">
        <v>62</v>
      </c>
      <c r="C1841" t="s">
        <v>24</v>
      </c>
      <c r="D1841" s="1">
        <v>14733</v>
      </c>
      <c r="E1841" s="1">
        <v>280195</v>
      </c>
      <c r="F1841" s="2">
        <v>23436</v>
      </c>
    </row>
    <row r="1842" spans="1:6" x14ac:dyDescent="0.25">
      <c r="A1842">
        <v>2017</v>
      </c>
      <c r="B1842" t="s">
        <v>62</v>
      </c>
      <c r="C1842" t="s">
        <v>25</v>
      </c>
      <c r="D1842" s="1">
        <v>20695</v>
      </c>
      <c r="E1842" s="1">
        <v>369350</v>
      </c>
      <c r="F1842" s="2">
        <v>26779</v>
      </c>
    </row>
    <row r="1843" spans="1:6" x14ac:dyDescent="0.25">
      <c r="A1843">
        <v>2017</v>
      </c>
      <c r="B1843" t="s">
        <v>62</v>
      </c>
      <c r="C1843" t="s">
        <v>26</v>
      </c>
      <c r="D1843" s="1">
        <v>21783</v>
      </c>
      <c r="E1843" s="1">
        <v>431316</v>
      </c>
      <c r="F1843" s="2">
        <v>19834</v>
      </c>
    </row>
    <row r="1844" spans="1:6" x14ac:dyDescent="0.25">
      <c r="A1844">
        <v>2017</v>
      </c>
      <c r="B1844" t="s">
        <v>62</v>
      </c>
      <c r="C1844" t="s">
        <v>27</v>
      </c>
      <c r="D1844" s="1">
        <v>14729</v>
      </c>
      <c r="E1844" s="1">
        <v>270490</v>
      </c>
      <c r="F1844" s="2">
        <v>21386</v>
      </c>
    </row>
    <row r="1845" spans="1:6" x14ac:dyDescent="0.25">
      <c r="A1845">
        <v>2017</v>
      </c>
      <c r="B1845" t="s">
        <v>62</v>
      </c>
      <c r="C1845" t="s">
        <v>28</v>
      </c>
      <c r="D1845" s="1">
        <v>6381</v>
      </c>
      <c r="E1845" s="1">
        <v>134613</v>
      </c>
      <c r="F1845" s="2">
        <v>17011</v>
      </c>
    </row>
    <row r="1846" spans="1:6" x14ac:dyDescent="0.25">
      <c r="A1846">
        <v>2017</v>
      </c>
      <c r="B1846" t="s">
        <v>62</v>
      </c>
      <c r="C1846" t="s">
        <v>29</v>
      </c>
      <c r="D1846" s="1">
        <v>14797</v>
      </c>
      <c r="E1846" s="1">
        <v>303022</v>
      </c>
      <c r="F1846" s="2">
        <v>20276</v>
      </c>
    </row>
    <row r="1847" spans="1:6" x14ac:dyDescent="0.25">
      <c r="A1847">
        <v>2017</v>
      </c>
      <c r="B1847" t="s">
        <v>62</v>
      </c>
      <c r="C1847" t="s">
        <v>30</v>
      </c>
      <c r="D1847" s="1">
        <v>4978</v>
      </c>
      <c r="E1847" s="1">
        <v>64958</v>
      </c>
      <c r="F1847" s="2">
        <v>18625</v>
      </c>
    </row>
    <row r="1848" spans="1:6" x14ac:dyDescent="0.25">
      <c r="A1848">
        <v>2017</v>
      </c>
      <c r="B1848" t="s">
        <v>62</v>
      </c>
      <c r="C1848" t="s">
        <v>31</v>
      </c>
      <c r="D1848" s="1">
        <v>5508</v>
      </c>
      <c r="E1848" s="1">
        <v>91776</v>
      </c>
      <c r="F1848" s="2">
        <v>16253</v>
      </c>
    </row>
    <row r="1849" spans="1:6" x14ac:dyDescent="0.25">
      <c r="A1849">
        <v>2017</v>
      </c>
      <c r="B1849" t="s">
        <v>62</v>
      </c>
      <c r="C1849" t="s">
        <v>32</v>
      </c>
      <c r="D1849" s="1">
        <v>8246</v>
      </c>
      <c r="E1849" s="1">
        <v>348888</v>
      </c>
      <c r="F1849" s="2">
        <v>33048</v>
      </c>
    </row>
    <row r="1850" spans="1:6" x14ac:dyDescent="0.25">
      <c r="A1850">
        <v>2017</v>
      </c>
      <c r="B1850" t="s">
        <v>62</v>
      </c>
      <c r="C1850" t="s">
        <v>33</v>
      </c>
      <c r="D1850" s="1">
        <v>4512</v>
      </c>
      <c r="E1850" s="1">
        <v>70729</v>
      </c>
      <c r="F1850" s="2">
        <v>21058</v>
      </c>
    </row>
    <row r="1851" spans="1:6" x14ac:dyDescent="0.25">
      <c r="A1851">
        <v>2017</v>
      </c>
      <c r="B1851" t="s">
        <v>62</v>
      </c>
      <c r="C1851" t="s">
        <v>34</v>
      </c>
      <c r="D1851" s="1">
        <v>23501</v>
      </c>
      <c r="E1851" s="1">
        <v>372798</v>
      </c>
      <c r="F1851" s="2">
        <v>24851</v>
      </c>
    </row>
    <row r="1852" spans="1:6" x14ac:dyDescent="0.25">
      <c r="A1852">
        <v>2017</v>
      </c>
      <c r="B1852" t="s">
        <v>62</v>
      </c>
      <c r="C1852" t="s">
        <v>35</v>
      </c>
      <c r="D1852" s="1">
        <v>4929</v>
      </c>
      <c r="E1852" s="1">
        <v>96321</v>
      </c>
      <c r="F1852" s="2">
        <v>17901</v>
      </c>
    </row>
    <row r="1853" spans="1:6" x14ac:dyDescent="0.25">
      <c r="A1853">
        <v>2017</v>
      </c>
      <c r="B1853" t="s">
        <v>62</v>
      </c>
      <c r="C1853" t="s">
        <v>36</v>
      </c>
      <c r="D1853" s="1">
        <v>66166</v>
      </c>
      <c r="E1853" s="1">
        <v>944545</v>
      </c>
      <c r="F1853" s="2">
        <v>32365</v>
      </c>
    </row>
    <row r="1854" spans="1:6" x14ac:dyDescent="0.25">
      <c r="A1854">
        <v>2017</v>
      </c>
      <c r="B1854" t="s">
        <v>62</v>
      </c>
      <c r="C1854" t="s">
        <v>37</v>
      </c>
      <c r="D1854" s="1">
        <v>25235</v>
      </c>
      <c r="E1854" s="1">
        <v>493758</v>
      </c>
      <c r="F1854" s="2">
        <v>19111</v>
      </c>
    </row>
    <row r="1855" spans="1:6" x14ac:dyDescent="0.25">
      <c r="A1855">
        <v>2017</v>
      </c>
      <c r="B1855" t="s">
        <v>62</v>
      </c>
      <c r="C1855" t="s">
        <v>38</v>
      </c>
      <c r="D1855" s="1">
        <v>2600</v>
      </c>
      <c r="E1855" s="1">
        <v>39316</v>
      </c>
      <c r="F1855" s="2">
        <v>17400</v>
      </c>
    </row>
    <row r="1856" spans="1:6" x14ac:dyDescent="0.25">
      <c r="A1856">
        <v>2017</v>
      </c>
      <c r="B1856" t="s">
        <v>62</v>
      </c>
      <c r="C1856" t="s">
        <v>39</v>
      </c>
      <c r="D1856" s="1">
        <v>28218</v>
      </c>
      <c r="E1856" s="1">
        <v>560257</v>
      </c>
      <c r="F1856" s="2">
        <v>18856</v>
      </c>
    </row>
    <row r="1857" spans="1:6" x14ac:dyDescent="0.25">
      <c r="A1857">
        <v>2017</v>
      </c>
      <c r="B1857" t="s">
        <v>62</v>
      </c>
      <c r="C1857" t="s">
        <v>40</v>
      </c>
      <c r="D1857" s="1">
        <v>8969</v>
      </c>
      <c r="E1857" s="1">
        <v>167540</v>
      </c>
      <c r="F1857" s="2">
        <v>17729</v>
      </c>
    </row>
    <row r="1858" spans="1:6" x14ac:dyDescent="0.25">
      <c r="A1858">
        <v>2017</v>
      </c>
      <c r="B1858" t="s">
        <v>62</v>
      </c>
      <c r="C1858" t="s">
        <v>41</v>
      </c>
      <c r="D1858" s="1">
        <v>13588</v>
      </c>
      <c r="E1858" s="1">
        <v>205823</v>
      </c>
      <c r="F1858" s="2">
        <v>21379</v>
      </c>
    </row>
    <row r="1859" spans="1:6" x14ac:dyDescent="0.25">
      <c r="A1859">
        <v>2017</v>
      </c>
      <c r="B1859" t="s">
        <v>62</v>
      </c>
      <c r="C1859" t="s">
        <v>42</v>
      </c>
      <c r="D1859" s="1">
        <v>33146</v>
      </c>
      <c r="E1859" s="1">
        <v>566779</v>
      </c>
      <c r="F1859" s="2">
        <v>20389</v>
      </c>
    </row>
    <row r="1860" spans="1:6" x14ac:dyDescent="0.25">
      <c r="A1860">
        <v>2017</v>
      </c>
      <c r="B1860" t="s">
        <v>62</v>
      </c>
      <c r="C1860" t="s">
        <v>43</v>
      </c>
      <c r="D1860" s="1">
        <v>3683</v>
      </c>
      <c r="E1860" s="1">
        <v>58183</v>
      </c>
      <c r="F1860" s="2">
        <v>22353</v>
      </c>
    </row>
    <row r="1861" spans="1:6" x14ac:dyDescent="0.25">
      <c r="A1861">
        <v>2017</v>
      </c>
      <c r="B1861" t="s">
        <v>62</v>
      </c>
      <c r="C1861" t="s">
        <v>44</v>
      </c>
      <c r="D1861" s="1">
        <v>12337</v>
      </c>
      <c r="E1861" s="1">
        <v>254069</v>
      </c>
      <c r="F1861" s="2">
        <v>17885</v>
      </c>
    </row>
    <row r="1862" spans="1:6" x14ac:dyDescent="0.25">
      <c r="A1862">
        <v>2017</v>
      </c>
      <c r="B1862" t="s">
        <v>62</v>
      </c>
      <c r="C1862" t="s">
        <v>45</v>
      </c>
      <c r="D1862" s="1">
        <v>3109</v>
      </c>
      <c r="E1862" s="1">
        <v>46967</v>
      </c>
      <c r="F1862" s="2">
        <v>16460</v>
      </c>
    </row>
    <row r="1863" spans="1:6" x14ac:dyDescent="0.25">
      <c r="A1863">
        <v>2017</v>
      </c>
      <c r="B1863" t="s">
        <v>62</v>
      </c>
      <c r="C1863" t="s">
        <v>46</v>
      </c>
      <c r="D1863" s="1">
        <v>15932</v>
      </c>
      <c r="E1863" s="1">
        <v>328856</v>
      </c>
      <c r="F1863" s="2">
        <v>22398</v>
      </c>
    </row>
    <row r="1864" spans="1:6" x14ac:dyDescent="0.25">
      <c r="A1864">
        <v>2017</v>
      </c>
      <c r="B1864" t="s">
        <v>62</v>
      </c>
      <c r="C1864" t="s">
        <v>47</v>
      </c>
      <c r="D1864" s="1">
        <v>60744</v>
      </c>
      <c r="E1864" s="1">
        <v>1317762</v>
      </c>
      <c r="F1864" s="2">
        <v>21234</v>
      </c>
    </row>
    <row r="1865" spans="1:6" x14ac:dyDescent="0.25">
      <c r="A1865">
        <v>2017</v>
      </c>
      <c r="B1865" t="s">
        <v>62</v>
      </c>
      <c r="C1865" t="s">
        <v>48</v>
      </c>
      <c r="D1865" s="1">
        <v>7068</v>
      </c>
      <c r="E1865" s="1">
        <v>142985</v>
      </c>
      <c r="F1865" s="2">
        <v>19510</v>
      </c>
    </row>
    <row r="1866" spans="1:6" x14ac:dyDescent="0.25">
      <c r="A1866">
        <v>2017</v>
      </c>
      <c r="B1866" t="s">
        <v>62</v>
      </c>
      <c r="C1866" t="s">
        <v>49</v>
      </c>
      <c r="D1866" s="1">
        <v>2266</v>
      </c>
      <c r="E1866" s="1">
        <v>37337</v>
      </c>
      <c r="F1866" s="2">
        <v>22375</v>
      </c>
    </row>
    <row r="1867" spans="1:6" x14ac:dyDescent="0.25">
      <c r="A1867">
        <v>2017</v>
      </c>
      <c r="B1867" t="s">
        <v>62</v>
      </c>
      <c r="C1867" t="s">
        <v>50</v>
      </c>
      <c r="D1867" s="1">
        <v>20269</v>
      </c>
      <c r="E1867" s="1">
        <v>402475</v>
      </c>
      <c r="F1867" s="2">
        <v>20078</v>
      </c>
    </row>
    <row r="1868" spans="1:6" x14ac:dyDescent="0.25">
      <c r="A1868">
        <v>2017</v>
      </c>
      <c r="B1868" t="s">
        <v>62</v>
      </c>
      <c r="C1868" t="s">
        <v>51</v>
      </c>
      <c r="D1868" s="1">
        <v>20065</v>
      </c>
      <c r="E1868" s="1">
        <v>325141</v>
      </c>
      <c r="F1868" s="2">
        <v>24250</v>
      </c>
    </row>
    <row r="1869" spans="1:6" x14ac:dyDescent="0.25">
      <c r="A1869">
        <v>2017</v>
      </c>
      <c r="B1869" t="s">
        <v>62</v>
      </c>
      <c r="C1869" t="s">
        <v>52</v>
      </c>
      <c r="D1869" s="1">
        <v>4646</v>
      </c>
      <c r="E1869" s="1">
        <v>74275</v>
      </c>
      <c r="F1869" s="2">
        <v>17335</v>
      </c>
    </row>
    <row r="1870" spans="1:6" x14ac:dyDescent="0.25">
      <c r="A1870">
        <v>2017</v>
      </c>
      <c r="B1870" t="s">
        <v>62</v>
      </c>
      <c r="C1870" t="s">
        <v>53</v>
      </c>
      <c r="D1870" s="1">
        <v>16599</v>
      </c>
      <c r="E1870" s="1">
        <v>279749</v>
      </c>
      <c r="F1870" s="2">
        <v>17248</v>
      </c>
    </row>
    <row r="1871" spans="1:6" x14ac:dyDescent="0.25">
      <c r="A1871">
        <v>2017</v>
      </c>
      <c r="B1871" t="s">
        <v>62</v>
      </c>
      <c r="C1871" t="s">
        <v>54</v>
      </c>
      <c r="D1871" s="1">
        <v>2355</v>
      </c>
      <c r="E1871" s="1">
        <v>36297</v>
      </c>
      <c r="F1871" s="2">
        <v>19867</v>
      </c>
    </row>
    <row r="1872" spans="1:6" x14ac:dyDescent="0.25">
      <c r="A1872">
        <v>2017</v>
      </c>
      <c r="B1872" t="s">
        <v>63</v>
      </c>
      <c r="C1872" t="s">
        <v>7</v>
      </c>
      <c r="D1872" s="1">
        <v>9603</v>
      </c>
      <c r="E1872" s="1">
        <v>45296</v>
      </c>
      <c r="F1872" s="2">
        <v>36539</v>
      </c>
    </row>
    <row r="1873" spans="1:6" x14ac:dyDescent="0.25">
      <c r="A1873">
        <v>2017</v>
      </c>
      <c r="B1873" t="s">
        <v>63</v>
      </c>
      <c r="C1873" t="s">
        <v>8</v>
      </c>
      <c r="D1873" s="1">
        <v>10297</v>
      </c>
      <c r="E1873" s="1">
        <v>71320</v>
      </c>
      <c r="F1873" s="2">
        <v>37061</v>
      </c>
    </row>
    <row r="1874" spans="1:6" x14ac:dyDescent="0.25">
      <c r="A1874">
        <v>2017</v>
      </c>
      <c r="B1874" t="s">
        <v>63</v>
      </c>
      <c r="C1874" t="s">
        <v>9</v>
      </c>
      <c r="D1874" s="1">
        <v>5315</v>
      </c>
      <c r="E1874" s="1">
        <v>24804</v>
      </c>
      <c r="F1874" s="2">
        <v>33179</v>
      </c>
    </row>
    <row r="1875" spans="1:6" x14ac:dyDescent="0.25">
      <c r="A1875">
        <v>2017</v>
      </c>
      <c r="B1875" t="s">
        <v>63</v>
      </c>
      <c r="C1875" t="s">
        <v>10</v>
      </c>
      <c r="D1875" s="1">
        <v>88470</v>
      </c>
      <c r="E1875" s="1">
        <v>527915</v>
      </c>
      <c r="F1875" s="2">
        <v>40412</v>
      </c>
    </row>
    <row r="1876" spans="1:6" x14ac:dyDescent="0.25">
      <c r="A1876">
        <v>2017</v>
      </c>
      <c r="B1876" t="s">
        <v>63</v>
      </c>
      <c r="C1876" t="s">
        <v>11</v>
      </c>
      <c r="D1876" s="1">
        <v>15777</v>
      </c>
      <c r="E1876" s="1">
        <v>80034</v>
      </c>
      <c r="F1876" s="2">
        <v>39558</v>
      </c>
    </row>
    <row r="1877" spans="1:6" x14ac:dyDescent="0.25">
      <c r="A1877">
        <v>2017</v>
      </c>
      <c r="B1877" t="s">
        <v>63</v>
      </c>
      <c r="C1877" t="s">
        <v>12</v>
      </c>
      <c r="D1877" s="1">
        <v>16529</v>
      </c>
      <c r="E1877" s="1">
        <v>64279</v>
      </c>
      <c r="F1877" s="2">
        <v>33397</v>
      </c>
    </row>
    <row r="1878" spans="1:6" x14ac:dyDescent="0.25">
      <c r="A1878">
        <v>2017</v>
      </c>
      <c r="B1878" t="s">
        <v>63</v>
      </c>
      <c r="C1878" t="s">
        <v>13</v>
      </c>
      <c r="D1878" s="1">
        <v>2003</v>
      </c>
      <c r="E1878" s="1">
        <v>11881</v>
      </c>
      <c r="F1878" s="2">
        <v>33610</v>
      </c>
    </row>
    <row r="1879" spans="1:6" x14ac:dyDescent="0.25">
      <c r="A1879">
        <v>2017</v>
      </c>
      <c r="B1879" t="s">
        <v>63</v>
      </c>
      <c r="C1879" t="s">
        <v>14</v>
      </c>
      <c r="D1879" s="1">
        <v>54928</v>
      </c>
      <c r="E1879" s="1">
        <v>273903</v>
      </c>
      <c r="F1879" s="2">
        <v>35319</v>
      </c>
    </row>
    <row r="1880" spans="1:6" x14ac:dyDescent="0.25">
      <c r="A1880">
        <v>2017</v>
      </c>
      <c r="B1880" t="s">
        <v>63</v>
      </c>
      <c r="C1880" t="s">
        <v>15</v>
      </c>
      <c r="D1880" s="1">
        <v>18097</v>
      </c>
      <c r="E1880" s="1">
        <v>106445</v>
      </c>
      <c r="F1880" s="2">
        <v>35520</v>
      </c>
    </row>
    <row r="1881" spans="1:6" x14ac:dyDescent="0.25">
      <c r="A1881">
        <v>2017</v>
      </c>
      <c r="B1881" t="s">
        <v>63</v>
      </c>
      <c r="C1881" t="s">
        <v>16</v>
      </c>
      <c r="D1881" s="1">
        <v>3888</v>
      </c>
      <c r="E1881" s="1">
        <v>17915</v>
      </c>
      <c r="F1881" s="2">
        <v>30056</v>
      </c>
    </row>
    <row r="1882" spans="1:6" x14ac:dyDescent="0.25">
      <c r="A1882">
        <v>2017</v>
      </c>
      <c r="B1882" t="s">
        <v>63</v>
      </c>
      <c r="C1882" t="s">
        <v>17</v>
      </c>
      <c r="D1882" s="1">
        <v>39500</v>
      </c>
      <c r="E1882" s="1">
        <v>206494</v>
      </c>
      <c r="F1882" s="2">
        <v>41240</v>
      </c>
    </row>
    <row r="1883" spans="1:6" x14ac:dyDescent="0.25">
      <c r="A1883">
        <v>2017</v>
      </c>
      <c r="B1883" t="s">
        <v>63</v>
      </c>
      <c r="C1883" t="s">
        <v>18</v>
      </c>
      <c r="D1883" s="1">
        <v>13113</v>
      </c>
      <c r="E1883" s="1">
        <v>86944</v>
      </c>
      <c r="F1883" s="2">
        <v>31882</v>
      </c>
    </row>
    <row r="1884" spans="1:6" x14ac:dyDescent="0.25">
      <c r="A1884">
        <v>2017</v>
      </c>
      <c r="B1884" t="s">
        <v>63</v>
      </c>
      <c r="C1884" t="s">
        <v>19</v>
      </c>
      <c r="D1884" s="1">
        <v>8710</v>
      </c>
      <c r="E1884" s="1">
        <v>42498</v>
      </c>
      <c r="F1884" s="2">
        <v>33069</v>
      </c>
    </row>
    <row r="1885" spans="1:6" x14ac:dyDescent="0.25">
      <c r="A1885">
        <v>2017</v>
      </c>
      <c r="B1885" t="s">
        <v>63</v>
      </c>
      <c r="C1885" t="s">
        <v>20</v>
      </c>
      <c r="D1885" s="1">
        <v>6031</v>
      </c>
      <c r="E1885" s="1">
        <v>33578</v>
      </c>
      <c r="F1885" s="2">
        <v>33575</v>
      </c>
    </row>
    <row r="1886" spans="1:6" x14ac:dyDescent="0.25">
      <c r="A1886">
        <v>2017</v>
      </c>
      <c r="B1886" t="s">
        <v>63</v>
      </c>
      <c r="C1886" t="s">
        <v>21</v>
      </c>
      <c r="D1886" s="1">
        <v>10912</v>
      </c>
      <c r="E1886" s="1">
        <v>46382</v>
      </c>
      <c r="F1886" s="2">
        <v>32330</v>
      </c>
    </row>
    <row r="1887" spans="1:6" x14ac:dyDescent="0.25">
      <c r="A1887">
        <v>2017</v>
      </c>
      <c r="B1887" t="s">
        <v>63</v>
      </c>
      <c r="C1887" t="s">
        <v>22</v>
      </c>
      <c r="D1887" s="1">
        <v>9250</v>
      </c>
      <c r="E1887" s="1">
        <v>45963</v>
      </c>
      <c r="F1887" s="2">
        <v>36468</v>
      </c>
    </row>
    <row r="1888" spans="1:6" x14ac:dyDescent="0.25">
      <c r="A1888">
        <v>2017</v>
      </c>
      <c r="B1888" t="s">
        <v>63</v>
      </c>
      <c r="C1888" t="s">
        <v>23</v>
      </c>
      <c r="D1888" s="1">
        <v>4028</v>
      </c>
      <c r="E1888" s="1">
        <v>17774</v>
      </c>
      <c r="F1888" s="2">
        <v>32993</v>
      </c>
    </row>
    <row r="1889" spans="1:6" x14ac:dyDescent="0.25">
      <c r="A1889">
        <v>2017</v>
      </c>
      <c r="B1889" t="s">
        <v>63</v>
      </c>
      <c r="C1889" t="s">
        <v>24</v>
      </c>
      <c r="D1889" s="1">
        <v>19506</v>
      </c>
      <c r="E1889" s="1">
        <v>91492</v>
      </c>
      <c r="F1889" s="2">
        <v>41793</v>
      </c>
    </row>
    <row r="1890" spans="1:6" x14ac:dyDescent="0.25">
      <c r="A1890">
        <v>2017</v>
      </c>
      <c r="B1890" t="s">
        <v>63</v>
      </c>
      <c r="C1890" t="s">
        <v>25</v>
      </c>
      <c r="D1890" s="1">
        <v>21677</v>
      </c>
      <c r="E1890" s="1">
        <v>118160</v>
      </c>
      <c r="F1890" s="2">
        <v>37032</v>
      </c>
    </row>
    <row r="1891" spans="1:6" x14ac:dyDescent="0.25">
      <c r="A1891">
        <v>2017</v>
      </c>
      <c r="B1891" t="s">
        <v>63</v>
      </c>
      <c r="C1891" t="s">
        <v>26</v>
      </c>
      <c r="D1891" s="1">
        <v>29930</v>
      </c>
      <c r="E1891" s="1">
        <v>137568</v>
      </c>
      <c r="F1891" s="2">
        <v>32157</v>
      </c>
    </row>
    <row r="1892" spans="1:6" x14ac:dyDescent="0.25">
      <c r="A1892">
        <v>2017</v>
      </c>
      <c r="B1892" t="s">
        <v>63</v>
      </c>
      <c r="C1892" t="s">
        <v>27</v>
      </c>
      <c r="D1892" s="1">
        <v>16226</v>
      </c>
      <c r="E1892" s="1">
        <v>90138</v>
      </c>
      <c r="F1892" s="2">
        <v>33237</v>
      </c>
    </row>
    <row r="1893" spans="1:6" x14ac:dyDescent="0.25">
      <c r="A1893">
        <v>2017</v>
      </c>
      <c r="B1893" t="s">
        <v>63</v>
      </c>
      <c r="C1893" t="s">
        <v>28</v>
      </c>
      <c r="D1893" s="1">
        <v>4726</v>
      </c>
      <c r="E1893" s="1">
        <v>21154</v>
      </c>
      <c r="F1893" s="2">
        <v>33958</v>
      </c>
    </row>
    <row r="1894" spans="1:6" x14ac:dyDescent="0.25">
      <c r="A1894">
        <v>2017</v>
      </c>
      <c r="B1894" t="s">
        <v>63</v>
      </c>
      <c r="C1894" t="s">
        <v>29</v>
      </c>
      <c r="D1894" s="1">
        <v>13734</v>
      </c>
      <c r="E1894" s="1">
        <v>76037</v>
      </c>
      <c r="F1894" s="2">
        <v>32705</v>
      </c>
    </row>
    <row r="1895" spans="1:6" x14ac:dyDescent="0.25">
      <c r="A1895">
        <v>2017</v>
      </c>
      <c r="B1895" t="s">
        <v>63</v>
      </c>
      <c r="C1895" t="s">
        <v>30</v>
      </c>
      <c r="D1895" s="1">
        <v>4094</v>
      </c>
      <c r="E1895" s="1">
        <v>17909</v>
      </c>
      <c r="F1895" s="2">
        <v>29177</v>
      </c>
    </row>
    <row r="1896" spans="1:6" x14ac:dyDescent="0.25">
      <c r="A1896">
        <v>2017</v>
      </c>
      <c r="B1896" t="s">
        <v>63</v>
      </c>
      <c r="C1896" t="s">
        <v>31</v>
      </c>
      <c r="D1896" s="1">
        <v>4671</v>
      </c>
      <c r="E1896" s="1">
        <v>25082</v>
      </c>
      <c r="F1896" s="2">
        <v>31310</v>
      </c>
    </row>
    <row r="1897" spans="1:6" x14ac:dyDescent="0.25">
      <c r="A1897">
        <v>2017</v>
      </c>
      <c r="B1897" t="s">
        <v>63</v>
      </c>
      <c r="C1897" t="s">
        <v>32</v>
      </c>
      <c r="D1897" s="1">
        <v>4959</v>
      </c>
      <c r="E1897" s="1">
        <v>33667</v>
      </c>
      <c r="F1897" s="2">
        <v>36336</v>
      </c>
    </row>
    <row r="1898" spans="1:6" x14ac:dyDescent="0.25">
      <c r="A1898">
        <v>2017</v>
      </c>
      <c r="B1898" t="s">
        <v>63</v>
      </c>
      <c r="C1898" t="s">
        <v>33</v>
      </c>
      <c r="D1898" s="1">
        <v>3871</v>
      </c>
      <c r="E1898" s="1">
        <v>20493</v>
      </c>
      <c r="F1898" s="2">
        <v>36646</v>
      </c>
    </row>
    <row r="1899" spans="1:6" x14ac:dyDescent="0.25">
      <c r="A1899">
        <v>2017</v>
      </c>
      <c r="B1899" t="s">
        <v>63</v>
      </c>
      <c r="C1899" t="s">
        <v>34</v>
      </c>
      <c r="D1899" s="1">
        <v>25881</v>
      </c>
      <c r="E1899" s="1">
        <v>136480</v>
      </c>
      <c r="F1899" s="2">
        <v>35059</v>
      </c>
    </row>
    <row r="1900" spans="1:6" x14ac:dyDescent="0.25">
      <c r="A1900">
        <v>2017</v>
      </c>
      <c r="B1900" t="s">
        <v>63</v>
      </c>
      <c r="C1900" t="s">
        <v>35</v>
      </c>
      <c r="D1900" s="1">
        <v>3961</v>
      </c>
      <c r="E1900" s="1">
        <v>20593</v>
      </c>
      <c r="F1900" s="2">
        <v>32578</v>
      </c>
    </row>
    <row r="1901" spans="1:6" x14ac:dyDescent="0.25">
      <c r="A1901">
        <v>2017</v>
      </c>
      <c r="B1901" t="s">
        <v>63</v>
      </c>
      <c r="C1901" t="s">
        <v>36</v>
      </c>
      <c r="D1901" s="1">
        <v>74536</v>
      </c>
      <c r="E1901" s="1">
        <v>369805</v>
      </c>
      <c r="F1901" s="2">
        <v>40436</v>
      </c>
    </row>
    <row r="1902" spans="1:6" x14ac:dyDescent="0.25">
      <c r="A1902">
        <v>2017</v>
      </c>
      <c r="B1902" t="s">
        <v>63</v>
      </c>
      <c r="C1902" t="s">
        <v>37</v>
      </c>
      <c r="D1902" s="1">
        <v>23024</v>
      </c>
      <c r="E1902" s="1">
        <v>107404</v>
      </c>
      <c r="F1902" s="2">
        <v>33978</v>
      </c>
    </row>
    <row r="1903" spans="1:6" x14ac:dyDescent="0.25">
      <c r="A1903">
        <v>2017</v>
      </c>
      <c r="B1903" t="s">
        <v>63</v>
      </c>
      <c r="C1903" t="s">
        <v>38</v>
      </c>
      <c r="D1903" s="1">
        <v>2040</v>
      </c>
      <c r="E1903" s="1">
        <v>12231</v>
      </c>
      <c r="F1903" s="2">
        <v>34167</v>
      </c>
    </row>
    <row r="1904" spans="1:6" x14ac:dyDescent="0.25">
      <c r="A1904">
        <v>2017</v>
      </c>
      <c r="B1904" t="s">
        <v>63</v>
      </c>
      <c r="C1904" t="s">
        <v>39</v>
      </c>
      <c r="D1904" s="1">
        <v>23601</v>
      </c>
      <c r="E1904" s="1">
        <v>155257</v>
      </c>
      <c r="F1904" s="2">
        <v>33039</v>
      </c>
    </row>
    <row r="1905" spans="1:6" x14ac:dyDescent="0.25">
      <c r="A1905">
        <v>2017</v>
      </c>
      <c r="B1905" t="s">
        <v>63</v>
      </c>
      <c r="C1905" t="s">
        <v>40</v>
      </c>
      <c r="D1905" s="1">
        <v>6751</v>
      </c>
      <c r="E1905" s="1">
        <v>35772</v>
      </c>
      <c r="F1905" s="2">
        <v>34306</v>
      </c>
    </row>
    <row r="1906" spans="1:6" x14ac:dyDescent="0.25">
      <c r="A1906">
        <v>2017</v>
      </c>
      <c r="B1906" t="s">
        <v>63</v>
      </c>
      <c r="C1906" t="s">
        <v>41</v>
      </c>
      <c r="D1906" s="1">
        <v>22753</v>
      </c>
      <c r="E1906" s="1">
        <v>77028</v>
      </c>
      <c r="F1906" s="2">
        <v>31901</v>
      </c>
    </row>
    <row r="1907" spans="1:6" x14ac:dyDescent="0.25">
      <c r="A1907">
        <v>2017</v>
      </c>
      <c r="B1907" t="s">
        <v>63</v>
      </c>
      <c r="C1907" t="s">
        <v>42</v>
      </c>
      <c r="D1907" s="1">
        <v>32259</v>
      </c>
      <c r="E1907" s="1">
        <v>197527</v>
      </c>
      <c r="F1907" s="2">
        <v>32593</v>
      </c>
    </row>
    <row r="1908" spans="1:6" x14ac:dyDescent="0.25">
      <c r="A1908">
        <v>2017</v>
      </c>
      <c r="B1908" t="s">
        <v>63</v>
      </c>
      <c r="C1908" t="s">
        <v>43</v>
      </c>
      <c r="D1908" s="1">
        <v>3395</v>
      </c>
      <c r="E1908" s="1">
        <v>17959</v>
      </c>
      <c r="F1908" s="2">
        <v>32566</v>
      </c>
    </row>
    <row r="1909" spans="1:6" x14ac:dyDescent="0.25">
      <c r="A1909">
        <v>2017</v>
      </c>
      <c r="B1909" t="s">
        <v>63</v>
      </c>
      <c r="C1909" t="s">
        <v>44</v>
      </c>
      <c r="D1909" s="1">
        <v>11490</v>
      </c>
      <c r="E1909" s="1">
        <v>51779</v>
      </c>
      <c r="F1909" s="2">
        <v>32842</v>
      </c>
    </row>
    <row r="1910" spans="1:6" x14ac:dyDescent="0.25">
      <c r="A1910">
        <v>2017</v>
      </c>
      <c r="B1910" t="s">
        <v>63</v>
      </c>
      <c r="C1910" t="s">
        <v>45</v>
      </c>
      <c r="D1910" s="1">
        <v>2171</v>
      </c>
      <c r="E1910" s="1">
        <v>11078</v>
      </c>
      <c r="F1910" s="2">
        <v>31403</v>
      </c>
    </row>
    <row r="1911" spans="1:6" x14ac:dyDescent="0.25">
      <c r="A1911">
        <v>2017</v>
      </c>
      <c r="B1911" t="s">
        <v>63</v>
      </c>
      <c r="C1911" t="s">
        <v>46</v>
      </c>
      <c r="D1911" s="1">
        <v>14618</v>
      </c>
      <c r="E1911" s="1">
        <v>76045</v>
      </c>
      <c r="F1911" s="2">
        <v>34443</v>
      </c>
    </row>
    <row r="1912" spans="1:6" x14ac:dyDescent="0.25">
      <c r="A1912">
        <v>2017</v>
      </c>
      <c r="B1912" t="s">
        <v>63</v>
      </c>
      <c r="C1912" t="s">
        <v>47</v>
      </c>
      <c r="D1912" s="1">
        <v>56060</v>
      </c>
      <c r="E1912" s="1">
        <v>328026</v>
      </c>
      <c r="F1912" s="2">
        <v>37841</v>
      </c>
    </row>
    <row r="1913" spans="1:6" x14ac:dyDescent="0.25">
      <c r="A1913">
        <v>2017</v>
      </c>
      <c r="B1913" t="s">
        <v>63</v>
      </c>
      <c r="C1913" t="s">
        <v>48</v>
      </c>
      <c r="D1913" s="1">
        <v>6084</v>
      </c>
      <c r="E1913" s="1">
        <v>35143</v>
      </c>
      <c r="F1913" s="2">
        <v>34421</v>
      </c>
    </row>
    <row r="1914" spans="1:6" x14ac:dyDescent="0.25">
      <c r="A1914">
        <v>2017</v>
      </c>
      <c r="B1914" t="s">
        <v>63</v>
      </c>
      <c r="C1914" t="s">
        <v>49</v>
      </c>
      <c r="D1914" s="1">
        <v>1958</v>
      </c>
      <c r="E1914" s="1">
        <v>8658</v>
      </c>
      <c r="F1914" s="2">
        <v>34757</v>
      </c>
    </row>
    <row r="1915" spans="1:6" x14ac:dyDescent="0.25">
      <c r="A1915">
        <v>2017</v>
      </c>
      <c r="B1915" t="s">
        <v>63</v>
      </c>
      <c r="C1915" t="s">
        <v>50</v>
      </c>
      <c r="D1915" s="1">
        <v>32154</v>
      </c>
      <c r="E1915" s="1">
        <v>141985</v>
      </c>
      <c r="F1915" s="2">
        <v>42290</v>
      </c>
    </row>
    <row r="1916" spans="1:6" x14ac:dyDescent="0.25">
      <c r="A1916">
        <v>2017</v>
      </c>
      <c r="B1916" t="s">
        <v>63</v>
      </c>
      <c r="C1916" t="s">
        <v>51</v>
      </c>
      <c r="D1916" s="1">
        <v>19701</v>
      </c>
      <c r="E1916" s="1">
        <v>97492</v>
      </c>
      <c r="F1916" s="2">
        <v>38822</v>
      </c>
    </row>
    <row r="1917" spans="1:6" x14ac:dyDescent="0.25">
      <c r="A1917">
        <v>2017</v>
      </c>
      <c r="B1917" t="s">
        <v>63</v>
      </c>
      <c r="C1917" t="s">
        <v>52</v>
      </c>
      <c r="D1917" s="1">
        <v>5237</v>
      </c>
      <c r="E1917" s="1">
        <v>19979</v>
      </c>
      <c r="F1917" s="2">
        <v>29927</v>
      </c>
    </row>
    <row r="1918" spans="1:6" x14ac:dyDescent="0.25">
      <c r="A1918">
        <v>2017</v>
      </c>
      <c r="B1918" t="s">
        <v>63</v>
      </c>
      <c r="C1918" t="s">
        <v>53</v>
      </c>
      <c r="D1918" s="1">
        <v>14001</v>
      </c>
      <c r="E1918" s="1">
        <v>84153</v>
      </c>
      <c r="F1918" s="2">
        <v>29242</v>
      </c>
    </row>
    <row r="1919" spans="1:6" x14ac:dyDescent="0.25">
      <c r="A1919">
        <v>2017</v>
      </c>
      <c r="B1919" t="s">
        <v>63</v>
      </c>
      <c r="C1919" t="s">
        <v>54</v>
      </c>
      <c r="D1919" s="1">
        <v>1656</v>
      </c>
      <c r="E1919" s="1">
        <v>7231</v>
      </c>
      <c r="F1919" s="2">
        <v>35035</v>
      </c>
    </row>
  </sheetData>
  <autoFilter ref="A1:F1919" xr:uid="{F7E52F2C-F2D3-4F44-815D-AF8D50250408}"/>
  <customSheetViews>
    <customSheetView guid="{A1F01C08-243B-48FC-94A8-F102AEB1706D}">
      <selection activeCell="F150" sqref="F150"/>
      <pageMargins left="0" right="0" top="0" bottom="0" header="0" footer="0"/>
      <pageSetup orientation="portrait" r:id="rId1"/>
    </customSheetView>
    <customSheetView guid="{948164EF-B902-4A6C-8E3C-A935061C5153}" state="hidden">
      <selection activeCell="F150" sqref="F150"/>
      <pageMargins left="0" right="0" top="0" bottom="0" header="0" footer="0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5BCB-4E18-4008-A8A2-5A093C88B4B2}">
  <sheetPr published="0"/>
  <dimension ref="A1:S50"/>
  <sheetViews>
    <sheetView workbookViewId="0"/>
  </sheetViews>
  <sheetFormatPr defaultRowHeight="15" x14ac:dyDescent="0.25"/>
  <cols>
    <col min="1" max="1" width="21.7109375" bestFit="1" customWidth="1"/>
    <col min="2" max="2" width="25" bestFit="1" customWidth="1"/>
    <col min="4" max="4" width="21.7109375" bestFit="1" customWidth="1"/>
    <col min="5" max="5" width="16.7109375" bestFit="1" customWidth="1"/>
    <col min="7" max="7" width="21.7109375" bestFit="1" customWidth="1"/>
    <col min="8" max="8" width="14" customWidth="1"/>
    <col min="11" max="11" width="13.28515625" customWidth="1"/>
    <col min="12" max="12" width="10.7109375" bestFit="1" customWidth="1"/>
    <col min="14" max="14" width="15.28515625" bestFit="1" customWidth="1"/>
    <col min="15" max="15" width="13.85546875" customWidth="1"/>
    <col min="16" max="16" width="10.7109375" bestFit="1" customWidth="1"/>
    <col min="17" max="17" width="25" bestFit="1" customWidth="1"/>
    <col min="18" max="18" width="14.85546875" bestFit="1" customWidth="1"/>
    <col min="19" max="19" width="25" bestFit="1" customWidth="1"/>
  </cols>
  <sheetData>
    <row r="1" spans="1:19" x14ac:dyDescent="0.25">
      <c r="A1" s="7" t="s">
        <v>64</v>
      </c>
      <c r="B1" s="7"/>
      <c r="D1" s="7" t="s">
        <v>65</v>
      </c>
      <c r="E1" s="7"/>
      <c r="G1" s="7" t="s">
        <v>66</v>
      </c>
      <c r="H1" s="7"/>
      <c r="J1" s="7" t="s">
        <v>67</v>
      </c>
      <c r="K1" s="7"/>
      <c r="L1" s="7"/>
      <c r="N1" s="7" t="s">
        <v>68</v>
      </c>
      <c r="O1" s="7"/>
      <c r="P1" s="7"/>
      <c r="Q1" s="7"/>
      <c r="R1" s="7"/>
      <c r="S1" s="7"/>
    </row>
    <row r="2" spans="1:19" x14ac:dyDescent="0.25">
      <c r="A2" s="6" t="s">
        <v>1</v>
      </c>
      <c r="B2" s="6" t="s">
        <v>69</v>
      </c>
      <c r="D2" s="9" t="s">
        <v>1</v>
      </c>
      <c r="E2" s="9" t="s">
        <v>5</v>
      </c>
      <c r="G2" s="9" t="s">
        <v>1</v>
      </c>
      <c r="H2" s="9" t="s">
        <v>4</v>
      </c>
      <c r="J2" s="9" t="s">
        <v>0</v>
      </c>
      <c r="K2" s="9" t="s">
        <v>70</v>
      </c>
      <c r="L2" s="9" t="s">
        <v>4</v>
      </c>
      <c r="N2" s="9" t="s">
        <v>2</v>
      </c>
      <c r="O2" s="6" t="s">
        <v>4</v>
      </c>
      <c r="P2" s="6" t="s">
        <v>71</v>
      </c>
      <c r="Q2" s="9" t="s">
        <v>72</v>
      </c>
      <c r="R2" s="9" t="s">
        <v>73</v>
      </c>
      <c r="S2" s="9" t="str">
        <f>B18</f>
        <v>Employees per 1000 Capita</v>
      </c>
    </row>
    <row r="3" spans="1:19" x14ac:dyDescent="0.25">
      <c r="A3" t="str" cm="1">
        <f t="array" ref="A3:A12">_xlfn._xlws.SORT(_xlfn.UNIQUE('Raw Data'!B2:B1919))</f>
        <v>Business Services</v>
      </c>
      <c r="B3" t="str">
        <f>Dashboard!E5</f>
        <v>Construction</v>
      </c>
      <c r="D3" t="str" cm="1">
        <f t="array" ref="D3:E12">_xlfn.CHOOSECOLS(_xlfn._xlws.SORT(_xlfn.ANCHORARRAY(HSTACK!A2),2),1,2)</f>
        <v>Leisure &amp; Hospitality</v>
      </c>
      <c r="E3" s="8">
        <v>20737.416666666668</v>
      </c>
      <c r="G3" t="str" cm="1">
        <f t="array" ref="G3:H12">_xlfn.CHOOSECOLS(_xlfn._xlws.SORT(_xlfn.ANCHORARRAY(HSTACK!A2),2),1,3)</f>
        <v>Leisure &amp; Hospitality</v>
      </c>
      <c r="H3" s="1">
        <v>15665534</v>
      </c>
      <c r="J3" cm="1">
        <f t="array" ref="J3:J6">_xlfn._xlws.SORT(_xlfn.UNIQUE('Raw Data'!A2:A1919))</f>
        <v>2017</v>
      </c>
      <c r="K3" s="1" cm="1">
        <f t="array" ref="K3:K6">AVERAGEIFS('Raw Data'!F2:F1919,'Raw Data'!A2:A1919,_xlfn.ANCHORARRAY(J3),'Raw Data'!B2:B1919,B3)</f>
        <v>57353.829787234041</v>
      </c>
      <c r="L3" s="1" cm="1">
        <f t="array" ref="L3:L6">SUMIFS('Raw Data'!E2:E1919,'Raw Data'!A2:A1919,_xlfn.ANCHORARRAY(J3),'Raw Data'!B2:B1919,B3)</f>
        <v>6834462</v>
      </c>
      <c r="N3" t="str" cm="1">
        <f t="array" ref="N3:N50">_xlfn.UNIQUE('Raw Data'!C2:C1919)</f>
        <v>Alabama</v>
      </c>
      <c r="O3" s="1" cm="1">
        <f t="array" ref="O3:O50">SUMIFS('Raw Data'!E2:E1919,'Raw Data'!A2:A1919,B15,'Raw Data'!B2:B1919,B3,'Raw Data'!C2:C1919,_xlfn.ANCHORARRAY(N3))</f>
        <v>85262</v>
      </c>
      <c r="P3" vm="1">
        <v>4887871</v>
      </c>
      <c r="Q3" s="10">
        <f>O3/P3*1000</f>
        <v>17.443586379427771</v>
      </c>
      <c r="R3" s="2" cm="1">
        <f t="array" ref="R3:R50">IFERROR(AVERAGEIFS('Raw Data'!F2:F1919,'Raw Data'!A2:A1919,B15,'Raw Data'!B2:B1919,B3,'Raw Data'!C2:C1919,_xlfn.ANCHORARRAY(N3)),0)</f>
        <v>52230</v>
      </c>
      <c r="S3" s="11">
        <f>IF($S$2=$R$2,-R3,Q3)</f>
        <v>17.443586379427771</v>
      </c>
    </row>
    <row r="4" spans="1:19" x14ac:dyDescent="0.25">
      <c r="A4" t="str">
        <v>Construction</v>
      </c>
      <c r="D4" t="str">
        <v>Other Services</v>
      </c>
      <c r="E4" s="8">
        <v>34629.270833333336</v>
      </c>
      <c r="G4" t="str">
        <v>Other Services</v>
      </c>
      <c r="H4" s="1">
        <v>4326750</v>
      </c>
      <c r="J4">
        <v>2018</v>
      </c>
      <c r="K4" s="1">
        <v>59438.8125</v>
      </c>
      <c r="L4" s="1">
        <v>7158459</v>
      </c>
      <c r="N4" t="str">
        <v>Arizona</v>
      </c>
      <c r="O4" s="1">
        <v>144747</v>
      </c>
      <c r="P4" vm="2">
        <v>7171646</v>
      </c>
      <c r="Q4" s="10">
        <f t="shared" ref="Q4:Q50" si="0">O4/P4*1000</f>
        <v>20.183232691630344</v>
      </c>
      <c r="R4" s="2">
        <v>53440</v>
      </c>
      <c r="S4" s="11">
        <f t="shared" ref="S4:S50" si="1">IF($S$2=$R$2,-R4,Q4)</f>
        <v>20.183232691630344</v>
      </c>
    </row>
    <row r="5" spans="1:19" x14ac:dyDescent="0.25">
      <c r="A5" t="str">
        <v>Education &amp; Health</v>
      </c>
      <c r="D5" t="str">
        <v>Trade &amp; Transportation</v>
      </c>
      <c r="E5" s="8">
        <v>43391.395833333336</v>
      </c>
      <c r="G5" t="str">
        <v>Trade &amp; Transportation</v>
      </c>
      <c r="H5" s="1">
        <v>27033069</v>
      </c>
      <c r="J5">
        <v>2019</v>
      </c>
      <c r="K5" s="1">
        <v>61382.208333333336</v>
      </c>
      <c r="L5" s="1">
        <v>7383280</v>
      </c>
      <c r="N5" t="str">
        <v>Arkansas</v>
      </c>
      <c r="O5" s="1">
        <v>51130</v>
      </c>
      <c r="P5" vm="3">
        <v>3013825</v>
      </c>
      <c r="Q5" s="10">
        <f t="shared" si="0"/>
        <v>16.965152256683783</v>
      </c>
      <c r="R5" s="2">
        <v>47283</v>
      </c>
      <c r="S5" s="11">
        <f t="shared" si="1"/>
        <v>16.965152256683783</v>
      </c>
    </row>
    <row r="6" spans="1:19" x14ac:dyDescent="0.25">
      <c r="A6" t="str">
        <v>Finance</v>
      </c>
      <c r="D6" t="str">
        <v>Education &amp; Health</v>
      </c>
      <c r="E6" s="8">
        <v>47654.729166666664</v>
      </c>
      <c r="G6" t="str">
        <v>Education &amp; Health</v>
      </c>
      <c r="H6" s="1">
        <v>21899196</v>
      </c>
      <c r="J6">
        <v>2020</v>
      </c>
      <c r="K6" s="1">
        <v>63896.895833333336</v>
      </c>
      <c r="L6" s="1">
        <v>7136444</v>
      </c>
      <c r="N6" t="str">
        <v>California</v>
      </c>
      <c r="O6" s="1">
        <v>805942</v>
      </c>
      <c r="P6" vm="4">
        <v>39557045</v>
      </c>
      <c r="Q6" s="10">
        <f t="shared" si="0"/>
        <v>20.374171023138864</v>
      </c>
      <c r="R6" s="2">
        <v>67561</v>
      </c>
      <c r="S6" s="11">
        <f t="shared" si="1"/>
        <v>20.374171023138864</v>
      </c>
    </row>
    <row r="7" spans="1:19" x14ac:dyDescent="0.25">
      <c r="A7" t="str">
        <v>Information</v>
      </c>
      <c r="D7" t="str">
        <v>Natural Resources</v>
      </c>
      <c r="E7" s="8">
        <v>51626.702127659577</v>
      </c>
      <c r="G7" t="str">
        <v>Natural Resources</v>
      </c>
      <c r="H7" s="1">
        <v>1864222</v>
      </c>
      <c r="N7" t="str">
        <v>Colorado</v>
      </c>
      <c r="O7" s="1">
        <v>163473</v>
      </c>
      <c r="P7" vm="5">
        <v>5695564</v>
      </c>
      <c r="Q7" s="10">
        <f t="shared" si="0"/>
        <v>28.70181074253577</v>
      </c>
      <c r="R7" s="2">
        <v>59444</v>
      </c>
      <c r="S7" s="11">
        <f t="shared" si="1"/>
        <v>28.70181074253577</v>
      </c>
    </row>
    <row r="8" spans="1:19" x14ac:dyDescent="0.25">
      <c r="A8" t="str">
        <v>Leisure &amp; Hospitality</v>
      </c>
      <c r="D8" t="str">
        <v>Construction</v>
      </c>
      <c r="E8" s="8">
        <v>57353.829787234041</v>
      </c>
      <c r="G8" t="str">
        <v>Construction</v>
      </c>
      <c r="H8" s="1">
        <v>6834462</v>
      </c>
      <c r="N8" t="str">
        <v>Connecticut</v>
      </c>
      <c r="O8" s="1">
        <v>58327</v>
      </c>
      <c r="P8" vm="6">
        <v>3572665</v>
      </c>
      <c r="Q8" s="10">
        <f t="shared" si="0"/>
        <v>16.325907970660555</v>
      </c>
      <c r="R8" s="2">
        <v>68641</v>
      </c>
      <c r="S8" s="11">
        <f t="shared" si="1"/>
        <v>16.325907970660555</v>
      </c>
    </row>
    <row r="9" spans="1:19" x14ac:dyDescent="0.25">
      <c r="A9" t="str">
        <v>Manufacturing</v>
      </c>
      <c r="D9" t="str">
        <v>Manufacturing</v>
      </c>
      <c r="E9" s="8">
        <v>62625.291666666664</v>
      </c>
      <c r="G9" t="str">
        <v>Manufacturing</v>
      </c>
      <c r="H9" s="1">
        <v>12378010</v>
      </c>
      <c r="N9" t="str">
        <v>Delaware</v>
      </c>
      <c r="O9" s="1">
        <v>21591</v>
      </c>
      <c r="P9" vm="7">
        <v>967171</v>
      </c>
      <c r="Q9" s="10">
        <f t="shared" si="0"/>
        <v>22.323870339371219</v>
      </c>
      <c r="R9" s="2">
        <v>59040</v>
      </c>
      <c r="S9" s="11">
        <f t="shared" si="1"/>
        <v>22.323870339371219</v>
      </c>
    </row>
    <row r="10" spans="1:19" x14ac:dyDescent="0.25">
      <c r="A10" t="str">
        <v>Natural Resources</v>
      </c>
      <c r="D10" t="str">
        <v>Business Services</v>
      </c>
      <c r="E10" s="8">
        <v>64714.4375</v>
      </c>
      <c r="G10" t="str">
        <v>Business Services</v>
      </c>
      <c r="H10" s="1">
        <v>20063464</v>
      </c>
      <c r="N10" t="str">
        <v>Florida</v>
      </c>
      <c r="O10" s="1">
        <v>503704</v>
      </c>
      <c r="P10" vm="8">
        <v>21670000</v>
      </c>
      <c r="Q10" s="10">
        <f t="shared" si="0"/>
        <v>23.244300876788188</v>
      </c>
      <c r="R10" s="2">
        <v>49256</v>
      </c>
      <c r="S10" s="11">
        <f t="shared" si="1"/>
        <v>23.244300876788188</v>
      </c>
    </row>
    <row r="11" spans="1:19" x14ac:dyDescent="0.25">
      <c r="A11" t="str">
        <v>Other Services</v>
      </c>
      <c r="D11" t="str">
        <v>Information</v>
      </c>
      <c r="E11" s="8">
        <v>75580.708333333328</v>
      </c>
      <c r="G11" t="str">
        <v>Information</v>
      </c>
      <c r="H11" s="1">
        <v>2760656</v>
      </c>
      <c r="N11" t="str">
        <v>Georgia</v>
      </c>
      <c r="O11" s="1">
        <v>182259</v>
      </c>
      <c r="P11" vm="9">
        <v>10519475</v>
      </c>
      <c r="Q11" s="10">
        <f t="shared" si="0"/>
        <v>17.325864646287005</v>
      </c>
      <c r="R11" s="2">
        <v>58213</v>
      </c>
      <c r="S11" s="11">
        <f t="shared" si="1"/>
        <v>17.325864646287005</v>
      </c>
    </row>
    <row r="12" spans="1:19" x14ac:dyDescent="0.25">
      <c r="A12" t="str">
        <v>Trade &amp; Transportation</v>
      </c>
      <c r="D12" t="str">
        <v>Finance</v>
      </c>
      <c r="E12" s="8">
        <v>77330.083333333328</v>
      </c>
      <c r="G12" t="str">
        <v>Finance</v>
      </c>
      <c r="H12" s="1">
        <v>8021586</v>
      </c>
      <c r="N12" t="str">
        <v>Idaho</v>
      </c>
      <c r="O12" s="1">
        <v>42668</v>
      </c>
      <c r="P12" vm="10">
        <v>1754208</v>
      </c>
      <c r="Q12" s="10">
        <f t="shared" si="0"/>
        <v>24.323227348182201</v>
      </c>
      <c r="R12" s="2">
        <v>42865</v>
      </c>
      <c r="S12" s="11">
        <f t="shared" si="1"/>
        <v>24.323227348182201</v>
      </c>
    </row>
    <row r="13" spans="1:19" x14ac:dyDescent="0.25">
      <c r="N13" t="str">
        <v>Illinois</v>
      </c>
      <c r="O13" s="1">
        <v>220019</v>
      </c>
      <c r="P13" vm="11">
        <v>12741080</v>
      </c>
      <c r="Q13" s="10">
        <f t="shared" si="0"/>
        <v>17.268473316233788</v>
      </c>
      <c r="R13" s="2">
        <v>70893</v>
      </c>
      <c r="S13" s="11">
        <f t="shared" si="1"/>
        <v>17.268473316233788</v>
      </c>
    </row>
    <row r="14" spans="1:19" x14ac:dyDescent="0.25">
      <c r="A14" s="7" t="s">
        <v>74</v>
      </c>
      <c r="B14" s="7"/>
      <c r="D14" s="9" t="s">
        <v>81</v>
      </c>
      <c r="G14" s="7" t="s">
        <v>75</v>
      </c>
      <c r="H14" s="7"/>
      <c r="N14" t="str">
        <v>Indiana</v>
      </c>
      <c r="O14" s="1">
        <v>138040</v>
      </c>
      <c r="P14" vm="12">
        <v>6691878</v>
      </c>
      <c r="Q14" s="10">
        <f t="shared" si="0"/>
        <v>20.62799112595896</v>
      </c>
      <c r="R14" s="2">
        <v>57099</v>
      </c>
      <c r="S14" s="11">
        <f t="shared" si="1"/>
        <v>20.62799112595896</v>
      </c>
    </row>
    <row r="15" spans="1:19" x14ac:dyDescent="0.25">
      <c r="A15" s="4" t="s">
        <v>0</v>
      </c>
      <c r="B15" s="5">
        <f>Dashboard!C5</f>
        <v>2017</v>
      </c>
      <c r="D15" t="str" cm="1">
        <f t="array" ref="D15:D24">_xlfn.CHOOSECOLS(_xlfn._xlws.SORT(_xlfn.ANCHORARRAY(D3),2,-1),1)</f>
        <v>Finance</v>
      </c>
      <c r="G15" s="9" t="s">
        <v>1</v>
      </c>
      <c r="H15" s="9" t="s">
        <v>4</v>
      </c>
      <c r="N15" t="str">
        <v>Iowa</v>
      </c>
      <c r="O15" s="1">
        <v>76086</v>
      </c>
      <c r="P15" vm="13">
        <v>3156145</v>
      </c>
      <c r="Q15" s="10">
        <f t="shared" si="0"/>
        <v>24.107257429554092</v>
      </c>
      <c r="R15" s="2">
        <v>55415</v>
      </c>
      <c r="S15" s="11">
        <f t="shared" si="1"/>
        <v>24.107257429554092</v>
      </c>
    </row>
    <row r="16" spans="1:19" x14ac:dyDescent="0.25">
      <c r="D16" t="str">
        <v>Information</v>
      </c>
      <c r="G16" t="str">
        <f>B3</f>
        <v>Construction</v>
      </c>
      <c r="H16" s="1">
        <f>_xlfn.XLOOKUP(B3,G3:G12,H3:H12)</f>
        <v>6834462</v>
      </c>
      <c r="N16" t="str">
        <v>Kansas</v>
      </c>
      <c r="O16" s="1">
        <v>60238</v>
      </c>
      <c r="P16" vm="14">
        <v>2911505</v>
      </c>
      <c r="Q16" s="10">
        <f t="shared" si="0"/>
        <v>20.689643328793871</v>
      </c>
      <c r="R16" s="2">
        <v>52807</v>
      </c>
      <c r="S16" s="11">
        <f t="shared" si="1"/>
        <v>20.689643328793871</v>
      </c>
    </row>
    <row r="17" spans="1:19" x14ac:dyDescent="0.25">
      <c r="A17" s="7" t="s">
        <v>76</v>
      </c>
      <c r="B17" s="7"/>
      <c r="D17" t="str">
        <v>Business Services</v>
      </c>
      <c r="G17" t="s">
        <v>77</v>
      </c>
      <c r="H17" s="1">
        <f>SUM(H3:H12)-H16</f>
        <v>114012487</v>
      </c>
      <c r="N17" t="str">
        <v>Kentucky</v>
      </c>
      <c r="O17" s="1">
        <v>77332</v>
      </c>
      <c r="P17" vm="15">
        <v>4468402</v>
      </c>
      <c r="Q17" s="10">
        <f t="shared" si="0"/>
        <v>17.306410658664998</v>
      </c>
      <c r="R17" s="2">
        <v>53194</v>
      </c>
      <c r="S17" s="11">
        <f t="shared" si="1"/>
        <v>17.306410658664998</v>
      </c>
    </row>
    <row r="18" spans="1:19" x14ac:dyDescent="0.25">
      <c r="A18" s="4" t="s">
        <v>78</v>
      </c>
      <c r="B18" t="str">
        <f>Dashboard!I8</f>
        <v>Employees per 1000 Capita</v>
      </c>
      <c r="D18" t="str">
        <v>Manufacturing</v>
      </c>
      <c r="N18" t="str">
        <v>Louisiana</v>
      </c>
      <c r="O18" s="1">
        <v>147021</v>
      </c>
      <c r="P18" vm="16">
        <v>4659978</v>
      </c>
      <c r="Q18" s="10">
        <f t="shared" si="0"/>
        <v>31.549719762625486</v>
      </c>
      <c r="R18" s="2">
        <v>61781</v>
      </c>
      <c r="S18" s="11">
        <f t="shared" si="1"/>
        <v>31.549719762625486</v>
      </c>
    </row>
    <row r="19" spans="1:19" x14ac:dyDescent="0.25">
      <c r="D19" t="str">
        <v>Construction</v>
      </c>
      <c r="G19" s="4" t="s">
        <v>79</v>
      </c>
      <c r="H19" s="12">
        <f>H16/H17</f>
        <v>5.9944854987682185E-2</v>
      </c>
      <c r="N19" t="str">
        <v>Maine</v>
      </c>
      <c r="O19" s="1">
        <v>28253</v>
      </c>
      <c r="P19" vm="17">
        <v>1338404</v>
      </c>
      <c r="Q19" s="10">
        <f t="shared" si="0"/>
        <v>21.10947068299258</v>
      </c>
      <c r="R19" s="2">
        <v>47930</v>
      </c>
      <c r="S19" s="11">
        <f t="shared" si="1"/>
        <v>21.10947068299258</v>
      </c>
    </row>
    <row r="20" spans="1:19" x14ac:dyDescent="0.25">
      <c r="D20" t="str">
        <v>Natural Resources</v>
      </c>
      <c r="N20" t="str">
        <v>Maryland</v>
      </c>
      <c r="O20" s="1">
        <v>162140</v>
      </c>
      <c r="P20" vm="18">
        <v>6042718</v>
      </c>
      <c r="Q20" s="10">
        <f t="shared" si="0"/>
        <v>26.832296327579744</v>
      </c>
      <c r="R20" s="2">
        <v>65027</v>
      </c>
      <c r="S20" s="11">
        <f t="shared" si="1"/>
        <v>26.832296327579744</v>
      </c>
    </row>
    <row r="21" spans="1:19" x14ac:dyDescent="0.25">
      <c r="D21" t="str">
        <v>Education &amp; Health</v>
      </c>
      <c r="N21" t="str">
        <v>Massachusetts</v>
      </c>
      <c r="O21" s="1">
        <v>152131</v>
      </c>
      <c r="P21" vm="19">
        <v>6902149</v>
      </c>
      <c r="Q21" s="10">
        <f t="shared" si="0"/>
        <v>22.041106327898746</v>
      </c>
      <c r="R21" s="2">
        <v>75405</v>
      </c>
      <c r="S21" s="11">
        <f t="shared" si="1"/>
        <v>22.041106327898746</v>
      </c>
    </row>
    <row r="22" spans="1:19" x14ac:dyDescent="0.25">
      <c r="D22" t="str">
        <v>Trade &amp; Transportation</v>
      </c>
      <c r="N22" t="str">
        <v>Michigan</v>
      </c>
      <c r="O22" s="1">
        <v>161903</v>
      </c>
      <c r="P22" vm="20">
        <v>9995915</v>
      </c>
      <c r="Q22" s="10">
        <f t="shared" si="0"/>
        <v>16.196916440365889</v>
      </c>
      <c r="R22" s="2">
        <v>61511</v>
      </c>
      <c r="S22" s="11">
        <f t="shared" si="1"/>
        <v>16.196916440365889</v>
      </c>
    </row>
    <row r="23" spans="1:19" x14ac:dyDescent="0.25">
      <c r="D23" t="str">
        <v>Other Services</v>
      </c>
      <c r="N23" t="str">
        <v>Minnesota</v>
      </c>
      <c r="O23" s="1">
        <v>119642</v>
      </c>
      <c r="P23" vm="21">
        <v>5611179</v>
      </c>
      <c r="Q23" s="10">
        <f t="shared" si="0"/>
        <v>21.32207865762258</v>
      </c>
      <c r="R23" s="2">
        <v>65464</v>
      </c>
      <c r="S23" s="11">
        <f t="shared" si="1"/>
        <v>21.32207865762258</v>
      </c>
    </row>
    <row r="24" spans="1:19" x14ac:dyDescent="0.25">
      <c r="D24" t="str">
        <v>Leisure &amp; Hospitality</v>
      </c>
      <c r="N24" t="str">
        <v>Mississippi</v>
      </c>
      <c r="O24" s="1">
        <v>43467</v>
      </c>
      <c r="P24" vm="22">
        <v>2963914</v>
      </c>
      <c r="Q24" s="10">
        <f t="shared" si="0"/>
        <v>14.665405271542966</v>
      </c>
      <c r="R24" s="2">
        <v>48782</v>
      </c>
      <c r="S24" s="11">
        <f t="shared" si="1"/>
        <v>14.665405271542966</v>
      </c>
    </row>
    <row r="25" spans="1:19" x14ac:dyDescent="0.25">
      <c r="N25" t="str">
        <v>Missouri</v>
      </c>
      <c r="O25" s="1">
        <v>123034</v>
      </c>
      <c r="P25" vm="23">
        <v>6126452</v>
      </c>
      <c r="Q25" s="10">
        <f t="shared" si="0"/>
        <v>20.082422909703691</v>
      </c>
      <c r="R25" s="2">
        <v>57823</v>
      </c>
      <c r="S25" s="11">
        <f t="shared" si="1"/>
        <v>20.082422909703691</v>
      </c>
    </row>
    <row r="26" spans="1:19" x14ac:dyDescent="0.25">
      <c r="N26" t="str">
        <v>Montana</v>
      </c>
      <c r="O26" s="1">
        <v>27712</v>
      </c>
      <c r="P26" vm="24">
        <v>1062305</v>
      </c>
      <c r="Q26" s="10">
        <f t="shared" si="0"/>
        <v>26.086670024145608</v>
      </c>
      <c r="R26" s="2">
        <v>50369</v>
      </c>
      <c r="S26" s="11">
        <f t="shared" si="1"/>
        <v>26.086670024145608</v>
      </c>
    </row>
    <row r="27" spans="1:19" x14ac:dyDescent="0.25">
      <c r="N27" t="str">
        <v>Nebraska</v>
      </c>
      <c r="O27" s="1">
        <v>51174</v>
      </c>
      <c r="P27" vm="25">
        <v>1929268</v>
      </c>
      <c r="Q27" s="10">
        <f t="shared" si="0"/>
        <v>26.525086198496012</v>
      </c>
      <c r="R27" s="2">
        <v>49634</v>
      </c>
      <c r="S27" s="11">
        <f t="shared" si="1"/>
        <v>26.525086198496012</v>
      </c>
    </row>
    <row r="28" spans="1:19" x14ac:dyDescent="0.25">
      <c r="N28" t="str">
        <v>Nevada</v>
      </c>
      <c r="O28" s="1">
        <v>82998</v>
      </c>
      <c r="P28" vm="26">
        <v>3034392</v>
      </c>
      <c r="Q28" s="10">
        <f t="shared" si="0"/>
        <v>27.352431722730614</v>
      </c>
      <c r="R28" s="2">
        <v>58071</v>
      </c>
      <c r="S28" s="11">
        <f t="shared" si="1"/>
        <v>27.352431722730614</v>
      </c>
    </row>
    <row r="29" spans="1:19" x14ac:dyDescent="0.25">
      <c r="N29" t="str">
        <v>New Hampshire</v>
      </c>
      <c r="O29" s="1">
        <v>26466</v>
      </c>
      <c r="P29" vm="27">
        <v>1356458</v>
      </c>
      <c r="Q29" s="10">
        <f t="shared" si="0"/>
        <v>19.511109079676629</v>
      </c>
      <c r="R29" s="2">
        <v>61497</v>
      </c>
      <c r="S29" s="11">
        <f t="shared" si="1"/>
        <v>19.511109079676629</v>
      </c>
    </row>
    <row r="30" spans="1:19" x14ac:dyDescent="0.25">
      <c r="N30" t="str">
        <v>New Jersey</v>
      </c>
      <c r="O30" s="1">
        <v>154907</v>
      </c>
      <c r="P30" vm="28">
        <v>8908520</v>
      </c>
      <c r="Q30" s="10">
        <f t="shared" si="0"/>
        <v>17.388634700264465</v>
      </c>
      <c r="R30" s="2">
        <v>71145</v>
      </c>
      <c r="S30" s="11">
        <f t="shared" si="1"/>
        <v>17.388634700264465</v>
      </c>
    </row>
    <row r="31" spans="1:19" x14ac:dyDescent="0.25">
      <c r="N31" t="str">
        <v>New Mexico</v>
      </c>
      <c r="O31" s="1">
        <v>45511</v>
      </c>
      <c r="P31" vm="29">
        <v>2095428</v>
      </c>
      <c r="Q31" s="10">
        <f t="shared" si="0"/>
        <v>21.719190542457195</v>
      </c>
      <c r="R31" s="2">
        <v>46369</v>
      </c>
      <c r="S31" s="11">
        <f t="shared" si="1"/>
        <v>21.719190542457195</v>
      </c>
    </row>
    <row r="32" spans="1:19" x14ac:dyDescent="0.25">
      <c r="N32" t="str">
        <v>New York</v>
      </c>
      <c r="O32" s="1">
        <v>386615</v>
      </c>
      <c r="P32" vm="30">
        <v>19542209</v>
      </c>
      <c r="Q32" s="10">
        <f t="shared" si="0"/>
        <v>19.783587413275541</v>
      </c>
      <c r="R32" s="2">
        <v>71408</v>
      </c>
      <c r="S32" s="11">
        <f t="shared" si="1"/>
        <v>19.783587413275541</v>
      </c>
    </row>
    <row r="33" spans="14:19" x14ac:dyDescent="0.25">
      <c r="N33" t="str">
        <v>North Carolina</v>
      </c>
      <c r="O33" s="1">
        <v>208662</v>
      </c>
      <c r="P33" vm="31">
        <v>10383620</v>
      </c>
      <c r="Q33" s="10">
        <f t="shared" si="0"/>
        <v>20.0953039498749</v>
      </c>
      <c r="R33" s="2">
        <v>52372</v>
      </c>
      <c r="S33" s="11">
        <f t="shared" si="1"/>
        <v>20.0953039498749</v>
      </c>
    </row>
    <row r="34" spans="14:19" x14ac:dyDescent="0.25">
      <c r="N34" t="str">
        <v>North Dakota</v>
      </c>
      <c r="O34" s="1">
        <v>26732</v>
      </c>
      <c r="P34" vm="32">
        <v>760077</v>
      </c>
      <c r="Q34" s="10">
        <f t="shared" si="0"/>
        <v>35.170120921959224</v>
      </c>
      <c r="R34" s="2">
        <v>63029</v>
      </c>
      <c r="S34" s="11">
        <f t="shared" si="1"/>
        <v>35.170120921959224</v>
      </c>
    </row>
    <row r="35" spans="14:19" x14ac:dyDescent="0.25">
      <c r="N35" t="str">
        <v>Ohio</v>
      </c>
      <c r="O35" s="1">
        <v>217025</v>
      </c>
      <c r="P35" vm="33">
        <v>11689442</v>
      </c>
      <c r="Q35" s="10">
        <f t="shared" si="0"/>
        <v>18.565899039492219</v>
      </c>
      <c r="R35" s="2">
        <v>60831</v>
      </c>
      <c r="S35" s="11">
        <f t="shared" si="1"/>
        <v>18.565899039492219</v>
      </c>
    </row>
    <row r="36" spans="14:19" x14ac:dyDescent="0.25">
      <c r="N36" t="str">
        <v>Oklahoma</v>
      </c>
      <c r="O36" s="1">
        <v>77247</v>
      </c>
      <c r="P36" vm="34">
        <v>3943079</v>
      </c>
      <c r="Q36" s="10">
        <f t="shared" si="0"/>
        <v>19.590528112675401</v>
      </c>
      <c r="R36" s="2">
        <v>50585</v>
      </c>
      <c r="S36" s="11">
        <f t="shared" si="1"/>
        <v>19.590528112675401</v>
      </c>
    </row>
    <row r="37" spans="14:19" x14ac:dyDescent="0.25">
      <c r="N37" t="str">
        <v>Oregon</v>
      </c>
      <c r="O37" s="1">
        <v>96991</v>
      </c>
      <c r="P37" vm="35">
        <v>4190713</v>
      </c>
      <c r="Q37" s="10">
        <f t="shared" si="0"/>
        <v>23.144271631104303</v>
      </c>
      <c r="R37" s="2">
        <v>57987</v>
      </c>
      <c r="S37" s="11">
        <f t="shared" si="1"/>
        <v>23.144271631104303</v>
      </c>
    </row>
    <row r="38" spans="14:19" x14ac:dyDescent="0.25">
      <c r="N38" t="str">
        <v>Pennsylvania</v>
      </c>
      <c r="O38" s="1">
        <v>248932</v>
      </c>
      <c r="P38" vm="36">
        <v>12807060</v>
      </c>
      <c r="Q38" s="10">
        <f t="shared" si="0"/>
        <v>19.437091729093172</v>
      </c>
      <c r="R38" s="2">
        <v>64769</v>
      </c>
      <c r="S38" s="11">
        <f t="shared" si="1"/>
        <v>19.437091729093172</v>
      </c>
    </row>
    <row r="39" spans="14:19" x14ac:dyDescent="0.25">
      <c r="N39" t="str">
        <v>Rhode Island</v>
      </c>
      <c r="O39" s="1">
        <v>0</v>
      </c>
      <c r="P39" vm="37">
        <v>1057315</v>
      </c>
      <c r="Q39" s="10">
        <f t="shared" si="0"/>
        <v>0</v>
      </c>
      <c r="R39" s="2">
        <v>0</v>
      </c>
      <c r="S39" s="11">
        <f t="shared" si="1"/>
        <v>0</v>
      </c>
    </row>
    <row r="40" spans="14:19" x14ac:dyDescent="0.25">
      <c r="N40" t="str">
        <v>South Carolina</v>
      </c>
      <c r="O40" s="1">
        <v>100817</v>
      </c>
      <c r="P40" vm="38">
        <v>5084127</v>
      </c>
      <c r="Q40" s="10">
        <f t="shared" si="0"/>
        <v>19.829756416391643</v>
      </c>
      <c r="R40" s="2">
        <v>53542</v>
      </c>
      <c r="S40" s="11">
        <f t="shared" si="1"/>
        <v>19.829756416391643</v>
      </c>
    </row>
    <row r="41" spans="14:19" x14ac:dyDescent="0.25">
      <c r="N41" t="str">
        <v>South Dakota</v>
      </c>
      <c r="O41" s="1">
        <v>22351</v>
      </c>
      <c r="P41" vm="39">
        <v>882235</v>
      </c>
      <c r="Q41" s="10">
        <f t="shared" si="0"/>
        <v>25.334519714135123</v>
      </c>
      <c r="R41" s="2">
        <v>47385</v>
      </c>
      <c r="S41" s="11">
        <f t="shared" si="1"/>
        <v>25.334519714135123</v>
      </c>
    </row>
    <row r="42" spans="14:19" x14ac:dyDescent="0.25">
      <c r="N42" t="str">
        <v>Tennessee</v>
      </c>
      <c r="O42" s="1">
        <v>119968</v>
      </c>
      <c r="P42" vm="40">
        <v>6770010</v>
      </c>
      <c r="Q42" s="10">
        <f t="shared" si="0"/>
        <v>17.720505582709627</v>
      </c>
      <c r="R42" s="2">
        <v>56642</v>
      </c>
      <c r="S42" s="11">
        <f t="shared" si="1"/>
        <v>17.720505582709627</v>
      </c>
    </row>
    <row r="43" spans="14:19" x14ac:dyDescent="0.25">
      <c r="N43" t="str">
        <v>Texas</v>
      </c>
      <c r="O43" s="1">
        <v>711119</v>
      </c>
      <c r="P43" vm="41">
        <v>28701845</v>
      </c>
      <c r="Q43" s="10">
        <f t="shared" si="0"/>
        <v>24.776072757692059</v>
      </c>
      <c r="R43" s="2">
        <v>63219</v>
      </c>
      <c r="S43" s="11">
        <f t="shared" si="1"/>
        <v>24.776072757692059</v>
      </c>
    </row>
    <row r="44" spans="14:19" x14ac:dyDescent="0.25">
      <c r="N44" t="str">
        <v>Utah</v>
      </c>
      <c r="O44" s="1">
        <v>97495</v>
      </c>
      <c r="P44" vm="42">
        <v>3161105</v>
      </c>
      <c r="Q44" s="10">
        <f t="shared" si="0"/>
        <v>30.842063139313627</v>
      </c>
      <c r="R44" s="2">
        <v>49132</v>
      </c>
      <c r="S44" s="11">
        <f t="shared" si="1"/>
        <v>30.842063139313627</v>
      </c>
    </row>
    <row r="45" spans="14:19" x14ac:dyDescent="0.25">
      <c r="N45" t="str">
        <v>Vermont</v>
      </c>
      <c r="O45" s="1">
        <v>15187</v>
      </c>
      <c r="P45" vm="43">
        <v>626299</v>
      </c>
      <c r="Q45" s="10">
        <f t="shared" si="0"/>
        <v>24.248801291395964</v>
      </c>
      <c r="R45" s="2">
        <v>50125</v>
      </c>
      <c r="S45" s="11">
        <f t="shared" si="1"/>
        <v>24.248801291395964</v>
      </c>
    </row>
    <row r="46" spans="14:19" x14ac:dyDescent="0.25">
      <c r="N46" t="str">
        <v>Virginia</v>
      </c>
      <c r="O46" s="1">
        <v>192576</v>
      </c>
      <c r="P46" vm="44">
        <v>8517685</v>
      </c>
      <c r="Q46" s="10">
        <f t="shared" si="0"/>
        <v>22.608960063679273</v>
      </c>
      <c r="R46" s="2">
        <v>56166</v>
      </c>
      <c r="S46" s="11">
        <f t="shared" si="1"/>
        <v>22.608960063679273</v>
      </c>
    </row>
    <row r="47" spans="14:19" x14ac:dyDescent="0.25">
      <c r="N47" t="str">
        <v>Washington</v>
      </c>
      <c r="O47" s="1">
        <v>187247</v>
      </c>
      <c r="P47" vm="45">
        <v>7614893</v>
      </c>
      <c r="Q47" s="10">
        <f t="shared" si="0"/>
        <v>24.589577292812915</v>
      </c>
      <c r="R47" s="2">
        <v>61249</v>
      </c>
      <c r="S47" s="11">
        <f t="shared" si="1"/>
        <v>24.589577292812915</v>
      </c>
    </row>
    <row r="48" spans="14:19" x14ac:dyDescent="0.25">
      <c r="N48" t="str">
        <v>West Virginia</v>
      </c>
      <c r="O48" s="1">
        <v>31522</v>
      </c>
      <c r="P48" vm="46">
        <v>1805832</v>
      </c>
      <c r="Q48" s="10">
        <f t="shared" si="0"/>
        <v>17.455665864820205</v>
      </c>
      <c r="R48" s="2">
        <v>57987</v>
      </c>
      <c r="S48" s="11">
        <f t="shared" si="1"/>
        <v>17.455665864820205</v>
      </c>
    </row>
    <row r="49" spans="14:19" x14ac:dyDescent="0.25">
      <c r="N49" t="str">
        <v>Wisconsin</v>
      </c>
      <c r="O49" s="1">
        <v>117226</v>
      </c>
      <c r="P49" vm="47">
        <v>5813568</v>
      </c>
      <c r="Q49" s="10">
        <f t="shared" si="0"/>
        <v>20.164208967711396</v>
      </c>
      <c r="R49" s="2">
        <v>60136</v>
      </c>
      <c r="S49" s="11">
        <f t="shared" si="1"/>
        <v>20.164208967711396</v>
      </c>
    </row>
    <row r="50" spans="14:19" x14ac:dyDescent="0.25">
      <c r="N50" t="str">
        <v>Wyoming</v>
      </c>
      <c r="O50" s="1">
        <v>19573</v>
      </c>
      <c r="P50" vm="48">
        <v>577737</v>
      </c>
      <c r="Q50" s="10">
        <f t="shared" si="0"/>
        <v>33.878737210876231</v>
      </c>
      <c r="R50" s="2">
        <v>50877</v>
      </c>
      <c r="S50" s="11">
        <f t="shared" si="1"/>
        <v>33.878737210876231</v>
      </c>
    </row>
  </sheetData>
  <dataValidations count="2">
    <dataValidation type="list" allowBlank="1" showInputMessage="1" showErrorMessage="1" sqref="B3" xr:uid="{6243FC1C-740A-4477-BC6A-D5F39F658924}">
      <formula1>_xlfn.ANCHORARRAY($A$3)</formula1>
    </dataValidation>
    <dataValidation type="list" allowBlank="1" showInputMessage="1" showErrorMessage="1" sqref="B18" xr:uid="{A17DEE6E-5FE6-4FC1-AD98-C3091B3D0F6E}">
      <formula1>$Q$2:$R$2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3D28BC-8F66-4870-AD39-3C9B663E0853}">
          <x14:formula1>
            <xm:f>_xlfn.ANCHORARRAY('The Years'!$A$2)</xm:f>
          </x14:formula1>
          <xm:sqref>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377F-97C4-4B31-B1F3-45EC8EBA0832}">
  <sheetPr published="0"/>
  <dimension ref="A1:I8"/>
  <sheetViews>
    <sheetView showGridLines="0" tabSelected="1" workbookViewId="0">
      <selection activeCell="C5" sqref="C5"/>
    </sheetView>
  </sheetViews>
  <sheetFormatPr defaultRowHeight="15" x14ac:dyDescent="0.25"/>
  <cols>
    <col min="2" max="2" width="35" customWidth="1"/>
    <col min="3" max="3" width="13" customWidth="1"/>
    <col min="4" max="4" width="31" customWidth="1"/>
    <col min="5" max="5" width="33.85546875" customWidth="1"/>
    <col min="7" max="7" width="9.140625" customWidth="1"/>
    <col min="8" max="8" width="17.85546875" customWidth="1"/>
    <col min="9" max="10" width="40.85546875" bestFit="1" customWidth="1"/>
  </cols>
  <sheetData>
    <row r="1" spans="1:9" x14ac:dyDescent="0.25">
      <c r="A1" s="16"/>
    </row>
    <row r="2" spans="1:9" x14ac:dyDescent="0.25">
      <c r="A2" s="16"/>
    </row>
    <row r="3" spans="1:9" x14ac:dyDescent="0.25">
      <c r="A3" s="14">
        <v>1</v>
      </c>
    </row>
    <row r="5" spans="1:9" ht="23.25" x14ac:dyDescent="0.35">
      <c r="B5" s="17" t="s">
        <v>82</v>
      </c>
      <c r="C5" s="13">
        <v>2017</v>
      </c>
      <c r="D5" s="18" t="s">
        <v>83</v>
      </c>
      <c r="E5" s="13" t="s">
        <v>55</v>
      </c>
    </row>
    <row r="8" spans="1:9" ht="23.25" x14ac:dyDescent="0.35">
      <c r="I8" s="15" t="str" cm="1">
        <f t="array" ref="I8">INDEX('Structured Data'!Q2:R2,A3)</f>
        <v>Employees per 1000 Capita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9" r:id="rId4" name="Option Button 15">
              <controlPr defaultSize="0" autoFill="0" autoLine="0" autoPict="0">
                <anchor moveWithCells="1">
                  <from>
                    <xdr:col>7</xdr:col>
                    <xdr:colOff>609600</xdr:colOff>
                    <xdr:row>4</xdr:row>
                    <xdr:rowOff>38100</xdr:rowOff>
                  </from>
                  <to>
                    <xdr:col>8</xdr:col>
                    <xdr:colOff>1257300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5" name="Option Button 16">
              <controlPr defaultSize="0" autoFill="0" autoLine="0" autoPict="0">
                <anchor moveWithCells="1">
                  <from>
                    <xdr:col>7</xdr:col>
                    <xdr:colOff>609600</xdr:colOff>
                    <xdr:row>5</xdr:row>
                    <xdr:rowOff>142875</xdr:rowOff>
                  </from>
                  <to>
                    <xdr:col>8</xdr:col>
                    <xdr:colOff>1381125</xdr:colOff>
                    <xdr:row>7</xdr:row>
                    <xdr:rowOff>123825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9A274A-EF20-493B-9A45-6591585367C5}">
          <x14:formula1>
            <xm:f>_xlfn.ANCHORARRAY('Structured Data'!$J$3)</xm:f>
          </x14:formula1>
          <xm:sqref>C5</xm:sqref>
        </x14:dataValidation>
        <x14:dataValidation type="list" allowBlank="1" showInputMessage="1" showErrorMessage="1" xr:uid="{1638BEA2-487E-43B8-941D-1A47997DC665}">
          <x14:formula1>
            <xm:f>_xlfn.ANCHORARRAY('Structured Data'!$D$15)</xm:f>
          </x14:formula1>
          <xm:sqref>E5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3AD50-7C5F-4595-AACA-ED871DBE0FD6}">
  <dimension ref="A1"/>
  <sheetViews>
    <sheetView workbookViewId="0">
      <selection activeCell="A2" sqref="A2"/>
    </sheetView>
  </sheetViews>
  <sheetFormatPr defaultRowHeight="15" x14ac:dyDescent="0.25"/>
  <cols>
    <col min="1" max="1" width="9.140625" customWidth="1"/>
  </cols>
  <sheetData>
    <row r="1" spans="1:1" x14ac:dyDescent="0.25">
      <c r="A1" t="str">
        <f>"Employees for "&amp;'Structured Data'!B3</f>
        <v>Employees for Construction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247E-0BAC-4595-859C-C3C1998CB981}">
  <dimension ref="A1:E11"/>
  <sheetViews>
    <sheetView workbookViewId="0"/>
  </sheetViews>
  <sheetFormatPr defaultRowHeight="15" x14ac:dyDescent="0.25"/>
  <cols>
    <col min="1" max="1" width="21.7109375" bestFit="1" customWidth="1"/>
    <col min="2" max="2" width="16.7109375" bestFit="1" customWidth="1"/>
    <col min="3" max="3" width="10.7109375" bestFit="1" customWidth="1"/>
    <col min="4" max="4" width="21.7109375" bestFit="1" customWidth="1"/>
    <col min="5" max="5" width="11.140625" customWidth="1"/>
  </cols>
  <sheetData>
    <row r="1" spans="1:5" x14ac:dyDescent="0.25">
      <c r="A1" s="9" t="s">
        <v>1</v>
      </c>
      <c r="B1" s="9" t="s">
        <v>5</v>
      </c>
      <c r="C1" s="9" t="s">
        <v>4</v>
      </c>
      <c r="D1" s="19"/>
      <c r="E1" s="19"/>
    </row>
    <row r="2" spans="1:5" x14ac:dyDescent="0.25">
      <c r="A2" t="str" cm="1">
        <f t="array" ref="A2:C11">_xlfn.HSTACK(_xlfn.ANCHORARRAY('Structured Data'!A3),AVERAGEIFS('Raw Data'!F2:F1919,'Raw Data'!A2:A1919,'Structured Data'!B15,'Raw Data'!B2:B1919,_xlfn.ANCHORARRAY('Structured Data'!A3)),SUMIFS('Raw Data'!E2:E1919,'Raw Data'!A2:A1919,'Structured Data'!B15,'Raw Data'!B2:B1919,_xlfn.ANCHORARRAY('Structured Data'!A3)))</f>
        <v>Business Services</v>
      </c>
      <c r="B2" s="2">
        <v>64714.4375</v>
      </c>
      <c r="C2" s="1">
        <v>20063464</v>
      </c>
      <c r="E2" s="1"/>
    </row>
    <row r="3" spans="1:5" x14ac:dyDescent="0.25">
      <c r="A3" t="str">
        <v>Construction</v>
      </c>
      <c r="B3" s="2">
        <v>57353.829787234041</v>
      </c>
      <c r="C3" s="1">
        <v>6834462</v>
      </c>
      <c r="E3" s="1"/>
    </row>
    <row r="4" spans="1:5" x14ac:dyDescent="0.25">
      <c r="A4" t="str">
        <v>Education &amp; Health</v>
      </c>
      <c r="B4" s="2">
        <v>47654.729166666664</v>
      </c>
      <c r="C4" s="1">
        <v>21899196</v>
      </c>
      <c r="E4" s="1"/>
    </row>
    <row r="5" spans="1:5" x14ac:dyDescent="0.25">
      <c r="A5" t="str">
        <v>Finance</v>
      </c>
      <c r="B5" s="2">
        <v>77330.083333333328</v>
      </c>
      <c r="C5" s="1">
        <v>8021586</v>
      </c>
      <c r="E5" s="1"/>
    </row>
    <row r="6" spans="1:5" x14ac:dyDescent="0.25">
      <c r="A6" t="str">
        <v>Information</v>
      </c>
      <c r="B6" s="2">
        <v>75580.708333333328</v>
      </c>
      <c r="C6" s="1">
        <v>2760656</v>
      </c>
      <c r="E6" s="1"/>
    </row>
    <row r="7" spans="1:5" x14ac:dyDescent="0.25">
      <c r="A7" t="str">
        <v>Leisure &amp; Hospitality</v>
      </c>
      <c r="B7" s="2">
        <v>20737.416666666668</v>
      </c>
      <c r="C7" s="1">
        <v>15665534</v>
      </c>
      <c r="E7" s="1"/>
    </row>
    <row r="8" spans="1:5" x14ac:dyDescent="0.25">
      <c r="A8" t="str">
        <v>Manufacturing</v>
      </c>
      <c r="B8" s="2">
        <v>62625.291666666664</v>
      </c>
      <c r="C8" s="1">
        <v>12378010</v>
      </c>
      <c r="E8" s="1"/>
    </row>
    <row r="9" spans="1:5" x14ac:dyDescent="0.25">
      <c r="A9" t="str">
        <v>Natural Resources</v>
      </c>
      <c r="B9" s="2">
        <v>51626.702127659577</v>
      </c>
      <c r="C9" s="1">
        <v>1864222</v>
      </c>
      <c r="E9" s="1"/>
    </row>
    <row r="10" spans="1:5" x14ac:dyDescent="0.25">
      <c r="A10" t="str">
        <v>Other Services</v>
      </c>
      <c r="B10" s="2">
        <v>34629.270833333336</v>
      </c>
      <c r="C10" s="1">
        <v>4326750</v>
      </c>
      <c r="E10" s="1"/>
    </row>
    <row r="11" spans="1:5" x14ac:dyDescent="0.25">
      <c r="A11" t="str">
        <v>Trade &amp; Transportation</v>
      </c>
      <c r="B11" s="2">
        <v>43391.395833333336</v>
      </c>
      <c r="C11" s="1">
        <v>27033069</v>
      </c>
      <c r="E11" s="1"/>
    </row>
  </sheetData>
  <mergeCells count="1">
    <mergeCell ref="D1:E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D291-34AF-47C0-A99F-6F5BA1E4E7E1}">
  <dimension ref="A1:A5"/>
  <sheetViews>
    <sheetView workbookViewId="0"/>
  </sheetViews>
  <sheetFormatPr defaultRowHeight="15" x14ac:dyDescent="0.25"/>
  <sheetData>
    <row r="1" spans="1:1" x14ac:dyDescent="0.25">
      <c r="A1" t="s">
        <v>80</v>
      </c>
    </row>
    <row r="2" spans="1:1" x14ac:dyDescent="0.25">
      <c r="A2" cm="1">
        <f t="array" ref="A2:A5">_xlfn._xlws.SORT(_xlfn.UNIQUE('Raw Data'!A2:A1919))</f>
        <v>2017</v>
      </c>
    </row>
    <row r="3" spans="1:1" x14ac:dyDescent="0.25">
      <c r="A3">
        <v>2018</v>
      </c>
    </row>
    <row r="4" spans="1:1" x14ac:dyDescent="0.25">
      <c r="A4">
        <v>2019</v>
      </c>
    </row>
    <row r="5" spans="1:1" x14ac:dyDescent="0.25">
      <c r="A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Structured Data</vt:lpstr>
      <vt:lpstr>Dashboard</vt:lpstr>
      <vt:lpstr>Chart Title</vt:lpstr>
      <vt:lpstr>HSTACK</vt:lpstr>
      <vt:lpstr>The 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Enrique Ruiz</dc:creator>
  <cp:keywords/>
  <dc:description/>
  <cp:lastModifiedBy>Christopher Barnett</cp:lastModifiedBy>
  <cp:revision/>
  <dcterms:created xsi:type="dcterms:W3CDTF">2021-09-21T20:47:02Z</dcterms:created>
  <dcterms:modified xsi:type="dcterms:W3CDTF">2023-04-16T15:02:25Z</dcterms:modified>
  <cp:category/>
  <cp:contentStatus/>
</cp:coreProperties>
</file>