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75" yWindow="-135" windowWidth="14910" windowHeight="8955"/>
  </bookViews>
  <sheets>
    <sheet name="Work Summary Form" sheetId="1" r:id="rId1"/>
    <sheet name="Equipment Categories" sheetId="2" r:id="rId2"/>
    <sheet name="Reports" sheetId="3" r:id="rId3"/>
  </sheets>
  <definedNames>
    <definedName name="_xlnm._FilterDatabase" localSheetId="2" hidden="1">Reports!$B$1:$U$101</definedName>
    <definedName name="Country">'Work Summary Form'!$C$7</definedName>
    <definedName name="Date">'Work Summary Form'!$C$6</definedName>
    <definedName name="Engineers">'Work Summary Form'!$K$6</definedName>
    <definedName name="EquipmentCategories">OFFSET('Equipment Categories'!$A$1,0,0,COUNTA('Equipment Categories'!$A:$A),1)</definedName>
    <definedName name="Hospital">'Work Summary Form'!$K$7</definedName>
    <definedName name="_xlnm.Print_Titles" localSheetId="0">'Work Summary Form'!$6:$9</definedName>
  </definedNames>
  <calcPr calcId="145621"/>
</workbook>
</file>

<file path=xl/calcChain.xml><?xml version="1.0" encoding="utf-8"?>
<calcChain xmlns="http://schemas.openxmlformats.org/spreadsheetml/2006/main">
  <c r="R98" i="1" l="1"/>
  <c r="O7" i="1" l="1"/>
  <c r="N7" i="1"/>
  <c r="P7" i="1" l="1"/>
  <c r="G1" i="3" l="1"/>
  <c r="H1" i="3"/>
  <c r="I1" i="3"/>
  <c r="J1" i="3"/>
  <c r="K1" i="3"/>
  <c r="L1" i="3"/>
  <c r="M1" i="3"/>
  <c r="N1" i="3"/>
  <c r="O1" i="3"/>
  <c r="P1" i="3"/>
  <c r="Q1" i="3"/>
  <c r="R1" i="3"/>
  <c r="S1" i="3"/>
  <c r="T1" i="3"/>
  <c r="B2" i="3"/>
  <c r="C2" i="3"/>
  <c r="D2" i="3"/>
  <c r="E2" i="3"/>
  <c r="F2" i="3"/>
  <c r="G2" i="3"/>
  <c r="H2" i="3"/>
  <c r="I2" i="3"/>
  <c r="J2" i="3"/>
  <c r="K2" i="3"/>
  <c r="L2" i="3"/>
  <c r="M2" i="3"/>
  <c r="N2" i="3"/>
  <c r="O2" i="3"/>
  <c r="P2" i="3"/>
  <c r="Q2" i="3"/>
  <c r="R2" i="3"/>
  <c r="S2" i="3"/>
  <c r="T2" i="3"/>
  <c r="B3" i="3"/>
  <c r="C3" i="3"/>
  <c r="D3" i="3"/>
  <c r="E3" i="3"/>
  <c r="F3" i="3"/>
  <c r="G3" i="3"/>
  <c r="H3" i="3"/>
  <c r="I3" i="3"/>
  <c r="J3" i="3"/>
  <c r="K3" i="3"/>
  <c r="L3" i="3"/>
  <c r="M3" i="3"/>
  <c r="N3" i="3"/>
  <c r="O3" i="3"/>
  <c r="P3" i="3"/>
  <c r="Q3" i="3"/>
  <c r="R3" i="3"/>
  <c r="S3" i="3"/>
  <c r="T3" i="3"/>
  <c r="B4" i="3"/>
  <c r="C4" i="3"/>
  <c r="D4" i="3"/>
  <c r="E4" i="3"/>
  <c r="F4" i="3"/>
  <c r="G4" i="3"/>
  <c r="H4" i="3"/>
  <c r="I4" i="3"/>
  <c r="J4" i="3"/>
  <c r="K4" i="3"/>
  <c r="L4" i="3"/>
  <c r="M4" i="3"/>
  <c r="N4" i="3"/>
  <c r="O4" i="3"/>
  <c r="P4" i="3"/>
  <c r="Q4" i="3"/>
  <c r="R4" i="3"/>
  <c r="S4" i="3"/>
  <c r="T4" i="3"/>
  <c r="B5" i="3"/>
  <c r="C5" i="3"/>
  <c r="D5" i="3"/>
  <c r="E5" i="3"/>
  <c r="F5" i="3"/>
  <c r="G5" i="3"/>
  <c r="H5" i="3"/>
  <c r="I5" i="3"/>
  <c r="J5" i="3"/>
  <c r="K5" i="3"/>
  <c r="L5" i="3"/>
  <c r="M5" i="3"/>
  <c r="N5" i="3"/>
  <c r="O5" i="3"/>
  <c r="P5" i="3"/>
  <c r="Q5" i="3"/>
  <c r="R5" i="3"/>
  <c r="S5" i="3"/>
  <c r="T5" i="3"/>
  <c r="B6" i="3"/>
  <c r="C6" i="3"/>
  <c r="D6" i="3"/>
  <c r="E6" i="3"/>
  <c r="F6" i="3"/>
  <c r="G6" i="3"/>
  <c r="H6" i="3"/>
  <c r="I6" i="3"/>
  <c r="J6" i="3"/>
  <c r="K6" i="3"/>
  <c r="L6" i="3"/>
  <c r="M6" i="3"/>
  <c r="N6" i="3"/>
  <c r="O6" i="3"/>
  <c r="P6" i="3"/>
  <c r="Q6" i="3"/>
  <c r="R6" i="3"/>
  <c r="S6" i="3"/>
  <c r="T6" i="3"/>
  <c r="B7" i="3"/>
  <c r="C7" i="3"/>
  <c r="D7" i="3"/>
  <c r="E7" i="3"/>
  <c r="F7" i="3"/>
  <c r="G7" i="3"/>
  <c r="H7" i="3"/>
  <c r="I7" i="3"/>
  <c r="J7" i="3"/>
  <c r="K7" i="3"/>
  <c r="L7" i="3"/>
  <c r="M7" i="3"/>
  <c r="N7" i="3"/>
  <c r="O7" i="3"/>
  <c r="P7" i="3"/>
  <c r="Q7" i="3"/>
  <c r="R7" i="3"/>
  <c r="S7" i="3"/>
  <c r="T7" i="3"/>
  <c r="B8" i="3"/>
  <c r="C8" i="3"/>
  <c r="D8" i="3"/>
  <c r="E8" i="3"/>
  <c r="F8" i="3"/>
  <c r="G8" i="3"/>
  <c r="H8" i="3"/>
  <c r="I8" i="3"/>
  <c r="J8" i="3"/>
  <c r="K8" i="3"/>
  <c r="L8" i="3"/>
  <c r="M8" i="3"/>
  <c r="N8" i="3"/>
  <c r="O8" i="3"/>
  <c r="P8" i="3"/>
  <c r="Q8" i="3"/>
  <c r="R8" i="3"/>
  <c r="S8" i="3"/>
  <c r="T8" i="3"/>
  <c r="B9" i="3"/>
  <c r="C9" i="3"/>
  <c r="D9" i="3"/>
  <c r="E9" i="3"/>
  <c r="F9" i="3"/>
  <c r="G9" i="3"/>
  <c r="H9" i="3"/>
  <c r="I9" i="3"/>
  <c r="J9" i="3"/>
  <c r="K9" i="3"/>
  <c r="L9" i="3"/>
  <c r="M9" i="3"/>
  <c r="N9" i="3"/>
  <c r="O9" i="3"/>
  <c r="P9" i="3"/>
  <c r="Q9" i="3"/>
  <c r="R9" i="3"/>
  <c r="S9" i="3"/>
  <c r="T9" i="3"/>
  <c r="B10" i="3"/>
  <c r="C10" i="3"/>
  <c r="D10" i="3"/>
  <c r="E10" i="3"/>
  <c r="F10" i="3"/>
  <c r="G10" i="3"/>
  <c r="H10" i="3"/>
  <c r="I10" i="3"/>
  <c r="J10" i="3"/>
  <c r="K10" i="3"/>
  <c r="L10" i="3"/>
  <c r="M10" i="3"/>
  <c r="N10" i="3"/>
  <c r="O10" i="3"/>
  <c r="P10" i="3"/>
  <c r="Q10" i="3"/>
  <c r="R10" i="3"/>
  <c r="S10" i="3"/>
  <c r="T10" i="3"/>
  <c r="B11" i="3"/>
  <c r="C11" i="3"/>
  <c r="D11" i="3"/>
  <c r="E11" i="3"/>
  <c r="F11" i="3"/>
  <c r="G11" i="3"/>
  <c r="H11" i="3"/>
  <c r="I11" i="3"/>
  <c r="J11" i="3"/>
  <c r="K11" i="3"/>
  <c r="L11" i="3"/>
  <c r="M11" i="3"/>
  <c r="N11" i="3"/>
  <c r="O11" i="3"/>
  <c r="P11" i="3"/>
  <c r="Q11" i="3"/>
  <c r="R11" i="3"/>
  <c r="S11" i="3"/>
  <c r="T11" i="3"/>
  <c r="B12" i="3"/>
  <c r="C12" i="3"/>
  <c r="D12" i="3"/>
  <c r="E12" i="3"/>
  <c r="F12" i="3"/>
  <c r="G12" i="3"/>
  <c r="H12" i="3"/>
  <c r="I12" i="3"/>
  <c r="J12" i="3"/>
  <c r="K12" i="3"/>
  <c r="L12" i="3"/>
  <c r="M12" i="3"/>
  <c r="N12" i="3"/>
  <c r="O12" i="3"/>
  <c r="P12" i="3"/>
  <c r="Q12" i="3"/>
  <c r="R12" i="3"/>
  <c r="S12" i="3"/>
  <c r="T12" i="3"/>
  <c r="B13" i="3"/>
  <c r="C13" i="3"/>
  <c r="D13" i="3"/>
  <c r="E13" i="3"/>
  <c r="F13" i="3"/>
  <c r="G13" i="3"/>
  <c r="H13" i="3"/>
  <c r="I13" i="3"/>
  <c r="J13" i="3"/>
  <c r="K13" i="3"/>
  <c r="L13" i="3"/>
  <c r="M13" i="3"/>
  <c r="N13" i="3"/>
  <c r="O13" i="3"/>
  <c r="P13" i="3"/>
  <c r="Q13" i="3"/>
  <c r="R13" i="3"/>
  <c r="S13" i="3"/>
  <c r="T13" i="3"/>
  <c r="B14" i="3"/>
  <c r="C14" i="3"/>
  <c r="D14" i="3"/>
  <c r="E14" i="3"/>
  <c r="F14" i="3"/>
  <c r="G14" i="3"/>
  <c r="H14" i="3"/>
  <c r="I14" i="3"/>
  <c r="J14" i="3"/>
  <c r="K14" i="3"/>
  <c r="L14" i="3"/>
  <c r="M14" i="3"/>
  <c r="N14" i="3"/>
  <c r="O14" i="3"/>
  <c r="P14" i="3"/>
  <c r="Q14" i="3"/>
  <c r="R14" i="3"/>
  <c r="S14" i="3"/>
  <c r="T14" i="3"/>
  <c r="B15" i="3"/>
  <c r="C15" i="3"/>
  <c r="D15" i="3"/>
  <c r="E15" i="3"/>
  <c r="F15" i="3"/>
  <c r="G15" i="3"/>
  <c r="H15" i="3"/>
  <c r="I15" i="3"/>
  <c r="J15" i="3"/>
  <c r="K15" i="3"/>
  <c r="L15" i="3"/>
  <c r="M15" i="3"/>
  <c r="N15" i="3"/>
  <c r="O15" i="3"/>
  <c r="P15" i="3"/>
  <c r="Q15" i="3"/>
  <c r="R15" i="3"/>
  <c r="S15" i="3"/>
  <c r="T15" i="3"/>
  <c r="B16" i="3"/>
  <c r="C16" i="3"/>
  <c r="D16" i="3"/>
  <c r="E16" i="3"/>
  <c r="F16" i="3"/>
  <c r="G16" i="3"/>
  <c r="H16" i="3"/>
  <c r="I16" i="3"/>
  <c r="J16" i="3"/>
  <c r="K16" i="3"/>
  <c r="L16" i="3"/>
  <c r="M16" i="3"/>
  <c r="N16" i="3"/>
  <c r="O16" i="3"/>
  <c r="P16" i="3"/>
  <c r="Q16" i="3"/>
  <c r="R16" i="3"/>
  <c r="S16" i="3"/>
  <c r="T16" i="3"/>
  <c r="B17" i="3"/>
  <c r="C17" i="3"/>
  <c r="D17" i="3"/>
  <c r="E17" i="3"/>
  <c r="F17" i="3"/>
  <c r="G17" i="3"/>
  <c r="H17" i="3"/>
  <c r="I17" i="3"/>
  <c r="J17" i="3"/>
  <c r="K17" i="3"/>
  <c r="L17" i="3"/>
  <c r="M17" i="3"/>
  <c r="N17" i="3"/>
  <c r="O17" i="3"/>
  <c r="P17" i="3"/>
  <c r="Q17" i="3"/>
  <c r="R17" i="3"/>
  <c r="S17" i="3"/>
  <c r="T17" i="3"/>
  <c r="B18" i="3"/>
  <c r="C18" i="3"/>
  <c r="D18" i="3"/>
  <c r="E18" i="3"/>
  <c r="F18" i="3"/>
  <c r="G18" i="3"/>
  <c r="H18" i="3"/>
  <c r="I18" i="3"/>
  <c r="J18" i="3"/>
  <c r="K18" i="3"/>
  <c r="L18" i="3"/>
  <c r="M18" i="3"/>
  <c r="N18" i="3"/>
  <c r="O18" i="3"/>
  <c r="P18" i="3"/>
  <c r="Q18" i="3"/>
  <c r="R18" i="3"/>
  <c r="S18" i="3"/>
  <c r="T18" i="3"/>
  <c r="B19" i="3"/>
  <c r="C19" i="3"/>
  <c r="D19" i="3"/>
  <c r="E19" i="3"/>
  <c r="F19" i="3"/>
  <c r="G19" i="3"/>
  <c r="H19" i="3"/>
  <c r="I19" i="3"/>
  <c r="J19" i="3"/>
  <c r="K19" i="3"/>
  <c r="L19" i="3"/>
  <c r="M19" i="3"/>
  <c r="N19" i="3"/>
  <c r="O19" i="3"/>
  <c r="P19" i="3"/>
  <c r="Q19" i="3"/>
  <c r="R19" i="3"/>
  <c r="S19" i="3"/>
  <c r="T19" i="3"/>
  <c r="B20" i="3"/>
  <c r="C20" i="3"/>
  <c r="D20" i="3"/>
  <c r="E20" i="3"/>
  <c r="F20" i="3"/>
  <c r="G20" i="3"/>
  <c r="H20" i="3"/>
  <c r="I20" i="3"/>
  <c r="J20" i="3"/>
  <c r="K20" i="3"/>
  <c r="L20" i="3"/>
  <c r="M20" i="3"/>
  <c r="N20" i="3"/>
  <c r="O20" i="3"/>
  <c r="P20" i="3"/>
  <c r="Q20" i="3"/>
  <c r="R20" i="3"/>
  <c r="S20" i="3"/>
  <c r="T20" i="3"/>
  <c r="B21" i="3"/>
  <c r="C21" i="3"/>
  <c r="D21" i="3"/>
  <c r="E21" i="3"/>
  <c r="F21" i="3"/>
  <c r="G21" i="3"/>
  <c r="H21" i="3"/>
  <c r="I21" i="3"/>
  <c r="J21" i="3"/>
  <c r="K21" i="3"/>
  <c r="L21" i="3"/>
  <c r="M21" i="3"/>
  <c r="N21" i="3"/>
  <c r="O21" i="3"/>
  <c r="P21" i="3"/>
  <c r="Q21" i="3"/>
  <c r="R21" i="3"/>
  <c r="S21" i="3"/>
  <c r="T21" i="3"/>
  <c r="B22" i="3"/>
  <c r="C22" i="3"/>
  <c r="D22" i="3"/>
  <c r="E22" i="3"/>
  <c r="F22" i="3"/>
  <c r="G22" i="3"/>
  <c r="H22" i="3"/>
  <c r="I22" i="3"/>
  <c r="J22" i="3"/>
  <c r="K22" i="3"/>
  <c r="L22" i="3"/>
  <c r="M22" i="3"/>
  <c r="N22" i="3"/>
  <c r="O22" i="3"/>
  <c r="P22" i="3"/>
  <c r="Q22" i="3"/>
  <c r="R22" i="3"/>
  <c r="S22" i="3"/>
  <c r="T22" i="3"/>
  <c r="B23" i="3"/>
  <c r="C23" i="3"/>
  <c r="D23" i="3"/>
  <c r="E23" i="3"/>
  <c r="F23" i="3"/>
  <c r="G23" i="3"/>
  <c r="H23" i="3"/>
  <c r="I23" i="3"/>
  <c r="J23" i="3"/>
  <c r="K23" i="3"/>
  <c r="L23" i="3"/>
  <c r="M23" i="3"/>
  <c r="N23" i="3"/>
  <c r="O23" i="3"/>
  <c r="P23" i="3"/>
  <c r="Q23" i="3"/>
  <c r="R23" i="3"/>
  <c r="S23" i="3"/>
  <c r="T23" i="3"/>
  <c r="B24" i="3"/>
  <c r="C24" i="3"/>
  <c r="D24" i="3"/>
  <c r="E24" i="3"/>
  <c r="F24" i="3"/>
  <c r="G24" i="3"/>
  <c r="H24" i="3"/>
  <c r="I24" i="3"/>
  <c r="J24" i="3"/>
  <c r="K24" i="3"/>
  <c r="L24" i="3"/>
  <c r="M24" i="3"/>
  <c r="N24" i="3"/>
  <c r="O24" i="3"/>
  <c r="P24" i="3"/>
  <c r="Q24" i="3"/>
  <c r="R24" i="3"/>
  <c r="S24" i="3"/>
  <c r="T24" i="3"/>
  <c r="B25" i="3"/>
  <c r="C25" i="3"/>
  <c r="D25" i="3"/>
  <c r="E25" i="3"/>
  <c r="F25" i="3"/>
  <c r="G25" i="3"/>
  <c r="H25" i="3"/>
  <c r="I25" i="3"/>
  <c r="J25" i="3"/>
  <c r="K25" i="3"/>
  <c r="L25" i="3"/>
  <c r="M25" i="3"/>
  <c r="N25" i="3"/>
  <c r="O25" i="3"/>
  <c r="P25" i="3"/>
  <c r="Q25" i="3"/>
  <c r="R25" i="3"/>
  <c r="S25" i="3"/>
  <c r="T25" i="3"/>
  <c r="B26" i="3"/>
  <c r="C26" i="3"/>
  <c r="D26" i="3"/>
  <c r="E26" i="3"/>
  <c r="F26" i="3"/>
  <c r="G26" i="3"/>
  <c r="H26" i="3"/>
  <c r="I26" i="3"/>
  <c r="J26" i="3"/>
  <c r="K26" i="3"/>
  <c r="L26" i="3"/>
  <c r="M26" i="3"/>
  <c r="N26" i="3"/>
  <c r="O26" i="3"/>
  <c r="P26" i="3"/>
  <c r="Q26" i="3"/>
  <c r="R26" i="3"/>
  <c r="S26" i="3"/>
  <c r="T26" i="3"/>
  <c r="B27" i="3"/>
  <c r="C27" i="3"/>
  <c r="D27" i="3"/>
  <c r="E27" i="3"/>
  <c r="F27" i="3"/>
  <c r="G27" i="3"/>
  <c r="H27" i="3"/>
  <c r="I27" i="3"/>
  <c r="J27" i="3"/>
  <c r="K27" i="3"/>
  <c r="L27" i="3"/>
  <c r="M27" i="3"/>
  <c r="N27" i="3"/>
  <c r="O27" i="3"/>
  <c r="P27" i="3"/>
  <c r="Q27" i="3"/>
  <c r="R27" i="3"/>
  <c r="S27" i="3"/>
  <c r="T27" i="3"/>
  <c r="B28" i="3"/>
  <c r="C28" i="3"/>
  <c r="D28" i="3"/>
  <c r="E28" i="3"/>
  <c r="F28" i="3"/>
  <c r="G28" i="3"/>
  <c r="H28" i="3"/>
  <c r="I28" i="3"/>
  <c r="J28" i="3"/>
  <c r="K28" i="3"/>
  <c r="L28" i="3"/>
  <c r="M28" i="3"/>
  <c r="N28" i="3"/>
  <c r="O28" i="3"/>
  <c r="P28" i="3"/>
  <c r="Q28" i="3"/>
  <c r="R28" i="3"/>
  <c r="S28" i="3"/>
  <c r="T28" i="3"/>
  <c r="B29" i="3"/>
  <c r="C29" i="3"/>
  <c r="D29" i="3"/>
  <c r="E29" i="3"/>
  <c r="F29" i="3"/>
  <c r="G29" i="3"/>
  <c r="H29" i="3"/>
  <c r="I29" i="3"/>
  <c r="J29" i="3"/>
  <c r="K29" i="3"/>
  <c r="L29" i="3"/>
  <c r="M29" i="3"/>
  <c r="N29" i="3"/>
  <c r="O29" i="3"/>
  <c r="P29" i="3"/>
  <c r="Q29" i="3"/>
  <c r="R29" i="3"/>
  <c r="S29" i="3"/>
  <c r="T29" i="3"/>
  <c r="B30" i="3"/>
  <c r="C30" i="3"/>
  <c r="D30" i="3"/>
  <c r="E30" i="3"/>
  <c r="F30" i="3"/>
  <c r="G30" i="3"/>
  <c r="H30" i="3"/>
  <c r="I30" i="3"/>
  <c r="J30" i="3"/>
  <c r="K30" i="3"/>
  <c r="L30" i="3"/>
  <c r="M30" i="3"/>
  <c r="N30" i="3"/>
  <c r="O30" i="3"/>
  <c r="P30" i="3"/>
  <c r="Q30" i="3"/>
  <c r="R30" i="3"/>
  <c r="S30" i="3"/>
  <c r="T30" i="3"/>
  <c r="B31" i="3"/>
  <c r="C31" i="3"/>
  <c r="D31" i="3"/>
  <c r="E31" i="3"/>
  <c r="F31" i="3"/>
  <c r="G31" i="3"/>
  <c r="H31" i="3"/>
  <c r="I31" i="3"/>
  <c r="J31" i="3"/>
  <c r="K31" i="3"/>
  <c r="L31" i="3"/>
  <c r="M31" i="3"/>
  <c r="N31" i="3"/>
  <c r="O31" i="3"/>
  <c r="P31" i="3"/>
  <c r="Q31" i="3"/>
  <c r="R31" i="3"/>
  <c r="S31" i="3"/>
  <c r="T31" i="3"/>
  <c r="B32" i="3"/>
  <c r="C32" i="3"/>
  <c r="D32" i="3"/>
  <c r="E32" i="3"/>
  <c r="F32" i="3"/>
  <c r="G32" i="3"/>
  <c r="H32" i="3"/>
  <c r="I32" i="3"/>
  <c r="J32" i="3"/>
  <c r="K32" i="3"/>
  <c r="L32" i="3"/>
  <c r="M32" i="3"/>
  <c r="N32" i="3"/>
  <c r="O32" i="3"/>
  <c r="P32" i="3"/>
  <c r="Q32" i="3"/>
  <c r="R32" i="3"/>
  <c r="S32" i="3"/>
  <c r="T32" i="3"/>
  <c r="B33" i="3"/>
  <c r="C33" i="3"/>
  <c r="D33" i="3"/>
  <c r="E33" i="3"/>
  <c r="F33" i="3"/>
  <c r="G33" i="3"/>
  <c r="H33" i="3"/>
  <c r="I33" i="3"/>
  <c r="J33" i="3"/>
  <c r="K33" i="3"/>
  <c r="L33" i="3"/>
  <c r="M33" i="3"/>
  <c r="N33" i="3"/>
  <c r="O33" i="3"/>
  <c r="P33" i="3"/>
  <c r="Q33" i="3"/>
  <c r="R33" i="3"/>
  <c r="S33" i="3"/>
  <c r="T33" i="3"/>
  <c r="B34" i="3"/>
  <c r="C34" i="3"/>
  <c r="D34" i="3"/>
  <c r="E34" i="3"/>
  <c r="F34" i="3"/>
  <c r="G34" i="3"/>
  <c r="H34" i="3"/>
  <c r="I34" i="3"/>
  <c r="J34" i="3"/>
  <c r="K34" i="3"/>
  <c r="L34" i="3"/>
  <c r="M34" i="3"/>
  <c r="N34" i="3"/>
  <c r="O34" i="3"/>
  <c r="P34" i="3"/>
  <c r="Q34" i="3"/>
  <c r="R34" i="3"/>
  <c r="S34" i="3"/>
  <c r="T34" i="3"/>
  <c r="B35" i="3"/>
  <c r="C35" i="3"/>
  <c r="D35" i="3"/>
  <c r="E35" i="3"/>
  <c r="F35" i="3"/>
  <c r="G35" i="3"/>
  <c r="H35" i="3"/>
  <c r="I35" i="3"/>
  <c r="J35" i="3"/>
  <c r="K35" i="3"/>
  <c r="L35" i="3"/>
  <c r="M35" i="3"/>
  <c r="N35" i="3"/>
  <c r="O35" i="3"/>
  <c r="P35" i="3"/>
  <c r="Q35" i="3"/>
  <c r="R35" i="3"/>
  <c r="S35" i="3"/>
  <c r="T35" i="3"/>
  <c r="B36" i="3"/>
  <c r="C36" i="3"/>
  <c r="D36" i="3"/>
  <c r="E36" i="3"/>
  <c r="F36" i="3"/>
  <c r="G36" i="3"/>
  <c r="H36" i="3"/>
  <c r="I36" i="3"/>
  <c r="J36" i="3"/>
  <c r="K36" i="3"/>
  <c r="L36" i="3"/>
  <c r="M36" i="3"/>
  <c r="N36" i="3"/>
  <c r="O36" i="3"/>
  <c r="P36" i="3"/>
  <c r="Q36" i="3"/>
  <c r="R36" i="3"/>
  <c r="S36" i="3"/>
  <c r="T36" i="3"/>
  <c r="B37" i="3"/>
  <c r="C37" i="3"/>
  <c r="D37" i="3"/>
  <c r="E37" i="3"/>
  <c r="F37" i="3"/>
  <c r="G37" i="3"/>
  <c r="H37" i="3"/>
  <c r="I37" i="3"/>
  <c r="J37" i="3"/>
  <c r="K37" i="3"/>
  <c r="L37" i="3"/>
  <c r="M37" i="3"/>
  <c r="N37" i="3"/>
  <c r="O37" i="3"/>
  <c r="P37" i="3"/>
  <c r="Q37" i="3"/>
  <c r="R37" i="3"/>
  <c r="S37" i="3"/>
  <c r="T37" i="3"/>
  <c r="B38" i="3"/>
  <c r="C38" i="3"/>
  <c r="D38" i="3"/>
  <c r="E38" i="3"/>
  <c r="F38" i="3"/>
  <c r="G38" i="3"/>
  <c r="H38" i="3"/>
  <c r="I38" i="3"/>
  <c r="J38" i="3"/>
  <c r="K38" i="3"/>
  <c r="L38" i="3"/>
  <c r="M38" i="3"/>
  <c r="N38" i="3"/>
  <c r="O38" i="3"/>
  <c r="P38" i="3"/>
  <c r="Q38" i="3"/>
  <c r="R38" i="3"/>
  <c r="S38" i="3"/>
  <c r="T38" i="3"/>
  <c r="B39" i="3"/>
  <c r="C39" i="3"/>
  <c r="D39" i="3"/>
  <c r="E39" i="3"/>
  <c r="F39" i="3"/>
  <c r="G39" i="3"/>
  <c r="H39" i="3"/>
  <c r="I39" i="3"/>
  <c r="J39" i="3"/>
  <c r="K39" i="3"/>
  <c r="L39" i="3"/>
  <c r="M39" i="3"/>
  <c r="N39" i="3"/>
  <c r="O39" i="3"/>
  <c r="P39" i="3"/>
  <c r="Q39" i="3"/>
  <c r="R39" i="3"/>
  <c r="S39" i="3"/>
  <c r="T39" i="3"/>
  <c r="B40" i="3"/>
  <c r="C40" i="3"/>
  <c r="D40" i="3"/>
  <c r="E40" i="3"/>
  <c r="F40" i="3"/>
  <c r="G40" i="3"/>
  <c r="H40" i="3"/>
  <c r="I40" i="3"/>
  <c r="J40" i="3"/>
  <c r="K40" i="3"/>
  <c r="L40" i="3"/>
  <c r="M40" i="3"/>
  <c r="N40" i="3"/>
  <c r="O40" i="3"/>
  <c r="P40" i="3"/>
  <c r="Q40" i="3"/>
  <c r="R40" i="3"/>
  <c r="S40" i="3"/>
  <c r="T40" i="3"/>
  <c r="B41" i="3"/>
  <c r="C41" i="3"/>
  <c r="D41" i="3"/>
  <c r="E41" i="3"/>
  <c r="F41" i="3"/>
  <c r="G41" i="3"/>
  <c r="H41" i="3"/>
  <c r="I41" i="3"/>
  <c r="J41" i="3"/>
  <c r="K41" i="3"/>
  <c r="L41" i="3"/>
  <c r="M41" i="3"/>
  <c r="N41" i="3"/>
  <c r="O41" i="3"/>
  <c r="P41" i="3"/>
  <c r="Q41" i="3"/>
  <c r="R41" i="3"/>
  <c r="S41" i="3"/>
  <c r="T41" i="3"/>
  <c r="B42" i="3"/>
  <c r="C42" i="3"/>
  <c r="D42" i="3"/>
  <c r="E42" i="3"/>
  <c r="F42" i="3"/>
  <c r="G42" i="3"/>
  <c r="H42" i="3"/>
  <c r="I42" i="3"/>
  <c r="J42" i="3"/>
  <c r="K42" i="3"/>
  <c r="L42" i="3"/>
  <c r="M42" i="3"/>
  <c r="N42" i="3"/>
  <c r="O42" i="3"/>
  <c r="P42" i="3"/>
  <c r="Q42" i="3"/>
  <c r="R42" i="3"/>
  <c r="S42" i="3"/>
  <c r="T42" i="3"/>
  <c r="B43" i="3"/>
  <c r="C43" i="3"/>
  <c r="D43" i="3"/>
  <c r="E43" i="3"/>
  <c r="F43" i="3"/>
  <c r="G43" i="3"/>
  <c r="H43" i="3"/>
  <c r="I43" i="3"/>
  <c r="J43" i="3"/>
  <c r="K43" i="3"/>
  <c r="L43" i="3"/>
  <c r="M43" i="3"/>
  <c r="N43" i="3"/>
  <c r="O43" i="3"/>
  <c r="P43" i="3"/>
  <c r="Q43" i="3"/>
  <c r="R43" i="3"/>
  <c r="S43" i="3"/>
  <c r="T43" i="3"/>
  <c r="B44" i="3"/>
  <c r="C44" i="3"/>
  <c r="D44" i="3"/>
  <c r="E44" i="3"/>
  <c r="F44" i="3"/>
  <c r="G44" i="3"/>
  <c r="H44" i="3"/>
  <c r="I44" i="3"/>
  <c r="J44" i="3"/>
  <c r="K44" i="3"/>
  <c r="L44" i="3"/>
  <c r="M44" i="3"/>
  <c r="N44" i="3"/>
  <c r="O44" i="3"/>
  <c r="P44" i="3"/>
  <c r="Q44" i="3"/>
  <c r="R44" i="3"/>
  <c r="S44" i="3"/>
  <c r="T44" i="3"/>
  <c r="B45" i="3"/>
  <c r="C45" i="3"/>
  <c r="D45" i="3"/>
  <c r="E45" i="3"/>
  <c r="F45" i="3"/>
  <c r="G45" i="3"/>
  <c r="H45" i="3"/>
  <c r="I45" i="3"/>
  <c r="J45" i="3"/>
  <c r="K45" i="3"/>
  <c r="L45" i="3"/>
  <c r="M45" i="3"/>
  <c r="N45" i="3"/>
  <c r="O45" i="3"/>
  <c r="P45" i="3"/>
  <c r="Q45" i="3"/>
  <c r="R45" i="3"/>
  <c r="S45" i="3"/>
  <c r="T45" i="3"/>
  <c r="B46" i="3"/>
  <c r="C46" i="3"/>
  <c r="D46" i="3"/>
  <c r="E46" i="3"/>
  <c r="F46" i="3"/>
  <c r="G46" i="3"/>
  <c r="H46" i="3"/>
  <c r="I46" i="3"/>
  <c r="J46" i="3"/>
  <c r="K46" i="3"/>
  <c r="L46" i="3"/>
  <c r="M46" i="3"/>
  <c r="N46" i="3"/>
  <c r="O46" i="3"/>
  <c r="P46" i="3"/>
  <c r="Q46" i="3"/>
  <c r="R46" i="3"/>
  <c r="S46" i="3"/>
  <c r="T46" i="3"/>
  <c r="B47" i="3"/>
  <c r="C47" i="3"/>
  <c r="D47" i="3"/>
  <c r="E47" i="3"/>
  <c r="F47" i="3"/>
  <c r="G47" i="3"/>
  <c r="H47" i="3"/>
  <c r="I47" i="3"/>
  <c r="J47" i="3"/>
  <c r="K47" i="3"/>
  <c r="L47" i="3"/>
  <c r="M47" i="3"/>
  <c r="N47" i="3"/>
  <c r="O47" i="3"/>
  <c r="P47" i="3"/>
  <c r="Q47" i="3"/>
  <c r="R47" i="3"/>
  <c r="S47" i="3"/>
  <c r="T47" i="3"/>
  <c r="B48" i="3"/>
  <c r="C48" i="3"/>
  <c r="D48" i="3"/>
  <c r="E48" i="3"/>
  <c r="F48" i="3"/>
  <c r="G48" i="3"/>
  <c r="H48" i="3"/>
  <c r="I48" i="3"/>
  <c r="J48" i="3"/>
  <c r="K48" i="3"/>
  <c r="L48" i="3"/>
  <c r="M48" i="3"/>
  <c r="N48" i="3"/>
  <c r="O48" i="3"/>
  <c r="P48" i="3"/>
  <c r="Q48" i="3"/>
  <c r="R48" i="3"/>
  <c r="S48" i="3"/>
  <c r="T48" i="3"/>
  <c r="B49" i="3"/>
  <c r="C49" i="3"/>
  <c r="D49" i="3"/>
  <c r="E49" i="3"/>
  <c r="F49" i="3"/>
  <c r="G49" i="3"/>
  <c r="H49" i="3"/>
  <c r="I49" i="3"/>
  <c r="J49" i="3"/>
  <c r="K49" i="3"/>
  <c r="L49" i="3"/>
  <c r="M49" i="3"/>
  <c r="N49" i="3"/>
  <c r="O49" i="3"/>
  <c r="P49" i="3"/>
  <c r="Q49" i="3"/>
  <c r="R49" i="3"/>
  <c r="S49" i="3"/>
  <c r="T49" i="3"/>
  <c r="B50" i="3"/>
  <c r="C50" i="3"/>
  <c r="D50" i="3"/>
  <c r="E50" i="3"/>
  <c r="F50" i="3"/>
  <c r="G50" i="3"/>
  <c r="H50" i="3"/>
  <c r="I50" i="3"/>
  <c r="J50" i="3"/>
  <c r="K50" i="3"/>
  <c r="L50" i="3"/>
  <c r="M50" i="3"/>
  <c r="N50" i="3"/>
  <c r="O50" i="3"/>
  <c r="P50" i="3"/>
  <c r="Q50" i="3"/>
  <c r="R50" i="3"/>
  <c r="S50" i="3"/>
  <c r="T50" i="3"/>
  <c r="B51" i="3"/>
  <c r="C51" i="3"/>
  <c r="D51" i="3"/>
  <c r="E51" i="3"/>
  <c r="F51" i="3"/>
  <c r="G51" i="3"/>
  <c r="H51" i="3"/>
  <c r="I51" i="3"/>
  <c r="J51" i="3"/>
  <c r="K51" i="3"/>
  <c r="L51" i="3"/>
  <c r="M51" i="3"/>
  <c r="N51" i="3"/>
  <c r="O51" i="3"/>
  <c r="P51" i="3"/>
  <c r="Q51" i="3"/>
  <c r="R51" i="3"/>
  <c r="S51" i="3"/>
  <c r="T51" i="3"/>
  <c r="B52" i="3"/>
  <c r="C52" i="3"/>
  <c r="D52" i="3"/>
  <c r="E52" i="3"/>
  <c r="F52" i="3"/>
  <c r="G52" i="3"/>
  <c r="H52" i="3"/>
  <c r="I52" i="3"/>
  <c r="J52" i="3"/>
  <c r="K52" i="3"/>
  <c r="L52" i="3"/>
  <c r="M52" i="3"/>
  <c r="N52" i="3"/>
  <c r="O52" i="3"/>
  <c r="P52" i="3"/>
  <c r="Q52" i="3"/>
  <c r="R52" i="3"/>
  <c r="S52" i="3"/>
  <c r="T52" i="3"/>
  <c r="B53" i="3"/>
  <c r="C53" i="3"/>
  <c r="D53" i="3"/>
  <c r="E53" i="3"/>
  <c r="F53" i="3"/>
  <c r="G53" i="3"/>
  <c r="H53" i="3"/>
  <c r="I53" i="3"/>
  <c r="J53" i="3"/>
  <c r="K53" i="3"/>
  <c r="L53" i="3"/>
  <c r="M53" i="3"/>
  <c r="N53" i="3"/>
  <c r="O53" i="3"/>
  <c r="P53" i="3"/>
  <c r="Q53" i="3"/>
  <c r="R53" i="3"/>
  <c r="S53" i="3"/>
  <c r="T53" i="3"/>
  <c r="B54" i="3"/>
  <c r="C54" i="3"/>
  <c r="D54" i="3"/>
  <c r="E54" i="3"/>
  <c r="F54" i="3"/>
  <c r="G54" i="3"/>
  <c r="H54" i="3"/>
  <c r="I54" i="3"/>
  <c r="J54" i="3"/>
  <c r="K54" i="3"/>
  <c r="L54" i="3"/>
  <c r="M54" i="3"/>
  <c r="N54" i="3"/>
  <c r="O54" i="3"/>
  <c r="P54" i="3"/>
  <c r="Q54" i="3"/>
  <c r="R54" i="3"/>
  <c r="S54" i="3"/>
  <c r="T54" i="3"/>
  <c r="B55" i="3"/>
  <c r="C55" i="3"/>
  <c r="D55" i="3"/>
  <c r="E55" i="3"/>
  <c r="F55" i="3"/>
  <c r="G55" i="3"/>
  <c r="H55" i="3"/>
  <c r="I55" i="3"/>
  <c r="J55" i="3"/>
  <c r="K55" i="3"/>
  <c r="L55" i="3"/>
  <c r="M55" i="3"/>
  <c r="N55" i="3"/>
  <c r="O55" i="3"/>
  <c r="P55" i="3"/>
  <c r="Q55" i="3"/>
  <c r="R55" i="3"/>
  <c r="S55" i="3"/>
  <c r="T55" i="3"/>
  <c r="B56" i="3"/>
  <c r="C56" i="3"/>
  <c r="D56" i="3"/>
  <c r="E56" i="3"/>
  <c r="F56" i="3"/>
  <c r="G56" i="3"/>
  <c r="H56" i="3"/>
  <c r="I56" i="3"/>
  <c r="J56" i="3"/>
  <c r="K56" i="3"/>
  <c r="L56" i="3"/>
  <c r="M56" i="3"/>
  <c r="N56" i="3"/>
  <c r="O56" i="3"/>
  <c r="P56" i="3"/>
  <c r="Q56" i="3"/>
  <c r="R56" i="3"/>
  <c r="S56" i="3"/>
  <c r="T56" i="3"/>
  <c r="B57" i="3"/>
  <c r="C57" i="3"/>
  <c r="D57" i="3"/>
  <c r="E57" i="3"/>
  <c r="F57" i="3"/>
  <c r="G57" i="3"/>
  <c r="H57" i="3"/>
  <c r="I57" i="3"/>
  <c r="J57" i="3"/>
  <c r="K57" i="3"/>
  <c r="L57" i="3"/>
  <c r="M57" i="3"/>
  <c r="N57" i="3"/>
  <c r="O57" i="3"/>
  <c r="P57" i="3"/>
  <c r="Q57" i="3"/>
  <c r="R57" i="3"/>
  <c r="S57" i="3"/>
  <c r="T57" i="3"/>
  <c r="B58" i="3"/>
  <c r="C58" i="3"/>
  <c r="D58" i="3"/>
  <c r="E58" i="3"/>
  <c r="F58" i="3"/>
  <c r="G58" i="3"/>
  <c r="H58" i="3"/>
  <c r="I58" i="3"/>
  <c r="J58" i="3"/>
  <c r="K58" i="3"/>
  <c r="L58" i="3"/>
  <c r="M58" i="3"/>
  <c r="N58" i="3"/>
  <c r="O58" i="3"/>
  <c r="P58" i="3"/>
  <c r="Q58" i="3"/>
  <c r="R58" i="3"/>
  <c r="S58" i="3"/>
  <c r="T58" i="3"/>
  <c r="B59" i="3"/>
  <c r="C59" i="3"/>
  <c r="D59" i="3"/>
  <c r="E59" i="3"/>
  <c r="F59" i="3"/>
  <c r="G59" i="3"/>
  <c r="H59" i="3"/>
  <c r="I59" i="3"/>
  <c r="J59" i="3"/>
  <c r="K59" i="3"/>
  <c r="L59" i="3"/>
  <c r="M59" i="3"/>
  <c r="N59" i="3"/>
  <c r="O59" i="3"/>
  <c r="P59" i="3"/>
  <c r="Q59" i="3"/>
  <c r="R59" i="3"/>
  <c r="S59" i="3"/>
  <c r="T59" i="3"/>
  <c r="B60" i="3"/>
  <c r="C60" i="3"/>
  <c r="D60" i="3"/>
  <c r="E60" i="3"/>
  <c r="F60" i="3"/>
  <c r="G60" i="3"/>
  <c r="H60" i="3"/>
  <c r="I60" i="3"/>
  <c r="J60" i="3"/>
  <c r="K60" i="3"/>
  <c r="L60" i="3"/>
  <c r="M60" i="3"/>
  <c r="N60" i="3"/>
  <c r="O60" i="3"/>
  <c r="P60" i="3"/>
  <c r="Q60" i="3"/>
  <c r="R60" i="3"/>
  <c r="S60" i="3"/>
  <c r="T60" i="3"/>
  <c r="B61" i="3"/>
  <c r="C61" i="3"/>
  <c r="D61" i="3"/>
  <c r="E61" i="3"/>
  <c r="F61" i="3"/>
  <c r="G61" i="3"/>
  <c r="H61" i="3"/>
  <c r="I61" i="3"/>
  <c r="J61" i="3"/>
  <c r="K61" i="3"/>
  <c r="L61" i="3"/>
  <c r="M61" i="3"/>
  <c r="N61" i="3"/>
  <c r="O61" i="3"/>
  <c r="P61" i="3"/>
  <c r="Q61" i="3"/>
  <c r="R61" i="3"/>
  <c r="S61" i="3"/>
  <c r="T61" i="3"/>
  <c r="B62" i="3"/>
  <c r="C62" i="3"/>
  <c r="D62" i="3"/>
  <c r="E62" i="3"/>
  <c r="F62" i="3"/>
  <c r="G62" i="3"/>
  <c r="H62" i="3"/>
  <c r="I62" i="3"/>
  <c r="J62" i="3"/>
  <c r="K62" i="3"/>
  <c r="L62" i="3"/>
  <c r="M62" i="3"/>
  <c r="N62" i="3"/>
  <c r="O62" i="3"/>
  <c r="P62" i="3"/>
  <c r="Q62" i="3"/>
  <c r="R62" i="3"/>
  <c r="S62" i="3"/>
  <c r="T62" i="3"/>
  <c r="B63" i="3"/>
  <c r="C63" i="3"/>
  <c r="D63" i="3"/>
  <c r="E63" i="3"/>
  <c r="F63" i="3"/>
  <c r="G63" i="3"/>
  <c r="H63" i="3"/>
  <c r="I63" i="3"/>
  <c r="J63" i="3"/>
  <c r="K63" i="3"/>
  <c r="L63" i="3"/>
  <c r="M63" i="3"/>
  <c r="N63" i="3"/>
  <c r="O63" i="3"/>
  <c r="P63" i="3"/>
  <c r="Q63" i="3"/>
  <c r="R63" i="3"/>
  <c r="S63" i="3"/>
  <c r="T63" i="3"/>
  <c r="B64" i="3"/>
  <c r="C64" i="3"/>
  <c r="D64" i="3"/>
  <c r="E64" i="3"/>
  <c r="F64" i="3"/>
  <c r="G64" i="3"/>
  <c r="H64" i="3"/>
  <c r="I64" i="3"/>
  <c r="J64" i="3"/>
  <c r="K64" i="3"/>
  <c r="L64" i="3"/>
  <c r="M64" i="3"/>
  <c r="N64" i="3"/>
  <c r="O64" i="3"/>
  <c r="P64" i="3"/>
  <c r="Q64" i="3"/>
  <c r="R64" i="3"/>
  <c r="S64" i="3"/>
  <c r="T64" i="3"/>
  <c r="B65" i="3"/>
  <c r="C65" i="3"/>
  <c r="D65" i="3"/>
  <c r="E65" i="3"/>
  <c r="F65" i="3"/>
  <c r="G65" i="3"/>
  <c r="H65" i="3"/>
  <c r="I65" i="3"/>
  <c r="J65" i="3"/>
  <c r="K65" i="3"/>
  <c r="L65" i="3"/>
  <c r="M65" i="3"/>
  <c r="N65" i="3"/>
  <c r="O65" i="3"/>
  <c r="P65" i="3"/>
  <c r="Q65" i="3"/>
  <c r="R65" i="3"/>
  <c r="S65" i="3"/>
  <c r="T65" i="3"/>
  <c r="B66" i="3"/>
  <c r="C66" i="3"/>
  <c r="D66" i="3"/>
  <c r="E66" i="3"/>
  <c r="F66" i="3"/>
  <c r="G66" i="3"/>
  <c r="H66" i="3"/>
  <c r="I66" i="3"/>
  <c r="J66" i="3"/>
  <c r="K66" i="3"/>
  <c r="L66" i="3"/>
  <c r="M66" i="3"/>
  <c r="N66" i="3"/>
  <c r="O66" i="3"/>
  <c r="P66" i="3"/>
  <c r="Q66" i="3"/>
  <c r="R66" i="3"/>
  <c r="S66" i="3"/>
  <c r="T66" i="3"/>
  <c r="B67" i="3"/>
  <c r="C67" i="3"/>
  <c r="D67" i="3"/>
  <c r="E67" i="3"/>
  <c r="F67" i="3"/>
  <c r="G67" i="3"/>
  <c r="H67" i="3"/>
  <c r="I67" i="3"/>
  <c r="J67" i="3"/>
  <c r="K67" i="3"/>
  <c r="L67" i="3"/>
  <c r="M67" i="3"/>
  <c r="N67" i="3"/>
  <c r="O67" i="3"/>
  <c r="P67" i="3"/>
  <c r="Q67" i="3"/>
  <c r="R67" i="3"/>
  <c r="S67" i="3"/>
  <c r="T67" i="3"/>
  <c r="B68" i="3"/>
  <c r="C68" i="3"/>
  <c r="D68" i="3"/>
  <c r="E68" i="3"/>
  <c r="F68" i="3"/>
  <c r="G68" i="3"/>
  <c r="H68" i="3"/>
  <c r="I68" i="3"/>
  <c r="J68" i="3"/>
  <c r="K68" i="3"/>
  <c r="L68" i="3"/>
  <c r="M68" i="3"/>
  <c r="N68" i="3"/>
  <c r="O68" i="3"/>
  <c r="P68" i="3"/>
  <c r="Q68" i="3"/>
  <c r="R68" i="3"/>
  <c r="S68" i="3"/>
  <c r="T68" i="3"/>
  <c r="B69" i="3"/>
  <c r="C69" i="3"/>
  <c r="D69" i="3"/>
  <c r="E69" i="3"/>
  <c r="F69" i="3"/>
  <c r="G69" i="3"/>
  <c r="H69" i="3"/>
  <c r="I69" i="3"/>
  <c r="J69" i="3"/>
  <c r="K69" i="3"/>
  <c r="L69" i="3"/>
  <c r="M69" i="3"/>
  <c r="N69" i="3"/>
  <c r="O69" i="3"/>
  <c r="P69" i="3"/>
  <c r="Q69" i="3"/>
  <c r="R69" i="3"/>
  <c r="S69" i="3"/>
  <c r="T69" i="3"/>
  <c r="B70" i="3"/>
  <c r="C70" i="3"/>
  <c r="D70" i="3"/>
  <c r="E70" i="3"/>
  <c r="F70" i="3"/>
  <c r="G70" i="3"/>
  <c r="H70" i="3"/>
  <c r="I70" i="3"/>
  <c r="J70" i="3"/>
  <c r="K70" i="3"/>
  <c r="L70" i="3"/>
  <c r="M70" i="3"/>
  <c r="N70" i="3"/>
  <c r="O70" i="3"/>
  <c r="P70" i="3"/>
  <c r="Q70" i="3"/>
  <c r="R70" i="3"/>
  <c r="S70" i="3"/>
  <c r="T70" i="3"/>
  <c r="B71" i="3"/>
  <c r="C71" i="3"/>
  <c r="D71" i="3"/>
  <c r="E71" i="3"/>
  <c r="F71" i="3"/>
  <c r="G71" i="3"/>
  <c r="H71" i="3"/>
  <c r="I71" i="3"/>
  <c r="J71" i="3"/>
  <c r="K71" i="3"/>
  <c r="L71" i="3"/>
  <c r="M71" i="3"/>
  <c r="N71" i="3"/>
  <c r="O71" i="3"/>
  <c r="P71" i="3"/>
  <c r="Q71" i="3"/>
  <c r="R71" i="3"/>
  <c r="S71" i="3"/>
  <c r="T71" i="3"/>
  <c r="B72" i="3"/>
  <c r="C72" i="3"/>
  <c r="D72" i="3"/>
  <c r="E72" i="3"/>
  <c r="F72" i="3"/>
  <c r="G72" i="3"/>
  <c r="H72" i="3"/>
  <c r="I72" i="3"/>
  <c r="J72" i="3"/>
  <c r="K72" i="3"/>
  <c r="L72" i="3"/>
  <c r="M72" i="3"/>
  <c r="N72" i="3"/>
  <c r="O72" i="3"/>
  <c r="P72" i="3"/>
  <c r="Q72" i="3"/>
  <c r="R72" i="3"/>
  <c r="S72" i="3"/>
  <c r="T72" i="3"/>
  <c r="B73" i="3"/>
  <c r="C73" i="3"/>
  <c r="D73" i="3"/>
  <c r="E73" i="3"/>
  <c r="F73" i="3"/>
  <c r="G73" i="3"/>
  <c r="H73" i="3"/>
  <c r="I73" i="3"/>
  <c r="J73" i="3"/>
  <c r="K73" i="3"/>
  <c r="L73" i="3"/>
  <c r="M73" i="3"/>
  <c r="N73" i="3"/>
  <c r="O73" i="3"/>
  <c r="P73" i="3"/>
  <c r="Q73" i="3"/>
  <c r="R73" i="3"/>
  <c r="S73" i="3"/>
  <c r="T73" i="3"/>
  <c r="B74" i="3"/>
  <c r="C74" i="3"/>
  <c r="D74" i="3"/>
  <c r="E74" i="3"/>
  <c r="F74" i="3"/>
  <c r="G74" i="3"/>
  <c r="H74" i="3"/>
  <c r="I74" i="3"/>
  <c r="J74" i="3"/>
  <c r="K74" i="3"/>
  <c r="L74" i="3"/>
  <c r="M74" i="3"/>
  <c r="N74" i="3"/>
  <c r="O74" i="3"/>
  <c r="P74" i="3"/>
  <c r="Q74" i="3"/>
  <c r="R74" i="3"/>
  <c r="S74" i="3"/>
  <c r="T74" i="3"/>
  <c r="B75" i="3"/>
  <c r="C75" i="3"/>
  <c r="D75" i="3"/>
  <c r="E75" i="3"/>
  <c r="F75" i="3"/>
  <c r="G75" i="3"/>
  <c r="H75" i="3"/>
  <c r="I75" i="3"/>
  <c r="J75" i="3"/>
  <c r="K75" i="3"/>
  <c r="L75" i="3"/>
  <c r="M75" i="3"/>
  <c r="N75" i="3"/>
  <c r="O75" i="3"/>
  <c r="P75" i="3"/>
  <c r="Q75" i="3"/>
  <c r="R75" i="3"/>
  <c r="S75" i="3"/>
  <c r="T75" i="3"/>
  <c r="B76" i="3"/>
  <c r="C76" i="3"/>
  <c r="D76" i="3"/>
  <c r="E76" i="3"/>
  <c r="F76" i="3"/>
  <c r="G76" i="3"/>
  <c r="H76" i="3"/>
  <c r="I76" i="3"/>
  <c r="J76" i="3"/>
  <c r="K76" i="3"/>
  <c r="L76" i="3"/>
  <c r="M76" i="3"/>
  <c r="N76" i="3"/>
  <c r="O76" i="3"/>
  <c r="P76" i="3"/>
  <c r="Q76" i="3"/>
  <c r="R76" i="3"/>
  <c r="S76" i="3"/>
  <c r="T76" i="3"/>
  <c r="B77" i="3"/>
  <c r="C77" i="3"/>
  <c r="D77" i="3"/>
  <c r="E77" i="3"/>
  <c r="F77" i="3"/>
  <c r="G77" i="3"/>
  <c r="H77" i="3"/>
  <c r="I77" i="3"/>
  <c r="J77" i="3"/>
  <c r="K77" i="3"/>
  <c r="L77" i="3"/>
  <c r="M77" i="3"/>
  <c r="N77" i="3"/>
  <c r="O77" i="3"/>
  <c r="P77" i="3"/>
  <c r="Q77" i="3"/>
  <c r="R77" i="3"/>
  <c r="S77" i="3"/>
  <c r="T77" i="3"/>
  <c r="B78" i="3"/>
  <c r="C78" i="3"/>
  <c r="D78" i="3"/>
  <c r="E78" i="3"/>
  <c r="F78" i="3"/>
  <c r="G78" i="3"/>
  <c r="H78" i="3"/>
  <c r="I78" i="3"/>
  <c r="J78" i="3"/>
  <c r="K78" i="3"/>
  <c r="L78" i="3"/>
  <c r="M78" i="3"/>
  <c r="N78" i="3"/>
  <c r="O78" i="3"/>
  <c r="P78" i="3"/>
  <c r="Q78" i="3"/>
  <c r="R78" i="3"/>
  <c r="S78" i="3"/>
  <c r="T78" i="3"/>
  <c r="B79" i="3"/>
  <c r="C79" i="3"/>
  <c r="D79" i="3"/>
  <c r="E79" i="3"/>
  <c r="F79" i="3"/>
  <c r="G79" i="3"/>
  <c r="H79" i="3"/>
  <c r="I79" i="3"/>
  <c r="J79" i="3"/>
  <c r="K79" i="3"/>
  <c r="L79" i="3"/>
  <c r="M79" i="3"/>
  <c r="N79" i="3"/>
  <c r="O79" i="3"/>
  <c r="P79" i="3"/>
  <c r="Q79" i="3"/>
  <c r="R79" i="3"/>
  <c r="S79" i="3"/>
  <c r="T79" i="3"/>
  <c r="B80" i="3"/>
  <c r="C80" i="3"/>
  <c r="D80" i="3"/>
  <c r="E80" i="3"/>
  <c r="F80" i="3"/>
  <c r="G80" i="3"/>
  <c r="H80" i="3"/>
  <c r="I80" i="3"/>
  <c r="J80" i="3"/>
  <c r="K80" i="3"/>
  <c r="L80" i="3"/>
  <c r="M80" i="3"/>
  <c r="N80" i="3"/>
  <c r="O80" i="3"/>
  <c r="P80" i="3"/>
  <c r="Q80" i="3"/>
  <c r="R80" i="3"/>
  <c r="S80" i="3"/>
  <c r="T80" i="3"/>
  <c r="B81" i="3"/>
  <c r="C81" i="3"/>
  <c r="D81" i="3"/>
  <c r="E81" i="3"/>
  <c r="F81" i="3"/>
  <c r="G81" i="3"/>
  <c r="H81" i="3"/>
  <c r="I81" i="3"/>
  <c r="J81" i="3"/>
  <c r="K81" i="3"/>
  <c r="L81" i="3"/>
  <c r="M81" i="3"/>
  <c r="N81" i="3"/>
  <c r="O81" i="3"/>
  <c r="P81" i="3"/>
  <c r="Q81" i="3"/>
  <c r="R81" i="3"/>
  <c r="S81" i="3"/>
  <c r="T81" i="3"/>
  <c r="B82" i="3"/>
  <c r="C82" i="3"/>
  <c r="D82" i="3"/>
  <c r="E82" i="3"/>
  <c r="F82" i="3"/>
  <c r="G82" i="3"/>
  <c r="H82" i="3"/>
  <c r="I82" i="3"/>
  <c r="J82" i="3"/>
  <c r="K82" i="3"/>
  <c r="L82" i="3"/>
  <c r="M82" i="3"/>
  <c r="N82" i="3"/>
  <c r="O82" i="3"/>
  <c r="P82" i="3"/>
  <c r="Q82" i="3"/>
  <c r="R82" i="3"/>
  <c r="S82" i="3"/>
  <c r="T82" i="3"/>
  <c r="B83" i="3"/>
  <c r="C83" i="3"/>
  <c r="D83" i="3"/>
  <c r="E83" i="3"/>
  <c r="F83" i="3"/>
  <c r="G83" i="3"/>
  <c r="H83" i="3"/>
  <c r="I83" i="3"/>
  <c r="J83" i="3"/>
  <c r="K83" i="3"/>
  <c r="L83" i="3"/>
  <c r="M83" i="3"/>
  <c r="N83" i="3"/>
  <c r="O83" i="3"/>
  <c r="P83" i="3"/>
  <c r="Q83" i="3"/>
  <c r="R83" i="3"/>
  <c r="S83" i="3"/>
  <c r="T83" i="3"/>
  <c r="B84" i="3"/>
  <c r="C84" i="3"/>
  <c r="D84" i="3"/>
  <c r="E84" i="3"/>
  <c r="F84" i="3"/>
  <c r="G84" i="3"/>
  <c r="H84" i="3"/>
  <c r="I84" i="3"/>
  <c r="J84" i="3"/>
  <c r="K84" i="3"/>
  <c r="L84" i="3"/>
  <c r="M84" i="3"/>
  <c r="N84" i="3"/>
  <c r="O84" i="3"/>
  <c r="P84" i="3"/>
  <c r="Q84" i="3"/>
  <c r="R84" i="3"/>
  <c r="S84" i="3"/>
  <c r="T84" i="3"/>
  <c r="B85" i="3"/>
  <c r="C85" i="3"/>
  <c r="D85" i="3"/>
  <c r="E85" i="3"/>
  <c r="F85" i="3"/>
  <c r="G85" i="3"/>
  <c r="H85" i="3"/>
  <c r="I85" i="3"/>
  <c r="J85" i="3"/>
  <c r="K85" i="3"/>
  <c r="L85" i="3"/>
  <c r="M85" i="3"/>
  <c r="N85" i="3"/>
  <c r="O85" i="3"/>
  <c r="P85" i="3"/>
  <c r="Q85" i="3"/>
  <c r="R85" i="3"/>
  <c r="S85" i="3"/>
  <c r="T85" i="3"/>
  <c r="B86" i="3"/>
  <c r="C86" i="3"/>
  <c r="D86" i="3"/>
  <c r="E86" i="3"/>
  <c r="F86" i="3"/>
  <c r="G86" i="3"/>
  <c r="H86" i="3"/>
  <c r="I86" i="3"/>
  <c r="J86" i="3"/>
  <c r="K86" i="3"/>
  <c r="L86" i="3"/>
  <c r="M86" i="3"/>
  <c r="N86" i="3"/>
  <c r="O86" i="3"/>
  <c r="P86" i="3"/>
  <c r="Q86" i="3"/>
  <c r="R86" i="3"/>
  <c r="S86" i="3"/>
  <c r="T86" i="3"/>
  <c r="B87" i="3"/>
  <c r="C87" i="3"/>
  <c r="D87" i="3"/>
  <c r="E87" i="3"/>
  <c r="F87" i="3"/>
  <c r="G87" i="3"/>
  <c r="H87" i="3"/>
  <c r="I87" i="3"/>
  <c r="J87" i="3"/>
  <c r="K87" i="3"/>
  <c r="L87" i="3"/>
  <c r="M87" i="3"/>
  <c r="N87" i="3"/>
  <c r="O87" i="3"/>
  <c r="P87" i="3"/>
  <c r="Q87" i="3"/>
  <c r="R87" i="3"/>
  <c r="S87" i="3"/>
  <c r="T87" i="3"/>
  <c r="B88" i="3"/>
  <c r="C88" i="3"/>
  <c r="D88" i="3"/>
  <c r="E88" i="3"/>
  <c r="F88" i="3"/>
  <c r="G88" i="3"/>
  <c r="H88" i="3"/>
  <c r="I88" i="3"/>
  <c r="J88" i="3"/>
  <c r="K88" i="3"/>
  <c r="L88" i="3"/>
  <c r="M88" i="3"/>
  <c r="N88" i="3"/>
  <c r="O88" i="3"/>
  <c r="P88" i="3"/>
  <c r="Q88" i="3"/>
  <c r="R88" i="3"/>
  <c r="S88" i="3"/>
  <c r="T88" i="3"/>
  <c r="B89" i="3"/>
  <c r="C89" i="3"/>
  <c r="D89" i="3"/>
  <c r="E89" i="3"/>
  <c r="F89" i="3"/>
  <c r="G89" i="3"/>
  <c r="H89" i="3"/>
  <c r="I89" i="3"/>
  <c r="J89" i="3"/>
  <c r="K89" i="3"/>
  <c r="L89" i="3"/>
  <c r="M89" i="3"/>
  <c r="N89" i="3"/>
  <c r="O89" i="3"/>
  <c r="P89" i="3"/>
  <c r="Q89" i="3"/>
  <c r="R89" i="3"/>
  <c r="S89" i="3"/>
  <c r="T89" i="3"/>
  <c r="B90" i="3"/>
  <c r="C90" i="3"/>
  <c r="D90" i="3"/>
  <c r="E90" i="3"/>
  <c r="F90" i="3"/>
  <c r="G90" i="3"/>
  <c r="H90" i="3"/>
  <c r="I90" i="3"/>
  <c r="J90" i="3"/>
  <c r="K90" i="3"/>
  <c r="L90" i="3"/>
  <c r="M90" i="3"/>
  <c r="N90" i="3"/>
  <c r="O90" i="3"/>
  <c r="P90" i="3"/>
  <c r="Q90" i="3"/>
  <c r="R90" i="3"/>
  <c r="S90" i="3"/>
  <c r="T90" i="3"/>
  <c r="B91" i="3"/>
  <c r="C91" i="3"/>
  <c r="D91" i="3"/>
  <c r="E91" i="3"/>
  <c r="F91" i="3"/>
  <c r="G91" i="3"/>
  <c r="H91" i="3"/>
  <c r="I91" i="3"/>
  <c r="J91" i="3"/>
  <c r="K91" i="3"/>
  <c r="L91" i="3"/>
  <c r="M91" i="3"/>
  <c r="N91" i="3"/>
  <c r="O91" i="3"/>
  <c r="P91" i="3"/>
  <c r="Q91" i="3"/>
  <c r="R91" i="3"/>
  <c r="S91" i="3"/>
  <c r="T91" i="3"/>
  <c r="B92" i="3"/>
  <c r="C92" i="3"/>
  <c r="D92" i="3"/>
  <c r="E92" i="3"/>
  <c r="F92" i="3"/>
  <c r="G92" i="3"/>
  <c r="H92" i="3"/>
  <c r="I92" i="3"/>
  <c r="J92" i="3"/>
  <c r="K92" i="3"/>
  <c r="L92" i="3"/>
  <c r="M92" i="3"/>
  <c r="N92" i="3"/>
  <c r="O92" i="3"/>
  <c r="P92" i="3"/>
  <c r="Q92" i="3"/>
  <c r="R92" i="3"/>
  <c r="S92" i="3"/>
  <c r="T92" i="3"/>
  <c r="B93" i="3"/>
  <c r="C93" i="3"/>
  <c r="D93" i="3"/>
  <c r="E93" i="3"/>
  <c r="F93" i="3"/>
  <c r="G93" i="3"/>
  <c r="H93" i="3"/>
  <c r="I93" i="3"/>
  <c r="J93" i="3"/>
  <c r="K93" i="3"/>
  <c r="L93" i="3"/>
  <c r="M93" i="3"/>
  <c r="N93" i="3"/>
  <c r="O93" i="3"/>
  <c r="P93" i="3"/>
  <c r="Q93" i="3"/>
  <c r="R93" i="3"/>
  <c r="S93" i="3"/>
  <c r="T93" i="3"/>
  <c r="B94" i="3"/>
  <c r="C94" i="3"/>
  <c r="D94" i="3"/>
  <c r="E94" i="3"/>
  <c r="F94" i="3"/>
  <c r="G94" i="3"/>
  <c r="H94" i="3"/>
  <c r="I94" i="3"/>
  <c r="J94" i="3"/>
  <c r="K94" i="3"/>
  <c r="L94" i="3"/>
  <c r="M94" i="3"/>
  <c r="N94" i="3"/>
  <c r="O94" i="3"/>
  <c r="P94" i="3"/>
  <c r="Q94" i="3"/>
  <c r="R94" i="3"/>
  <c r="S94" i="3"/>
  <c r="T94" i="3"/>
  <c r="B95" i="3"/>
  <c r="C95" i="3"/>
  <c r="D95" i="3"/>
  <c r="E95" i="3"/>
  <c r="F95" i="3"/>
  <c r="G95" i="3"/>
  <c r="H95" i="3"/>
  <c r="I95" i="3"/>
  <c r="J95" i="3"/>
  <c r="K95" i="3"/>
  <c r="L95" i="3"/>
  <c r="M95" i="3"/>
  <c r="N95" i="3"/>
  <c r="O95" i="3"/>
  <c r="P95" i="3"/>
  <c r="Q95" i="3"/>
  <c r="R95" i="3"/>
  <c r="S95" i="3"/>
  <c r="T95" i="3"/>
  <c r="B96" i="3"/>
  <c r="C96" i="3"/>
  <c r="D96" i="3"/>
  <c r="E96" i="3"/>
  <c r="F96" i="3"/>
  <c r="G96" i="3"/>
  <c r="H96" i="3"/>
  <c r="I96" i="3"/>
  <c r="J96" i="3"/>
  <c r="K96" i="3"/>
  <c r="L96" i="3"/>
  <c r="M96" i="3"/>
  <c r="N96" i="3"/>
  <c r="O96" i="3"/>
  <c r="P96" i="3"/>
  <c r="Q96" i="3"/>
  <c r="R96" i="3"/>
  <c r="S96" i="3"/>
  <c r="T96" i="3"/>
  <c r="B97" i="3"/>
  <c r="C97" i="3"/>
  <c r="D97" i="3"/>
  <c r="E97" i="3"/>
  <c r="F97" i="3"/>
  <c r="G97" i="3"/>
  <c r="H97" i="3"/>
  <c r="I97" i="3"/>
  <c r="J97" i="3"/>
  <c r="K97" i="3"/>
  <c r="L97" i="3"/>
  <c r="M97" i="3"/>
  <c r="N97" i="3"/>
  <c r="O97" i="3"/>
  <c r="P97" i="3"/>
  <c r="Q97" i="3"/>
  <c r="R97" i="3"/>
  <c r="S97" i="3"/>
  <c r="T97" i="3"/>
  <c r="B98" i="3"/>
  <c r="C98" i="3"/>
  <c r="D98" i="3"/>
  <c r="E98" i="3"/>
  <c r="F98" i="3"/>
  <c r="G98" i="3"/>
  <c r="H98" i="3"/>
  <c r="I98" i="3"/>
  <c r="J98" i="3"/>
  <c r="K98" i="3"/>
  <c r="L98" i="3"/>
  <c r="M98" i="3"/>
  <c r="N98" i="3"/>
  <c r="O98" i="3"/>
  <c r="P98" i="3"/>
  <c r="Q98" i="3"/>
  <c r="R98" i="3"/>
  <c r="S98" i="3"/>
  <c r="T98" i="3"/>
  <c r="B99" i="3"/>
  <c r="C99" i="3"/>
  <c r="D99" i="3"/>
  <c r="E99" i="3"/>
  <c r="F99" i="3"/>
  <c r="G99" i="3"/>
  <c r="H99" i="3"/>
  <c r="I99" i="3"/>
  <c r="J99" i="3"/>
  <c r="K99" i="3"/>
  <c r="L99" i="3"/>
  <c r="M99" i="3"/>
  <c r="N99" i="3"/>
  <c r="O99" i="3"/>
  <c r="P99" i="3"/>
  <c r="Q99" i="3"/>
  <c r="R99" i="3"/>
  <c r="S99" i="3"/>
  <c r="T99" i="3"/>
  <c r="B100" i="3"/>
  <c r="C100" i="3"/>
  <c r="D100" i="3"/>
  <c r="E100" i="3"/>
  <c r="F100" i="3"/>
  <c r="G100" i="3"/>
  <c r="H100" i="3"/>
  <c r="I100" i="3"/>
  <c r="J100" i="3"/>
  <c r="K100" i="3"/>
  <c r="L100" i="3"/>
  <c r="M100" i="3"/>
  <c r="N100" i="3"/>
  <c r="O100" i="3"/>
  <c r="P100" i="3"/>
  <c r="Q100" i="3"/>
  <c r="R100" i="3"/>
  <c r="S100" i="3"/>
  <c r="T100" i="3"/>
  <c r="B101" i="3"/>
  <c r="C101" i="3"/>
  <c r="D101" i="3"/>
  <c r="E101" i="3"/>
  <c r="F101" i="3"/>
  <c r="G101" i="3"/>
  <c r="H101" i="3"/>
  <c r="I101" i="3"/>
  <c r="J101" i="3"/>
  <c r="K101" i="3"/>
  <c r="L101" i="3"/>
  <c r="M101" i="3"/>
  <c r="N101" i="3"/>
  <c r="O101" i="3"/>
  <c r="P101" i="3"/>
  <c r="Q101" i="3"/>
  <c r="R101" i="3"/>
  <c r="S101" i="3"/>
  <c r="T101" i="3"/>
  <c r="A100" i="3" l="1"/>
  <c r="A98" i="3"/>
  <c r="A96" i="3"/>
  <c r="A94" i="3"/>
  <c r="A92" i="3"/>
  <c r="A90" i="3"/>
  <c r="A88" i="3"/>
  <c r="A86" i="3"/>
  <c r="A84" i="3"/>
  <c r="A82" i="3"/>
  <c r="A80" i="3"/>
  <c r="A78" i="3"/>
  <c r="A76" i="3"/>
  <c r="A74" i="3"/>
  <c r="A72" i="3"/>
  <c r="A70" i="3"/>
  <c r="A66" i="3"/>
  <c r="A64" i="3"/>
  <c r="A62" i="3"/>
  <c r="A60" i="3"/>
  <c r="A58" i="3"/>
  <c r="A56" i="3"/>
  <c r="A54" i="3"/>
  <c r="A52" i="3"/>
  <c r="A50" i="3"/>
  <c r="A48" i="3"/>
  <c r="A46" i="3"/>
  <c r="A40" i="3"/>
  <c r="A38" i="3"/>
  <c r="A34" i="3"/>
  <c r="A32" i="3"/>
  <c r="A30" i="3"/>
  <c r="A28" i="3"/>
  <c r="A26" i="3"/>
  <c r="A24" i="3"/>
  <c r="A22" i="3"/>
  <c r="A20" i="3"/>
  <c r="A18" i="3"/>
  <c r="A16" i="3"/>
  <c r="A14" i="3"/>
  <c r="A12" i="3"/>
  <c r="A10" i="3"/>
  <c r="A8" i="3"/>
  <c r="A6" i="3"/>
  <c r="A4" i="3"/>
  <c r="A68" i="3"/>
  <c r="A44" i="3"/>
  <c r="A42" i="3"/>
  <c r="A36" i="3"/>
  <c r="A2" i="3"/>
  <c r="A101" i="3"/>
  <c r="A99" i="3"/>
  <c r="A97" i="3"/>
  <c r="A95" i="3"/>
  <c r="A93" i="3"/>
  <c r="A91" i="3"/>
  <c r="A89" i="3"/>
  <c r="A87" i="3"/>
  <c r="A85" i="3"/>
  <c r="A83" i="3"/>
  <c r="A81" i="3"/>
  <c r="A79" i="3"/>
  <c r="A77" i="3"/>
  <c r="A75" i="3"/>
  <c r="A73" i="3"/>
  <c r="A71" i="3"/>
  <c r="A69" i="3"/>
  <c r="A67" i="3"/>
  <c r="A65" i="3"/>
  <c r="A63" i="3"/>
  <c r="A61" i="3"/>
  <c r="A59" i="3"/>
  <c r="A57" i="3"/>
  <c r="A55" i="3"/>
  <c r="A53" i="3"/>
  <c r="A51" i="3"/>
  <c r="A49" i="3"/>
  <c r="A47" i="3"/>
  <c r="A45" i="3"/>
  <c r="A43" i="3"/>
  <c r="A41" i="3"/>
  <c r="A39" i="3"/>
  <c r="A37" i="3"/>
  <c r="A35" i="3"/>
  <c r="A33" i="3"/>
  <c r="A31" i="3"/>
  <c r="A29" i="3"/>
  <c r="A27" i="3"/>
  <c r="A25" i="3"/>
  <c r="A23" i="3"/>
  <c r="A21" i="3"/>
  <c r="A19" i="3"/>
  <c r="A17" i="3"/>
  <c r="A15" i="3"/>
  <c r="A13" i="3"/>
  <c r="A11" i="3"/>
  <c r="A9" i="3"/>
  <c r="A7" i="3"/>
  <c r="A5" i="3"/>
  <c r="A3" i="3"/>
</calcChain>
</file>

<file path=xl/sharedStrings.xml><?xml version="1.0" encoding="utf-8"?>
<sst xmlns="http://schemas.openxmlformats.org/spreadsheetml/2006/main" count="586" uniqueCount="319">
  <si>
    <t>www.ewh.org</t>
  </si>
  <si>
    <t>Manufacturer</t>
  </si>
  <si>
    <t>Model</t>
  </si>
  <si>
    <t>Serial Number</t>
  </si>
  <si>
    <t>Complete electronically if possible</t>
  </si>
  <si>
    <t>* REQUIRED FIELD</t>
  </si>
  <si>
    <t>*DATE</t>
  </si>
  <si>
    <t>*COUNTRY</t>
  </si>
  <si>
    <t>*Hospital/CITY</t>
  </si>
  <si>
    <t>EQUIPMENT INFORMATION</t>
  </si>
  <si>
    <t>NATURE OF THE PROBLEM &amp; SOLUTION</t>
  </si>
  <si>
    <t>Equipment TYPE (select the type from the EWH equipment types)</t>
  </si>
  <si>
    <t>Plumbing</t>
  </si>
  <si>
    <t>Motor</t>
  </si>
  <si>
    <t>Electric Simple</t>
  </si>
  <si>
    <t>Mechanical Simple</t>
  </si>
  <si>
    <t>Power Supply</t>
  </si>
  <si>
    <t>Isntallation/Training</t>
  </si>
  <si>
    <t>Other</t>
  </si>
  <si>
    <t>Repaired</t>
  </si>
  <si>
    <t>Abandoned</t>
  </si>
  <si>
    <t>Results</t>
  </si>
  <si>
    <t>*ENGINEER NAME(S)</t>
  </si>
  <si>
    <t>Anesthesia Machine</t>
  </si>
  <si>
    <t>Aspirator/Suction Machine</t>
  </si>
  <si>
    <t>Autoclave (lab, surgery, and other)</t>
  </si>
  <si>
    <t>Bed, delivery</t>
  </si>
  <si>
    <t>Blood clotting time meter</t>
  </si>
  <si>
    <t>Blood electrolyte analyzer</t>
  </si>
  <si>
    <t>Blood Gas Analyzer</t>
  </si>
  <si>
    <t>Blood Pressure Device, Automatic (NIBP)</t>
  </si>
  <si>
    <t>Blood Pressure Device, Manual (Sphygmomanometer) (Fixed or portable)</t>
  </si>
  <si>
    <t xml:space="preserve">Breast Pump </t>
  </si>
  <si>
    <t>Capnograph</t>
  </si>
  <si>
    <t>Centrifuge</t>
  </si>
  <si>
    <t xml:space="preserve">Centrifuge (electric or hand operated) </t>
  </si>
  <si>
    <t>Defibrillator (automatic and manual)</t>
  </si>
  <si>
    <t>Dental Drilling Machine</t>
  </si>
  <si>
    <t>Dialysis Equipment</t>
  </si>
  <si>
    <t>Distiller</t>
  </si>
  <si>
    <t>ECG Machine</t>
  </si>
  <si>
    <t>Electrosurgery Unit (ESU)</t>
  </si>
  <si>
    <t>Fetal steth (fetoscope or  Doppler)</t>
  </si>
  <si>
    <t>Fluoroscopy (x-ray moving images)</t>
  </si>
  <si>
    <t>Glucose level kit (or glucometer)</t>
  </si>
  <si>
    <t>Heart Lung Machine</t>
  </si>
  <si>
    <t>Hot Plate (laboratory, but not kitchen)</t>
  </si>
  <si>
    <t>Incubator (infant)</t>
  </si>
  <si>
    <t>Infant Warmer (radiant or other)</t>
  </si>
  <si>
    <t>Infusion pumps</t>
  </si>
  <si>
    <t>Lamp, examination</t>
  </si>
  <si>
    <t>Lamp, surgical</t>
  </si>
  <si>
    <t>Laryngoscope</t>
  </si>
  <si>
    <t xml:space="preserve">Microscope </t>
  </si>
  <si>
    <t>Operating Table</t>
  </si>
  <si>
    <t xml:space="preserve">Ophthalmoscope (eye examination instrument) </t>
  </si>
  <si>
    <t>Otoscopes</t>
  </si>
  <si>
    <t>Oven (laboratory, not kitchen)</t>
  </si>
  <si>
    <t>Oxygen Concentrator</t>
  </si>
  <si>
    <t>Pacemaker (ext, temp and permanent)</t>
  </si>
  <si>
    <t>Phototherapy device</t>
  </si>
  <si>
    <t>Pulse Oximeter</t>
  </si>
  <si>
    <t>Respiration monitor (apnea monitor)</t>
  </si>
  <si>
    <t>Scales (laboratory and in wards)</t>
  </si>
  <si>
    <t>Shaker Machine (laboratory)</t>
  </si>
  <si>
    <t>Skin Grafting Machine (dermatome)</t>
  </si>
  <si>
    <t>Spectrophotometer/Colorimeter</t>
  </si>
  <si>
    <t>Stethoscopes</t>
  </si>
  <si>
    <t>Thermometers</t>
  </si>
  <si>
    <t>Ultrasound Machine (imaging)</t>
  </si>
  <si>
    <t>Vacuum Extractor (for delivery)</t>
  </si>
  <si>
    <t>Water Bath (laboratory)</t>
  </si>
  <si>
    <t xml:space="preserve">Water Purifier (for lab, in wards) </t>
  </si>
  <si>
    <t>X-Ray Film Dryer</t>
  </si>
  <si>
    <t>X-Ray Film View Box</t>
  </si>
  <si>
    <t>X-Ray Machine</t>
  </si>
  <si>
    <t>Air Compressor</t>
  </si>
  <si>
    <t>Air Conditioner</t>
  </si>
  <si>
    <t>Automatic Voltage Regulator</t>
  </si>
  <si>
    <t>Blood Bank Refrigerator</t>
  </si>
  <si>
    <t>Bottle Washing Machine</t>
  </si>
  <si>
    <t>Ceiling Fan</t>
  </si>
  <si>
    <t>Change Over Switch</t>
  </si>
  <si>
    <t>Computer</t>
  </si>
  <si>
    <t>Control Switch Panel</t>
  </si>
  <si>
    <t>Drying Machine</t>
  </si>
  <si>
    <t>Furniture (chairs, tables, and beds)</t>
  </si>
  <si>
    <t>Generator</t>
  </si>
  <si>
    <t>Iron (for clothing)</t>
  </si>
  <si>
    <t>Photocopier</t>
  </si>
  <si>
    <t>Printer</t>
  </si>
  <si>
    <t>Projector</t>
  </si>
  <si>
    <t>Telephone</t>
  </si>
  <si>
    <t>Television</t>
  </si>
  <si>
    <t>Transformer</t>
  </si>
  <si>
    <t>UPS (battery backup for computer)</t>
  </si>
  <si>
    <t>Vaccine Refrigerator</t>
  </si>
  <si>
    <t>Washing Machine</t>
  </si>
  <si>
    <t>Water Pump (for drinking water)</t>
  </si>
  <si>
    <t>GUIDE</t>
  </si>
  <si>
    <t>Hospital</t>
  </si>
  <si>
    <t>Engineers</t>
  </si>
  <si>
    <t>Country</t>
  </si>
  <si>
    <t>Entry #</t>
  </si>
  <si>
    <t>Date</t>
  </si>
  <si>
    <t>Repair ID</t>
  </si>
  <si>
    <t>The Prizery, Suite 200</t>
  </si>
  <si>
    <t>302 East Pettigrew Street</t>
  </si>
  <si>
    <t>Durham, NC 27701</t>
  </si>
  <si>
    <t>Patient Monitor</t>
  </si>
  <si>
    <t>Ventilator</t>
  </si>
  <si>
    <t>Nebulizer</t>
  </si>
  <si>
    <t xml:space="preserve">Notes </t>
  </si>
  <si>
    <t>Nellcor</t>
  </si>
  <si>
    <t>n-20</t>
  </si>
  <si>
    <t>Tanzania</t>
  </si>
  <si>
    <t>KCMC Moshi</t>
  </si>
  <si>
    <t>Amy Xiong, Lauren Barnes, Morten Lindhardt Madsen</t>
  </si>
  <si>
    <t>Loose lead in electrode. Electrode replaced. Old electrode repaired</t>
  </si>
  <si>
    <t>Biochem</t>
  </si>
  <si>
    <t>3040G</t>
  </si>
  <si>
    <t>5800617G</t>
  </si>
  <si>
    <t>5802170G</t>
  </si>
  <si>
    <t>Agilent</t>
  </si>
  <si>
    <t>M1770A</t>
  </si>
  <si>
    <t>CND4751831</t>
  </si>
  <si>
    <t>Too much noise in readings originally, but once more gel was used the readings were normal.</t>
  </si>
  <si>
    <t>Schiller</t>
  </si>
  <si>
    <t>025. 13111</t>
  </si>
  <si>
    <t>AT-2 plus</t>
  </si>
  <si>
    <t>Keyboard pushed down into the mashine. Glued to fix</t>
  </si>
  <si>
    <t>Philips</t>
  </si>
  <si>
    <t>DuoDiagnost</t>
  </si>
  <si>
    <t>4558730/000458</t>
  </si>
  <si>
    <t>Kodak</t>
  </si>
  <si>
    <t>DirectView cr850 system</t>
  </si>
  <si>
    <t>Download of service manual and help troubleshooting</t>
  </si>
  <si>
    <t>Download of installation manual</t>
  </si>
  <si>
    <t>Space heater</t>
  </si>
  <si>
    <t>Hewlett-packet</t>
  </si>
  <si>
    <t>Omnicare Neonatal V24C</t>
  </si>
  <si>
    <t>Reassembly of internal wires</t>
  </si>
  <si>
    <t>Rewirering and new plug</t>
  </si>
  <si>
    <t>Cleaned and tested for efficiency using flame test.</t>
  </si>
  <si>
    <t>Nuvo</t>
  </si>
  <si>
    <t>Mark 5</t>
  </si>
  <si>
    <t>N/A</t>
  </si>
  <si>
    <t>Only reads "E1" on screen. Believed to be an error with RAM according to manual.</t>
  </si>
  <si>
    <t xml:space="preserve">Functions sporadically but sometimes displays "E2." Solved by switching top circuit board with another machine. </t>
  </si>
  <si>
    <t>14. July 2015</t>
  </si>
  <si>
    <t>Engineering World Health Work Summary</t>
  </si>
  <si>
    <t>Areosol Medical</t>
  </si>
  <si>
    <t>B.S.5724</t>
  </si>
  <si>
    <t>GSF KCMC05675</t>
  </si>
  <si>
    <t>New filter, new tubing adn lubrication of motor</t>
  </si>
  <si>
    <t>HP</t>
  </si>
  <si>
    <t>78352C</t>
  </si>
  <si>
    <t>CN818 05721</t>
  </si>
  <si>
    <t>Broken probe. Replaced</t>
  </si>
  <si>
    <t>Broken fuse and wrong transformer setting</t>
  </si>
  <si>
    <t>V24CT</t>
  </si>
  <si>
    <t>Replugging internal wire and note on longer startup time</t>
  </si>
  <si>
    <t>MICU</t>
  </si>
  <si>
    <t>SICU</t>
  </si>
  <si>
    <t>User error</t>
  </si>
  <si>
    <t>M1041A</t>
  </si>
  <si>
    <t>3604G16084</t>
  </si>
  <si>
    <t>3111G04647</t>
  </si>
  <si>
    <t>78173B</t>
  </si>
  <si>
    <t>Pro1000</t>
  </si>
  <si>
    <t>GE Dinamap</t>
  </si>
  <si>
    <t>WAA04340027SA</t>
  </si>
  <si>
    <t>WAA04340033SA</t>
  </si>
  <si>
    <t>Turns on. Missing probe</t>
  </si>
  <si>
    <t>Missing plug</t>
  </si>
  <si>
    <t>Leaking. Silicon and new parts</t>
  </si>
  <si>
    <t>3950A68003</t>
  </si>
  <si>
    <t>3727A20688</t>
  </si>
  <si>
    <t>3713A19808</t>
  </si>
  <si>
    <t>Found at Engineering department</t>
  </si>
  <si>
    <t>Skylux</t>
  </si>
  <si>
    <t>ACE-1 8350</t>
  </si>
  <si>
    <t>A-2380</t>
  </si>
  <si>
    <t>New fuse</t>
  </si>
  <si>
    <t>OR 2</t>
  </si>
  <si>
    <t>Replugging internal wire, cleaning power supply for dust</t>
  </si>
  <si>
    <t>Denk Pharma</t>
  </si>
  <si>
    <t>Pocket edition</t>
  </si>
  <si>
    <t>4006a73100</t>
  </si>
  <si>
    <t>SICU B</t>
  </si>
  <si>
    <t>3707A15810</t>
  </si>
  <si>
    <t>3642A15103</t>
  </si>
  <si>
    <t>Coldlight Illuminator</t>
  </si>
  <si>
    <t>3642A15081</t>
  </si>
  <si>
    <t>MASimo</t>
  </si>
  <si>
    <t>RAD/9</t>
  </si>
  <si>
    <t>A00127</t>
  </si>
  <si>
    <t>GSF</t>
  </si>
  <si>
    <t>Location</t>
  </si>
  <si>
    <t>Details</t>
  </si>
  <si>
    <t>Probably personal device for a nurse. Corrosion between leads inside removed</t>
  </si>
  <si>
    <t>Missing power plug and dial. Doesn't turn on with power connected</t>
  </si>
  <si>
    <t>Year of Manufacture</t>
  </si>
  <si>
    <t>Datex</t>
  </si>
  <si>
    <t>SATLITE TRANS</t>
  </si>
  <si>
    <t>Working with probe</t>
  </si>
  <si>
    <t>Surgical</t>
  </si>
  <si>
    <t>Functions but missing probe</t>
  </si>
  <si>
    <t>INVIVO</t>
  </si>
  <si>
    <t>4500 PLUS 3</t>
  </si>
  <si>
    <t>0X402978</t>
  </si>
  <si>
    <t>Unsure of function because probe is missing</t>
  </si>
  <si>
    <t>0X400249</t>
  </si>
  <si>
    <t>Unimed</t>
  </si>
  <si>
    <t>U1880S</t>
  </si>
  <si>
    <t>User Error. Reconnected to machine with correct adapter and tested cuffs</t>
  </si>
  <si>
    <t>SICUB</t>
  </si>
  <si>
    <t>Humidifier</t>
  </si>
  <si>
    <t>Pfizer</t>
  </si>
  <si>
    <t>Valleylab FORCE 40</t>
  </si>
  <si>
    <t>R4B4225S</t>
  </si>
  <si>
    <t>Changed power cord.</t>
  </si>
  <si>
    <t>Power Button was difficult to press</t>
  </si>
  <si>
    <t>OR1</t>
  </si>
  <si>
    <t>OR3</t>
  </si>
  <si>
    <t>Endoscopy</t>
  </si>
  <si>
    <t>Radiology</t>
  </si>
  <si>
    <t>Engineering</t>
  </si>
  <si>
    <t>SICUA</t>
  </si>
  <si>
    <t xml:space="preserve">Surgical </t>
  </si>
  <si>
    <t>Dameca</t>
  </si>
  <si>
    <t>Rewiring of tubing, patching bellow, reconfiguration of driving gass and training of staff</t>
  </si>
  <si>
    <t>Rewiring of tubing, reconfiguration of driving gass and training of staff</t>
  </si>
  <si>
    <t>OR4</t>
  </si>
  <si>
    <t>Royal medical</t>
  </si>
  <si>
    <t>Vent-V</t>
  </si>
  <si>
    <t>Tubing rewiring and training of staff</t>
  </si>
  <si>
    <t>Anaesthesia room</t>
  </si>
  <si>
    <t>ULT-s-23-01</t>
  </si>
  <si>
    <t>New power cord</t>
  </si>
  <si>
    <t>OR 4</t>
  </si>
  <si>
    <t>Leaking cuff. Sealed with silicon.</t>
  </si>
  <si>
    <t>Eye Dept</t>
  </si>
  <si>
    <t>Replaced attachment nozzle.</t>
  </si>
  <si>
    <t>Hand ventilator ballon</t>
  </si>
  <si>
    <t>Patch of holes</t>
  </si>
  <si>
    <t>ENT Dept</t>
  </si>
  <si>
    <t>Test lung</t>
  </si>
  <si>
    <t>Silicon of leakages</t>
  </si>
  <si>
    <t>Siemens</t>
  </si>
  <si>
    <t>Kion 50</t>
  </si>
  <si>
    <t>Carl Heyer</t>
  </si>
  <si>
    <t>Narkomat M</t>
  </si>
  <si>
    <t>1375-91-348</t>
  </si>
  <si>
    <t>Support of Bellow and rewiring of internal tubing for need of only one cannister of oxygen</t>
  </si>
  <si>
    <t>Acoma</t>
  </si>
  <si>
    <t>PH-3f</t>
  </si>
  <si>
    <t>rewiring of tubing and marking of connections</t>
  </si>
  <si>
    <t>OR5</t>
  </si>
  <si>
    <t>ARF-900II</t>
  </si>
  <si>
    <t>resetting of controls</t>
  </si>
  <si>
    <t>Hallway</t>
  </si>
  <si>
    <t>sterilizer</t>
  </si>
  <si>
    <t>London surgical equipment supplies ltd</t>
  </si>
  <si>
    <t>resoldering of connections</t>
  </si>
  <si>
    <t>Matron autocalve</t>
  </si>
  <si>
    <t>Recalibration of pressure switch</t>
  </si>
  <si>
    <t>Auto Keratometer. Rewired rechargable battery pack and changed batteries</t>
  </si>
  <si>
    <t>Nidek</t>
  </si>
  <si>
    <t>KM-500</t>
  </si>
  <si>
    <t>BPL</t>
  </si>
  <si>
    <t>DF 2509</t>
  </si>
  <si>
    <t>BZMA5L1333</t>
  </si>
  <si>
    <t xml:space="preserve">The defibrillator can only reach up to 20J, not the necessary 200J. Probably needs new capacitor. </t>
  </si>
  <si>
    <t>Physio-Control</t>
  </si>
  <si>
    <t>Lifepak 9P</t>
  </si>
  <si>
    <t>00007247</t>
  </si>
  <si>
    <t>The screen is jumpy and most buttons to not work. Unable to charge paddles</t>
  </si>
  <si>
    <t>Recovery Room</t>
  </si>
  <si>
    <t>MDE Escort</t>
  </si>
  <si>
    <t xml:space="preserve">Medical Data Electronics Inc. </t>
  </si>
  <si>
    <t>Some button lights will turn on but the unit does not charge or display anything on the screen.</t>
  </si>
  <si>
    <t>Machine will not charge up. Batteries are dead and we were unable to find new rechargable ones of correct size and voltage.</t>
  </si>
  <si>
    <t>Hewlett Packard</t>
  </si>
  <si>
    <t>43120A Defibrillator</t>
  </si>
  <si>
    <t>2612A51808</t>
  </si>
  <si>
    <t>Filled leaks with silicon and reassembled parts.</t>
  </si>
  <si>
    <t>Blokage of tubing</t>
  </si>
  <si>
    <t>170032181-073061</t>
  </si>
  <si>
    <t>Evac40</t>
  </si>
  <si>
    <t>Drager</t>
  </si>
  <si>
    <t>Suction pump with user error. The staff did not know that the machine can be turned off using the foot pedal.</t>
  </si>
  <si>
    <t>Fisher and paykel</t>
  </si>
  <si>
    <t>MR4010</t>
  </si>
  <si>
    <t>9641jhb13786</t>
  </si>
  <si>
    <t>Tested settings added typing</t>
  </si>
  <si>
    <t>Melag</t>
  </si>
  <si>
    <t>Euroclave 23v-s</t>
  </si>
  <si>
    <t>0523v-s1484</t>
  </si>
  <si>
    <t>Error code for leakage. Leakage not fund</t>
  </si>
  <si>
    <t>Ohmeda</t>
  </si>
  <si>
    <t>Need of probe</t>
  </si>
  <si>
    <t>Nihon Kohden Coorporation</t>
  </si>
  <si>
    <t>Cardiolife TEC-710K</t>
  </si>
  <si>
    <t>R5I7616S</t>
  </si>
  <si>
    <t>Modulus II Plus</t>
  </si>
  <si>
    <t>ABQS01087</t>
  </si>
  <si>
    <t>Replacement of broken component in power supply and Stepdown transformer</t>
  </si>
  <si>
    <t>Welch Allyn</t>
  </si>
  <si>
    <t>Leakage in the tubing. Replaced.</t>
  </si>
  <si>
    <t>Urology Department</t>
  </si>
  <si>
    <t>Vaporizer by General Anaesthetic Services</t>
  </si>
  <si>
    <t>00 6609</t>
  </si>
  <si>
    <t>Unit F2B</t>
  </si>
  <si>
    <t>Used ethanol and oil to loosen dial. Took apart and cleaned. Risked lives by puposely exposing ourselves to halothane.</t>
  </si>
  <si>
    <t>Vaporizer by Cyprane Keighley</t>
  </si>
  <si>
    <t>FLUOTEC3</t>
  </si>
  <si>
    <t>AS-500-23E</t>
  </si>
  <si>
    <t>Voltage Regulator by AVR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</si>
</sst>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u/>
      <sz val="10"/>
      <color indexed="12"/>
      <name val="Arial"/>
      <family val="2"/>
    </font>
    <font>
      <sz val="12"/>
      <name val="Tahoma"/>
      <family val="2"/>
    </font>
    <font>
      <u/>
      <sz val="12"/>
      <color indexed="12"/>
      <name val="Tahoma"/>
      <family val="2"/>
    </font>
    <font>
      <sz val="8"/>
      <name val="Arial"/>
      <family val="2"/>
    </font>
    <font>
      <sz val="11"/>
      <name val="Arial"/>
      <family val="2"/>
    </font>
    <font>
      <b/>
      <sz val="10"/>
      <name val="Arial"/>
      <family val="2"/>
    </font>
    <font>
      <sz val="18"/>
      <name val="Tahoma"/>
      <family val="2"/>
    </font>
  </fonts>
  <fills count="6">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45">
    <xf numFmtId="0" fontId="0" fillId="0" borderId="0" xfId="0"/>
    <xf numFmtId="14" fontId="0" fillId="0" borderId="0" xfId="0" applyNumberFormat="1"/>
    <xf numFmtId="0" fontId="5" fillId="0" borderId="0" xfId="0" applyFont="1"/>
    <xf numFmtId="0" fontId="6" fillId="0" borderId="0" xfId="0" applyFont="1" applyBorder="1"/>
    <xf numFmtId="14" fontId="6" fillId="0" borderId="0" xfId="0" applyNumberFormat="1" applyFont="1" applyBorder="1"/>
    <xf numFmtId="0" fontId="6" fillId="0" borderId="0" xfId="0" applyFont="1" applyBorder="1" applyAlignment="1">
      <alignment horizontal="left" wrapText="1"/>
    </xf>
    <xf numFmtId="0" fontId="6" fillId="0" borderId="0" xfId="0" applyFont="1" applyBorder="1" applyAlignment="1">
      <alignment horizontal="justify" textRotation="90"/>
    </xf>
    <xf numFmtId="0" fontId="6" fillId="0" borderId="0" xfId="0" applyFont="1" applyBorder="1" applyAlignment="1">
      <alignment horizontal="justify"/>
    </xf>
    <xf numFmtId="0" fontId="6" fillId="0" borderId="0" xfId="0" applyFont="1" applyBorder="1" applyAlignment="1">
      <alignment textRotation="90"/>
    </xf>
    <xf numFmtId="0" fontId="6" fillId="0" borderId="0" xfId="0" applyFont="1"/>
    <xf numFmtId="0" fontId="2" fillId="2" borderId="0" xfId="0" applyFont="1" applyFill="1"/>
    <xf numFmtId="0" fontId="3" fillId="2" borderId="0" xfId="1" applyFont="1" applyFill="1" applyAlignment="1" applyProtection="1"/>
    <xf numFmtId="0" fontId="2" fillId="2" borderId="0" xfId="0" applyFont="1" applyFill="1" applyBorder="1" applyAlignment="1">
      <alignment horizontal="left"/>
    </xf>
    <xf numFmtId="0" fontId="2" fillId="2" borderId="1" xfId="0" applyFont="1" applyFill="1" applyBorder="1" applyAlignment="1"/>
    <xf numFmtId="0" fontId="2" fillId="2" borderId="1" xfId="0" applyFont="1" applyFill="1" applyBorder="1"/>
    <xf numFmtId="0" fontId="2" fillId="2" borderId="1" xfId="0" applyFont="1" applyFill="1" applyBorder="1" applyAlignment="1">
      <alignment wrapText="1"/>
    </xf>
    <xf numFmtId="0" fontId="0" fillId="0" borderId="0" xfId="0" applyFont="1"/>
    <xf numFmtId="0" fontId="3" fillId="0" borderId="0" xfId="1" applyNumberFormat="1" applyFont="1" applyFill="1" applyBorder="1" applyAlignment="1" applyProtection="1"/>
    <xf numFmtId="0" fontId="2" fillId="2" borderId="0" xfId="0" applyFont="1" applyFill="1" applyBorder="1"/>
    <xf numFmtId="0" fontId="2" fillId="2" borderId="0" xfId="0" applyFont="1" applyFill="1" applyAlignment="1">
      <alignment wrapText="1"/>
    </xf>
    <xf numFmtId="0" fontId="2" fillId="2" borderId="0" xfId="0" applyFont="1" applyFill="1" applyAlignment="1"/>
    <xf numFmtId="0" fontId="2" fillId="0" borderId="0" xfId="0" applyFont="1" applyFill="1" applyBorder="1"/>
    <xf numFmtId="0" fontId="2" fillId="0" borderId="1" xfId="0" applyFont="1" applyFill="1" applyBorder="1"/>
    <xf numFmtId="0" fontId="2" fillId="0" borderId="1" xfId="0" applyFont="1" applyFill="1" applyBorder="1" applyAlignment="1">
      <alignment wrapText="1"/>
    </xf>
    <xf numFmtId="0" fontId="2" fillId="3" borderId="1" xfId="0" applyFont="1" applyFill="1" applyBorder="1" applyAlignment="1">
      <alignment wrapText="1"/>
    </xf>
    <xf numFmtId="0" fontId="2" fillId="0" borderId="1" xfId="0" applyFont="1" applyFill="1" applyBorder="1" applyAlignment="1">
      <alignment horizontal="left" wrapText="1"/>
    </xf>
    <xf numFmtId="0" fontId="2" fillId="2" borderId="2" xfId="0" applyFont="1" applyFill="1" applyBorder="1"/>
    <xf numFmtId="49" fontId="2" fillId="2" borderId="1" xfId="0" applyNumberFormat="1" applyFont="1" applyFill="1" applyBorder="1" applyAlignment="1">
      <alignment wrapText="1"/>
    </xf>
    <xf numFmtId="0" fontId="2" fillId="0" borderId="1" xfId="0" applyFont="1" applyBorder="1" applyAlignment="1">
      <alignment horizontal="right" wrapText="1"/>
    </xf>
    <xf numFmtId="0" fontId="2" fillId="4" borderId="1" xfId="0" applyFont="1" applyFill="1" applyBorder="1" applyAlignment="1">
      <alignment wrapText="1"/>
    </xf>
    <xf numFmtId="0" fontId="2" fillId="2" borderId="1" xfId="0" applyFont="1" applyFill="1" applyBorder="1" applyAlignment="1">
      <alignment horizontal="center"/>
    </xf>
    <xf numFmtId="0" fontId="7" fillId="2" borderId="0" xfId="0" applyFont="1" applyFill="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14" fontId="2" fillId="2" borderId="1" xfId="0" applyNumberFormat="1" applyFont="1" applyFill="1" applyBorder="1" applyAlignment="1">
      <alignment horizontal="left"/>
    </xf>
    <xf numFmtId="0" fontId="2" fillId="2" borderId="1" xfId="0" applyFont="1" applyFill="1" applyBorder="1" applyAlignment="1">
      <alignment horizontal="left"/>
    </xf>
    <xf numFmtId="0" fontId="2" fillId="2" borderId="0"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justify" textRotation="90"/>
    </xf>
    <xf numFmtId="0" fontId="2" fillId="5" borderId="1" xfId="0" applyFont="1" applyFill="1" applyBorder="1" applyAlignment="1">
      <alignment textRotation="90" wrapText="1"/>
    </xf>
    <xf numFmtId="0" fontId="2" fillId="5" borderId="1" xfId="0" applyFont="1" applyFill="1" applyBorder="1" applyAlignment="1">
      <alignment horizontal="justify"/>
    </xf>
    <xf numFmtId="0" fontId="2" fillId="5" borderId="1" xfId="0" applyFont="1" applyFill="1" applyBorder="1" applyAlignment="1">
      <alignment textRotation="90"/>
    </xf>
    <xf numFmtId="0" fontId="2" fillId="5" borderId="2" xfId="0" applyFont="1" applyFill="1" applyBorder="1" applyAlignment="1">
      <alignment textRotation="90"/>
    </xf>
    <xf numFmtId="0" fontId="2" fillId="5" borderId="3" xfId="0" applyFont="1" applyFill="1" applyBorder="1" applyAlignment="1">
      <alignment textRotation="90" wrapText="1"/>
    </xf>
    <xf numFmtId="0" fontId="2" fillId="5" borderId="3" xfId="0" applyFont="1" applyFill="1" applyBorder="1" applyAlignment="1">
      <alignment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447675</xdr:colOff>
      <xdr:row>0</xdr:row>
      <xdr:rowOff>76200</xdr:rowOff>
    </xdr:from>
    <xdr:to>
      <xdr:col>2</xdr:col>
      <xdr:colOff>75334</xdr:colOff>
      <xdr:row>4</xdr:row>
      <xdr:rowOff>0</xdr:rowOff>
    </xdr:to>
    <xdr:pic>
      <xdr:nvPicPr>
        <xdr:cNvPr id="106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76200"/>
          <a:ext cx="12001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wh.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10"/>
  <sheetViews>
    <sheetView tabSelected="1" topLeftCell="A27" zoomScale="85" zoomScaleNormal="85" workbookViewId="0">
      <selection activeCell="A27" sqref="A27"/>
    </sheetView>
  </sheetViews>
  <sheetFormatPr defaultRowHeight="15" x14ac:dyDescent="0.2"/>
  <cols>
    <col min="1" max="1" width="5" style="10" customWidth="1"/>
    <col min="2" max="2" width="17" style="10" customWidth="1"/>
    <col min="3" max="3" width="18" style="10" customWidth="1"/>
    <col min="4" max="4" width="23.28515625" style="20" customWidth="1"/>
    <col min="5" max="5" width="21" style="19" customWidth="1"/>
    <col min="6" max="12" width="3.7109375" style="10" customWidth="1"/>
    <col min="13" max="13" width="60.7109375" style="10" customWidth="1"/>
    <col min="14" max="15" width="3.7109375" style="10" customWidth="1"/>
    <col min="16" max="16" width="13.85546875" style="15" customWidth="1"/>
    <col min="17" max="17" width="6.85546875" style="14" customWidth="1"/>
    <col min="18" max="18" width="38.5703125" style="10" bestFit="1" customWidth="1"/>
    <col min="19" max="19" width="6.5703125" style="10" customWidth="1"/>
    <col min="20" max="16384" width="9.140625" style="10"/>
  </cols>
  <sheetData>
    <row r="1" spans="1:17" ht="15" customHeight="1" x14ac:dyDescent="0.2">
      <c r="C1" s="31" t="s">
        <v>150</v>
      </c>
      <c r="D1" s="31"/>
      <c r="E1" s="31"/>
      <c r="F1" s="31"/>
      <c r="G1" s="31"/>
      <c r="H1" s="31"/>
      <c r="I1" s="31"/>
      <c r="J1" s="31"/>
      <c r="K1" s="31"/>
      <c r="L1" s="31"/>
      <c r="M1" s="16" t="s">
        <v>106</v>
      </c>
      <c r="P1" s="36"/>
      <c r="Q1" s="18"/>
    </row>
    <row r="2" spans="1:17" ht="15" customHeight="1" x14ac:dyDescent="0.2">
      <c r="C2" s="31"/>
      <c r="D2" s="31"/>
      <c r="E2" s="31"/>
      <c r="F2" s="31"/>
      <c r="G2" s="31"/>
      <c r="H2" s="31"/>
      <c r="I2" s="31"/>
      <c r="J2" s="31"/>
      <c r="K2" s="31"/>
      <c r="L2" s="31"/>
      <c r="M2" s="16" t="s">
        <v>107</v>
      </c>
      <c r="P2" s="36"/>
      <c r="Q2" s="18"/>
    </row>
    <row r="3" spans="1:17" x14ac:dyDescent="0.2">
      <c r="M3" s="16" t="s">
        <v>108</v>
      </c>
      <c r="P3" s="36"/>
      <c r="Q3" s="18"/>
    </row>
    <row r="4" spans="1:17" x14ac:dyDescent="0.2">
      <c r="C4" s="10" t="s">
        <v>4</v>
      </c>
      <c r="M4" s="17" t="s">
        <v>0</v>
      </c>
      <c r="O4" s="11"/>
      <c r="P4" s="36"/>
      <c r="Q4" s="18"/>
    </row>
    <row r="5" spans="1:17" x14ac:dyDescent="0.2">
      <c r="C5" s="10" t="s">
        <v>5</v>
      </c>
      <c r="P5" s="36"/>
      <c r="Q5" s="18"/>
    </row>
    <row r="6" spans="1:17" ht="18.75" customHeight="1" x14ac:dyDescent="0.2">
      <c r="A6" s="12"/>
      <c r="B6" s="13" t="s">
        <v>6</v>
      </c>
      <c r="C6" s="34" t="s">
        <v>149</v>
      </c>
      <c r="D6" s="35"/>
      <c r="E6" s="35"/>
      <c r="F6" s="35" t="s">
        <v>22</v>
      </c>
      <c r="G6" s="35"/>
      <c r="H6" s="35"/>
      <c r="I6" s="35"/>
      <c r="J6" s="35"/>
      <c r="K6" s="35" t="s">
        <v>117</v>
      </c>
      <c r="L6" s="35"/>
      <c r="M6" s="35"/>
      <c r="P6" s="36"/>
      <c r="Q6" s="18"/>
    </row>
    <row r="7" spans="1:17" ht="20.25" customHeight="1" x14ac:dyDescent="0.2">
      <c r="A7" s="12"/>
      <c r="B7" s="13" t="s">
        <v>7</v>
      </c>
      <c r="C7" s="35" t="s">
        <v>115</v>
      </c>
      <c r="D7" s="35"/>
      <c r="E7" s="35"/>
      <c r="F7" s="35" t="s">
        <v>8</v>
      </c>
      <c r="G7" s="35"/>
      <c r="H7" s="35"/>
      <c r="I7" s="35"/>
      <c r="J7" s="35"/>
      <c r="K7" s="35" t="s">
        <v>116</v>
      </c>
      <c r="L7" s="35"/>
      <c r="M7" s="35"/>
      <c r="N7" s="10">
        <f>SUM(N10:N106)</f>
        <v>65</v>
      </c>
      <c r="O7" s="10">
        <f>SUM(O10:O106)</f>
        <v>18</v>
      </c>
      <c r="P7" s="36">
        <f>N7/(N7+O7)</f>
        <v>0.7831325301204819</v>
      </c>
      <c r="Q7" s="18"/>
    </row>
    <row r="8" spans="1:17" ht="41.25" customHeight="1" x14ac:dyDescent="0.2">
      <c r="A8" s="18"/>
      <c r="B8" s="30" t="s">
        <v>9</v>
      </c>
      <c r="C8" s="30"/>
      <c r="D8" s="30"/>
      <c r="E8" s="30"/>
      <c r="F8" s="30" t="s">
        <v>10</v>
      </c>
      <c r="G8" s="30"/>
      <c r="H8" s="30"/>
      <c r="I8" s="30"/>
      <c r="J8" s="30"/>
      <c r="K8" s="30"/>
      <c r="L8" s="30"/>
      <c r="M8" s="30"/>
      <c r="N8" s="32" t="s">
        <v>21</v>
      </c>
      <c r="O8" s="33"/>
      <c r="P8" s="30" t="s">
        <v>199</v>
      </c>
      <c r="Q8" s="30"/>
    </row>
    <row r="9" spans="1:17" ht="130.5" customHeight="1" x14ac:dyDescent="0.2">
      <c r="A9" s="18"/>
      <c r="B9" s="37" t="s">
        <v>11</v>
      </c>
      <c r="C9" s="38" t="s">
        <v>1</v>
      </c>
      <c r="D9" s="38" t="s">
        <v>2</v>
      </c>
      <c r="E9" s="39" t="s">
        <v>3</v>
      </c>
      <c r="F9" s="38" t="s">
        <v>12</v>
      </c>
      <c r="G9" s="38" t="s">
        <v>13</v>
      </c>
      <c r="H9" s="38" t="s">
        <v>14</v>
      </c>
      <c r="I9" s="38" t="s">
        <v>15</v>
      </c>
      <c r="J9" s="38" t="s">
        <v>16</v>
      </c>
      <c r="K9" s="38" t="s">
        <v>17</v>
      </c>
      <c r="L9" s="38" t="s">
        <v>18</v>
      </c>
      <c r="M9" s="40" t="s">
        <v>112</v>
      </c>
      <c r="N9" s="41" t="s">
        <v>19</v>
      </c>
      <c r="O9" s="42" t="s">
        <v>20</v>
      </c>
      <c r="P9" s="43" t="s">
        <v>198</v>
      </c>
      <c r="Q9" s="44" t="s">
        <v>202</v>
      </c>
    </row>
    <row r="10" spans="1:17" x14ac:dyDescent="0.2">
      <c r="A10" s="14" t="s">
        <v>99</v>
      </c>
      <c r="B10" s="14"/>
      <c r="C10" s="14"/>
      <c r="D10" s="13"/>
      <c r="E10" s="15"/>
      <c r="F10" s="14"/>
      <c r="G10" s="14"/>
      <c r="H10" s="14"/>
      <c r="I10" s="14"/>
      <c r="J10" s="14"/>
      <c r="K10" s="14"/>
      <c r="L10" s="14"/>
      <c r="M10" s="14"/>
      <c r="N10" s="14"/>
      <c r="O10" s="26"/>
    </row>
    <row r="11" spans="1:17" ht="30" x14ac:dyDescent="0.2">
      <c r="A11" s="14">
        <v>1</v>
      </c>
      <c r="B11" s="14" t="s">
        <v>61</v>
      </c>
      <c r="C11" s="14" t="s">
        <v>113</v>
      </c>
      <c r="D11" s="13" t="s">
        <v>114</v>
      </c>
      <c r="E11" s="15">
        <v>20964546</v>
      </c>
      <c r="F11" s="14"/>
      <c r="G11" s="14"/>
      <c r="H11" s="14">
        <v>1</v>
      </c>
      <c r="I11" s="14"/>
      <c r="J11" s="14"/>
      <c r="K11" s="14"/>
      <c r="L11" s="14"/>
      <c r="M11" s="15" t="s">
        <v>118</v>
      </c>
      <c r="N11" s="14">
        <v>1</v>
      </c>
      <c r="O11" s="26"/>
      <c r="P11" s="15" t="s">
        <v>225</v>
      </c>
    </row>
    <row r="12" spans="1:17" ht="30" x14ac:dyDescent="0.2">
      <c r="A12" s="14">
        <v>2</v>
      </c>
      <c r="B12" s="14" t="s">
        <v>61</v>
      </c>
      <c r="C12" s="14" t="s">
        <v>119</v>
      </c>
      <c r="D12" s="13" t="s">
        <v>120</v>
      </c>
      <c r="E12" s="15" t="s">
        <v>122</v>
      </c>
      <c r="F12" s="14"/>
      <c r="G12" s="14"/>
      <c r="H12" s="14"/>
      <c r="I12" s="14">
        <v>1</v>
      </c>
      <c r="J12" s="14"/>
      <c r="K12" s="14"/>
      <c r="L12" s="14"/>
      <c r="M12" s="15" t="s">
        <v>147</v>
      </c>
      <c r="N12" s="14"/>
      <c r="O12" s="26">
        <v>1</v>
      </c>
      <c r="P12" s="15" t="s">
        <v>162</v>
      </c>
    </row>
    <row r="13" spans="1:17" ht="45" x14ac:dyDescent="0.2">
      <c r="A13" s="14">
        <v>3</v>
      </c>
      <c r="B13" s="14" t="s">
        <v>61</v>
      </c>
      <c r="C13" s="14" t="s">
        <v>119</v>
      </c>
      <c r="D13" s="13" t="s">
        <v>120</v>
      </c>
      <c r="E13" s="15" t="s">
        <v>121</v>
      </c>
      <c r="F13" s="14"/>
      <c r="G13" s="14"/>
      <c r="H13" s="14">
        <v>1</v>
      </c>
      <c r="I13" s="14"/>
      <c r="J13" s="14"/>
      <c r="K13" s="14"/>
      <c r="L13" s="14"/>
      <c r="M13" s="15" t="s">
        <v>148</v>
      </c>
      <c r="N13" s="14">
        <v>1</v>
      </c>
      <c r="O13" s="26"/>
      <c r="P13" s="15" t="s">
        <v>162</v>
      </c>
    </row>
    <row r="14" spans="1:17" ht="30" x14ac:dyDescent="0.2">
      <c r="A14" s="14">
        <v>4</v>
      </c>
      <c r="B14" s="14" t="s">
        <v>109</v>
      </c>
      <c r="C14" s="14" t="s">
        <v>123</v>
      </c>
      <c r="D14" s="13" t="s">
        <v>124</v>
      </c>
      <c r="E14" s="15" t="s">
        <v>125</v>
      </c>
      <c r="F14" s="14"/>
      <c r="G14" s="14"/>
      <c r="H14" s="14"/>
      <c r="I14" s="14"/>
      <c r="J14" s="14"/>
      <c r="K14" s="14">
        <v>1</v>
      </c>
      <c r="L14" s="14"/>
      <c r="M14" s="15" t="s">
        <v>126</v>
      </c>
      <c r="N14" s="14">
        <v>1</v>
      </c>
      <c r="O14" s="26"/>
      <c r="P14" s="15" t="s">
        <v>225</v>
      </c>
    </row>
    <row r="15" spans="1:17" x14ac:dyDescent="0.2">
      <c r="A15" s="14">
        <v>5</v>
      </c>
      <c r="B15" s="14" t="s">
        <v>40</v>
      </c>
      <c r="C15" s="14" t="s">
        <v>127</v>
      </c>
      <c r="D15" s="13" t="s">
        <v>129</v>
      </c>
      <c r="E15" s="15" t="s">
        <v>128</v>
      </c>
      <c r="F15" s="14"/>
      <c r="G15" s="14"/>
      <c r="H15" s="14"/>
      <c r="I15" s="14">
        <v>1</v>
      </c>
      <c r="J15" s="14"/>
      <c r="K15" s="14"/>
      <c r="L15" s="14"/>
      <c r="M15" s="15" t="s">
        <v>130</v>
      </c>
      <c r="N15" s="14">
        <v>1</v>
      </c>
      <c r="O15" s="26"/>
      <c r="P15" s="15" t="s">
        <v>225</v>
      </c>
    </row>
    <row r="16" spans="1:17" ht="30" x14ac:dyDescent="0.2">
      <c r="A16" s="14">
        <v>6</v>
      </c>
      <c r="B16" s="14" t="s">
        <v>40</v>
      </c>
      <c r="C16" s="14" t="s">
        <v>127</v>
      </c>
      <c r="D16" s="13" t="s">
        <v>129</v>
      </c>
      <c r="E16" s="15" t="s">
        <v>128</v>
      </c>
      <c r="F16" s="14"/>
      <c r="G16" s="14"/>
      <c r="H16" s="14"/>
      <c r="I16" s="14"/>
      <c r="J16" s="14"/>
      <c r="K16" s="14">
        <v>1</v>
      </c>
      <c r="L16" s="14"/>
      <c r="M16" s="15" t="s">
        <v>126</v>
      </c>
      <c r="N16" s="14">
        <v>1</v>
      </c>
      <c r="O16" s="26"/>
      <c r="P16" s="15" t="s">
        <v>225</v>
      </c>
    </row>
    <row r="17" spans="1:17" x14ac:dyDescent="0.2">
      <c r="A17" s="14">
        <v>7</v>
      </c>
      <c r="B17" s="14" t="s">
        <v>75</v>
      </c>
      <c r="C17" s="14" t="s">
        <v>131</v>
      </c>
      <c r="D17" s="15" t="s">
        <v>132</v>
      </c>
      <c r="E17" s="15" t="s">
        <v>133</v>
      </c>
      <c r="F17" s="14"/>
      <c r="G17" s="14"/>
      <c r="H17" s="14"/>
      <c r="I17" s="14"/>
      <c r="J17" s="14"/>
      <c r="K17" s="14">
        <v>1</v>
      </c>
      <c r="L17" s="14"/>
      <c r="M17" s="15" t="s">
        <v>136</v>
      </c>
      <c r="N17" s="14"/>
      <c r="O17" s="26">
        <v>1</v>
      </c>
      <c r="P17" s="15" t="s">
        <v>226</v>
      </c>
    </row>
    <row r="18" spans="1:17" ht="30" x14ac:dyDescent="0.2">
      <c r="A18" s="14">
        <v>8</v>
      </c>
      <c r="B18" s="14" t="s">
        <v>74</v>
      </c>
      <c r="C18" s="14" t="s">
        <v>134</v>
      </c>
      <c r="D18" s="15" t="s">
        <v>135</v>
      </c>
      <c r="E18" s="24"/>
      <c r="F18" s="14"/>
      <c r="G18" s="14"/>
      <c r="H18" s="14"/>
      <c r="I18" s="14"/>
      <c r="J18" s="14"/>
      <c r="K18" s="14">
        <v>1</v>
      </c>
      <c r="L18" s="14"/>
      <c r="M18" s="15" t="s">
        <v>137</v>
      </c>
      <c r="N18" s="14">
        <v>1</v>
      </c>
      <c r="O18" s="26"/>
      <c r="P18" s="15" t="s">
        <v>226</v>
      </c>
    </row>
    <row r="19" spans="1:17" ht="30" x14ac:dyDescent="0.2">
      <c r="A19" s="14">
        <v>9</v>
      </c>
      <c r="B19" s="14" t="s">
        <v>109</v>
      </c>
      <c r="C19" s="14" t="s">
        <v>139</v>
      </c>
      <c r="D19" s="15" t="s">
        <v>140</v>
      </c>
      <c r="E19" s="21" t="s">
        <v>178</v>
      </c>
      <c r="F19" s="14"/>
      <c r="G19" s="14"/>
      <c r="H19" s="14">
        <v>1</v>
      </c>
      <c r="I19" s="14"/>
      <c r="J19" s="14"/>
      <c r="K19" s="14"/>
      <c r="L19" s="14"/>
      <c r="M19" s="15" t="s">
        <v>141</v>
      </c>
      <c r="N19" s="14">
        <v>1</v>
      </c>
      <c r="O19" s="26"/>
      <c r="P19" s="15" t="s">
        <v>162</v>
      </c>
    </row>
    <row r="20" spans="1:17" x14ac:dyDescent="0.2">
      <c r="A20" s="14">
        <v>10</v>
      </c>
      <c r="B20" s="14" t="s">
        <v>18</v>
      </c>
      <c r="C20" s="14" t="s">
        <v>138</v>
      </c>
      <c r="D20" s="15" t="s">
        <v>146</v>
      </c>
      <c r="E20" s="15" t="s">
        <v>146</v>
      </c>
      <c r="F20" s="14"/>
      <c r="G20" s="14"/>
      <c r="H20" s="14">
        <v>1</v>
      </c>
      <c r="I20" s="14"/>
      <c r="J20" s="14"/>
      <c r="K20" s="14"/>
      <c r="L20" s="14"/>
      <c r="M20" s="15" t="s">
        <v>142</v>
      </c>
      <c r="N20" s="14">
        <v>1</v>
      </c>
      <c r="O20" s="26"/>
      <c r="P20" s="15" t="s">
        <v>227</v>
      </c>
    </row>
    <row r="21" spans="1:17" x14ac:dyDescent="0.2">
      <c r="A21" s="14">
        <v>11</v>
      </c>
      <c r="B21" s="14" t="s">
        <v>24</v>
      </c>
      <c r="C21" s="14" t="s">
        <v>151</v>
      </c>
      <c r="D21" s="15" t="s">
        <v>152</v>
      </c>
      <c r="E21" s="15" t="s">
        <v>153</v>
      </c>
      <c r="F21" s="14"/>
      <c r="G21" s="14"/>
      <c r="H21" s="14"/>
      <c r="I21" s="14">
        <v>1</v>
      </c>
      <c r="J21" s="14"/>
      <c r="K21" s="14"/>
      <c r="L21" s="14"/>
      <c r="M21" s="15" t="s">
        <v>154</v>
      </c>
      <c r="N21" s="14">
        <v>1</v>
      </c>
      <c r="O21" s="26"/>
      <c r="P21" s="15" t="s">
        <v>229</v>
      </c>
    </row>
    <row r="22" spans="1:17" x14ac:dyDescent="0.2">
      <c r="A22" s="14">
        <v>12</v>
      </c>
      <c r="B22" s="14" t="s">
        <v>58</v>
      </c>
      <c r="C22" s="14" t="s">
        <v>144</v>
      </c>
      <c r="D22" s="15" t="s">
        <v>145</v>
      </c>
      <c r="E22" s="15" t="s">
        <v>146</v>
      </c>
      <c r="F22" s="14"/>
      <c r="G22" s="14"/>
      <c r="H22" s="14"/>
      <c r="I22" s="14"/>
      <c r="J22" s="14"/>
      <c r="K22" s="14"/>
      <c r="L22" s="14">
        <v>1</v>
      </c>
      <c r="M22" s="15" t="s">
        <v>143</v>
      </c>
      <c r="N22" s="14">
        <v>1</v>
      </c>
      <c r="O22" s="26"/>
      <c r="P22" s="15" t="s">
        <v>228</v>
      </c>
    </row>
    <row r="23" spans="1:17" x14ac:dyDescent="0.2">
      <c r="A23" s="14">
        <v>13</v>
      </c>
      <c r="B23" s="14" t="s">
        <v>109</v>
      </c>
      <c r="C23" s="14" t="s">
        <v>155</v>
      </c>
      <c r="D23" s="13" t="s">
        <v>156</v>
      </c>
      <c r="E23" s="15" t="s">
        <v>157</v>
      </c>
      <c r="F23" s="14"/>
      <c r="G23" s="14"/>
      <c r="H23" s="14"/>
      <c r="I23" s="14"/>
      <c r="J23" s="14"/>
      <c r="K23" s="14"/>
      <c r="L23" s="14">
        <v>1</v>
      </c>
      <c r="M23" s="15" t="s">
        <v>158</v>
      </c>
      <c r="N23" s="14">
        <v>1</v>
      </c>
      <c r="O23" s="26"/>
      <c r="P23" s="15" t="s">
        <v>162</v>
      </c>
    </row>
    <row r="24" spans="1:17" x14ac:dyDescent="0.2">
      <c r="A24" s="14">
        <v>14</v>
      </c>
      <c r="B24" s="14" t="s">
        <v>109</v>
      </c>
      <c r="C24" s="14" t="s">
        <v>155</v>
      </c>
      <c r="D24" s="13" t="s">
        <v>156</v>
      </c>
      <c r="E24" s="15" t="s">
        <v>167</v>
      </c>
      <c r="F24" s="14"/>
      <c r="G24" s="14"/>
      <c r="H24" s="14"/>
      <c r="I24" s="14">
        <v>1</v>
      </c>
      <c r="J24" s="14"/>
      <c r="K24" s="14"/>
      <c r="L24" s="14"/>
      <c r="M24" s="15" t="s">
        <v>159</v>
      </c>
      <c r="N24" s="14">
        <v>1</v>
      </c>
      <c r="O24" s="26"/>
      <c r="P24" s="15" t="s">
        <v>162</v>
      </c>
    </row>
    <row r="25" spans="1:17" x14ac:dyDescent="0.2">
      <c r="A25" s="14">
        <v>15</v>
      </c>
      <c r="B25" s="14" t="s">
        <v>90</v>
      </c>
      <c r="C25" s="14" t="s">
        <v>155</v>
      </c>
      <c r="D25" s="13" t="s">
        <v>168</v>
      </c>
      <c r="E25" s="15">
        <v>2952800948</v>
      </c>
      <c r="F25" s="14"/>
      <c r="G25" s="14"/>
      <c r="H25" s="14"/>
      <c r="I25" s="14">
        <v>1</v>
      </c>
      <c r="J25" s="14"/>
      <c r="K25" s="14"/>
      <c r="L25" s="14"/>
      <c r="M25" s="15" t="s">
        <v>159</v>
      </c>
      <c r="N25" s="14">
        <v>1</v>
      </c>
      <c r="O25" s="26"/>
      <c r="P25" s="15" t="s">
        <v>162</v>
      </c>
    </row>
    <row r="26" spans="1:17" ht="30" x14ac:dyDescent="0.2">
      <c r="A26" s="14">
        <v>16</v>
      </c>
      <c r="B26" s="14" t="s">
        <v>109</v>
      </c>
      <c r="C26" s="14" t="s">
        <v>155</v>
      </c>
      <c r="D26" s="13" t="s">
        <v>160</v>
      </c>
      <c r="E26" s="15" t="s">
        <v>188</v>
      </c>
      <c r="F26" s="14"/>
      <c r="G26" s="14"/>
      <c r="H26" s="14"/>
      <c r="I26" s="14">
        <v>1</v>
      </c>
      <c r="J26" s="14"/>
      <c r="K26" s="14"/>
      <c r="L26" s="14"/>
      <c r="M26" s="15" t="s">
        <v>161</v>
      </c>
      <c r="N26" s="14">
        <v>1</v>
      </c>
      <c r="O26" s="14"/>
      <c r="P26" s="15" t="s">
        <v>189</v>
      </c>
    </row>
    <row r="27" spans="1:17" x14ac:dyDescent="0.2">
      <c r="A27" s="14">
        <v>17</v>
      </c>
      <c r="B27" s="14" t="s">
        <v>109</v>
      </c>
      <c r="C27" s="14" t="s">
        <v>155</v>
      </c>
      <c r="D27" s="13" t="s">
        <v>165</v>
      </c>
      <c r="E27" s="15" t="s">
        <v>166</v>
      </c>
      <c r="F27" s="14">
        <v>1</v>
      </c>
      <c r="G27" s="14"/>
      <c r="H27" s="14"/>
      <c r="I27" s="14"/>
      <c r="J27" s="14"/>
      <c r="K27" s="14"/>
      <c r="L27" s="14"/>
      <c r="M27" s="15" t="s">
        <v>185</v>
      </c>
      <c r="N27" s="14">
        <v>1</v>
      </c>
      <c r="O27" s="14"/>
      <c r="P27" s="15" t="s">
        <v>189</v>
      </c>
      <c r="Q27" s="14">
        <v>1997</v>
      </c>
    </row>
    <row r="28" spans="1:17" x14ac:dyDescent="0.2">
      <c r="A28" s="14">
        <v>18</v>
      </c>
      <c r="B28" s="14" t="s">
        <v>109</v>
      </c>
      <c r="C28" s="14" t="s">
        <v>155</v>
      </c>
      <c r="D28" s="13" t="s">
        <v>160</v>
      </c>
      <c r="E28" s="15" t="s">
        <v>190</v>
      </c>
      <c r="F28" s="14"/>
      <c r="G28" s="14"/>
      <c r="H28" s="14"/>
      <c r="I28" s="14">
        <v>1</v>
      </c>
      <c r="J28" s="14"/>
      <c r="K28" s="14"/>
      <c r="L28" s="14"/>
      <c r="M28" s="15" t="s">
        <v>185</v>
      </c>
      <c r="N28" s="14">
        <v>1</v>
      </c>
      <c r="O28" s="26"/>
      <c r="P28" s="15" t="s">
        <v>162</v>
      </c>
    </row>
    <row r="29" spans="1:17" x14ac:dyDescent="0.2">
      <c r="A29" s="14">
        <v>19</v>
      </c>
      <c r="B29" s="14" t="s">
        <v>109</v>
      </c>
      <c r="C29" s="14" t="s">
        <v>155</v>
      </c>
      <c r="D29" s="13" t="s">
        <v>160</v>
      </c>
      <c r="E29" s="15" t="s">
        <v>191</v>
      </c>
      <c r="F29" s="14"/>
      <c r="G29" s="14"/>
      <c r="H29" s="14"/>
      <c r="I29" s="14">
        <v>1</v>
      </c>
      <c r="J29" s="14"/>
      <c r="K29" s="14"/>
      <c r="L29" s="14"/>
      <c r="M29" s="15" t="s">
        <v>185</v>
      </c>
      <c r="N29" s="14"/>
      <c r="O29" s="26">
        <v>1</v>
      </c>
      <c r="P29" s="15" t="s">
        <v>162</v>
      </c>
    </row>
    <row r="30" spans="1:17" x14ac:dyDescent="0.2">
      <c r="A30" s="14">
        <v>20</v>
      </c>
      <c r="B30" s="14" t="s">
        <v>109</v>
      </c>
      <c r="C30" s="14" t="s">
        <v>155</v>
      </c>
      <c r="D30" s="13" t="s">
        <v>160</v>
      </c>
      <c r="E30" s="15" t="s">
        <v>193</v>
      </c>
      <c r="F30" s="14"/>
      <c r="G30" s="14"/>
      <c r="H30" s="14"/>
      <c r="I30" s="14">
        <v>1</v>
      </c>
      <c r="J30" s="14"/>
      <c r="K30" s="14"/>
      <c r="L30" s="14"/>
      <c r="M30" s="15" t="s">
        <v>185</v>
      </c>
      <c r="N30" s="14"/>
      <c r="O30" s="26">
        <v>1</v>
      </c>
      <c r="P30" s="15" t="s">
        <v>162</v>
      </c>
    </row>
    <row r="31" spans="1:17" x14ac:dyDescent="0.2">
      <c r="A31" s="14">
        <v>21</v>
      </c>
      <c r="B31" s="14" t="s">
        <v>109</v>
      </c>
      <c r="C31" s="14" t="s">
        <v>155</v>
      </c>
      <c r="D31" s="13" t="s">
        <v>160</v>
      </c>
      <c r="E31" s="22" t="s">
        <v>176</v>
      </c>
      <c r="F31" s="14"/>
      <c r="G31" s="14"/>
      <c r="H31" s="14"/>
      <c r="I31" s="14">
        <v>1</v>
      </c>
      <c r="J31" s="14"/>
      <c r="K31" s="14"/>
      <c r="L31" s="14"/>
      <c r="M31" s="15" t="s">
        <v>185</v>
      </c>
      <c r="N31" s="14">
        <v>1</v>
      </c>
      <c r="O31" s="26"/>
      <c r="P31" s="15" t="s">
        <v>163</v>
      </c>
    </row>
    <row r="32" spans="1:17" x14ac:dyDescent="0.2">
      <c r="A32" s="14">
        <v>22</v>
      </c>
      <c r="B32" s="14" t="s">
        <v>109</v>
      </c>
      <c r="C32" s="14" t="s">
        <v>155</v>
      </c>
      <c r="D32" s="13" t="s">
        <v>160</v>
      </c>
      <c r="E32" s="22" t="s">
        <v>177</v>
      </c>
      <c r="F32" s="14"/>
      <c r="G32" s="14"/>
      <c r="H32" s="14"/>
      <c r="I32" s="14">
        <v>1</v>
      </c>
      <c r="J32" s="14"/>
      <c r="K32" s="14"/>
      <c r="L32" s="14"/>
      <c r="M32" s="15" t="s">
        <v>164</v>
      </c>
      <c r="N32" s="14">
        <v>1</v>
      </c>
      <c r="O32" s="26"/>
      <c r="P32" s="15" t="s">
        <v>163</v>
      </c>
    </row>
    <row r="33" spans="1:19" x14ac:dyDescent="0.2">
      <c r="A33" s="14">
        <v>23</v>
      </c>
      <c r="B33" s="14" t="s">
        <v>109</v>
      </c>
      <c r="C33" s="14" t="s">
        <v>155</v>
      </c>
      <c r="D33" s="13" t="s">
        <v>160</v>
      </c>
      <c r="E33" s="22" t="s">
        <v>178</v>
      </c>
      <c r="F33" s="14"/>
      <c r="G33" s="14"/>
      <c r="H33" s="14"/>
      <c r="I33" s="14">
        <v>1</v>
      </c>
      <c r="J33" s="14"/>
      <c r="K33" s="14"/>
      <c r="L33" s="14"/>
      <c r="M33" s="15" t="s">
        <v>164</v>
      </c>
      <c r="N33" s="14">
        <v>1</v>
      </c>
      <c r="O33" s="26"/>
      <c r="P33" s="15" t="s">
        <v>163</v>
      </c>
    </row>
    <row r="34" spans="1:19" ht="30" x14ac:dyDescent="0.2">
      <c r="A34" s="14">
        <v>24</v>
      </c>
      <c r="B34" s="14" t="s">
        <v>109</v>
      </c>
      <c r="C34" s="14" t="s">
        <v>170</v>
      </c>
      <c r="D34" s="13" t="s">
        <v>169</v>
      </c>
      <c r="E34" s="15" t="s">
        <v>171</v>
      </c>
      <c r="F34" s="14"/>
      <c r="G34" s="14"/>
      <c r="H34" s="14">
        <v>1</v>
      </c>
      <c r="I34" s="14"/>
      <c r="J34" s="14"/>
      <c r="K34" s="14"/>
      <c r="L34" s="14"/>
      <c r="M34" s="15" t="s">
        <v>201</v>
      </c>
      <c r="N34" s="14"/>
      <c r="O34" s="26">
        <v>1</v>
      </c>
      <c r="P34" s="15" t="s">
        <v>162</v>
      </c>
      <c r="R34" s="10" t="s">
        <v>179</v>
      </c>
    </row>
    <row r="35" spans="1:19" x14ac:dyDescent="0.2">
      <c r="A35" s="14">
        <v>25</v>
      </c>
      <c r="B35" s="14" t="s">
        <v>109</v>
      </c>
      <c r="C35" s="14" t="s">
        <v>170</v>
      </c>
      <c r="D35" s="13" t="s">
        <v>169</v>
      </c>
      <c r="E35" s="15" t="s">
        <v>172</v>
      </c>
      <c r="F35" s="14"/>
      <c r="G35" s="14"/>
      <c r="H35" s="14">
        <v>1</v>
      </c>
      <c r="I35" s="14"/>
      <c r="J35" s="14"/>
      <c r="K35" s="14"/>
      <c r="L35" s="14"/>
      <c r="M35" s="15" t="s">
        <v>173</v>
      </c>
      <c r="N35" s="14"/>
      <c r="O35" s="26">
        <v>1</v>
      </c>
      <c r="P35" s="15" t="s">
        <v>162</v>
      </c>
    </row>
    <row r="36" spans="1:19" x14ac:dyDescent="0.2">
      <c r="A36" s="14">
        <v>26</v>
      </c>
      <c r="B36" s="14" t="s">
        <v>74</v>
      </c>
      <c r="C36" s="14" t="s">
        <v>134</v>
      </c>
      <c r="D36" s="22" t="s">
        <v>192</v>
      </c>
      <c r="E36" s="15" t="s">
        <v>146</v>
      </c>
      <c r="F36" s="14">
        <v>1</v>
      </c>
      <c r="G36" s="14"/>
      <c r="H36" s="14"/>
      <c r="I36" s="14"/>
      <c r="J36" s="14"/>
      <c r="K36" s="14"/>
      <c r="L36" s="14"/>
      <c r="M36" s="15" t="s">
        <v>174</v>
      </c>
      <c r="N36" s="14">
        <v>1</v>
      </c>
      <c r="O36" s="26"/>
      <c r="P36" s="15" t="s">
        <v>184</v>
      </c>
    </row>
    <row r="37" spans="1:19" x14ac:dyDescent="0.2">
      <c r="A37" s="14">
        <v>27</v>
      </c>
      <c r="B37" s="14" t="s">
        <v>18</v>
      </c>
      <c r="C37" s="14" t="s">
        <v>217</v>
      </c>
      <c r="D37" s="13" t="s">
        <v>146</v>
      </c>
      <c r="E37" s="15" t="s">
        <v>146</v>
      </c>
      <c r="F37" s="14"/>
      <c r="G37" s="14"/>
      <c r="H37" s="14"/>
      <c r="I37" s="14">
        <v>1</v>
      </c>
      <c r="J37" s="14"/>
      <c r="K37" s="14"/>
      <c r="L37" s="14"/>
      <c r="M37" s="15" t="s">
        <v>175</v>
      </c>
      <c r="N37" s="14">
        <v>1</v>
      </c>
      <c r="O37" s="26"/>
      <c r="P37" s="15" t="s">
        <v>206</v>
      </c>
    </row>
    <row r="38" spans="1:19" x14ac:dyDescent="0.2">
      <c r="A38" s="14">
        <v>28</v>
      </c>
      <c r="B38" s="14" t="s">
        <v>18</v>
      </c>
      <c r="C38" s="14" t="s">
        <v>217</v>
      </c>
      <c r="D38" s="13" t="s">
        <v>146</v>
      </c>
      <c r="E38" s="15" t="s">
        <v>146</v>
      </c>
      <c r="F38" s="14"/>
      <c r="G38" s="14"/>
      <c r="H38" s="14"/>
      <c r="I38" s="14">
        <v>1</v>
      </c>
      <c r="J38" s="14"/>
      <c r="K38" s="14"/>
      <c r="L38" s="14"/>
      <c r="M38" s="15" t="s">
        <v>175</v>
      </c>
      <c r="N38" s="14">
        <v>1</v>
      </c>
      <c r="O38" s="26"/>
      <c r="P38" s="15" t="s">
        <v>206</v>
      </c>
    </row>
    <row r="39" spans="1:19" x14ac:dyDescent="0.2">
      <c r="A39" s="14">
        <v>29</v>
      </c>
      <c r="B39" s="14" t="s">
        <v>18</v>
      </c>
      <c r="C39" s="14" t="s">
        <v>217</v>
      </c>
      <c r="D39" s="13" t="s">
        <v>146</v>
      </c>
      <c r="E39" s="15" t="s">
        <v>146</v>
      </c>
      <c r="F39" s="14"/>
      <c r="G39" s="14"/>
      <c r="H39" s="14"/>
      <c r="I39" s="14">
        <v>1</v>
      </c>
      <c r="J39" s="14"/>
      <c r="K39" s="14"/>
      <c r="L39" s="14"/>
      <c r="M39" s="15" t="s">
        <v>175</v>
      </c>
      <c r="N39" s="14">
        <v>1</v>
      </c>
      <c r="O39" s="26"/>
      <c r="P39" s="15" t="s">
        <v>206</v>
      </c>
    </row>
    <row r="40" spans="1:19" x14ac:dyDescent="0.2">
      <c r="A40" s="14">
        <v>30</v>
      </c>
      <c r="B40" s="14" t="s">
        <v>18</v>
      </c>
      <c r="C40" s="14" t="s">
        <v>217</v>
      </c>
      <c r="D40" s="13" t="s">
        <v>146</v>
      </c>
      <c r="E40" s="15" t="s">
        <v>146</v>
      </c>
      <c r="F40" s="14"/>
      <c r="G40" s="14"/>
      <c r="H40" s="14"/>
      <c r="I40" s="14">
        <v>1</v>
      </c>
      <c r="J40" s="14"/>
      <c r="K40" s="14"/>
      <c r="L40" s="14"/>
      <c r="M40" s="15" t="s">
        <v>175</v>
      </c>
      <c r="N40" s="14">
        <v>1</v>
      </c>
      <c r="O40" s="26"/>
      <c r="P40" s="15" t="s">
        <v>206</v>
      </c>
    </row>
    <row r="41" spans="1:19" x14ac:dyDescent="0.2">
      <c r="A41" s="14">
        <v>31</v>
      </c>
      <c r="B41" s="14" t="s">
        <v>51</v>
      </c>
      <c r="C41" s="23" t="s">
        <v>180</v>
      </c>
      <c r="D41" s="23" t="s">
        <v>181</v>
      </c>
      <c r="E41" s="25" t="s">
        <v>182</v>
      </c>
      <c r="F41" s="14">
        <v>1</v>
      </c>
      <c r="G41" s="14"/>
      <c r="H41" s="14"/>
      <c r="I41" s="14"/>
      <c r="J41" s="14"/>
      <c r="K41" s="14"/>
      <c r="L41" s="14"/>
      <c r="M41" s="15" t="s">
        <v>183</v>
      </c>
      <c r="N41" s="14">
        <v>1</v>
      </c>
      <c r="O41" s="26"/>
      <c r="P41" s="15" t="s">
        <v>184</v>
      </c>
    </row>
    <row r="42" spans="1:19" ht="30" x14ac:dyDescent="0.2">
      <c r="A42" s="14">
        <v>32</v>
      </c>
      <c r="B42" s="14" t="s">
        <v>61</v>
      </c>
      <c r="C42" s="14" t="s">
        <v>186</v>
      </c>
      <c r="D42" s="13" t="s">
        <v>187</v>
      </c>
      <c r="E42" s="15" t="s">
        <v>146</v>
      </c>
      <c r="F42" s="14"/>
      <c r="G42" s="14"/>
      <c r="H42" s="14">
        <v>1</v>
      </c>
      <c r="I42" s="14"/>
      <c r="J42" s="14"/>
      <c r="K42" s="14"/>
      <c r="L42" s="14"/>
      <c r="M42" s="15" t="s">
        <v>200</v>
      </c>
      <c r="N42" s="14">
        <v>1</v>
      </c>
      <c r="O42" s="26"/>
      <c r="P42" s="15" t="s">
        <v>206</v>
      </c>
    </row>
    <row r="43" spans="1:19" x14ac:dyDescent="0.2">
      <c r="A43" s="14">
        <v>33</v>
      </c>
      <c r="B43" s="14" t="s">
        <v>61</v>
      </c>
      <c r="C43" s="14" t="s">
        <v>194</v>
      </c>
      <c r="D43" s="13" t="s">
        <v>195</v>
      </c>
      <c r="E43" s="15" t="s">
        <v>196</v>
      </c>
      <c r="F43" s="14"/>
      <c r="G43" s="14"/>
      <c r="H43" s="14"/>
      <c r="I43" s="14"/>
      <c r="J43" s="14"/>
      <c r="K43" s="14"/>
      <c r="L43" s="14">
        <v>1</v>
      </c>
      <c r="M43" s="15" t="s">
        <v>301</v>
      </c>
      <c r="N43" s="14"/>
      <c r="O43" s="26">
        <v>1</v>
      </c>
      <c r="P43" s="15" t="s">
        <v>189</v>
      </c>
      <c r="Q43" s="14">
        <v>2003</v>
      </c>
      <c r="S43" s="10" t="s">
        <v>197</v>
      </c>
    </row>
    <row r="44" spans="1:19" x14ac:dyDescent="0.2">
      <c r="A44" s="14">
        <v>34</v>
      </c>
      <c r="B44" s="14" t="s">
        <v>61</v>
      </c>
      <c r="C44" s="14" t="s">
        <v>203</v>
      </c>
      <c r="D44" s="13" t="s">
        <v>204</v>
      </c>
      <c r="E44" s="15">
        <v>402301</v>
      </c>
      <c r="F44" s="14"/>
      <c r="G44" s="14"/>
      <c r="H44" s="14"/>
      <c r="I44" s="14"/>
      <c r="J44" s="14"/>
      <c r="K44" s="14"/>
      <c r="L44" s="14">
        <v>1</v>
      </c>
      <c r="M44" s="15" t="s">
        <v>205</v>
      </c>
      <c r="N44" s="14">
        <v>1</v>
      </c>
      <c r="O44" s="26"/>
      <c r="P44" s="15" t="s">
        <v>206</v>
      </c>
      <c r="Q44" s="14">
        <v>1993</v>
      </c>
    </row>
    <row r="45" spans="1:19" x14ac:dyDescent="0.2">
      <c r="A45" s="14">
        <v>35</v>
      </c>
      <c r="B45" s="14" t="s">
        <v>61</v>
      </c>
      <c r="C45" s="14" t="s">
        <v>203</v>
      </c>
      <c r="D45" s="13" t="s">
        <v>204</v>
      </c>
      <c r="E45" s="15">
        <v>403996</v>
      </c>
      <c r="F45" s="14"/>
      <c r="G45" s="14"/>
      <c r="H45" s="14"/>
      <c r="I45" s="14"/>
      <c r="J45" s="14"/>
      <c r="K45" s="14"/>
      <c r="L45" s="14">
        <v>1</v>
      </c>
      <c r="M45" s="15" t="s">
        <v>207</v>
      </c>
      <c r="N45" s="14">
        <v>1</v>
      </c>
      <c r="O45" s="26"/>
      <c r="P45" s="15" t="s">
        <v>206</v>
      </c>
      <c r="Q45" s="14">
        <v>1993</v>
      </c>
    </row>
    <row r="46" spans="1:19" x14ac:dyDescent="0.2">
      <c r="A46" s="14">
        <v>36</v>
      </c>
      <c r="B46" s="14" t="s">
        <v>61</v>
      </c>
      <c r="C46" s="14" t="s">
        <v>203</v>
      </c>
      <c r="D46" s="13" t="s">
        <v>204</v>
      </c>
      <c r="E46" s="15">
        <v>401057</v>
      </c>
      <c r="F46" s="14"/>
      <c r="G46" s="14"/>
      <c r="H46" s="14"/>
      <c r="I46" s="14"/>
      <c r="J46" s="14"/>
      <c r="K46" s="14"/>
      <c r="L46" s="14">
        <v>1</v>
      </c>
      <c r="M46" s="15" t="s">
        <v>207</v>
      </c>
      <c r="N46" s="14">
        <v>1</v>
      </c>
      <c r="O46" s="26"/>
      <c r="P46" s="15" t="s">
        <v>206</v>
      </c>
      <c r="Q46" s="14">
        <v>1993</v>
      </c>
    </row>
    <row r="47" spans="1:19" x14ac:dyDescent="0.2">
      <c r="A47" s="14">
        <v>37</v>
      </c>
      <c r="B47" s="14" t="s">
        <v>61</v>
      </c>
      <c r="C47" s="14" t="s">
        <v>203</v>
      </c>
      <c r="D47" s="13" t="s">
        <v>204</v>
      </c>
      <c r="E47" s="15">
        <v>400004</v>
      </c>
      <c r="F47" s="14"/>
      <c r="G47" s="14"/>
      <c r="H47" s="14"/>
      <c r="I47" s="14"/>
      <c r="J47" s="14"/>
      <c r="K47" s="14"/>
      <c r="L47" s="14">
        <v>1</v>
      </c>
      <c r="M47" s="15" t="s">
        <v>207</v>
      </c>
      <c r="N47" s="14">
        <v>1</v>
      </c>
      <c r="O47" s="26"/>
      <c r="P47" s="15" t="s">
        <v>206</v>
      </c>
      <c r="Q47" s="14">
        <v>1993</v>
      </c>
    </row>
    <row r="48" spans="1:19" x14ac:dyDescent="0.2">
      <c r="A48" s="14">
        <v>38</v>
      </c>
      <c r="B48" s="14" t="s">
        <v>61</v>
      </c>
      <c r="C48" s="14" t="s">
        <v>208</v>
      </c>
      <c r="D48" s="13" t="s">
        <v>209</v>
      </c>
      <c r="E48" s="15" t="s">
        <v>210</v>
      </c>
      <c r="F48" s="14"/>
      <c r="G48" s="14"/>
      <c r="H48" s="14"/>
      <c r="I48" s="14"/>
      <c r="J48" s="14"/>
      <c r="K48" s="14"/>
      <c r="L48" s="14">
        <v>1</v>
      </c>
      <c r="M48" s="15" t="s">
        <v>211</v>
      </c>
      <c r="N48" s="14"/>
      <c r="O48" s="26">
        <v>1</v>
      </c>
      <c r="P48" s="15" t="s">
        <v>206</v>
      </c>
    </row>
    <row r="49" spans="1:16" x14ac:dyDescent="0.2">
      <c r="A49" s="14">
        <v>39</v>
      </c>
      <c r="B49" s="14" t="s">
        <v>61</v>
      </c>
      <c r="C49" s="14" t="s">
        <v>208</v>
      </c>
      <c r="D49" s="13" t="s">
        <v>209</v>
      </c>
      <c r="E49" s="15" t="s">
        <v>212</v>
      </c>
      <c r="F49" s="14"/>
      <c r="G49" s="14"/>
      <c r="H49" s="14"/>
      <c r="I49" s="14"/>
      <c r="J49" s="14"/>
      <c r="K49" s="14"/>
      <c r="L49" s="14">
        <v>1</v>
      </c>
      <c r="M49" s="15" t="s">
        <v>211</v>
      </c>
      <c r="N49" s="14"/>
      <c r="O49" s="26">
        <v>1</v>
      </c>
      <c r="P49" s="15" t="s">
        <v>206</v>
      </c>
    </row>
    <row r="50" spans="1:16" ht="30" x14ac:dyDescent="0.2">
      <c r="A50" s="14">
        <v>40</v>
      </c>
      <c r="B50" s="14" t="s">
        <v>30</v>
      </c>
      <c r="C50" s="14" t="s">
        <v>213</v>
      </c>
      <c r="D50" s="13" t="s">
        <v>214</v>
      </c>
      <c r="E50" s="15" t="s">
        <v>146</v>
      </c>
      <c r="F50" s="14"/>
      <c r="G50" s="14"/>
      <c r="H50" s="14"/>
      <c r="I50" s="14"/>
      <c r="J50" s="14"/>
      <c r="K50" s="14">
        <v>1</v>
      </c>
      <c r="L50" s="14"/>
      <c r="M50" s="15" t="s">
        <v>215</v>
      </c>
      <c r="N50" s="14">
        <v>1</v>
      </c>
      <c r="O50" s="26"/>
      <c r="P50" s="15" t="s">
        <v>216</v>
      </c>
    </row>
    <row r="51" spans="1:16" ht="30" x14ac:dyDescent="0.2">
      <c r="A51" s="14">
        <v>41</v>
      </c>
      <c r="B51" s="14" t="s">
        <v>30</v>
      </c>
      <c r="C51" s="14" t="s">
        <v>213</v>
      </c>
      <c r="D51" s="13" t="s">
        <v>214</v>
      </c>
      <c r="E51" s="15" t="s">
        <v>146</v>
      </c>
      <c r="F51" s="14"/>
      <c r="G51" s="14"/>
      <c r="H51" s="14"/>
      <c r="I51" s="14"/>
      <c r="J51" s="14"/>
      <c r="K51" s="14">
        <v>1</v>
      </c>
      <c r="L51" s="14"/>
      <c r="M51" s="15" t="s">
        <v>215</v>
      </c>
      <c r="N51" s="14">
        <v>1</v>
      </c>
      <c r="O51" s="26"/>
      <c r="P51" s="15" t="s">
        <v>216</v>
      </c>
    </row>
    <row r="52" spans="1:16" ht="30" x14ac:dyDescent="0.2">
      <c r="A52" s="14">
        <v>42</v>
      </c>
      <c r="B52" s="14" t="s">
        <v>30</v>
      </c>
      <c r="C52" s="14" t="s">
        <v>213</v>
      </c>
      <c r="D52" s="13" t="s">
        <v>214</v>
      </c>
      <c r="E52" s="15" t="s">
        <v>146</v>
      </c>
      <c r="F52" s="14"/>
      <c r="G52" s="14"/>
      <c r="H52" s="14"/>
      <c r="I52" s="14"/>
      <c r="J52" s="14"/>
      <c r="K52" s="14">
        <v>1</v>
      </c>
      <c r="L52" s="14"/>
      <c r="M52" s="15" t="s">
        <v>215</v>
      </c>
      <c r="N52" s="14">
        <v>1</v>
      </c>
      <c r="O52" s="26"/>
      <c r="P52" s="15" t="s">
        <v>216</v>
      </c>
    </row>
    <row r="53" spans="1:16" ht="30" x14ac:dyDescent="0.2">
      <c r="A53" s="14">
        <v>43</v>
      </c>
      <c r="B53" s="14" t="s">
        <v>30</v>
      </c>
      <c r="C53" s="14" t="s">
        <v>213</v>
      </c>
      <c r="D53" s="13" t="s">
        <v>214</v>
      </c>
      <c r="E53" s="15" t="s">
        <v>146</v>
      </c>
      <c r="F53" s="14"/>
      <c r="G53" s="14"/>
      <c r="H53" s="14"/>
      <c r="I53" s="14"/>
      <c r="J53" s="14"/>
      <c r="K53" s="14">
        <v>1</v>
      </c>
      <c r="L53" s="14"/>
      <c r="M53" s="15" t="s">
        <v>215</v>
      </c>
      <c r="N53" s="14">
        <v>1</v>
      </c>
      <c r="O53" s="26"/>
      <c r="P53" s="15" t="s">
        <v>216</v>
      </c>
    </row>
    <row r="54" spans="1:16" x14ac:dyDescent="0.2">
      <c r="A54" s="14">
        <v>44</v>
      </c>
      <c r="B54" s="14" t="s">
        <v>41</v>
      </c>
      <c r="C54" s="14" t="s">
        <v>218</v>
      </c>
      <c r="D54" s="13" t="s">
        <v>219</v>
      </c>
      <c r="E54" s="15" t="s">
        <v>220</v>
      </c>
      <c r="F54" s="14"/>
      <c r="G54" s="14"/>
      <c r="H54" s="14"/>
      <c r="I54" s="14"/>
      <c r="J54" s="14">
        <v>1</v>
      </c>
      <c r="K54" s="14"/>
      <c r="L54" s="14"/>
      <c r="M54" s="15" t="s">
        <v>221</v>
      </c>
      <c r="N54" s="14">
        <v>1</v>
      </c>
      <c r="O54" s="26"/>
      <c r="P54" s="15" t="s">
        <v>224</v>
      </c>
    </row>
    <row r="55" spans="1:16" x14ac:dyDescent="0.2">
      <c r="A55" s="14">
        <v>45</v>
      </c>
      <c r="B55" s="14" t="s">
        <v>41</v>
      </c>
      <c r="C55" s="14" t="s">
        <v>218</v>
      </c>
      <c r="D55" s="13" t="s">
        <v>219</v>
      </c>
      <c r="E55" s="29" t="s">
        <v>304</v>
      </c>
      <c r="F55" s="14"/>
      <c r="G55" s="14"/>
      <c r="H55" s="14"/>
      <c r="I55" s="14"/>
      <c r="J55" s="14">
        <v>1</v>
      </c>
      <c r="K55" s="14"/>
      <c r="L55" s="14"/>
      <c r="M55" s="15" t="s">
        <v>222</v>
      </c>
      <c r="N55" s="14"/>
      <c r="O55" s="26">
        <v>1</v>
      </c>
      <c r="P55" s="15" t="s">
        <v>223</v>
      </c>
    </row>
    <row r="56" spans="1:16" ht="30" x14ac:dyDescent="0.2">
      <c r="A56" s="14">
        <v>45</v>
      </c>
      <c r="B56" s="14" t="s">
        <v>23</v>
      </c>
      <c r="C56" s="14" t="s">
        <v>230</v>
      </c>
      <c r="D56" s="13">
        <v>10590</v>
      </c>
      <c r="E56" s="15">
        <v>9348051</v>
      </c>
      <c r="F56" s="14">
        <v>1</v>
      </c>
      <c r="G56" s="14"/>
      <c r="H56" s="14"/>
      <c r="I56" s="14"/>
      <c r="J56" s="14"/>
      <c r="K56" s="14"/>
      <c r="L56" s="14"/>
      <c r="M56" s="15" t="s">
        <v>231</v>
      </c>
      <c r="N56" s="14">
        <v>1</v>
      </c>
      <c r="O56" s="26"/>
      <c r="P56" s="15" t="s">
        <v>224</v>
      </c>
    </row>
    <row r="57" spans="1:16" ht="30" x14ac:dyDescent="0.2">
      <c r="A57" s="14">
        <v>47</v>
      </c>
      <c r="B57" s="14" t="s">
        <v>23</v>
      </c>
      <c r="C57" s="14" t="s">
        <v>230</v>
      </c>
      <c r="D57" s="13">
        <v>10590</v>
      </c>
      <c r="E57" s="28">
        <v>9348050</v>
      </c>
      <c r="F57" s="14">
        <v>1</v>
      </c>
      <c r="G57" s="14"/>
      <c r="H57" s="14"/>
      <c r="I57" s="14"/>
      <c r="J57" s="14"/>
      <c r="K57" s="14"/>
      <c r="L57" s="14"/>
      <c r="M57" s="15" t="s">
        <v>232</v>
      </c>
      <c r="N57" s="14">
        <v>1</v>
      </c>
      <c r="O57" s="26"/>
      <c r="P57" s="15" t="s">
        <v>233</v>
      </c>
    </row>
    <row r="58" spans="1:16" ht="30" x14ac:dyDescent="0.2">
      <c r="A58" s="14">
        <v>48</v>
      </c>
      <c r="B58" s="14" t="s">
        <v>110</v>
      </c>
      <c r="C58" s="14" t="s">
        <v>234</v>
      </c>
      <c r="D58" s="13" t="s">
        <v>235</v>
      </c>
      <c r="E58" s="15">
        <v>4077</v>
      </c>
      <c r="F58" s="14">
        <v>1</v>
      </c>
      <c r="G58" s="14"/>
      <c r="H58" s="14"/>
      <c r="I58" s="14"/>
      <c r="J58" s="14"/>
      <c r="K58" s="14"/>
      <c r="L58" s="14"/>
      <c r="M58" s="15" t="s">
        <v>236</v>
      </c>
      <c r="N58" s="14">
        <v>1</v>
      </c>
      <c r="O58" s="26"/>
      <c r="P58" s="15" t="s">
        <v>237</v>
      </c>
    </row>
    <row r="59" spans="1:16" x14ac:dyDescent="0.2">
      <c r="A59" s="14">
        <v>49</v>
      </c>
      <c r="B59" s="14" t="s">
        <v>33</v>
      </c>
      <c r="C59" s="14" t="s">
        <v>203</v>
      </c>
      <c r="D59" s="13" t="s">
        <v>238</v>
      </c>
      <c r="E59" s="15">
        <v>30134</v>
      </c>
      <c r="F59" s="14"/>
      <c r="G59" s="14"/>
      <c r="H59" s="14">
        <v>1</v>
      </c>
      <c r="I59" s="14"/>
      <c r="J59" s="14"/>
      <c r="K59" s="14"/>
      <c r="L59" s="14"/>
      <c r="M59" s="15" t="s">
        <v>239</v>
      </c>
      <c r="N59" s="14">
        <v>1</v>
      </c>
      <c r="O59" s="26"/>
      <c r="P59" s="15" t="s">
        <v>240</v>
      </c>
    </row>
    <row r="60" spans="1:16" x14ac:dyDescent="0.2">
      <c r="A60" s="14">
        <v>50</v>
      </c>
      <c r="B60" s="14" t="s">
        <v>30</v>
      </c>
      <c r="C60" s="14" t="s">
        <v>213</v>
      </c>
      <c r="D60" s="13" t="s">
        <v>146</v>
      </c>
      <c r="E60" s="15" t="s">
        <v>146</v>
      </c>
      <c r="F60" s="14"/>
      <c r="G60" s="14"/>
      <c r="H60" s="14"/>
      <c r="I60" s="14">
        <v>1</v>
      </c>
      <c r="J60" s="14"/>
      <c r="K60" s="14"/>
      <c r="L60" s="14"/>
      <c r="M60" s="15" t="s">
        <v>241</v>
      </c>
      <c r="N60" s="14">
        <v>1</v>
      </c>
      <c r="O60" s="26"/>
      <c r="P60" s="15" t="s">
        <v>216</v>
      </c>
    </row>
    <row r="61" spans="1:16" x14ac:dyDescent="0.2">
      <c r="A61" s="14">
        <v>51</v>
      </c>
      <c r="B61" s="14" t="s">
        <v>30</v>
      </c>
      <c r="C61" s="14" t="s">
        <v>146</v>
      </c>
      <c r="D61" s="13" t="s">
        <v>146</v>
      </c>
      <c r="E61" s="15" t="s">
        <v>146</v>
      </c>
      <c r="F61" s="14"/>
      <c r="G61" s="14"/>
      <c r="H61" s="14"/>
      <c r="I61" s="14">
        <v>1</v>
      </c>
      <c r="J61" s="14"/>
      <c r="K61" s="14"/>
      <c r="L61" s="14"/>
      <c r="M61" s="15" t="s">
        <v>243</v>
      </c>
      <c r="N61" s="14">
        <v>1</v>
      </c>
      <c r="O61" s="26"/>
      <c r="P61" s="15" t="s">
        <v>242</v>
      </c>
    </row>
    <row r="62" spans="1:16" x14ac:dyDescent="0.2">
      <c r="A62" s="14">
        <v>52</v>
      </c>
      <c r="B62" s="14" t="s">
        <v>110</v>
      </c>
      <c r="C62" s="14" t="s">
        <v>244</v>
      </c>
      <c r="D62" s="13"/>
      <c r="E62" s="15" t="s">
        <v>146</v>
      </c>
      <c r="F62" s="14">
        <v>1</v>
      </c>
      <c r="G62" s="14"/>
      <c r="H62" s="14"/>
      <c r="I62" s="14"/>
      <c r="J62" s="14"/>
      <c r="K62" s="14"/>
      <c r="L62" s="14"/>
      <c r="M62" s="15" t="s">
        <v>245</v>
      </c>
      <c r="N62" s="14">
        <v>1</v>
      </c>
      <c r="O62" s="26"/>
      <c r="P62" s="15" t="s">
        <v>242</v>
      </c>
    </row>
    <row r="63" spans="1:16" x14ac:dyDescent="0.2">
      <c r="A63" s="14">
        <v>53</v>
      </c>
      <c r="B63" s="14" t="s">
        <v>110</v>
      </c>
      <c r="C63" s="14" t="s">
        <v>244</v>
      </c>
      <c r="D63" s="13"/>
      <c r="E63" s="15" t="s">
        <v>146</v>
      </c>
      <c r="F63" s="14">
        <v>1</v>
      </c>
      <c r="G63" s="14"/>
      <c r="H63" s="14"/>
      <c r="I63" s="14"/>
      <c r="J63" s="14"/>
      <c r="K63" s="14"/>
      <c r="L63" s="14"/>
      <c r="M63" s="15" t="s">
        <v>245</v>
      </c>
      <c r="N63" s="14">
        <v>1</v>
      </c>
      <c r="O63" s="26"/>
      <c r="P63" s="15" t="s">
        <v>246</v>
      </c>
    </row>
    <row r="64" spans="1:16" x14ac:dyDescent="0.2">
      <c r="A64" s="14">
        <v>54</v>
      </c>
      <c r="B64" s="14" t="s">
        <v>110</v>
      </c>
      <c r="C64" s="14" t="s">
        <v>247</v>
      </c>
      <c r="D64" s="13"/>
      <c r="E64" s="15" t="s">
        <v>146</v>
      </c>
      <c r="F64" s="14">
        <v>1</v>
      </c>
      <c r="G64" s="14"/>
      <c r="H64" s="14"/>
      <c r="I64" s="14"/>
      <c r="J64" s="14"/>
      <c r="K64" s="14"/>
      <c r="L64" s="14"/>
      <c r="M64" s="15" t="s">
        <v>245</v>
      </c>
      <c r="N64" s="14">
        <v>1</v>
      </c>
      <c r="O64" s="26"/>
      <c r="P64" s="15" t="s">
        <v>242</v>
      </c>
    </row>
    <row r="65" spans="1:17" x14ac:dyDescent="0.2">
      <c r="A65" s="14">
        <v>55</v>
      </c>
      <c r="B65" s="14" t="s">
        <v>23</v>
      </c>
      <c r="C65" s="14" t="s">
        <v>249</v>
      </c>
      <c r="D65" s="13" t="s">
        <v>250</v>
      </c>
      <c r="E65" s="15">
        <v>190</v>
      </c>
      <c r="F65" s="14">
        <v>1</v>
      </c>
      <c r="G65" s="14"/>
      <c r="H65" s="14"/>
      <c r="I65" s="14"/>
      <c r="J65" s="14"/>
      <c r="K65" s="14"/>
      <c r="L65" s="14"/>
      <c r="M65" s="15" t="s">
        <v>248</v>
      </c>
      <c r="N65" s="14">
        <v>1</v>
      </c>
      <c r="O65" s="26"/>
      <c r="P65" s="15" t="s">
        <v>246</v>
      </c>
    </row>
    <row r="66" spans="1:17" ht="30" x14ac:dyDescent="0.2">
      <c r="A66" s="14">
        <v>56</v>
      </c>
      <c r="B66" s="14" t="s">
        <v>23</v>
      </c>
      <c r="C66" s="14" t="s">
        <v>251</v>
      </c>
      <c r="D66" s="13" t="s">
        <v>252</v>
      </c>
      <c r="E66" s="15" t="s">
        <v>253</v>
      </c>
      <c r="F66" s="14"/>
      <c r="G66" s="14"/>
      <c r="H66" s="14"/>
      <c r="I66" s="14">
        <v>1</v>
      </c>
      <c r="J66" s="14"/>
      <c r="K66" s="14"/>
      <c r="L66" s="14"/>
      <c r="M66" s="15" t="s">
        <v>254</v>
      </c>
      <c r="N66" s="14">
        <v>1</v>
      </c>
      <c r="O66" s="26"/>
      <c r="P66" s="15" t="s">
        <v>242</v>
      </c>
    </row>
    <row r="67" spans="1:17" x14ac:dyDescent="0.2">
      <c r="A67" s="14">
        <v>57</v>
      </c>
      <c r="B67" s="14" t="s">
        <v>23</v>
      </c>
      <c r="C67" s="14" t="s">
        <v>255</v>
      </c>
      <c r="D67" s="13" t="s">
        <v>256</v>
      </c>
      <c r="E67" s="15">
        <v>17774</v>
      </c>
      <c r="F67" s="14">
        <v>1</v>
      </c>
      <c r="G67" s="14"/>
      <c r="H67" s="14"/>
      <c r="I67" s="14"/>
      <c r="J67" s="14"/>
      <c r="K67" s="14"/>
      <c r="L67" s="14"/>
      <c r="M67" s="15" t="s">
        <v>257</v>
      </c>
      <c r="N67" s="14">
        <v>1</v>
      </c>
      <c r="O67" s="26"/>
      <c r="P67" s="15" t="s">
        <v>258</v>
      </c>
      <c r="Q67" s="14">
        <v>1995</v>
      </c>
    </row>
    <row r="68" spans="1:17" x14ac:dyDescent="0.2">
      <c r="A68" s="14">
        <v>58</v>
      </c>
      <c r="B68" s="14" t="s">
        <v>110</v>
      </c>
      <c r="C68" s="14" t="s">
        <v>255</v>
      </c>
      <c r="D68" s="13" t="s">
        <v>259</v>
      </c>
      <c r="E68" s="15">
        <v>6923</v>
      </c>
      <c r="F68" s="14"/>
      <c r="G68" s="14"/>
      <c r="H68" s="14">
        <v>1</v>
      </c>
      <c r="I68" s="14"/>
      <c r="J68" s="14"/>
      <c r="K68" s="14"/>
      <c r="L68" s="14"/>
      <c r="M68" s="15" t="s">
        <v>260</v>
      </c>
      <c r="N68" s="14"/>
      <c r="O68" s="26">
        <v>1</v>
      </c>
      <c r="P68" s="15" t="s">
        <v>258</v>
      </c>
      <c r="Q68" s="14">
        <v>1995</v>
      </c>
    </row>
    <row r="69" spans="1:17" x14ac:dyDescent="0.2">
      <c r="A69" s="14">
        <v>59</v>
      </c>
      <c r="B69" s="14" t="s">
        <v>23</v>
      </c>
      <c r="C69" s="14" t="s">
        <v>255</v>
      </c>
      <c r="D69" s="13" t="s">
        <v>256</v>
      </c>
      <c r="E69" s="29">
        <v>17779</v>
      </c>
      <c r="F69" s="14">
        <v>1</v>
      </c>
      <c r="G69" s="14"/>
      <c r="H69" s="14"/>
      <c r="I69" s="14"/>
      <c r="J69" s="14"/>
      <c r="K69" s="14"/>
      <c r="L69" s="14"/>
      <c r="M69" s="15" t="s">
        <v>257</v>
      </c>
      <c r="N69" s="14">
        <v>1</v>
      </c>
      <c r="O69" s="26"/>
      <c r="P69" s="15" t="s">
        <v>261</v>
      </c>
      <c r="Q69" s="14">
        <v>1995</v>
      </c>
    </row>
    <row r="70" spans="1:17" x14ac:dyDescent="0.2">
      <c r="A70" s="14">
        <v>60</v>
      </c>
      <c r="B70" s="14" t="s">
        <v>25</v>
      </c>
      <c r="C70" s="14" t="s">
        <v>263</v>
      </c>
      <c r="D70" s="13" t="s">
        <v>262</v>
      </c>
      <c r="E70" s="29" t="s">
        <v>146</v>
      </c>
      <c r="F70" s="14"/>
      <c r="G70" s="14"/>
      <c r="H70" s="14">
        <v>1</v>
      </c>
      <c r="I70" s="14"/>
      <c r="J70" s="14"/>
      <c r="K70" s="14"/>
      <c r="L70" s="14"/>
      <c r="M70" s="15" t="s">
        <v>264</v>
      </c>
      <c r="N70" s="14">
        <v>1</v>
      </c>
      <c r="O70" s="26"/>
      <c r="P70" s="15" t="s">
        <v>242</v>
      </c>
    </row>
    <row r="71" spans="1:17" x14ac:dyDescent="0.2">
      <c r="A71" s="14">
        <v>61</v>
      </c>
      <c r="B71" s="14" t="s">
        <v>25</v>
      </c>
      <c r="C71" s="14" t="s">
        <v>265</v>
      </c>
      <c r="D71" s="13">
        <v>520</v>
      </c>
      <c r="E71" s="15">
        <v>1238</v>
      </c>
      <c r="F71" s="14"/>
      <c r="G71" s="14"/>
      <c r="H71" s="14">
        <v>1</v>
      </c>
      <c r="I71" s="14"/>
      <c r="J71" s="14"/>
      <c r="K71" s="14"/>
      <c r="L71" s="14"/>
      <c r="M71" s="15" t="s">
        <v>266</v>
      </c>
      <c r="N71" s="14"/>
      <c r="O71" s="26">
        <v>1</v>
      </c>
      <c r="P71" s="15" t="s">
        <v>242</v>
      </c>
    </row>
    <row r="72" spans="1:17" ht="30" x14ac:dyDescent="0.2">
      <c r="A72" s="14">
        <v>62</v>
      </c>
      <c r="B72" s="14" t="s">
        <v>18</v>
      </c>
      <c r="C72" s="14" t="s">
        <v>268</v>
      </c>
      <c r="D72" s="13" t="s">
        <v>269</v>
      </c>
      <c r="E72" s="15">
        <v>31944</v>
      </c>
      <c r="F72" s="14"/>
      <c r="G72" s="14"/>
      <c r="H72" s="14"/>
      <c r="I72" s="14"/>
      <c r="J72" s="14">
        <v>1</v>
      </c>
      <c r="K72" s="14"/>
      <c r="L72" s="14"/>
      <c r="M72" s="15" t="s">
        <v>267</v>
      </c>
      <c r="N72" s="14">
        <v>1</v>
      </c>
      <c r="O72" s="26"/>
      <c r="P72" s="15" t="s">
        <v>242</v>
      </c>
      <c r="Q72" s="14">
        <v>2009</v>
      </c>
    </row>
    <row r="73" spans="1:17" ht="30" x14ac:dyDescent="0.2">
      <c r="A73" s="14">
        <v>63</v>
      </c>
      <c r="B73" s="14" t="s">
        <v>36</v>
      </c>
      <c r="C73" s="14" t="s">
        <v>270</v>
      </c>
      <c r="D73" s="13" t="s">
        <v>271</v>
      </c>
      <c r="E73" s="15" t="s">
        <v>272</v>
      </c>
      <c r="F73" s="14"/>
      <c r="G73" s="14"/>
      <c r="H73" s="14"/>
      <c r="I73" s="14"/>
      <c r="J73" s="14">
        <v>1</v>
      </c>
      <c r="K73" s="14"/>
      <c r="L73" s="14"/>
      <c r="M73" s="15" t="s">
        <v>273</v>
      </c>
      <c r="N73" s="14"/>
      <c r="O73" s="26">
        <v>1</v>
      </c>
      <c r="P73" s="15" t="s">
        <v>162</v>
      </c>
    </row>
    <row r="74" spans="1:17" ht="30" x14ac:dyDescent="0.2">
      <c r="A74" s="14">
        <v>64</v>
      </c>
      <c r="B74" s="14" t="s">
        <v>36</v>
      </c>
      <c r="C74" s="14" t="s">
        <v>274</v>
      </c>
      <c r="D74" s="13" t="s">
        <v>275</v>
      </c>
      <c r="E74" s="27" t="s">
        <v>276</v>
      </c>
      <c r="F74" s="14"/>
      <c r="G74" s="14"/>
      <c r="H74" s="14">
        <v>1</v>
      </c>
      <c r="I74" s="14"/>
      <c r="J74" s="14"/>
      <c r="K74" s="14"/>
      <c r="L74" s="14"/>
      <c r="M74" s="15" t="s">
        <v>277</v>
      </c>
      <c r="N74" s="14"/>
      <c r="O74" s="26">
        <v>1</v>
      </c>
      <c r="P74" s="15" t="s">
        <v>278</v>
      </c>
    </row>
    <row r="75" spans="1:17" ht="30" x14ac:dyDescent="0.2">
      <c r="A75" s="14">
        <v>65</v>
      </c>
      <c r="B75" s="14" t="s">
        <v>36</v>
      </c>
      <c r="C75" s="14" t="s">
        <v>280</v>
      </c>
      <c r="D75" s="13" t="s">
        <v>279</v>
      </c>
      <c r="E75" s="15">
        <v>1447</v>
      </c>
      <c r="F75" s="14"/>
      <c r="G75" s="14"/>
      <c r="H75" s="14"/>
      <c r="I75" s="14"/>
      <c r="J75" s="14">
        <v>1</v>
      </c>
      <c r="K75" s="14"/>
      <c r="L75" s="14"/>
      <c r="M75" s="15" t="s">
        <v>281</v>
      </c>
      <c r="N75" s="14"/>
      <c r="O75" s="26">
        <v>1</v>
      </c>
      <c r="P75" s="15" t="s">
        <v>206</v>
      </c>
    </row>
    <row r="76" spans="1:17" ht="45" x14ac:dyDescent="0.2">
      <c r="A76" s="14">
        <v>66</v>
      </c>
      <c r="B76" s="14" t="s">
        <v>36</v>
      </c>
      <c r="C76" s="14" t="s">
        <v>283</v>
      </c>
      <c r="D76" s="13" t="s">
        <v>284</v>
      </c>
      <c r="E76" s="15" t="s">
        <v>285</v>
      </c>
      <c r="F76" s="14"/>
      <c r="G76" s="14"/>
      <c r="H76" s="14"/>
      <c r="I76" s="14"/>
      <c r="J76" s="14">
        <v>1</v>
      </c>
      <c r="K76" s="14"/>
      <c r="L76" s="14"/>
      <c r="M76" s="15" t="s">
        <v>282</v>
      </c>
      <c r="N76" s="14"/>
      <c r="O76" s="26">
        <v>1</v>
      </c>
      <c r="P76" s="15" t="s">
        <v>278</v>
      </c>
    </row>
    <row r="77" spans="1:17" x14ac:dyDescent="0.2">
      <c r="A77" s="14">
        <v>67</v>
      </c>
      <c r="B77" s="14" t="s">
        <v>18</v>
      </c>
      <c r="C77" s="14" t="s">
        <v>217</v>
      </c>
      <c r="D77" s="13"/>
      <c r="E77" s="15" t="s">
        <v>146</v>
      </c>
      <c r="F77" s="14"/>
      <c r="G77" s="14"/>
      <c r="H77" s="14"/>
      <c r="I77" s="14">
        <v>1</v>
      </c>
      <c r="J77" s="14"/>
      <c r="K77" s="14"/>
      <c r="L77" s="14"/>
      <c r="M77" s="15" t="s">
        <v>286</v>
      </c>
      <c r="N77" s="14">
        <v>1</v>
      </c>
      <c r="O77" s="26"/>
      <c r="P77" s="15" t="s">
        <v>206</v>
      </c>
    </row>
    <row r="78" spans="1:17" x14ac:dyDescent="0.2">
      <c r="A78" s="14">
        <v>68</v>
      </c>
      <c r="B78" s="14" t="s">
        <v>18</v>
      </c>
      <c r="C78" s="14" t="s">
        <v>217</v>
      </c>
      <c r="D78" s="13"/>
      <c r="E78" s="15" t="s">
        <v>146</v>
      </c>
      <c r="F78" s="14"/>
      <c r="G78" s="14"/>
      <c r="H78" s="14"/>
      <c r="I78" s="14">
        <v>1</v>
      </c>
      <c r="J78" s="14"/>
      <c r="K78" s="14"/>
      <c r="L78" s="14"/>
      <c r="M78" s="15" t="s">
        <v>286</v>
      </c>
      <c r="N78" s="14">
        <v>1</v>
      </c>
      <c r="O78" s="26"/>
      <c r="P78" s="15" t="s">
        <v>206</v>
      </c>
    </row>
    <row r="79" spans="1:17" x14ac:dyDescent="0.2">
      <c r="A79" s="14">
        <v>69</v>
      </c>
      <c r="B79" s="14" t="s">
        <v>18</v>
      </c>
      <c r="C79" s="14" t="s">
        <v>217</v>
      </c>
      <c r="D79" s="13"/>
      <c r="E79" s="15" t="s">
        <v>146</v>
      </c>
      <c r="F79" s="14"/>
      <c r="G79" s="14"/>
      <c r="H79" s="14"/>
      <c r="I79" s="14">
        <v>1</v>
      </c>
      <c r="J79" s="14"/>
      <c r="K79" s="14"/>
      <c r="L79" s="14"/>
      <c r="M79" s="15" t="s">
        <v>286</v>
      </c>
      <c r="N79" s="14">
        <v>1</v>
      </c>
      <c r="O79" s="26"/>
      <c r="P79" s="15" t="s">
        <v>206</v>
      </c>
    </row>
    <row r="80" spans="1:17" x14ac:dyDescent="0.2">
      <c r="A80" s="14">
        <v>70</v>
      </c>
      <c r="B80" s="14" t="s">
        <v>36</v>
      </c>
      <c r="C80" s="14" t="s">
        <v>302</v>
      </c>
      <c r="D80" s="13" t="s">
        <v>303</v>
      </c>
      <c r="E80" s="29">
        <v>20416</v>
      </c>
      <c r="F80" s="14"/>
      <c r="G80" s="14"/>
      <c r="H80" s="14"/>
      <c r="I80" s="14"/>
      <c r="J80" s="14">
        <v>1</v>
      </c>
      <c r="K80" s="14"/>
      <c r="L80" s="14"/>
      <c r="M80" s="15" t="s">
        <v>239</v>
      </c>
      <c r="N80" s="14">
        <v>1</v>
      </c>
      <c r="O80" s="26"/>
      <c r="P80" s="15" t="s">
        <v>162</v>
      </c>
    </row>
    <row r="81" spans="1:17" x14ac:dyDescent="0.2">
      <c r="A81" s="14">
        <v>71</v>
      </c>
      <c r="B81" s="14" t="s">
        <v>23</v>
      </c>
      <c r="C81" s="14" t="s">
        <v>249</v>
      </c>
      <c r="D81" s="13" t="s">
        <v>250</v>
      </c>
      <c r="E81" s="15">
        <v>200</v>
      </c>
      <c r="F81" s="14">
        <v>1</v>
      </c>
      <c r="G81" s="14"/>
      <c r="H81" s="14"/>
      <c r="I81" s="14"/>
      <c r="J81" s="14"/>
      <c r="K81" s="14"/>
      <c r="L81" s="14"/>
      <c r="M81" s="15" t="s">
        <v>287</v>
      </c>
      <c r="N81" s="14">
        <v>1</v>
      </c>
      <c r="O81" s="26"/>
      <c r="P81" s="15" t="s">
        <v>246</v>
      </c>
    </row>
    <row r="82" spans="1:17" ht="30" x14ac:dyDescent="0.2">
      <c r="A82" s="14">
        <v>72</v>
      </c>
      <c r="B82" s="14" t="s">
        <v>110</v>
      </c>
      <c r="C82" s="14" t="s">
        <v>234</v>
      </c>
      <c r="D82" s="13" t="s">
        <v>235</v>
      </c>
      <c r="E82" s="29">
        <v>4074</v>
      </c>
      <c r="F82" s="14">
        <v>1</v>
      </c>
      <c r="G82" s="14"/>
      <c r="H82" s="14"/>
      <c r="I82" s="14"/>
      <c r="J82" s="14"/>
      <c r="K82" s="14"/>
      <c r="L82" s="14"/>
      <c r="M82" s="15" t="s">
        <v>236</v>
      </c>
      <c r="N82" s="14">
        <v>1</v>
      </c>
      <c r="O82" s="26"/>
      <c r="P82" s="15" t="s">
        <v>237</v>
      </c>
    </row>
    <row r="83" spans="1:17" ht="30" x14ac:dyDescent="0.2">
      <c r="A83" s="14">
        <v>73</v>
      </c>
      <c r="B83" s="14" t="s">
        <v>110</v>
      </c>
      <c r="C83" s="14" t="s">
        <v>234</v>
      </c>
      <c r="D83" s="13" t="s">
        <v>235</v>
      </c>
      <c r="E83" s="29">
        <v>4079</v>
      </c>
      <c r="F83" s="14">
        <v>1</v>
      </c>
      <c r="G83" s="14"/>
      <c r="H83" s="14"/>
      <c r="I83" s="14"/>
      <c r="J83" s="14"/>
      <c r="K83" s="14"/>
      <c r="L83" s="14"/>
      <c r="M83" s="15" t="s">
        <v>236</v>
      </c>
      <c r="N83" s="14"/>
      <c r="O83" s="26">
        <v>1</v>
      </c>
      <c r="P83" s="15" t="s">
        <v>237</v>
      </c>
    </row>
    <row r="84" spans="1:17" ht="30" x14ac:dyDescent="0.2">
      <c r="A84" s="14">
        <v>74</v>
      </c>
      <c r="B84" s="14" t="s">
        <v>70</v>
      </c>
      <c r="C84" s="14" t="s">
        <v>290</v>
      </c>
      <c r="D84" s="13" t="s">
        <v>289</v>
      </c>
      <c r="E84" s="15" t="s">
        <v>288</v>
      </c>
      <c r="F84" s="14"/>
      <c r="G84" s="14"/>
      <c r="H84" s="14"/>
      <c r="I84" s="14"/>
      <c r="J84" s="14"/>
      <c r="K84" s="14">
        <v>1</v>
      </c>
      <c r="L84" s="14"/>
      <c r="M84" s="15" t="s">
        <v>291</v>
      </c>
      <c r="N84" s="14">
        <v>1</v>
      </c>
      <c r="O84" s="26"/>
      <c r="Q84" s="14">
        <v>2010</v>
      </c>
    </row>
    <row r="85" spans="1:17" x14ac:dyDescent="0.2">
      <c r="A85" s="14">
        <v>75</v>
      </c>
      <c r="B85" s="14" t="s">
        <v>18</v>
      </c>
      <c r="C85" s="14" t="s">
        <v>217</v>
      </c>
      <c r="D85" s="13" t="s">
        <v>146</v>
      </c>
      <c r="E85" s="15" t="s">
        <v>146</v>
      </c>
      <c r="F85" s="14"/>
      <c r="G85" s="14"/>
      <c r="H85" s="14"/>
      <c r="I85" s="14">
        <v>1</v>
      </c>
      <c r="J85" s="14"/>
      <c r="K85" s="14"/>
      <c r="L85" s="14"/>
      <c r="M85" s="15" t="s">
        <v>175</v>
      </c>
      <c r="N85" s="14">
        <v>1</v>
      </c>
      <c r="O85" s="26"/>
      <c r="P85" s="15" t="s">
        <v>206</v>
      </c>
    </row>
    <row r="86" spans="1:17" x14ac:dyDescent="0.2">
      <c r="A86" s="14">
        <v>76</v>
      </c>
      <c r="B86" s="14" t="s">
        <v>18</v>
      </c>
      <c r="C86" s="14" t="s">
        <v>217</v>
      </c>
      <c r="D86" s="13" t="s">
        <v>146</v>
      </c>
      <c r="E86" s="15" t="s">
        <v>146</v>
      </c>
      <c r="F86" s="14"/>
      <c r="G86" s="14"/>
      <c r="H86" s="14"/>
      <c r="I86" s="14">
        <v>1</v>
      </c>
      <c r="J86" s="14"/>
      <c r="K86" s="14"/>
      <c r="L86" s="14"/>
      <c r="M86" s="15" t="s">
        <v>175</v>
      </c>
      <c r="N86" s="14">
        <v>1</v>
      </c>
      <c r="O86" s="26"/>
      <c r="P86" s="15" t="s">
        <v>206</v>
      </c>
    </row>
    <row r="87" spans="1:17" ht="30" x14ac:dyDescent="0.2">
      <c r="A87" s="14">
        <v>77</v>
      </c>
      <c r="B87" s="14" t="s">
        <v>23</v>
      </c>
      <c r="C87" s="14" t="s">
        <v>300</v>
      </c>
      <c r="D87" s="13" t="s">
        <v>305</v>
      </c>
      <c r="E87" s="29" t="s">
        <v>306</v>
      </c>
      <c r="F87" s="14"/>
      <c r="G87" s="14"/>
      <c r="H87" s="14"/>
      <c r="I87" s="14"/>
      <c r="J87" s="14">
        <v>1</v>
      </c>
      <c r="K87" s="14"/>
      <c r="L87" s="14"/>
      <c r="M87" s="15" t="s">
        <v>307</v>
      </c>
      <c r="N87" s="14">
        <v>1</v>
      </c>
      <c r="O87" s="26"/>
      <c r="P87" s="15" t="s">
        <v>224</v>
      </c>
    </row>
    <row r="88" spans="1:17" ht="30" x14ac:dyDescent="0.2">
      <c r="A88" s="14">
        <v>78</v>
      </c>
      <c r="B88" s="14" t="s">
        <v>111</v>
      </c>
      <c r="C88" s="14" t="s">
        <v>292</v>
      </c>
      <c r="D88" s="13" t="s">
        <v>293</v>
      </c>
      <c r="E88" s="15" t="s">
        <v>294</v>
      </c>
      <c r="F88" s="14">
        <v>1</v>
      </c>
      <c r="G88" s="14"/>
      <c r="H88" s="14"/>
      <c r="I88" s="14"/>
      <c r="J88" s="14"/>
      <c r="K88" s="14"/>
      <c r="L88" s="14"/>
      <c r="M88" s="15" t="s">
        <v>295</v>
      </c>
      <c r="N88" s="14">
        <v>1</v>
      </c>
      <c r="O88" s="26"/>
      <c r="P88" s="15" t="s">
        <v>237</v>
      </c>
    </row>
    <row r="89" spans="1:17" x14ac:dyDescent="0.2">
      <c r="A89" s="14">
        <v>79</v>
      </c>
      <c r="B89" s="14" t="s">
        <v>25</v>
      </c>
      <c r="C89" s="14" t="s">
        <v>296</v>
      </c>
      <c r="D89" s="13" t="s">
        <v>297</v>
      </c>
      <c r="E89" s="15" t="s">
        <v>298</v>
      </c>
      <c r="F89" s="14">
        <v>1</v>
      </c>
      <c r="G89" s="14"/>
      <c r="H89" s="14"/>
      <c r="I89" s="14"/>
      <c r="J89" s="14"/>
      <c r="K89" s="14"/>
      <c r="L89" s="14"/>
      <c r="M89" s="15" t="s">
        <v>299</v>
      </c>
      <c r="N89" s="14"/>
      <c r="O89" s="26">
        <v>1</v>
      </c>
      <c r="P89" s="15" t="s">
        <v>242</v>
      </c>
    </row>
    <row r="90" spans="1:17" ht="30" x14ac:dyDescent="0.2">
      <c r="A90" s="14">
        <v>80</v>
      </c>
      <c r="B90" s="14" t="s">
        <v>31</v>
      </c>
      <c r="C90" s="14" t="s">
        <v>308</v>
      </c>
      <c r="D90" s="13" t="s">
        <v>146</v>
      </c>
      <c r="E90" s="19">
        <v>50726213424</v>
      </c>
      <c r="F90" s="14"/>
      <c r="G90" s="14"/>
      <c r="H90" s="14"/>
      <c r="I90" s="14">
        <v>1</v>
      </c>
      <c r="J90" s="14"/>
      <c r="K90" s="14"/>
      <c r="L90" s="14"/>
      <c r="M90" s="15" t="s">
        <v>309</v>
      </c>
      <c r="N90" s="14">
        <v>1</v>
      </c>
      <c r="O90" s="26"/>
      <c r="P90" s="15" t="s">
        <v>310</v>
      </c>
    </row>
    <row r="91" spans="1:17" ht="45" x14ac:dyDescent="0.2">
      <c r="A91" s="14">
        <v>81</v>
      </c>
      <c r="B91" s="14" t="s">
        <v>18</v>
      </c>
      <c r="C91" s="14" t="s">
        <v>311</v>
      </c>
      <c r="D91" s="20" t="s">
        <v>313</v>
      </c>
      <c r="E91" s="13" t="s">
        <v>312</v>
      </c>
      <c r="F91" s="14"/>
      <c r="G91" s="14"/>
      <c r="H91" s="14"/>
      <c r="I91" s="14">
        <v>1</v>
      </c>
      <c r="J91" s="14"/>
      <c r="K91" s="14"/>
      <c r="L91" s="14"/>
      <c r="M91" s="15" t="s">
        <v>314</v>
      </c>
      <c r="N91" s="14">
        <v>1</v>
      </c>
      <c r="O91" s="26"/>
      <c r="P91" s="15" t="s">
        <v>206</v>
      </c>
    </row>
    <row r="92" spans="1:17" ht="45" x14ac:dyDescent="0.2">
      <c r="A92" s="14">
        <v>82</v>
      </c>
      <c r="B92" s="14" t="s">
        <v>18</v>
      </c>
      <c r="C92" s="14" t="s">
        <v>315</v>
      </c>
      <c r="D92" s="13" t="s">
        <v>316</v>
      </c>
      <c r="E92" s="15">
        <v>389689</v>
      </c>
      <c r="F92" s="14"/>
      <c r="G92" s="14"/>
      <c r="H92" s="14"/>
      <c r="I92" s="14">
        <v>1</v>
      </c>
      <c r="J92" s="14"/>
      <c r="K92" s="14"/>
      <c r="L92" s="14"/>
      <c r="M92" s="15" t="s">
        <v>314</v>
      </c>
      <c r="N92" s="14">
        <v>1</v>
      </c>
      <c r="O92" s="26"/>
    </row>
    <row r="93" spans="1:17" x14ac:dyDescent="0.2">
      <c r="A93" s="14">
        <v>83</v>
      </c>
      <c r="B93" s="14" t="s">
        <v>18</v>
      </c>
      <c r="C93" s="14" t="s">
        <v>318</v>
      </c>
      <c r="D93" s="13" t="s">
        <v>317</v>
      </c>
      <c r="E93" s="15">
        <v>13</v>
      </c>
      <c r="F93" s="14"/>
      <c r="G93" s="14"/>
      <c r="H93" s="14"/>
      <c r="I93" s="14"/>
      <c r="J93" s="14">
        <v>1</v>
      </c>
      <c r="K93" s="14"/>
      <c r="L93" s="14"/>
      <c r="M93" s="15" t="s">
        <v>221</v>
      </c>
      <c r="N93" s="14">
        <v>1</v>
      </c>
      <c r="O93" s="26"/>
      <c r="P93" s="15" t="s">
        <v>206</v>
      </c>
      <c r="Q93" s="14">
        <v>1995</v>
      </c>
    </row>
    <row r="94" spans="1:17" x14ac:dyDescent="0.2">
      <c r="A94" s="14">
        <v>84</v>
      </c>
      <c r="B94" s="14"/>
      <c r="C94" s="14"/>
      <c r="D94" s="13"/>
      <c r="E94" s="15"/>
      <c r="F94" s="14"/>
      <c r="G94" s="14"/>
      <c r="H94" s="14"/>
      <c r="I94" s="14"/>
      <c r="J94" s="14"/>
      <c r="K94" s="14"/>
      <c r="L94" s="14"/>
      <c r="M94" s="15"/>
      <c r="N94" s="14"/>
      <c r="O94" s="26"/>
    </row>
    <row r="95" spans="1:17" x14ac:dyDescent="0.2">
      <c r="A95" s="14">
        <v>85</v>
      </c>
      <c r="B95" s="14"/>
      <c r="C95" s="14"/>
      <c r="D95" s="13"/>
      <c r="E95" s="15"/>
      <c r="F95" s="14"/>
      <c r="G95" s="14"/>
      <c r="H95" s="14"/>
      <c r="I95" s="14"/>
      <c r="J95" s="14"/>
      <c r="K95" s="14"/>
      <c r="L95" s="14"/>
      <c r="M95" s="15"/>
      <c r="N95" s="14"/>
      <c r="O95" s="26"/>
    </row>
    <row r="96" spans="1:17" x14ac:dyDescent="0.2">
      <c r="A96" s="14">
        <v>86</v>
      </c>
      <c r="B96" s="14"/>
      <c r="C96" s="14"/>
      <c r="D96" s="13"/>
      <c r="E96" s="15"/>
      <c r="F96" s="14"/>
      <c r="G96" s="14"/>
      <c r="H96" s="14"/>
      <c r="I96" s="14"/>
      <c r="J96" s="14"/>
      <c r="K96" s="14"/>
      <c r="L96" s="14"/>
      <c r="M96" s="15"/>
      <c r="N96" s="14"/>
      <c r="O96" s="26"/>
    </row>
    <row r="97" spans="1:18" x14ac:dyDescent="0.2">
      <c r="A97" s="14">
        <v>87</v>
      </c>
      <c r="B97" s="14"/>
      <c r="C97" s="14"/>
      <c r="D97" s="13"/>
      <c r="E97" s="15"/>
      <c r="F97" s="14"/>
      <c r="G97" s="14"/>
      <c r="H97" s="14"/>
      <c r="I97" s="14"/>
      <c r="J97" s="14"/>
      <c r="K97" s="14"/>
      <c r="L97" s="14"/>
      <c r="M97" s="15"/>
      <c r="N97" s="14"/>
      <c r="O97" s="26"/>
    </row>
    <row r="98" spans="1:18" x14ac:dyDescent="0.2">
      <c r="A98" s="14">
        <v>88</v>
      </c>
      <c r="B98" s="14"/>
      <c r="C98" s="14"/>
      <c r="D98" s="13"/>
      <c r="E98" s="15"/>
      <c r="F98" s="14"/>
      <c r="G98" s="14"/>
      <c r="H98" s="14"/>
      <c r="I98" s="14"/>
      <c r="J98" s="14"/>
      <c r="K98" s="14"/>
      <c r="L98" s="14"/>
      <c r="M98" s="15"/>
      <c r="N98" s="14"/>
      <c r="O98" s="26"/>
      <c r="R98" s="10">
        <f>SUM(F11:L93)</f>
        <v>83</v>
      </c>
    </row>
    <row r="99" spans="1:18" x14ac:dyDescent="0.2">
      <c r="A99" s="14">
        <v>89</v>
      </c>
      <c r="B99" s="14"/>
      <c r="C99" s="14"/>
      <c r="D99" s="13"/>
      <c r="E99" s="15"/>
      <c r="F99" s="14"/>
      <c r="G99" s="14"/>
      <c r="H99" s="14"/>
      <c r="I99" s="14"/>
      <c r="J99" s="14"/>
      <c r="K99" s="14"/>
      <c r="L99" s="14"/>
      <c r="M99" s="15"/>
      <c r="N99" s="14"/>
      <c r="O99" s="26"/>
    </row>
    <row r="100" spans="1:18" x14ac:dyDescent="0.2">
      <c r="A100" s="14">
        <v>90</v>
      </c>
      <c r="B100" s="14"/>
      <c r="C100" s="14"/>
      <c r="D100" s="13"/>
      <c r="E100" s="15"/>
      <c r="F100" s="14"/>
      <c r="G100" s="14"/>
      <c r="H100" s="14"/>
      <c r="I100" s="14"/>
      <c r="J100" s="14"/>
      <c r="K100" s="14"/>
      <c r="L100" s="14"/>
      <c r="M100" s="15"/>
      <c r="N100" s="14"/>
      <c r="O100" s="26"/>
    </row>
    <row r="101" spans="1:18" x14ac:dyDescent="0.2">
      <c r="A101" s="14">
        <v>91</v>
      </c>
      <c r="B101" s="14"/>
      <c r="C101" s="14"/>
      <c r="D101" s="13"/>
      <c r="E101" s="15"/>
      <c r="F101" s="14"/>
      <c r="G101" s="14"/>
      <c r="H101" s="14"/>
      <c r="I101" s="14"/>
      <c r="J101" s="14"/>
      <c r="K101" s="14"/>
      <c r="L101" s="14"/>
      <c r="M101" s="15"/>
      <c r="N101" s="14"/>
      <c r="O101" s="26"/>
    </row>
    <row r="102" spans="1:18" x14ac:dyDescent="0.2">
      <c r="A102" s="14">
        <v>92</v>
      </c>
      <c r="B102" s="14"/>
      <c r="C102" s="14"/>
      <c r="D102" s="13"/>
      <c r="E102" s="15"/>
      <c r="F102" s="14"/>
      <c r="G102" s="14"/>
      <c r="H102" s="14"/>
      <c r="I102" s="14"/>
      <c r="J102" s="14"/>
      <c r="K102" s="14"/>
      <c r="L102" s="14"/>
      <c r="M102" s="15"/>
      <c r="N102" s="14"/>
      <c r="O102" s="26"/>
    </row>
    <row r="103" spans="1:18" x14ac:dyDescent="0.2">
      <c r="A103" s="14">
        <v>93</v>
      </c>
      <c r="B103" s="14"/>
      <c r="C103" s="14"/>
      <c r="D103" s="13"/>
      <c r="E103" s="15"/>
      <c r="F103" s="14"/>
      <c r="G103" s="14"/>
      <c r="H103" s="14"/>
      <c r="I103" s="14"/>
      <c r="J103" s="14"/>
      <c r="K103" s="14"/>
      <c r="L103" s="14"/>
      <c r="M103" s="15"/>
      <c r="N103" s="14"/>
      <c r="O103" s="26"/>
    </row>
    <row r="104" spans="1:18" x14ac:dyDescent="0.2">
      <c r="A104" s="14">
        <v>94</v>
      </c>
      <c r="B104" s="14"/>
      <c r="C104" s="14"/>
      <c r="D104" s="13"/>
      <c r="E104" s="15"/>
      <c r="F104" s="14"/>
      <c r="G104" s="14"/>
      <c r="H104" s="14"/>
      <c r="I104" s="14"/>
      <c r="J104" s="14"/>
      <c r="K104" s="14"/>
      <c r="L104" s="14"/>
      <c r="M104" s="15"/>
      <c r="N104" s="14"/>
      <c r="O104" s="26"/>
    </row>
    <row r="105" spans="1:18" x14ac:dyDescent="0.2">
      <c r="A105" s="14">
        <v>95</v>
      </c>
      <c r="B105" s="14"/>
      <c r="C105" s="14"/>
      <c r="D105" s="13"/>
      <c r="E105" s="15"/>
      <c r="F105" s="14"/>
      <c r="G105" s="14"/>
      <c r="H105" s="14"/>
      <c r="I105" s="14"/>
      <c r="J105" s="14"/>
      <c r="K105" s="14"/>
      <c r="L105" s="14"/>
      <c r="M105" s="15"/>
      <c r="N105" s="14"/>
      <c r="O105" s="26"/>
    </row>
    <row r="106" spans="1:18" x14ac:dyDescent="0.2">
      <c r="A106" s="14">
        <v>96</v>
      </c>
      <c r="B106" s="14"/>
      <c r="C106" s="14"/>
      <c r="D106" s="13"/>
      <c r="E106" s="15"/>
      <c r="F106" s="14"/>
      <c r="G106" s="14"/>
      <c r="H106" s="14"/>
      <c r="I106" s="14"/>
      <c r="J106" s="14"/>
      <c r="K106" s="14"/>
      <c r="L106" s="14"/>
      <c r="M106" s="15"/>
      <c r="N106" s="14"/>
      <c r="O106" s="26"/>
    </row>
    <row r="107" spans="1:18" x14ac:dyDescent="0.2">
      <c r="A107" s="14">
        <v>97</v>
      </c>
      <c r="B107" s="14"/>
      <c r="C107" s="14"/>
      <c r="D107" s="13"/>
      <c r="E107" s="15"/>
      <c r="F107" s="14"/>
      <c r="G107" s="14"/>
      <c r="H107" s="14"/>
      <c r="I107" s="14"/>
      <c r="J107" s="14"/>
      <c r="K107" s="14"/>
      <c r="L107" s="14"/>
      <c r="M107" s="15"/>
      <c r="N107" s="14"/>
      <c r="O107" s="26"/>
    </row>
    <row r="108" spans="1:18" x14ac:dyDescent="0.2">
      <c r="A108" s="14">
        <v>98</v>
      </c>
    </row>
    <row r="109" spans="1:18" x14ac:dyDescent="0.2">
      <c r="A109" s="14">
        <v>99</v>
      </c>
    </row>
    <row r="110" spans="1:18" x14ac:dyDescent="0.2">
      <c r="A110" s="14">
        <v>100</v>
      </c>
    </row>
  </sheetData>
  <mergeCells count="11">
    <mergeCell ref="P8:Q8"/>
    <mergeCell ref="C1:L2"/>
    <mergeCell ref="N8:O8"/>
    <mergeCell ref="B8:E8"/>
    <mergeCell ref="F8:M8"/>
    <mergeCell ref="C6:E6"/>
    <mergeCell ref="C7:E7"/>
    <mergeCell ref="K6:M6"/>
    <mergeCell ref="F6:J6"/>
    <mergeCell ref="F7:J7"/>
    <mergeCell ref="K7:M7"/>
  </mergeCells>
  <phoneticPr fontId="4" type="noConversion"/>
  <dataValidations count="17">
    <dataValidation type="list" allowBlank="1" showInputMessage="1" showErrorMessage="1" prompt="It is extremely rare that a piece of equipment does not fit into one of these already identified equipment types. Only use &quot;other&quot; as a last resort, and if you do, write the name of the new category in &quot;Notes.&quot;" sqref="B10">
      <formula1>EquipmentCategories</formula1>
    </dataValidation>
    <dataValidation type="whole" errorStyle="warning" allowBlank="1" showInputMessage="1" showErrorMessage="1" error="Please enter 1 if this is the problem._x000a_" sqref="G10:L10">
      <formula1>0</formula1>
      <formula2>1</formula2>
    </dataValidation>
    <dataValidation type="whole" errorStyle="warning" allowBlank="1" showInputMessage="1" showErrorMessage="1" error="Please enter 1 if this is the problem._x000a_" prompt="Enter a 1 in ONE COLUMN ONLY to indicate the primary problem source. If there are more problem sources, indicate this in the &quot;Notes&quot; section." sqref="F10">
      <formula1>0</formula1>
      <formula2>1</formula2>
    </dataValidation>
    <dataValidation allowBlank="1" showInputMessage="1" showErrorMessage="1" prompt="Write information about the repair here._x000a_-source(s) of problem_x000a_-solutions attempted, and if they worked/failed_x000a_-if the piece was not put back in service on a patient, explain why" sqref="M10"/>
    <dataValidation allowBlank="1" showInputMessage="1" showErrorMessage="1" prompt="Enter a 1 into either repaired or abandoned.  Equipment in service on patients when you leave it is considered &quot;repaired.&quot; Otherwise, it is &quot;abandoned.&quot;" sqref="N10"/>
    <dataValidation type="custom" allowBlank="1" showInputMessage="1" showErrorMessage="1" error="Enter a 1 into only one primary problem source column.  If there is more than one problem, choose the primary problem, and enter the others into &quot;Notes.&quot;" sqref="F11:L26 F28:L107">
      <formula1>SUM($F11:$L11)&lt;=1</formula1>
    </dataValidation>
    <dataValidation type="custom" allowBlank="1" showInputMessage="1" showErrorMessage="1" error="Enter a 1 into only one Results column." sqref="N11:O26 N28:O107">
      <formula1>SUM($N11:$O11)&lt;=1</formula1>
    </dataValidation>
    <dataValidation allowBlank="1" showInputMessage="1" showErrorMessage="1" prompt="&quot;Repaired&quot; refers to equipment put back in service on a patient when you leave it." sqref="N9"/>
    <dataValidation allowBlank="1" showInputMessage="1" showErrorMessage="1" prompt="&quot;Abandoned&quot; refers to all equipment not repaired." sqref="O9:Q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type="list" allowBlank="1" showInputMessage="1" showErrorMessage="1" sqref="B11:B107">
      <formula1>EquipmentCategories</formula1>
    </dataValidation>
  </dataValidations>
  <hyperlinks>
    <hyperlink ref="M4" r:id="rId1"/>
  </hyperlinks>
  <pageMargins left="0.75" right="0.75" top="0.5" bottom="1" header="0" footer="0.5"/>
  <pageSetup scale="71" orientation="landscape" horizontalDpi="1200" verticalDpi="1200" r:id="rId2"/>
  <headerFooter alignWithMargins="0">
    <oddFooter>&amp;L&amp;P&amp;CEWH Work Summary Form&amp;R&amp;D</oddFooter>
  </headerFooter>
  <ignoredErrors>
    <ignoredError sqref="E74" numberStoredAsText="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80"/>
  <sheetViews>
    <sheetView topLeftCell="A28" workbookViewId="0">
      <selection activeCell="E43" sqref="E43"/>
    </sheetView>
  </sheetViews>
  <sheetFormatPr defaultRowHeight="12.75" x14ac:dyDescent="0.2"/>
  <cols>
    <col min="1" max="1" width="36.140625" customWidth="1"/>
  </cols>
  <sheetData>
    <row r="1" spans="1:1" x14ac:dyDescent="0.2">
      <c r="A1" t="s">
        <v>76</v>
      </c>
    </row>
    <row r="2" spans="1:1" x14ac:dyDescent="0.2">
      <c r="A2" t="s">
        <v>77</v>
      </c>
    </row>
    <row r="3" spans="1:1" x14ac:dyDescent="0.2">
      <c r="A3" t="s">
        <v>23</v>
      </c>
    </row>
    <row r="4" spans="1:1" x14ac:dyDescent="0.2">
      <c r="A4" t="s">
        <v>24</v>
      </c>
    </row>
    <row r="5" spans="1:1" x14ac:dyDescent="0.2">
      <c r="A5" t="s">
        <v>25</v>
      </c>
    </row>
    <row r="6" spans="1:1" x14ac:dyDescent="0.2">
      <c r="A6" t="s">
        <v>78</v>
      </c>
    </row>
    <row r="7" spans="1:1" x14ac:dyDescent="0.2">
      <c r="A7" t="s">
        <v>26</v>
      </c>
    </row>
    <row r="8" spans="1:1" x14ac:dyDescent="0.2">
      <c r="A8" t="s">
        <v>79</v>
      </c>
    </row>
    <row r="9" spans="1:1" x14ac:dyDescent="0.2">
      <c r="A9" t="s">
        <v>27</v>
      </c>
    </row>
    <row r="10" spans="1:1" x14ac:dyDescent="0.2">
      <c r="A10" t="s">
        <v>28</v>
      </c>
    </row>
    <row r="11" spans="1:1" x14ac:dyDescent="0.2">
      <c r="A11" t="s">
        <v>29</v>
      </c>
    </row>
    <row r="12" spans="1:1" x14ac:dyDescent="0.2">
      <c r="A12" t="s">
        <v>30</v>
      </c>
    </row>
    <row r="13" spans="1:1" x14ac:dyDescent="0.2">
      <c r="A13" t="s">
        <v>31</v>
      </c>
    </row>
    <row r="14" spans="1:1" x14ac:dyDescent="0.2">
      <c r="A14" t="s">
        <v>80</v>
      </c>
    </row>
    <row r="15" spans="1:1" x14ac:dyDescent="0.2">
      <c r="A15" t="s">
        <v>32</v>
      </c>
    </row>
    <row r="16" spans="1:1" x14ac:dyDescent="0.2">
      <c r="A16" t="s">
        <v>33</v>
      </c>
    </row>
    <row r="17" spans="1:1" x14ac:dyDescent="0.2">
      <c r="A17" t="s">
        <v>81</v>
      </c>
    </row>
    <row r="18" spans="1:1" x14ac:dyDescent="0.2">
      <c r="A18" t="s">
        <v>34</v>
      </c>
    </row>
    <row r="19" spans="1:1" x14ac:dyDescent="0.2">
      <c r="A19" t="s">
        <v>35</v>
      </c>
    </row>
    <row r="20" spans="1:1" x14ac:dyDescent="0.2">
      <c r="A20" t="s">
        <v>82</v>
      </c>
    </row>
    <row r="21" spans="1:1" x14ac:dyDescent="0.2">
      <c r="A21" t="s">
        <v>83</v>
      </c>
    </row>
    <row r="22" spans="1:1" x14ac:dyDescent="0.2">
      <c r="A22" t="s">
        <v>84</v>
      </c>
    </row>
    <row r="23" spans="1:1" x14ac:dyDescent="0.2">
      <c r="A23" t="s">
        <v>36</v>
      </c>
    </row>
    <row r="24" spans="1:1" x14ac:dyDescent="0.2">
      <c r="A24" t="s">
        <v>37</v>
      </c>
    </row>
    <row r="25" spans="1:1" x14ac:dyDescent="0.2">
      <c r="A25" t="s">
        <v>38</v>
      </c>
    </row>
    <row r="26" spans="1:1" x14ac:dyDescent="0.2">
      <c r="A26" t="s">
        <v>39</v>
      </c>
    </row>
    <row r="27" spans="1:1" x14ac:dyDescent="0.2">
      <c r="A27" t="s">
        <v>85</v>
      </c>
    </row>
    <row r="28" spans="1:1" x14ac:dyDescent="0.2">
      <c r="A28" t="s">
        <v>40</v>
      </c>
    </row>
    <row r="29" spans="1:1" x14ac:dyDescent="0.2">
      <c r="A29" t="s">
        <v>41</v>
      </c>
    </row>
    <row r="30" spans="1:1" x14ac:dyDescent="0.2">
      <c r="A30" t="s">
        <v>42</v>
      </c>
    </row>
    <row r="31" spans="1:1" x14ac:dyDescent="0.2">
      <c r="A31" t="s">
        <v>43</v>
      </c>
    </row>
    <row r="32" spans="1:1" x14ac:dyDescent="0.2">
      <c r="A32" t="s">
        <v>86</v>
      </c>
    </row>
    <row r="33" spans="1:1" x14ac:dyDescent="0.2">
      <c r="A33" t="s">
        <v>87</v>
      </c>
    </row>
    <row r="34" spans="1:1" x14ac:dyDescent="0.2">
      <c r="A34" t="s">
        <v>44</v>
      </c>
    </row>
    <row r="35" spans="1:1" x14ac:dyDescent="0.2">
      <c r="A35" t="s">
        <v>45</v>
      </c>
    </row>
    <row r="36" spans="1:1" x14ac:dyDescent="0.2">
      <c r="A36" t="s">
        <v>46</v>
      </c>
    </row>
    <row r="37" spans="1:1" x14ac:dyDescent="0.2">
      <c r="A37" t="s">
        <v>47</v>
      </c>
    </row>
    <row r="38" spans="1:1" x14ac:dyDescent="0.2">
      <c r="A38" t="s">
        <v>48</v>
      </c>
    </row>
    <row r="39" spans="1:1" x14ac:dyDescent="0.2">
      <c r="A39" t="s">
        <v>49</v>
      </c>
    </row>
    <row r="40" spans="1:1" x14ac:dyDescent="0.2">
      <c r="A40" t="s">
        <v>88</v>
      </c>
    </row>
    <row r="41" spans="1:1" x14ac:dyDescent="0.2">
      <c r="A41" t="s">
        <v>50</v>
      </c>
    </row>
    <row r="42" spans="1:1" x14ac:dyDescent="0.2">
      <c r="A42" t="s">
        <v>51</v>
      </c>
    </row>
    <row r="43" spans="1:1" x14ac:dyDescent="0.2">
      <c r="A43" t="s">
        <v>52</v>
      </c>
    </row>
    <row r="44" spans="1:1" x14ac:dyDescent="0.2">
      <c r="A44" t="s">
        <v>53</v>
      </c>
    </row>
    <row r="45" spans="1:1" x14ac:dyDescent="0.2">
      <c r="A45" t="s">
        <v>111</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109</v>
      </c>
    </row>
    <row r="53" spans="1:1" x14ac:dyDescent="0.2">
      <c r="A53" t="s">
        <v>89</v>
      </c>
    </row>
    <row r="54" spans="1:1" x14ac:dyDescent="0.2">
      <c r="A54" t="s">
        <v>60</v>
      </c>
    </row>
    <row r="55" spans="1:1" x14ac:dyDescent="0.2">
      <c r="A55" t="s">
        <v>90</v>
      </c>
    </row>
    <row r="56" spans="1:1" x14ac:dyDescent="0.2">
      <c r="A56" t="s">
        <v>91</v>
      </c>
    </row>
    <row r="57" spans="1:1" x14ac:dyDescent="0.2">
      <c r="A57" t="s">
        <v>61</v>
      </c>
    </row>
    <row r="58" spans="1:1" x14ac:dyDescent="0.2">
      <c r="A58" t="s">
        <v>62</v>
      </c>
    </row>
    <row r="59" spans="1:1" x14ac:dyDescent="0.2">
      <c r="A59" t="s">
        <v>63</v>
      </c>
    </row>
    <row r="60" spans="1:1" x14ac:dyDescent="0.2">
      <c r="A60" t="s">
        <v>64</v>
      </c>
    </row>
    <row r="61" spans="1:1" x14ac:dyDescent="0.2">
      <c r="A61" t="s">
        <v>65</v>
      </c>
    </row>
    <row r="62" spans="1:1" x14ac:dyDescent="0.2">
      <c r="A62" t="s">
        <v>66</v>
      </c>
    </row>
    <row r="63" spans="1:1" x14ac:dyDescent="0.2">
      <c r="A63" t="s">
        <v>67</v>
      </c>
    </row>
    <row r="64" spans="1:1" x14ac:dyDescent="0.2">
      <c r="A64" t="s">
        <v>92</v>
      </c>
    </row>
    <row r="65" spans="1:1" x14ac:dyDescent="0.2">
      <c r="A65" t="s">
        <v>93</v>
      </c>
    </row>
    <row r="66" spans="1:1" x14ac:dyDescent="0.2">
      <c r="A66" t="s">
        <v>68</v>
      </c>
    </row>
    <row r="67" spans="1:1" x14ac:dyDescent="0.2">
      <c r="A67" t="s">
        <v>94</v>
      </c>
    </row>
    <row r="68" spans="1:1" x14ac:dyDescent="0.2">
      <c r="A68" t="s">
        <v>69</v>
      </c>
    </row>
    <row r="69" spans="1:1" x14ac:dyDescent="0.2">
      <c r="A69" t="s">
        <v>95</v>
      </c>
    </row>
    <row r="70" spans="1:1" x14ac:dyDescent="0.2">
      <c r="A70" t="s">
        <v>96</v>
      </c>
    </row>
    <row r="71" spans="1:1" x14ac:dyDescent="0.2">
      <c r="A71" t="s">
        <v>70</v>
      </c>
    </row>
    <row r="72" spans="1:1" x14ac:dyDescent="0.2">
      <c r="A72" t="s">
        <v>110</v>
      </c>
    </row>
    <row r="73" spans="1:1" x14ac:dyDescent="0.2">
      <c r="A73" t="s">
        <v>97</v>
      </c>
    </row>
    <row r="74" spans="1:1" x14ac:dyDescent="0.2">
      <c r="A74" t="s">
        <v>71</v>
      </c>
    </row>
    <row r="75" spans="1:1" x14ac:dyDescent="0.2">
      <c r="A75" t="s">
        <v>98</v>
      </c>
    </row>
    <row r="76" spans="1:1" x14ac:dyDescent="0.2">
      <c r="A76" t="s">
        <v>72</v>
      </c>
    </row>
    <row r="77" spans="1:1" x14ac:dyDescent="0.2">
      <c r="A77" t="s">
        <v>73</v>
      </c>
    </row>
    <row r="78" spans="1:1" x14ac:dyDescent="0.2">
      <c r="A78" t="s">
        <v>74</v>
      </c>
    </row>
    <row r="79" spans="1:1" x14ac:dyDescent="0.2">
      <c r="A79" t="s">
        <v>75</v>
      </c>
    </row>
    <row r="80" spans="1:1" x14ac:dyDescent="0.2">
      <c r="A80" t="s">
        <v>18</v>
      </c>
    </row>
  </sheetData>
  <sheetProtection sheet="1" objects="1" scenario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101"/>
  <sheetViews>
    <sheetView workbookViewId="0">
      <selection activeCell="G2" sqref="G2"/>
    </sheetView>
  </sheetViews>
  <sheetFormatPr defaultRowHeight="12.75" x14ac:dyDescent="0.2"/>
  <cols>
    <col min="3" max="3" width="9.140625" style="1"/>
    <col min="7" max="7" width="27.5703125" customWidth="1"/>
    <col min="8" max="10" width="11.7109375" customWidth="1"/>
    <col min="11" max="17" width="3.7109375" customWidth="1"/>
    <col min="18" max="18" width="33.140625" customWidth="1"/>
    <col min="19" max="20" width="4" customWidth="1"/>
  </cols>
  <sheetData>
    <row r="1" spans="1:21" ht="102" x14ac:dyDescent="0.2">
      <c r="A1" s="9" t="s">
        <v>105</v>
      </c>
      <c r="B1" s="3" t="s">
        <v>100</v>
      </c>
      <c r="C1" s="4" t="s">
        <v>104</v>
      </c>
      <c r="D1" s="3" t="s">
        <v>101</v>
      </c>
      <c r="E1" s="3" t="s">
        <v>102</v>
      </c>
      <c r="F1" s="3" t="s">
        <v>103</v>
      </c>
      <c r="G1" s="5" t="str">
        <f>'Work Summary Form'!B9</f>
        <v>Equipment TYPE (select the type from the EWH equipment types)</v>
      </c>
      <c r="H1" s="6" t="str">
        <f>'Work Summary Form'!C9</f>
        <v>Manufacturer</v>
      </c>
      <c r="I1" s="6" t="str">
        <f>'Work Summary Form'!D9</f>
        <v>Model</v>
      </c>
      <c r="J1" s="6" t="str">
        <f>'Work Summary Form'!E9</f>
        <v>Serial Number</v>
      </c>
      <c r="K1" s="6" t="str">
        <f>'Work Summary Form'!F9</f>
        <v>Plumbing</v>
      </c>
      <c r="L1" s="6" t="str">
        <f>'Work Summary Form'!G9</f>
        <v>Motor</v>
      </c>
      <c r="M1" s="6" t="str">
        <f>'Work Summary Form'!H9</f>
        <v>Electric Simple</v>
      </c>
      <c r="N1" s="6" t="str">
        <f>'Work Summary Form'!I9</f>
        <v>Mechanical Simple</v>
      </c>
      <c r="O1" s="6" t="str">
        <f>'Work Summary Form'!J9</f>
        <v>Power Supply</v>
      </c>
      <c r="P1" s="6" t="str">
        <f>'Work Summary Form'!K9</f>
        <v>Isntallation/Training</v>
      </c>
      <c r="Q1" s="6" t="str">
        <f>'Work Summary Form'!L9</f>
        <v>Other</v>
      </c>
      <c r="R1" s="7" t="str">
        <f>'Work Summary Form'!M9</f>
        <v xml:space="preserve">Notes </v>
      </c>
      <c r="S1" s="8" t="str">
        <f>'Work Summary Form'!N9</f>
        <v>Repaired</v>
      </c>
      <c r="T1" s="8" t="str">
        <f>'Work Summary Form'!O9</f>
        <v>Abandoned</v>
      </c>
      <c r="U1" s="2"/>
    </row>
    <row r="2" spans="1:21" x14ac:dyDescent="0.2">
      <c r="A2" t="str">
        <f>B2&amp;C2&amp;F2</f>
        <v>KCMC Moshi14. July 20151</v>
      </c>
      <c r="B2" t="str">
        <f t="shared" ref="B2:B33" si="0">Hospital</f>
        <v>KCMC Moshi</v>
      </c>
      <c r="C2" s="1" t="str">
        <f t="shared" ref="C2:C33" si="1">Date</f>
        <v>14. July 2015</v>
      </c>
      <c r="D2" t="str">
        <f t="shared" ref="D2:D33" si="2">Engineers</f>
        <v>Amy Xiong, Lauren Barnes, Morten Lindhardt Madsen</v>
      </c>
      <c r="E2" t="str">
        <f t="shared" ref="E2:E33" si="3">Country</f>
        <v>Tanzania</v>
      </c>
      <c r="F2">
        <f>'Work Summary Form'!A11</f>
        <v>1</v>
      </c>
      <c r="G2" t="str">
        <f>'Work Summary Form'!B11</f>
        <v>Pulse Oximeter</v>
      </c>
      <c r="H2" t="str">
        <f>'Work Summary Form'!C11</f>
        <v>Nellcor</v>
      </c>
      <c r="I2" t="str">
        <f>'Work Summary Form'!D11</f>
        <v>n-20</v>
      </c>
      <c r="J2">
        <f>'Work Summary Form'!E11</f>
        <v>20964546</v>
      </c>
      <c r="K2">
        <f>'Work Summary Form'!F11</f>
        <v>0</v>
      </c>
      <c r="L2">
        <f>'Work Summary Form'!G11</f>
        <v>0</v>
      </c>
      <c r="M2">
        <f>'Work Summary Form'!H11</f>
        <v>1</v>
      </c>
      <c r="N2">
        <f>'Work Summary Form'!I11</f>
        <v>0</v>
      </c>
      <c r="O2">
        <f>'Work Summary Form'!J11</f>
        <v>0</v>
      </c>
      <c r="P2">
        <f>'Work Summary Form'!K11</f>
        <v>0</v>
      </c>
      <c r="Q2">
        <f>'Work Summary Form'!L11</f>
        <v>0</v>
      </c>
      <c r="R2" t="str">
        <f>'Work Summary Form'!M11</f>
        <v>Loose lead in electrode. Electrode replaced. Old electrode repaired</v>
      </c>
      <c r="S2">
        <f>'Work Summary Form'!N11</f>
        <v>1</v>
      </c>
      <c r="T2">
        <f>'Work Summary Form'!O11</f>
        <v>0</v>
      </c>
    </row>
    <row r="3" spans="1:21" x14ac:dyDescent="0.2">
      <c r="A3" t="str">
        <f t="shared" ref="A3:A66" si="4">B3&amp;C3&amp;F3</f>
        <v>KCMC Moshi14. July 20152</v>
      </c>
      <c r="B3" t="str">
        <f t="shared" si="0"/>
        <v>KCMC Moshi</v>
      </c>
      <c r="C3" s="1" t="str">
        <f t="shared" si="1"/>
        <v>14. July 2015</v>
      </c>
      <c r="D3" t="str">
        <f t="shared" si="2"/>
        <v>Amy Xiong, Lauren Barnes, Morten Lindhardt Madsen</v>
      </c>
      <c r="E3" t="str">
        <f t="shared" si="3"/>
        <v>Tanzania</v>
      </c>
      <c r="F3">
        <f>'Work Summary Form'!A12</f>
        <v>2</v>
      </c>
      <c r="G3" t="str">
        <f>'Work Summary Form'!B12</f>
        <v>Pulse Oximeter</v>
      </c>
      <c r="H3" t="str">
        <f>'Work Summary Form'!C12</f>
        <v>Biochem</v>
      </c>
      <c r="I3" t="str">
        <f>'Work Summary Form'!D12</f>
        <v>3040G</v>
      </c>
      <c r="J3" t="str">
        <f>'Work Summary Form'!E12</f>
        <v>5802170G</v>
      </c>
      <c r="K3">
        <f>'Work Summary Form'!F12</f>
        <v>0</v>
      </c>
      <c r="L3">
        <f>'Work Summary Form'!G12</f>
        <v>0</v>
      </c>
      <c r="M3">
        <f>'Work Summary Form'!H12</f>
        <v>0</v>
      </c>
      <c r="N3">
        <f>'Work Summary Form'!I12</f>
        <v>1</v>
      </c>
      <c r="O3">
        <f>'Work Summary Form'!J12</f>
        <v>0</v>
      </c>
      <c r="P3">
        <f>'Work Summary Form'!K12</f>
        <v>0</v>
      </c>
      <c r="Q3">
        <f>'Work Summary Form'!L12</f>
        <v>0</v>
      </c>
      <c r="R3" t="str">
        <f>'Work Summary Form'!M12</f>
        <v>Only reads "E1" on screen. Believed to be an error with RAM according to manual.</v>
      </c>
      <c r="S3">
        <f>'Work Summary Form'!N12</f>
        <v>0</v>
      </c>
      <c r="T3">
        <f>'Work Summary Form'!O12</f>
        <v>1</v>
      </c>
    </row>
    <row r="4" spans="1:21" x14ac:dyDescent="0.2">
      <c r="A4" t="str">
        <f t="shared" si="4"/>
        <v>KCMC Moshi14. July 20153</v>
      </c>
      <c r="B4" t="str">
        <f t="shared" si="0"/>
        <v>KCMC Moshi</v>
      </c>
      <c r="C4" s="1" t="str">
        <f t="shared" si="1"/>
        <v>14. July 2015</v>
      </c>
      <c r="D4" t="str">
        <f t="shared" si="2"/>
        <v>Amy Xiong, Lauren Barnes, Morten Lindhardt Madsen</v>
      </c>
      <c r="E4" t="str">
        <f t="shared" si="3"/>
        <v>Tanzania</v>
      </c>
      <c r="F4">
        <f>'Work Summary Form'!A13</f>
        <v>3</v>
      </c>
      <c r="G4" t="str">
        <f>'Work Summary Form'!B13</f>
        <v>Pulse Oximeter</v>
      </c>
      <c r="H4" t="str">
        <f>'Work Summary Form'!C13</f>
        <v>Biochem</v>
      </c>
      <c r="I4" t="str">
        <f>'Work Summary Form'!D13</f>
        <v>3040G</v>
      </c>
      <c r="J4" t="str">
        <f>'Work Summary Form'!E13</f>
        <v>5800617G</v>
      </c>
      <c r="K4">
        <f>'Work Summary Form'!F13</f>
        <v>0</v>
      </c>
      <c r="L4">
        <f>'Work Summary Form'!G13</f>
        <v>0</v>
      </c>
      <c r="M4">
        <f>'Work Summary Form'!H13</f>
        <v>1</v>
      </c>
      <c r="N4">
        <f>'Work Summary Form'!I13</f>
        <v>0</v>
      </c>
      <c r="O4">
        <f>'Work Summary Form'!J13</f>
        <v>0</v>
      </c>
      <c r="P4">
        <f>'Work Summary Form'!K13</f>
        <v>0</v>
      </c>
      <c r="Q4">
        <f>'Work Summary Form'!L13</f>
        <v>0</v>
      </c>
      <c r="R4" t="str">
        <f>'Work Summary Form'!M13</f>
        <v xml:space="preserve">Functions sporadically but sometimes displays "E2." Solved by switching top circuit board with another machine. </v>
      </c>
      <c r="S4">
        <f>'Work Summary Form'!N13</f>
        <v>1</v>
      </c>
      <c r="T4">
        <f>'Work Summary Form'!O13</f>
        <v>0</v>
      </c>
    </row>
    <row r="5" spans="1:21" x14ac:dyDescent="0.2">
      <c r="A5" t="str">
        <f t="shared" si="4"/>
        <v>KCMC Moshi14. July 20154</v>
      </c>
      <c r="B5" t="str">
        <f t="shared" si="0"/>
        <v>KCMC Moshi</v>
      </c>
      <c r="C5" s="1" t="str">
        <f t="shared" si="1"/>
        <v>14. July 2015</v>
      </c>
      <c r="D5" t="str">
        <f t="shared" si="2"/>
        <v>Amy Xiong, Lauren Barnes, Morten Lindhardt Madsen</v>
      </c>
      <c r="E5" t="str">
        <f t="shared" si="3"/>
        <v>Tanzania</v>
      </c>
      <c r="F5">
        <f>'Work Summary Form'!A14</f>
        <v>4</v>
      </c>
      <c r="G5" t="str">
        <f>'Work Summary Form'!B14</f>
        <v>Patient Monitor</v>
      </c>
      <c r="H5" t="str">
        <f>'Work Summary Form'!C14</f>
        <v>Agilent</v>
      </c>
      <c r="I5" t="str">
        <f>'Work Summary Form'!D14</f>
        <v>M1770A</v>
      </c>
      <c r="J5" t="str">
        <f>'Work Summary Form'!E14</f>
        <v>CND4751831</v>
      </c>
      <c r="K5">
        <f>'Work Summary Form'!F14</f>
        <v>0</v>
      </c>
      <c r="L5">
        <f>'Work Summary Form'!G14</f>
        <v>0</v>
      </c>
      <c r="M5">
        <f>'Work Summary Form'!H14</f>
        <v>0</v>
      </c>
      <c r="N5">
        <f>'Work Summary Form'!I14</f>
        <v>0</v>
      </c>
      <c r="O5">
        <f>'Work Summary Form'!J14</f>
        <v>0</v>
      </c>
      <c r="P5">
        <f>'Work Summary Form'!K14</f>
        <v>1</v>
      </c>
      <c r="Q5">
        <f>'Work Summary Form'!L14</f>
        <v>0</v>
      </c>
      <c r="R5" t="str">
        <f>'Work Summary Form'!M14</f>
        <v>Too much noise in readings originally, but once more gel was used the readings were normal.</v>
      </c>
      <c r="S5">
        <f>'Work Summary Form'!N14</f>
        <v>1</v>
      </c>
      <c r="T5">
        <f>'Work Summary Form'!O14</f>
        <v>0</v>
      </c>
    </row>
    <row r="6" spans="1:21" x14ac:dyDescent="0.2">
      <c r="A6" t="str">
        <f t="shared" si="4"/>
        <v>KCMC Moshi14. July 20155</v>
      </c>
      <c r="B6" t="str">
        <f t="shared" si="0"/>
        <v>KCMC Moshi</v>
      </c>
      <c r="C6" s="1" t="str">
        <f t="shared" si="1"/>
        <v>14. July 2015</v>
      </c>
      <c r="D6" t="str">
        <f t="shared" si="2"/>
        <v>Amy Xiong, Lauren Barnes, Morten Lindhardt Madsen</v>
      </c>
      <c r="E6" t="str">
        <f t="shared" si="3"/>
        <v>Tanzania</v>
      </c>
      <c r="F6">
        <f>'Work Summary Form'!A15</f>
        <v>5</v>
      </c>
      <c r="G6" t="str">
        <f>'Work Summary Form'!B15</f>
        <v>ECG Machine</v>
      </c>
      <c r="H6" t="str">
        <f>'Work Summary Form'!C15</f>
        <v>Schiller</v>
      </c>
      <c r="I6" t="str">
        <f>'Work Summary Form'!D15</f>
        <v>AT-2 plus</v>
      </c>
      <c r="J6" t="str">
        <f>'Work Summary Form'!E15</f>
        <v>025. 13111</v>
      </c>
      <c r="K6">
        <f>'Work Summary Form'!F15</f>
        <v>0</v>
      </c>
      <c r="L6">
        <f>'Work Summary Form'!G15</f>
        <v>0</v>
      </c>
      <c r="M6">
        <f>'Work Summary Form'!H15</f>
        <v>0</v>
      </c>
      <c r="N6">
        <f>'Work Summary Form'!I15</f>
        <v>1</v>
      </c>
      <c r="O6">
        <f>'Work Summary Form'!J15</f>
        <v>0</v>
      </c>
      <c r="P6">
        <f>'Work Summary Form'!K15</f>
        <v>0</v>
      </c>
      <c r="Q6">
        <f>'Work Summary Form'!L15</f>
        <v>0</v>
      </c>
      <c r="R6" t="str">
        <f>'Work Summary Form'!M15</f>
        <v>Keyboard pushed down into the mashine. Glued to fix</v>
      </c>
      <c r="S6">
        <f>'Work Summary Form'!N15</f>
        <v>1</v>
      </c>
      <c r="T6">
        <f>'Work Summary Form'!O15</f>
        <v>0</v>
      </c>
    </row>
    <row r="7" spans="1:21" x14ac:dyDescent="0.2">
      <c r="A7" t="str">
        <f t="shared" si="4"/>
        <v>KCMC Moshi14. July 20156</v>
      </c>
      <c r="B7" t="str">
        <f t="shared" si="0"/>
        <v>KCMC Moshi</v>
      </c>
      <c r="C7" s="1" t="str">
        <f t="shared" si="1"/>
        <v>14. July 2015</v>
      </c>
      <c r="D7" t="str">
        <f t="shared" si="2"/>
        <v>Amy Xiong, Lauren Barnes, Morten Lindhardt Madsen</v>
      </c>
      <c r="E7" t="str">
        <f t="shared" si="3"/>
        <v>Tanzania</v>
      </c>
      <c r="F7">
        <f>'Work Summary Form'!A16</f>
        <v>6</v>
      </c>
      <c r="G7" t="str">
        <f>'Work Summary Form'!B16</f>
        <v>ECG Machine</v>
      </c>
      <c r="H7" t="str">
        <f>'Work Summary Form'!C16</f>
        <v>Schiller</v>
      </c>
      <c r="I7" t="str">
        <f>'Work Summary Form'!D16</f>
        <v>AT-2 plus</v>
      </c>
      <c r="J7" t="str">
        <f>'Work Summary Form'!E16</f>
        <v>025. 13111</v>
      </c>
      <c r="K7">
        <f>'Work Summary Form'!F16</f>
        <v>0</v>
      </c>
      <c r="L7">
        <f>'Work Summary Form'!G16</f>
        <v>0</v>
      </c>
      <c r="M7">
        <f>'Work Summary Form'!H16</f>
        <v>0</v>
      </c>
      <c r="N7">
        <f>'Work Summary Form'!I16</f>
        <v>0</v>
      </c>
      <c r="O7">
        <f>'Work Summary Form'!J16</f>
        <v>0</v>
      </c>
      <c r="P7">
        <f>'Work Summary Form'!K16</f>
        <v>1</v>
      </c>
      <c r="Q7">
        <f>'Work Summary Form'!L16</f>
        <v>0</v>
      </c>
      <c r="R7" t="str">
        <f>'Work Summary Form'!M16</f>
        <v>Too much noise in readings originally, but once more gel was used the readings were normal.</v>
      </c>
      <c r="S7">
        <f>'Work Summary Form'!N16</f>
        <v>1</v>
      </c>
      <c r="T7">
        <f>'Work Summary Form'!O16</f>
        <v>0</v>
      </c>
    </row>
    <row r="8" spans="1:21" x14ac:dyDescent="0.2">
      <c r="A8" t="str">
        <f t="shared" si="4"/>
        <v>KCMC Moshi14. July 20157</v>
      </c>
      <c r="B8" t="str">
        <f t="shared" si="0"/>
        <v>KCMC Moshi</v>
      </c>
      <c r="C8" s="1" t="str">
        <f t="shared" si="1"/>
        <v>14. July 2015</v>
      </c>
      <c r="D8" t="str">
        <f t="shared" si="2"/>
        <v>Amy Xiong, Lauren Barnes, Morten Lindhardt Madsen</v>
      </c>
      <c r="E8" t="str">
        <f t="shared" si="3"/>
        <v>Tanzania</v>
      </c>
      <c r="F8">
        <f>'Work Summary Form'!A17</f>
        <v>7</v>
      </c>
      <c r="G8" t="str">
        <f>'Work Summary Form'!B17</f>
        <v>X-Ray Machine</v>
      </c>
      <c r="H8" t="str">
        <f>'Work Summary Form'!C17</f>
        <v>Philips</v>
      </c>
      <c r="I8" t="str">
        <f>'Work Summary Form'!D17</f>
        <v>DuoDiagnost</v>
      </c>
      <c r="J8" t="str">
        <f>'Work Summary Form'!E17</f>
        <v>4558730/000458</v>
      </c>
      <c r="K8">
        <f>'Work Summary Form'!F17</f>
        <v>0</v>
      </c>
      <c r="L8">
        <f>'Work Summary Form'!G17</f>
        <v>0</v>
      </c>
      <c r="M8">
        <f>'Work Summary Form'!H17</f>
        <v>0</v>
      </c>
      <c r="N8">
        <f>'Work Summary Form'!I17</f>
        <v>0</v>
      </c>
      <c r="O8">
        <f>'Work Summary Form'!J17</f>
        <v>0</v>
      </c>
      <c r="P8">
        <f>'Work Summary Form'!K17</f>
        <v>1</v>
      </c>
      <c r="Q8">
        <f>'Work Summary Form'!L17</f>
        <v>0</v>
      </c>
      <c r="R8" t="str">
        <f>'Work Summary Form'!M17</f>
        <v>Download of service manual and help troubleshooting</v>
      </c>
      <c r="S8">
        <f>'Work Summary Form'!N17</f>
        <v>0</v>
      </c>
      <c r="T8">
        <f>'Work Summary Form'!O17</f>
        <v>1</v>
      </c>
    </row>
    <row r="9" spans="1:21" x14ac:dyDescent="0.2">
      <c r="A9" t="str">
        <f t="shared" si="4"/>
        <v>KCMC Moshi14. July 20158</v>
      </c>
      <c r="B9" t="str">
        <f t="shared" si="0"/>
        <v>KCMC Moshi</v>
      </c>
      <c r="C9" s="1" t="str">
        <f t="shared" si="1"/>
        <v>14. July 2015</v>
      </c>
      <c r="D9" t="str">
        <f t="shared" si="2"/>
        <v>Amy Xiong, Lauren Barnes, Morten Lindhardt Madsen</v>
      </c>
      <c r="E9" t="str">
        <f t="shared" si="3"/>
        <v>Tanzania</v>
      </c>
      <c r="F9">
        <f>'Work Summary Form'!A18</f>
        <v>8</v>
      </c>
      <c r="G9" t="str">
        <f>'Work Summary Form'!B18</f>
        <v>X-Ray Film View Box</v>
      </c>
      <c r="H9" t="str">
        <f>'Work Summary Form'!C18</f>
        <v>Kodak</v>
      </c>
      <c r="I9" t="str">
        <f>'Work Summary Form'!D18</f>
        <v>DirectView cr850 system</v>
      </c>
      <c r="J9">
        <f>'Work Summary Form'!E18</f>
        <v>0</v>
      </c>
      <c r="K9">
        <f>'Work Summary Form'!F18</f>
        <v>0</v>
      </c>
      <c r="L9">
        <f>'Work Summary Form'!G18</f>
        <v>0</v>
      </c>
      <c r="M9">
        <f>'Work Summary Form'!H18</f>
        <v>0</v>
      </c>
      <c r="N9">
        <f>'Work Summary Form'!I18</f>
        <v>0</v>
      </c>
      <c r="O9">
        <f>'Work Summary Form'!J18</f>
        <v>0</v>
      </c>
      <c r="P9">
        <f>'Work Summary Form'!K18</f>
        <v>1</v>
      </c>
      <c r="Q9">
        <f>'Work Summary Form'!L18</f>
        <v>0</v>
      </c>
      <c r="R9" t="str">
        <f>'Work Summary Form'!M18</f>
        <v>Download of installation manual</v>
      </c>
      <c r="S9">
        <f>'Work Summary Form'!N18</f>
        <v>1</v>
      </c>
      <c r="T9">
        <f>'Work Summary Form'!O18</f>
        <v>0</v>
      </c>
    </row>
    <row r="10" spans="1:21" x14ac:dyDescent="0.2">
      <c r="A10" t="str">
        <f t="shared" si="4"/>
        <v>KCMC Moshi14. July 20159</v>
      </c>
      <c r="B10" t="str">
        <f t="shared" si="0"/>
        <v>KCMC Moshi</v>
      </c>
      <c r="C10" s="1" t="str">
        <f t="shared" si="1"/>
        <v>14. July 2015</v>
      </c>
      <c r="D10" t="str">
        <f t="shared" si="2"/>
        <v>Amy Xiong, Lauren Barnes, Morten Lindhardt Madsen</v>
      </c>
      <c r="E10" t="str">
        <f t="shared" si="3"/>
        <v>Tanzania</v>
      </c>
      <c r="F10">
        <f>'Work Summary Form'!A19</f>
        <v>9</v>
      </c>
      <c r="G10" t="str">
        <f>'Work Summary Form'!B19</f>
        <v>Patient Monitor</v>
      </c>
      <c r="H10" t="str">
        <f>'Work Summary Form'!C19</f>
        <v>Hewlett-packet</v>
      </c>
      <c r="I10" t="str">
        <f>'Work Summary Form'!D19</f>
        <v>Omnicare Neonatal V24C</v>
      </c>
      <c r="J10" t="str">
        <f>'Work Summary Form'!E19</f>
        <v>3713A19808</v>
      </c>
      <c r="K10">
        <f>'Work Summary Form'!F19</f>
        <v>0</v>
      </c>
      <c r="L10">
        <f>'Work Summary Form'!G19</f>
        <v>0</v>
      </c>
      <c r="M10">
        <f>'Work Summary Form'!H19</f>
        <v>1</v>
      </c>
      <c r="N10">
        <f>'Work Summary Form'!I19</f>
        <v>0</v>
      </c>
      <c r="O10">
        <f>'Work Summary Form'!J19</f>
        <v>0</v>
      </c>
      <c r="P10">
        <f>'Work Summary Form'!K19</f>
        <v>0</v>
      </c>
      <c r="Q10">
        <f>'Work Summary Form'!L19</f>
        <v>0</v>
      </c>
      <c r="R10" t="str">
        <f>'Work Summary Form'!M19</f>
        <v>Reassembly of internal wires</v>
      </c>
      <c r="S10">
        <f>'Work Summary Form'!N19</f>
        <v>1</v>
      </c>
      <c r="T10">
        <f>'Work Summary Form'!O19</f>
        <v>0</v>
      </c>
    </row>
    <row r="11" spans="1:21" x14ac:dyDescent="0.2">
      <c r="A11" t="str">
        <f t="shared" si="4"/>
        <v>KCMC Moshi14. July 201510</v>
      </c>
      <c r="B11" t="str">
        <f t="shared" si="0"/>
        <v>KCMC Moshi</v>
      </c>
      <c r="C11" s="1" t="str">
        <f t="shared" si="1"/>
        <v>14. July 2015</v>
      </c>
      <c r="D11" t="str">
        <f t="shared" si="2"/>
        <v>Amy Xiong, Lauren Barnes, Morten Lindhardt Madsen</v>
      </c>
      <c r="E11" t="str">
        <f t="shared" si="3"/>
        <v>Tanzania</v>
      </c>
      <c r="F11">
        <f>'Work Summary Form'!A20</f>
        <v>10</v>
      </c>
      <c r="G11" t="str">
        <f>'Work Summary Form'!B20</f>
        <v>Other</v>
      </c>
      <c r="H11" t="str">
        <f>'Work Summary Form'!C20</f>
        <v>Space heater</v>
      </c>
      <c r="I11" t="str">
        <f>'Work Summary Form'!D20</f>
        <v>N/A</v>
      </c>
      <c r="J11" t="str">
        <f>'Work Summary Form'!E20</f>
        <v>N/A</v>
      </c>
      <c r="K11">
        <f>'Work Summary Form'!F20</f>
        <v>0</v>
      </c>
      <c r="L11">
        <f>'Work Summary Form'!G20</f>
        <v>0</v>
      </c>
      <c r="M11">
        <f>'Work Summary Form'!H20</f>
        <v>1</v>
      </c>
      <c r="N11">
        <f>'Work Summary Form'!I20</f>
        <v>0</v>
      </c>
      <c r="O11">
        <f>'Work Summary Form'!J20</f>
        <v>0</v>
      </c>
      <c r="P11">
        <f>'Work Summary Form'!K20</f>
        <v>0</v>
      </c>
      <c r="Q11">
        <f>'Work Summary Form'!L20</f>
        <v>0</v>
      </c>
      <c r="R11" t="str">
        <f>'Work Summary Form'!M20</f>
        <v>Rewirering and new plug</v>
      </c>
      <c r="S11">
        <f>'Work Summary Form'!N20</f>
        <v>1</v>
      </c>
      <c r="T11">
        <f>'Work Summary Form'!O20</f>
        <v>0</v>
      </c>
    </row>
    <row r="12" spans="1:21" x14ac:dyDescent="0.2">
      <c r="A12" t="str">
        <f t="shared" si="4"/>
        <v>KCMC Moshi14. July 201511</v>
      </c>
      <c r="B12" t="str">
        <f t="shared" si="0"/>
        <v>KCMC Moshi</v>
      </c>
      <c r="C12" s="1" t="str">
        <f t="shared" si="1"/>
        <v>14. July 2015</v>
      </c>
      <c r="D12" t="str">
        <f t="shared" si="2"/>
        <v>Amy Xiong, Lauren Barnes, Morten Lindhardt Madsen</v>
      </c>
      <c r="E12" t="str">
        <f t="shared" si="3"/>
        <v>Tanzania</v>
      </c>
      <c r="F12">
        <f>'Work Summary Form'!A21</f>
        <v>11</v>
      </c>
      <c r="G12" t="str">
        <f>'Work Summary Form'!B21</f>
        <v>Aspirator/Suction Machine</v>
      </c>
      <c r="H12" t="str">
        <f>'Work Summary Form'!C21</f>
        <v>Areosol Medical</v>
      </c>
      <c r="I12" t="str">
        <f>'Work Summary Form'!D21</f>
        <v>B.S.5724</v>
      </c>
      <c r="J12" t="str">
        <f>'Work Summary Form'!E21</f>
        <v>GSF KCMC05675</v>
      </c>
      <c r="K12">
        <f>'Work Summary Form'!F21</f>
        <v>0</v>
      </c>
      <c r="L12">
        <f>'Work Summary Form'!G21</f>
        <v>0</v>
      </c>
      <c r="M12">
        <f>'Work Summary Form'!H21</f>
        <v>0</v>
      </c>
      <c r="N12">
        <f>'Work Summary Form'!I21</f>
        <v>1</v>
      </c>
      <c r="O12">
        <f>'Work Summary Form'!J21</f>
        <v>0</v>
      </c>
      <c r="P12">
        <f>'Work Summary Form'!K21</f>
        <v>0</v>
      </c>
      <c r="Q12">
        <f>'Work Summary Form'!L21</f>
        <v>0</v>
      </c>
      <c r="R12" t="str">
        <f>'Work Summary Form'!M21</f>
        <v>New filter, new tubing adn lubrication of motor</v>
      </c>
      <c r="S12">
        <f>'Work Summary Form'!N21</f>
        <v>1</v>
      </c>
      <c r="T12">
        <f>'Work Summary Form'!O21</f>
        <v>0</v>
      </c>
    </row>
    <row r="13" spans="1:21" x14ac:dyDescent="0.2">
      <c r="A13" t="str">
        <f t="shared" si="4"/>
        <v>KCMC Moshi14. July 201512</v>
      </c>
      <c r="B13" t="str">
        <f t="shared" si="0"/>
        <v>KCMC Moshi</v>
      </c>
      <c r="C13" s="1" t="str">
        <f t="shared" si="1"/>
        <v>14. July 2015</v>
      </c>
      <c r="D13" t="str">
        <f t="shared" si="2"/>
        <v>Amy Xiong, Lauren Barnes, Morten Lindhardt Madsen</v>
      </c>
      <c r="E13" t="str">
        <f t="shared" si="3"/>
        <v>Tanzania</v>
      </c>
      <c r="F13">
        <f>'Work Summary Form'!A22</f>
        <v>12</v>
      </c>
      <c r="G13" t="str">
        <f>'Work Summary Form'!B22</f>
        <v>Oxygen Concentrator</v>
      </c>
      <c r="H13" t="str">
        <f>'Work Summary Form'!C22</f>
        <v>Nuvo</v>
      </c>
      <c r="I13" t="str">
        <f>'Work Summary Form'!D22</f>
        <v>Mark 5</v>
      </c>
      <c r="J13" t="str">
        <f>'Work Summary Form'!E22</f>
        <v>N/A</v>
      </c>
      <c r="K13">
        <f>'Work Summary Form'!F22</f>
        <v>0</v>
      </c>
      <c r="L13">
        <f>'Work Summary Form'!G22</f>
        <v>0</v>
      </c>
      <c r="M13">
        <f>'Work Summary Form'!H22</f>
        <v>0</v>
      </c>
      <c r="N13">
        <f>'Work Summary Form'!I22</f>
        <v>0</v>
      </c>
      <c r="O13">
        <f>'Work Summary Form'!J22</f>
        <v>0</v>
      </c>
      <c r="P13">
        <f>'Work Summary Form'!K22</f>
        <v>0</v>
      </c>
      <c r="Q13">
        <f>'Work Summary Form'!L22</f>
        <v>1</v>
      </c>
      <c r="R13" t="str">
        <f>'Work Summary Form'!M22</f>
        <v>Cleaned and tested for efficiency using flame test.</v>
      </c>
      <c r="S13">
        <f>'Work Summary Form'!N22</f>
        <v>1</v>
      </c>
      <c r="T13">
        <f>'Work Summary Form'!O22</f>
        <v>0</v>
      </c>
    </row>
    <row r="14" spans="1:21" x14ac:dyDescent="0.2">
      <c r="A14" t="str">
        <f t="shared" si="4"/>
        <v>KCMC Moshi14. July 201513</v>
      </c>
      <c r="B14" t="str">
        <f t="shared" si="0"/>
        <v>KCMC Moshi</v>
      </c>
      <c r="C14" s="1" t="str">
        <f t="shared" si="1"/>
        <v>14. July 2015</v>
      </c>
      <c r="D14" t="str">
        <f t="shared" si="2"/>
        <v>Amy Xiong, Lauren Barnes, Morten Lindhardt Madsen</v>
      </c>
      <c r="E14" t="str">
        <f t="shared" si="3"/>
        <v>Tanzania</v>
      </c>
      <c r="F14">
        <f>'Work Summary Form'!A23</f>
        <v>13</v>
      </c>
      <c r="G14" t="str">
        <f>'Work Summary Form'!B23</f>
        <v>Patient Monitor</v>
      </c>
      <c r="H14" t="str">
        <f>'Work Summary Form'!C23</f>
        <v>HP</v>
      </c>
      <c r="I14" t="str">
        <f>'Work Summary Form'!D23</f>
        <v>78352C</v>
      </c>
      <c r="J14" t="str">
        <f>'Work Summary Form'!E23</f>
        <v>CN818 05721</v>
      </c>
      <c r="K14">
        <f>'Work Summary Form'!F23</f>
        <v>0</v>
      </c>
      <c r="L14">
        <f>'Work Summary Form'!G23</f>
        <v>0</v>
      </c>
      <c r="M14">
        <f>'Work Summary Form'!H23</f>
        <v>0</v>
      </c>
      <c r="N14">
        <f>'Work Summary Form'!I23</f>
        <v>0</v>
      </c>
      <c r="O14">
        <f>'Work Summary Form'!J23</f>
        <v>0</v>
      </c>
      <c r="P14">
        <f>'Work Summary Form'!K23</f>
        <v>0</v>
      </c>
      <c r="Q14">
        <f>'Work Summary Form'!L23</f>
        <v>1</v>
      </c>
      <c r="R14" t="str">
        <f>'Work Summary Form'!M23</f>
        <v>Broken probe. Replaced</v>
      </c>
      <c r="S14">
        <f>'Work Summary Form'!N23</f>
        <v>1</v>
      </c>
      <c r="T14">
        <f>'Work Summary Form'!O23</f>
        <v>0</v>
      </c>
    </row>
    <row r="15" spans="1:21" x14ac:dyDescent="0.2">
      <c r="A15" t="str">
        <f t="shared" si="4"/>
        <v>KCMC Moshi14. July 201514</v>
      </c>
      <c r="B15" t="str">
        <f t="shared" si="0"/>
        <v>KCMC Moshi</v>
      </c>
      <c r="C15" s="1" t="str">
        <f t="shared" si="1"/>
        <v>14. July 2015</v>
      </c>
      <c r="D15" t="str">
        <f t="shared" si="2"/>
        <v>Amy Xiong, Lauren Barnes, Morten Lindhardt Madsen</v>
      </c>
      <c r="E15" t="str">
        <f t="shared" si="3"/>
        <v>Tanzania</v>
      </c>
      <c r="F15">
        <f>'Work Summary Form'!A24</f>
        <v>14</v>
      </c>
      <c r="G15" t="str">
        <f>'Work Summary Form'!B24</f>
        <v>Patient Monitor</v>
      </c>
      <c r="H15" t="str">
        <f>'Work Summary Form'!C24</f>
        <v>HP</v>
      </c>
      <c r="I15" t="str">
        <f>'Work Summary Form'!D24</f>
        <v>78352C</v>
      </c>
      <c r="J15" t="str">
        <f>'Work Summary Form'!E24</f>
        <v>3111G04647</v>
      </c>
      <c r="K15">
        <f>'Work Summary Form'!F24</f>
        <v>0</v>
      </c>
      <c r="L15">
        <f>'Work Summary Form'!G24</f>
        <v>0</v>
      </c>
      <c r="M15">
        <f>'Work Summary Form'!H24</f>
        <v>0</v>
      </c>
      <c r="N15">
        <f>'Work Summary Form'!I24</f>
        <v>1</v>
      </c>
      <c r="O15">
        <f>'Work Summary Form'!J24</f>
        <v>0</v>
      </c>
      <c r="P15">
        <f>'Work Summary Form'!K24</f>
        <v>0</v>
      </c>
      <c r="Q15">
        <f>'Work Summary Form'!L24</f>
        <v>0</v>
      </c>
      <c r="R15" t="str">
        <f>'Work Summary Form'!M24</f>
        <v>Broken fuse and wrong transformer setting</v>
      </c>
      <c r="S15">
        <f>'Work Summary Form'!N24</f>
        <v>1</v>
      </c>
      <c r="T15">
        <f>'Work Summary Form'!O24</f>
        <v>0</v>
      </c>
    </row>
    <row r="16" spans="1:21" x14ac:dyDescent="0.2">
      <c r="A16" t="str">
        <f t="shared" si="4"/>
        <v>KCMC Moshi14. July 201515</v>
      </c>
      <c r="B16" t="str">
        <f t="shared" si="0"/>
        <v>KCMC Moshi</v>
      </c>
      <c r="C16" s="1" t="str">
        <f t="shared" si="1"/>
        <v>14. July 2015</v>
      </c>
      <c r="D16" t="str">
        <f t="shared" si="2"/>
        <v>Amy Xiong, Lauren Barnes, Morten Lindhardt Madsen</v>
      </c>
      <c r="E16" t="str">
        <f t="shared" si="3"/>
        <v>Tanzania</v>
      </c>
      <c r="F16">
        <f>'Work Summary Form'!A25</f>
        <v>15</v>
      </c>
      <c r="G16" t="str">
        <f>'Work Summary Form'!B25</f>
        <v>Printer</v>
      </c>
      <c r="H16" t="str">
        <f>'Work Summary Form'!C25</f>
        <v>HP</v>
      </c>
      <c r="I16" t="str">
        <f>'Work Summary Form'!D25</f>
        <v>78173B</v>
      </c>
      <c r="J16">
        <f>'Work Summary Form'!E25</f>
        <v>2952800948</v>
      </c>
      <c r="K16">
        <f>'Work Summary Form'!F25</f>
        <v>0</v>
      </c>
      <c r="L16">
        <f>'Work Summary Form'!G25</f>
        <v>0</v>
      </c>
      <c r="M16">
        <f>'Work Summary Form'!H25</f>
        <v>0</v>
      </c>
      <c r="N16">
        <f>'Work Summary Form'!I25</f>
        <v>1</v>
      </c>
      <c r="O16">
        <f>'Work Summary Form'!J25</f>
        <v>0</v>
      </c>
      <c r="P16">
        <f>'Work Summary Form'!K25</f>
        <v>0</v>
      </c>
      <c r="Q16">
        <f>'Work Summary Form'!L25</f>
        <v>0</v>
      </c>
      <c r="R16" t="str">
        <f>'Work Summary Form'!M25</f>
        <v>Broken fuse and wrong transformer setting</v>
      </c>
      <c r="S16">
        <f>'Work Summary Form'!N25</f>
        <v>1</v>
      </c>
      <c r="T16">
        <f>'Work Summary Form'!O25</f>
        <v>0</v>
      </c>
    </row>
    <row r="17" spans="1:20" x14ac:dyDescent="0.2">
      <c r="A17" t="str">
        <f t="shared" si="4"/>
        <v>KCMC Moshi14. July 201516</v>
      </c>
      <c r="B17" t="str">
        <f t="shared" si="0"/>
        <v>KCMC Moshi</v>
      </c>
      <c r="C17" s="1" t="str">
        <f t="shared" si="1"/>
        <v>14. July 2015</v>
      </c>
      <c r="D17" t="str">
        <f t="shared" si="2"/>
        <v>Amy Xiong, Lauren Barnes, Morten Lindhardt Madsen</v>
      </c>
      <c r="E17" t="str">
        <f t="shared" si="3"/>
        <v>Tanzania</v>
      </c>
      <c r="F17">
        <f>'Work Summary Form'!A26</f>
        <v>16</v>
      </c>
      <c r="G17" t="str">
        <f>'Work Summary Form'!B26</f>
        <v>Patient Monitor</v>
      </c>
      <c r="H17" t="str">
        <f>'Work Summary Form'!C26</f>
        <v>HP</v>
      </c>
      <c r="I17" t="str">
        <f>'Work Summary Form'!D26</f>
        <v>V24CT</v>
      </c>
      <c r="J17" t="str">
        <f>'Work Summary Form'!E26</f>
        <v>4006a73100</v>
      </c>
      <c r="K17">
        <f>'Work Summary Form'!F26</f>
        <v>0</v>
      </c>
      <c r="L17">
        <f>'Work Summary Form'!G26</f>
        <v>0</v>
      </c>
      <c r="M17">
        <f>'Work Summary Form'!H26</f>
        <v>0</v>
      </c>
      <c r="N17">
        <f>'Work Summary Form'!I26</f>
        <v>1</v>
      </c>
      <c r="O17">
        <f>'Work Summary Form'!J26</f>
        <v>0</v>
      </c>
      <c r="P17">
        <f>'Work Summary Form'!K26</f>
        <v>0</v>
      </c>
      <c r="Q17">
        <f>'Work Summary Form'!L26</f>
        <v>0</v>
      </c>
      <c r="R17" t="str">
        <f>'Work Summary Form'!M26</f>
        <v>Replugging internal wire and note on longer startup time</v>
      </c>
      <c r="S17">
        <f>'Work Summary Form'!N26</f>
        <v>1</v>
      </c>
      <c r="T17">
        <f>'Work Summary Form'!O26</f>
        <v>0</v>
      </c>
    </row>
    <row r="18" spans="1:20" x14ac:dyDescent="0.2">
      <c r="A18" t="str">
        <f t="shared" si="4"/>
        <v>KCMC Moshi14. July 201517</v>
      </c>
      <c r="B18" t="str">
        <f t="shared" si="0"/>
        <v>KCMC Moshi</v>
      </c>
      <c r="C18" s="1" t="str">
        <f t="shared" si="1"/>
        <v>14. July 2015</v>
      </c>
      <c r="D18" t="str">
        <f t="shared" si="2"/>
        <v>Amy Xiong, Lauren Barnes, Morten Lindhardt Madsen</v>
      </c>
      <c r="E18" t="str">
        <f t="shared" si="3"/>
        <v>Tanzania</v>
      </c>
      <c r="F18">
        <f>'Work Summary Form'!A27</f>
        <v>17</v>
      </c>
      <c r="G18" t="str">
        <f>'Work Summary Form'!B27</f>
        <v>Patient Monitor</v>
      </c>
      <c r="H18" t="str">
        <f>'Work Summary Form'!C28</f>
        <v>HP</v>
      </c>
      <c r="I18" t="str">
        <f>'Work Summary Form'!D28</f>
        <v>V24CT</v>
      </c>
      <c r="J18" t="str">
        <f>'Work Summary Form'!E28</f>
        <v>3707A15810</v>
      </c>
      <c r="K18">
        <f>'Work Summary Form'!F28</f>
        <v>0</v>
      </c>
      <c r="L18">
        <f>'Work Summary Form'!G28</f>
        <v>0</v>
      </c>
      <c r="M18">
        <f>'Work Summary Form'!H28</f>
        <v>0</v>
      </c>
      <c r="N18">
        <f>'Work Summary Form'!I28</f>
        <v>1</v>
      </c>
      <c r="O18">
        <f>'Work Summary Form'!J28</f>
        <v>0</v>
      </c>
      <c r="P18">
        <f>'Work Summary Form'!K28</f>
        <v>0</v>
      </c>
      <c r="Q18">
        <f>'Work Summary Form'!L28</f>
        <v>0</v>
      </c>
      <c r="R18" t="str">
        <f>'Work Summary Form'!M28</f>
        <v>Replugging internal wire, cleaning power supply for dust</v>
      </c>
      <c r="S18">
        <f>'Work Summary Form'!N28</f>
        <v>1</v>
      </c>
      <c r="T18">
        <f>'Work Summary Form'!O28</f>
        <v>0</v>
      </c>
    </row>
    <row r="19" spans="1:20" x14ac:dyDescent="0.2">
      <c r="A19" t="str">
        <f t="shared" si="4"/>
        <v>KCMC Moshi14. July 201518</v>
      </c>
      <c r="B19" t="str">
        <f t="shared" si="0"/>
        <v>KCMC Moshi</v>
      </c>
      <c r="C19" s="1" t="str">
        <f t="shared" si="1"/>
        <v>14. July 2015</v>
      </c>
      <c r="D19" t="str">
        <f t="shared" si="2"/>
        <v>Amy Xiong, Lauren Barnes, Morten Lindhardt Madsen</v>
      </c>
      <c r="E19" t="str">
        <f t="shared" si="3"/>
        <v>Tanzania</v>
      </c>
      <c r="F19">
        <f>'Work Summary Form'!A28</f>
        <v>18</v>
      </c>
      <c r="G19" t="str">
        <f>'Work Summary Form'!B28</f>
        <v>Patient Monitor</v>
      </c>
      <c r="H19" t="str">
        <f>'Work Summary Form'!C29</f>
        <v>HP</v>
      </c>
      <c r="I19" t="str">
        <f>'Work Summary Form'!D29</f>
        <v>V24CT</v>
      </c>
      <c r="J19" t="str">
        <f>'Work Summary Form'!E29</f>
        <v>3642A15103</v>
      </c>
      <c r="K19">
        <f>'Work Summary Form'!F29</f>
        <v>0</v>
      </c>
      <c r="L19">
        <f>'Work Summary Form'!G29</f>
        <v>0</v>
      </c>
      <c r="M19">
        <f>'Work Summary Form'!H29</f>
        <v>0</v>
      </c>
      <c r="N19">
        <f>'Work Summary Form'!I29</f>
        <v>1</v>
      </c>
      <c r="O19">
        <f>'Work Summary Form'!J29</f>
        <v>0</v>
      </c>
      <c r="P19">
        <f>'Work Summary Form'!K29</f>
        <v>0</v>
      </c>
      <c r="Q19">
        <f>'Work Summary Form'!L29</f>
        <v>0</v>
      </c>
      <c r="R19" t="str">
        <f>'Work Summary Form'!M29</f>
        <v>Replugging internal wire, cleaning power supply for dust</v>
      </c>
      <c r="S19">
        <f>'Work Summary Form'!N29</f>
        <v>0</v>
      </c>
      <c r="T19">
        <f>'Work Summary Form'!O29</f>
        <v>1</v>
      </c>
    </row>
    <row r="20" spans="1:20" x14ac:dyDescent="0.2">
      <c r="A20" t="str">
        <f t="shared" si="4"/>
        <v>KCMC Moshi14. July 201519</v>
      </c>
      <c r="B20" t="str">
        <f t="shared" si="0"/>
        <v>KCMC Moshi</v>
      </c>
      <c r="C20" s="1" t="str">
        <f t="shared" si="1"/>
        <v>14. July 2015</v>
      </c>
      <c r="D20" t="str">
        <f t="shared" si="2"/>
        <v>Amy Xiong, Lauren Barnes, Morten Lindhardt Madsen</v>
      </c>
      <c r="E20" t="str">
        <f t="shared" si="3"/>
        <v>Tanzania</v>
      </c>
      <c r="F20">
        <f>'Work Summary Form'!A29</f>
        <v>19</v>
      </c>
      <c r="G20" t="str">
        <f>'Work Summary Form'!B29</f>
        <v>Patient Monitor</v>
      </c>
      <c r="H20" t="str">
        <f>'Work Summary Form'!C30</f>
        <v>HP</v>
      </c>
      <c r="I20" t="str">
        <f>'Work Summary Form'!D30</f>
        <v>V24CT</v>
      </c>
      <c r="J20" t="str">
        <f>'Work Summary Form'!E30</f>
        <v>3642A15081</v>
      </c>
      <c r="K20">
        <f>'Work Summary Form'!F30</f>
        <v>0</v>
      </c>
      <c r="L20">
        <f>'Work Summary Form'!G30</f>
        <v>0</v>
      </c>
      <c r="M20">
        <f>'Work Summary Form'!H30</f>
        <v>0</v>
      </c>
      <c r="N20">
        <f>'Work Summary Form'!I30</f>
        <v>1</v>
      </c>
      <c r="O20">
        <f>'Work Summary Form'!J30</f>
        <v>0</v>
      </c>
      <c r="P20">
        <f>'Work Summary Form'!K30</f>
        <v>0</v>
      </c>
      <c r="Q20">
        <f>'Work Summary Form'!L30</f>
        <v>0</v>
      </c>
      <c r="R20" t="str">
        <f>'Work Summary Form'!M30</f>
        <v>Replugging internal wire, cleaning power supply for dust</v>
      </c>
      <c r="S20">
        <f>'Work Summary Form'!N30</f>
        <v>0</v>
      </c>
      <c r="T20">
        <f>'Work Summary Form'!O30</f>
        <v>1</v>
      </c>
    </row>
    <row r="21" spans="1:20" x14ac:dyDescent="0.2">
      <c r="A21" t="str">
        <f t="shared" si="4"/>
        <v>KCMC Moshi14. July 201520</v>
      </c>
      <c r="B21" t="str">
        <f t="shared" si="0"/>
        <v>KCMC Moshi</v>
      </c>
      <c r="C21" s="1" t="str">
        <f t="shared" si="1"/>
        <v>14. July 2015</v>
      </c>
      <c r="D21" t="str">
        <f t="shared" si="2"/>
        <v>Amy Xiong, Lauren Barnes, Morten Lindhardt Madsen</v>
      </c>
      <c r="E21" t="str">
        <f t="shared" si="3"/>
        <v>Tanzania</v>
      </c>
      <c r="F21">
        <f>'Work Summary Form'!A30</f>
        <v>20</v>
      </c>
      <c r="G21" t="str">
        <f>'Work Summary Form'!B30</f>
        <v>Patient Monitor</v>
      </c>
      <c r="H21" t="str">
        <f>'Work Summary Form'!C31</f>
        <v>HP</v>
      </c>
      <c r="I21" t="str">
        <f>'Work Summary Form'!D31</f>
        <v>V24CT</v>
      </c>
      <c r="J21" t="str">
        <f>'Work Summary Form'!E31</f>
        <v>3950A68003</v>
      </c>
      <c r="K21">
        <f>'Work Summary Form'!F31</f>
        <v>0</v>
      </c>
      <c r="L21">
        <f>'Work Summary Form'!G31</f>
        <v>0</v>
      </c>
      <c r="M21">
        <f>'Work Summary Form'!H31</f>
        <v>0</v>
      </c>
      <c r="N21">
        <f>'Work Summary Form'!I31</f>
        <v>1</v>
      </c>
      <c r="O21">
        <f>'Work Summary Form'!J31</f>
        <v>0</v>
      </c>
      <c r="P21">
        <f>'Work Summary Form'!K31</f>
        <v>0</v>
      </c>
      <c r="Q21">
        <f>'Work Summary Form'!L31</f>
        <v>0</v>
      </c>
      <c r="R21" t="str">
        <f>'Work Summary Form'!M31</f>
        <v>Replugging internal wire, cleaning power supply for dust</v>
      </c>
      <c r="S21">
        <f>'Work Summary Form'!N31</f>
        <v>1</v>
      </c>
      <c r="T21">
        <f>'Work Summary Form'!O31</f>
        <v>0</v>
      </c>
    </row>
    <row r="22" spans="1:20" x14ac:dyDescent="0.2">
      <c r="A22" t="str">
        <f t="shared" si="4"/>
        <v>KCMC Moshi14. July 201521</v>
      </c>
      <c r="B22" t="str">
        <f t="shared" si="0"/>
        <v>KCMC Moshi</v>
      </c>
      <c r="C22" s="1" t="str">
        <f t="shared" si="1"/>
        <v>14. July 2015</v>
      </c>
      <c r="D22" t="str">
        <f t="shared" si="2"/>
        <v>Amy Xiong, Lauren Barnes, Morten Lindhardt Madsen</v>
      </c>
      <c r="E22" t="str">
        <f t="shared" si="3"/>
        <v>Tanzania</v>
      </c>
      <c r="F22">
        <f>'Work Summary Form'!A31</f>
        <v>21</v>
      </c>
      <c r="G22" t="str">
        <f>'Work Summary Form'!B31</f>
        <v>Patient Monitor</v>
      </c>
      <c r="H22" t="str">
        <f>'Work Summary Form'!C32</f>
        <v>HP</v>
      </c>
      <c r="I22" t="str">
        <f>'Work Summary Form'!D32</f>
        <v>V24CT</v>
      </c>
      <c r="J22" t="str">
        <f>'Work Summary Form'!E32</f>
        <v>3727A20688</v>
      </c>
      <c r="K22">
        <f>'Work Summary Form'!F32</f>
        <v>0</v>
      </c>
      <c r="L22">
        <f>'Work Summary Form'!G32</f>
        <v>0</v>
      </c>
      <c r="M22">
        <f>'Work Summary Form'!H32</f>
        <v>0</v>
      </c>
      <c r="N22">
        <f>'Work Summary Form'!I32</f>
        <v>1</v>
      </c>
      <c r="O22">
        <f>'Work Summary Form'!J32</f>
        <v>0</v>
      </c>
      <c r="P22">
        <f>'Work Summary Form'!K32</f>
        <v>0</v>
      </c>
      <c r="Q22">
        <f>'Work Summary Form'!L32</f>
        <v>0</v>
      </c>
      <c r="R22" t="str">
        <f>'Work Summary Form'!M32</f>
        <v>User error</v>
      </c>
      <c r="S22">
        <f>'Work Summary Form'!N32</f>
        <v>1</v>
      </c>
      <c r="T22">
        <f>'Work Summary Form'!O32</f>
        <v>0</v>
      </c>
    </row>
    <row r="23" spans="1:20" x14ac:dyDescent="0.2">
      <c r="A23" t="str">
        <f t="shared" si="4"/>
        <v>KCMC Moshi14. July 201522</v>
      </c>
      <c r="B23" t="str">
        <f t="shared" si="0"/>
        <v>KCMC Moshi</v>
      </c>
      <c r="C23" s="1" t="str">
        <f t="shared" si="1"/>
        <v>14. July 2015</v>
      </c>
      <c r="D23" t="str">
        <f t="shared" si="2"/>
        <v>Amy Xiong, Lauren Barnes, Morten Lindhardt Madsen</v>
      </c>
      <c r="E23" t="str">
        <f t="shared" si="3"/>
        <v>Tanzania</v>
      </c>
      <c r="F23">
        <f>'Work Summary Form'!A32</f>
        <v>22</v>
      </c>
      <c r="G23" t="str">
        <f>'Work Summary Form'!B32</f>
        <v>Patient Monitor</v>
      </c>
      <c r="H23" t="str">
        <f>'Work Summary Form'!C33</f>
        <v>HP</v>
      </c>
      <c r="I23" t="str">
        <f>'Work Summary Form'!D33</f>
        <v>V24CT</v>
      </c>
      <c r="J23" t="str">
        <f>'Work Summary Form'!E33</f>
        <v>3713A19808</v>
      </c>
      <c r="K23">
        <f>'Work Summary Form'!F33</f>
        <v>0</v>
      </c>
      <c r="L23">
        <f>'Work Summary Form'!G33</f>
        <v>0</v>
      </c>
      <c r="M23">
        <f>'Work Summary Form'!H33</f>
        <v>0</v>
      </c>
      <c r="N23">
        <f>'Work Summary Form'!I33</f>
        <v>1</v>
      </c>
      <c r="O23">
        <f>'Work Summary Form'!J33</f>
        <v>0</v>
      </c>
      <c r="P23">
        <f>'Work Summary Form'!K33</f>
        <v>0</v>
      </c>
      <c r="Q23">
        <f>'Work Summary Form'!L33</f>
        <v>0</v>
      </c>
      <c r="R23" t="str">
        <f>'Work Summary Form'!M33</f>
        <v>User error</v>
      </c>
      <c r="S23">
        <f>'Work Summary Form'!N33</f>
        <v>1</v>
      </c>
      <c r="T23">
        <f>'Work Summary Form'!O33</f>
        <v>0</v>
      </c>
    </row>
    <row r="24" spans="1:20" x14ac:dyDescent="0.2">
      <c r="A24" t="str">
        <f t="shared" si="4"/>
        <v>KCMC Moshi14. July 201523</v>
      </c>
      <c r="B24" t="str">
        <f t="shared" si="0"/>
        <v>KCMC Moshi</v>
      </c>
      <c r="C24" s="1" t="str">
        <f t="shared" si="1"/>
        <v>14. July 2015</v>
      </c>
      <c r="D24" t="str">
        <f t="shared" si="2"/>
        <v>Amy Xiong, Lauren Barnes, Morten Lindhardt Madsen</v>
      </c>
      <c r="E24" t="str">
        <f t="shared" si="3"/>
        <v>Tanzania</v>
      </c>
      <c r="F24">
        <f>'Work Summary Form'!A33</f>
        <v>23</v>
      </c>
      <c r="G24" t="str">
        <f>'Work Summary Form'!B33</f>
        <v>Patient Monitor</v>
      </c>
      <c r="H24" t="e">
        <f>'Work Summary Form'!#REF!</f>
        <v>#REF!</v>
      </c>
      <c r="I24" t="e">
        <f>'Work Summary Form'!#REF!</f>
        <v>#REF!</v>
      </c>
      <c r="J24" t="e">
        <f>'Work Summary Form'!#REF!</f>
        <v>#REF!</v>
      </c>
      <c r="K24" t="e">
        <f>'Work Summary Form'!#REF!</f>
        <v>#REF!</v>
      </c>
      <c r="L24" t="e">
        <f>'Work Summary Form'!#REF!</f>
        <v>#REF!</v>
      </c>
      <c r="M24" t="e">
        <f>'Work Summary Form'!#REF!</f>
        <v>#REF!</v>
      </c>
      <c r="N24" t="e">
        <f>'Work Summary Form'!#REF!</f>
        <v>#REF!</v>
      </c>
      <c r="O24" t="e">
        <f>'Work Summary Form'!#REF!</f>
        <v>#REF!</v>
      </c>
      <c r="P24" t="e">
        <f>'Work Summary Form'!#REF!</f>
        <v>#REF!</v>
      </c>
      <c r="Q24" t="e">
        <f>'Work Summary Form'!#REF!</f>
        <v>#REF!</v>
      </c>
      <c r="R24" t="e">
        <f>'Work Summary Form'!#REF!</f>
        <v>#REF!</v>
      </c>
      <c r="S24" t="e">
        <f>'Work Summary Form'!#REF!</f>
        <v>#REF!</v>
      </c>
      <c r="T24" t="e">
        <f>'Work Summary Form'!#REF!</f>
        <v>#REF!</v>
      </c>
    </row>
    <row r="25" spans="1:20" x14ac:dyDescent="0.2">
      <c r="A25" t="str">
        <f t="shared" si="4"/>
        <v>KCMC Moshi14. July 201524</v>
      </c>
      <c r="B25" t="str">
        <f t="shared" si="0"/>
        <v>KCMC Moshi</v>
      </c>
      <c r="C25" s="1" t="str">
        <f t="shared" si="1"/>
        <v>14. July 2015</v>
      </c>
      <c r="D25" t="str">
        <f t="shared" si="2"/>
        <v>Amy Xiong, Lauren Barnes, Morten Lindhardt Madsen</v>
      </c>
      <c r="E25" t="str">
        <f t="shared" si="3"/>
        <v>Tanzania</v>
      </c>
      <c r="F25">
        <f>'Work Summary Form'!A34</f>
        <v>24</v>
      </c>
      <c r="G25" t="str">
        <f>'Work Summary Form'!B34</f>
        <v>Patient Monitor</v>
      </c>
      <c r="H25" t="str">
        <f>'Work Summary Form'!C34</f>
        <v>GE Dinamap</v>
      </c>
      <c r="I25" t="str">
        <f>'Work Summary Form'!D34</f>
        <v>Pro1000</v>
      </c>
      <c r="J25" t="str">
        <f>'Work Summary Form'!E34</f>
        <v>WAA04340027SA</v>
      </c>
      <c r="K25">
        <f>'Work Summary Form'!F34</f>
        <v>0</v>
      </c>
      <c r="L25">
        <f>'Work Summary Form'!G34</f>
        <v>0</v>
      </c>
      <c r="M25">
        <f>'Work Summary Form'!H34</f>
        <v>1</v>
      </c>
      <c r="N25">
        <f>'Work Summary Form'!I34</f>
        <v>0</v>
      </c>
      <c r="O25">
        <f>'Work Summary Form'!J34</f>
        <v>0</v>
      </c>
      <c r="P25">
        <f>'Work Summary Form'!K34</f>
        <v>0</v>
      </c>
      <c r="Q25">
        <f>'Work Summary Form'!L34</f>
        <v>0</v>
      </c>
      <c r="R25" t="str">
        <f>'Work Summary Form'!M34</f>
        <v>Missing power plug and dial. Doesn't turn on with power connected</v>
      </c>
      <c r="S25">
        <f>'Work Summary Form'!N34</f>
        <v>0</v>
      </c>
      <c r="T25">
        <f>'Work Summary Form'!O34</f>
        <v>1</v>
      </c>
    </row>
    <row r="26" spans="1:20" x14ac:dyDescent="0.2">
      <c r="A26" t="str">
        <f t="shared" si="4"/>
        <v>KCMC Moshi14. July 201525</v>
      </c>
      <c r="B26" t="str">
        <f t="shared" si="0"/>
        <v>KCMC Moshi</v>
      </c>
      <c r="C26" s="1" t="str">
        <f t="shared" si="1"/>
        <v>14. July 2015</v>
      </c>
      <c r="D26" t="str">
        <f t="shared" si="2"/>
        <v>Amy Xiong, Lauren Barnes, Morten Lindhardt Madsen</v>
      </c>
      <c r="E26" t="str">
        <f t="shared" si="3"/>
        <v>Tanzania</v>
      </c>
      <c r="F26">
        <f>'Work Summary Form'!A35</f>
        <v>25</v>
      </c>
      <c r="G26" t="str">
        <f>'Work Summary Form'!B35</f>
        <v>Patient Monitor</v>
      </c>
      <c r="H26" t="str">
        <f>'Work Summary Form'!C35</f>
        <v>GE Dinamap</v>
      </c>
      <c r="I26" t="str">
        <f>'Work Summary Form'!D35</f>
        <v>Pro1000</v>
      </c>
      <c r="J26" t="str">
        <f>'Work Summary Form'!E35</f>
        <v>WAA04340033SA</v>
      </c>
      <c r="K26">
        <f>'Work Summary Form'!F35</f>
        <v>0</v>
      </c>
      <c r="L26">
        <f>'Work Summary Form'!G35</f>
        <v>0</v>
      </c>
      <c r="M26">
        <f>'Work Summary Form'!H35</f>
        <v>1</v>
      </c>
      <c r="N26">
        <f>'Work Summary Form'!I35</f>
        <v>0</v>
      </c>
      <c r="O26">
        <f>'Work Summary Form'!J35</f>
        <v>0</v>
      </c>
      <c r="P26">
        <f>'Work Summary Form'!K35</f>
        <v>0</v>
      </c>
      <c r="Q26">
        <f>'Work Summary Form'!L35</f>
        <v>0</v>
      </c>
      <c r="R26" t="str">
        <f>'Work Summary Form'!M35</f>
        <v>Turns on. Missing probe</v>
      </c>
      <c r="S26">
        <f>'Work Summary Form'!N35</f>
        <v>0</v>
      </c>
      <c r="T26">
        <f>'Work Summary Form'!O35</f>
        <v>1</v>
      </c>
    </row>
    <row r="27" spans="1:20" x14ac:dyDescent="0.2">
      <c r="A27" t="str">
        <f t="shared" si="4"/>
        <v>KCMC Moshi14. July 201526</v>
      </c>
      <c r="B27" t="str">
        <f t="shared" si="0"/>
        <v>KCMC Moshi</v>
      </c>
      <c r="C27" s="1" t="str">
        <f t="shared" si="1"/>
        <v>14. July 2015</v>
      </c>
      <c r="D27" t="str">
        <f t="shared" si="2"/>
        <v>Amy Xiong, Lauren Barnes, Morten Lindhardt Madsen</v>
      </c>
      <c r="E27" t="str">
        <f t="shared" si="3"/>
        <v>Tanzania</v>
      </c>
      <c r="F27">
        <f>'Work Summary Form'!A36</f>
        <v>26</v>
      </c>
      <c r="G27" t="str">
        <f>'Work Summary Form'!B36</f>
        <v>X-Ray Film View Box</v>
      </c>
      <c r="H27" t="str">
        <f>'Work Summary Form'!C36</f>
        <v>Kodak</v>
      </c>
      <c r="I27" t="str">
        <f>'Work Summary Form'!D36</f>
        <v>Coldlight Illuminator</v>
      </c>
      <c r="J27" t="str">
        <f>'Work Summary Form'!E36</f>
        <v>N/A</v>
      </c>
      <c r="K27">
        <f>'Work Summary Form'!F36</f>
        <v>1</v>
      </c>
      <c r="L27">
        <f>'Work Summary Form'!G36</f>
        <v>0</v>
      </c>
      <c r="M27">
        <f>'Work Summary Form'!H36</f>
        <v>0</v>
      </c>
      <c r="N27">
        <f>'Work Summary Form'!I36</f>
        <v>0</v>
      </c>
      <c r="O27">
        <f>'Work Summary Form'!J36</f>
        <v>0</v>
      </c>
      <c r="P27">
        <f>'Work Summary Form'!K36</f>
        <v>0</v>
      </c>
      <c r="Q27">
        <f>'Work Summary Form'!L36</f>
        <v>0</v>
      </c>
      <c r="R27" t="str">
        <f>'Work Summary Form'!M36</f>
        <v>Missing plug</v>
      </c>
      <c r="S27">
        <f>'Work Summary Form'!N36</f>
        <v>1</v>
      </c>
      <c r="T27">
        <f>'Work Summary Form'!O36</f>
        <v>0</v>
      </c>
    </row>
    <row r="28" spans="1:20" x14ac:dyDescent="0.2">
      <c r="A28" t="str">
        <f t="shared" si="4"/>
        <v>KCMC Moshi14. July 201527</v>
      </c>
      <c r="B28" t="str">
        <f t="shared" si="0"/>
        <v>KCMC Moshi</v>
      </c>
      <c r="C28" s="1" t="str">
        <f t="shared" si="1"/>
        <v>14. July 2015</v>
      </c>
      <c r="D28" t="str">
        <f t="shared" si="2"/>
        <v>Amy Xiong, Lauren Barnes, Morten Lindhardt Madsen</v>
      </c>
      <c r="E28" t="str">
        <f t="shared" si="3"/>
        <v>Tanzania</v>
      </c>
      <c r="F28">
        <f>'Work Summary Form'!A37</f>
        <v>27</v>
      </c>
      <c r="G28" t="str">
        <f>'Work Summary Form'!B37</f>
        <v>Other</v>
      </c>
      <c r="H28" t="str">
        <f>'Work Summary Form'!C37</f>
        <v>Humidifier</v>
      </c>
      <c r="I28" t="str">
        <f>'Work Summary Form'!D37</f>
        <v>N/A</v>
      </c>
      <c r="J28" t="str">
        <f>'Work Summary Form'!E37</f>
        <v>N/A</v>
      </c>
      <c r="K28">
        <f>'Work Summary Form'!F37</f>
        <v>0</v>
      </c>
      <c r="L28">
        <f>'Work Summary Form'!G37</f>
        <v>0</v>
      </c>
      <c r="M28">
        <f>'Work Summary Form'!H37</f>
        <v>0</v>
      </c>
      <c r="N28">
        <f>'Work Summary Form'!I37</f>
        <v>1</v>
      </c>
      <c r="O28">
        <f>'Work Summary Form'!J37</f>
        <v>0</v>
      </c>
      <c r="P28">
        <f>'Work Summary Form'!K37</f>
        <v>0</v>
      </c>
      <c r="Q28">
        <f>'Work Summary Form'!L37</f>
        <v>0</v>
      </c>
      <c r="R28" t="str">
        <f>'Work Summary Form'!M37</f>
        <v>Leaking. Silicon and new parts</v>
      </c>
      <c r="S28">
        <f>'Work Summary Form'!N37</f>
        <v>1</v>
      </c>
      <c r="T28">
        <f>'Work Summary Form'!O37</f>
        <v>0</v>
      </c>
    </row>
    <row r="29" spans="1:20" x14ac:dyDescent="0.2">
      <c r="A29" t="str">
        <f t="shared" si="4"/>
        <v>KCMC Moshi14. July 201528</v>
      </c>
      <c r="B29" t="str">
        <f t="shared" si="0"/>
        <v>KCMC Moshi</v>
      </c>
      <c r="C29" s="1" t="str">
        <f t="shared" si="1"/>
        <v>14. July 2015</v>
      </c>
      <c r="D29" t="str">
        <f t="shared" si="2"/>
        <v>Amy Xiong, Lauren Barnes, Morten Lindhardt Madsen</v>
      </c>
      <c r="E29" t="str">
        <f t="shared" si="3"/>
        <v>Tanzania</v>
      </c>
      <c r="F29">
        <f>'Work Summary Form'!A38</f>
        <v>28</v>
      </c>
      <c r="G29" t="str">
        <f>'Work Summary Form'!B38</f>
        <v>Other</v>
      </c>
      <c r="H29" t="str">
        <f>'Work Summary Form'!C38</f>
        <v>Humidifier</v>
      </c>
      <c r="I29" t="str">
        <f>'Work Summary Form'!D38</f>
        <v>N/A</v>
      </c>
      <c r="J29" t="str">
        <f>'Work Summary Form'!E38</f>
        <v>N/A</v>
      </c>
      <c r="K29">
        <f>'Work Summary Form'!F38</f>
        <v>0</v>
      </c>
      <c r="L29">
        <f>'Work Summary Form'!G38</f>
        <v>0</v>
      </c>
      <c r="M29">
        <f>'Work Summary Form'!H38</f>
        <v>0</v>
      </c>
      <c r="N29">
        <f>'Work Summary Form'!I38</f>
        <v>1</v>
      </c>
      <c r="O29">
        <f>'Work Summary Form'!J38</f>
        <v>0</v>
      </c>
      <c r="P29">
        <f>'Work Summary Form'!K38</f>
        <v>0</v>
      </c>
      <c r="Q29">
        <f>'Work Summary Form'!L38</f>
        <v>0</v>
      </c>
      <c r="R29" t="str">
        <f>'Work Summary Form'!M38</f>
        <v>Leaking. Silicon and new parts</v>
      </c>
      <c r="S29">
        <f>'Work Summary Form'!N38</f>
        <v>1</v>
      </c>
      <c r="T29">
        <f>'Work Summary Form'!O38</f>
        <v>0</v>
      </c>
    </row>
    <row r="30" spans="1:20" x14ac:dyDescent="0.2">
      <c r="A30" t="str">
        <f t="shared" si="4"/>
        <v>KCMC Moshi14. July 201529</v>
      </c>
      <c r="B30" t="str">
        <f t="shared" si="0"/>
        <v>KCMC Moshi</v>
      </c>
      <c r="C30" s="1" t="str">
        <f t="shared" si="1"/>
        <v>14. July 2015</v>
      </c>
      <c r="D30" t="str">
        <f t="shared" si="2"/>
        <v>Amy Xiong, Lauren Barnes, Morten Lindhardt Madsen</v>
      </c>
      <c r="E30" t="str">
        <f t="shared" si="3"/>
        <v>Tanzania</v>
      </c>
      <c r="F30">
        <f>'Work Summary Form'!A39</f>
        <v>29</v>
      </c>
      <c r="G30" t="str">
        <f>'Work Summary Form'!B39</f>
        <v>Other</v>
      </c>
      <c r="H30" t="str">
        <f>'Work Summary Form'!C39</f>
        <v>Humidifier</v>
      </c>
      <c r="I30" t="str">
        <f>'Work Summary Form'!D39</f>
        <v>N/A</v>
      </c>
      <c r="J30" t="str">
        <f>'Work Summary Form'!E39</f>
        <v>N/A</v>
      </c>
      <c r="K30">
        <f>'Work Summary Form'!F39</f>
        <v>0</v>
      </c>
      <c r="L30">
        <f>'Work Summary Form'!G39</f>
        <v>0</v>
      </c>
      <c r="M30">
        <f>'Work Summary Form'!H39</f>
        <v>0</v>
      </c>
      <c r="N30">
        <f>'Work Summary Form'!I39</f>
        <v>1</v>
      </c>
      <c r="O30">
        <f>'Work Summary Form'!J39</f>
        <v>0</v>
      </c>
      <c r="P30">
        <f>'Work Summary Form'!K39</f>
        <v>0</v>
      </c>
      <c r="Q30">
        <f>'Work Summary Form'!L39</f>
        <v>0</v>
      </c>
      <c r="R30" t="str">
        <f>'Work Summary Form'!M39</f>
        <v>Leaking. Silicon and new parts</v>
      </c>
      <c r="S30">
        <f>'Work Summary Form'!N39</f>
        <v>1</v>
      </c>
      <c r="T30">
        <f>'Work Summary Form'!O39</f>
        <v>0</v>
      </c>
    </row>
    <row r="31" spans="1:20" x14ac:dyDescent="0.2">
      <c r="A31" t="str">
        <f t="shared" si="4"/>
        <v>KCMC Moshi14. July 201530</v>
      </c>
      <c r="B31" t="str">
        <f t="shared" si="0"/>
        <v>KCMC Moshi</v>
      </c>
      <c r="C31" s="1" t="str">
        <f t="shared" si="1"/>
        <v>14. July 2015</v>
      </c>
      <c r="D31" t="str">
        <f t="shared" si="2"/>
        <v>Amy Xiong, Lauren Barnes, Morten Lindhardt Madsen</v>
      </c>
      <c r="E31" t="str">
        <f t="shared" si="3"/>
        <v>Tanzania</v>
      </c>
      <c r="F31">
        <f>'Work Summary Form'!A40</f>
        <v>30</v>
      </c>
      <c r="G31" t="str">
        <f>'Work Summary Form'!B40</f>
        <v>Other</v>
      </c>
      <c r="H31" t="str">
        <f>'Work Summary Form'!C40</f>
        <v>Humidifier</v>
      </c>
      <c r="I31" t="str">
        <f>'Work Summary Form'!D40</f>
        <v>N/A</v>
      </c>
      <c r="J31" t="str">
        <f>'Work Summary Form'!E40</f>
        <v>N/A</v>
      </c>
      <c r="K31">
        <f>'Work Summary Form'!F40</f>
        <v>0</v>
      </c>
      <c r="L31">
        <f>'Work Summary Form'!G40</f>
        <v>0</v>
      </c>
      <c r="M31">
        <f>'Work Summary Form'!H40</f>
        <v>0</v>
      </c>
      <c r="N31">
        <f>'Work Summary Form'!I40</f>
        <v>1</v>
      </c>
      <c r="O31">
        <f>'Work Summary Form'!J40</f>
        <v>0</v>
      </c>
      <c r="P31">
        <f>'Work Summary Form'!K40</f>
        <v>0</v>
      </c>
      <c r="Q31">
        <f>'Work Summary Form'!L40</f>
        <v>0</v>
      </c>
      <c r="R31" t="str">
        <f>'Work Summary Form'!M40</f>
        <v>Leaking. Silicon and new parts</v>
      </c>
      <c r="S31">
        <f>'Work Summary Form'!N40</f>
        <v>1</v>
      </c>
      <c r="T31">
        <f>'Work Summary Form'!O40</f>
        <v>0</v>
      </c>
    </row>
    <row r="32" spans="1:20" x14ac:dyDescent="0.2">
      <c r="A32" t="str">
        <f t="shared" si="4"/>
        <v>KCMC Moshi14. July 201531</v>
      </c>
      <c r="B32" t="str">
        <f t="shared" si="0"/>
        <v>KCMC Moshi</v>
      </c>
      <c r="C32" s="1" t="str">
        <f t="shared" si="1"/>
        <v>14. July 2015</v>
      </c>
      <c r="D32" t="str">
        <f t="shared" si="2"/>
        <v>Amy Xiong, Lauren Barnes, Morten Lindhardt Madsen</v>
      </c>
      <c r="E32" t="str">
        <f t="shared" si="3"/>
        <v>Tanzania</v>
      </c>
      <c r="F32">
        <f>'Work Summary Form'!A41</f>
        <v>31</v>
      </c>
      <c r="G32" t="str">
        <f>'Work Summary Form'!B41</f>
        <v>Lamp, surgical</v>
      </c>
      <c r="H32" t="str">
        <f>'Work Summary Form'!C41</f>
        <v>Skylux</v>
      </c>
      <c r="I32" t="str">
        <f>'Work Summary Form'!D41</f>
        <v>ACE-1 8350</v>
      </c>
      <c r="J32" t="str">
        <f>'Work Summary Form'!E41</f>
        <v>A-2380</v>
      </c>
      <c r="K32">
        <f>'Work Summary Form'!F41</f>
        <v>1</v>
      </c>
      <c r="L32">
        <f>'Work Summary Form'!G41</f>
        <v>0</v>
      </c>
      <c r="M32">
        <f>'Work Summary Form'!H41</f>
        <v>0</v>
      </c>
      <c r="N32">
        <f>'Work Summary Form'!I41</f>
        <v>0</v>
      </c>
      <c r="O32">
        <f>'Work Summary Form'!J41</f>
        <v>0</v>
      </c>
      <c r="P32">
        <f>'Work Summary Form'!K41</f>
        <v>0</v>
      </c>
      <c r="Q32">
        <f>'Work Summary Form'!L41</f>
        <v>0</v>
      </c>
      <c r="R32" t="str">
        <f>'Work Summary Form'!M41</f>
        <v>New fuse</v>
      </c>
      <c r="S32">
        <f>'Work Summary Form'!N41</f>
        <v>1</v>
      </c>
      <c r="T32">
        <f>'Work Summary Form'!O41</f>
        <v>0</v>
      </c>
    </row>
    <row r="33" spans="1:20" x14ac:dyDescent="0.2">
      <c r="A33" t="str">
        <f t="shared" si="4"/>
        <v>KCMC Moshi14. July 201532</v>
      </c>
      <c r="B33" t="str">
        <f t="shared" si="0"/>
        <v>KCMC Moshi</v>
      </c>
      <c r="C33" s="1" t="str">
        <f t="shared" si="1"/>
        <v>14. July 2015</v>
      </c>
      <c r="D33" t="str">
        <f t="shared" si="2"/>
        <v>Amy Xiong, Lauren Barnes, Morten Lindhardt Madsen</v>
      </c>
      <c r="E33" t="str">
        <f t="shared" si="3"/>
        <v>Tanzania</v>
      </c>
      <c r="F33">
        <f>'Work Summary Form'!A42</f>
        <v>32</v>
      </c>
      <c r="G33" t="str">
        <f>'Work Summary Form'!B42</f>
        <v>Pulse Oximeter</v>
      </c>
      <c r="H33" t="str">
        <f>'Work Summary Form'!C42</f>
        <v>Denk Pharma</v>
      </c>
      <c r="I33" t="str">
        <f>'Work Summary Form'!D42</f>
        <v>Pocket edition</v>
      </c>
      <c r="J33" t="str">
        <f>'Work Summary Form'!E42</f>
        <v>N/A</v>
      </c>
      <c r="K33">
        <f>'Work Summary Form'!F42</f>
        <v>0</v>
      </c>
      <c r="L33">
        <f>'Work Summary Form'!G42</f>
        <v>0</v>
      </c>
      <c r="M33">
        <f>'Work Summary Form'!H42</f>
        <v>1</v>
      </c>
      <c r="N33">
        <f>'Work Summary Form'!I42</f>
        <v>0</v>
      </c>
      <c r="O33">
        <f>'Work Summary Form'!J42</f>
        <v>0</v>
      </c>
      <c r="P33">
        <f>'Work Summary Form'!K42</f>
        <v>0</v>
      </c>
      <c r="Q33">
        <f>'Work Summary Form'!L42</f>
        <v>0</v>
      </c>
      <c r="R33" t="str">
        <f>'Work Summary Form'!M42</f>
        <v>Probably personal device for a nurse. Corrosion between leads inside removed</v>
      </c>
      <c r="S33">
        <f>'Work Summary Form'!N42</f>
        <v>1</v>
      </c>
      <c r="T33">
        <f>'Work Summary Form'!O42</f>
        <v>0</v>
      </c>
    </row>
    <row r="34" spans="1:20" x14ac:dyDescent="0.2">
      <c r="A34" t="str">
        <f t="shared" si="4"/>
        <v>KCMC Moshi14. July 201533</v>
      </c>
      <c r="B34" t="str">
        <f t="shared" ref="B34:B65" si="5">Hospital</f>
        <v>KCMC Moshi</v>
      </c>
      <c r="C34" s="1" t="str">
        <f t="shared" ref="C34:C65" si="6">Date</f>
        <v>14. July 2015</v>
      </c>
      <c r="D34" t="str">
        <f t="shared" ref="D34:D65" si="7">Engineers</f>
        <v>Amy Xiong, Lauren Barnes, Morten Lindhardt Madsen</v>
      </c>
      <c r="E34" t="str">
        <f t="shared" ref="E34:E65" si="8">Country</f>
        <v>Tanzania</v>
      </c>
      <c r="F34">
        <f>'Work Summary Form'!A43</f>
        <v>33</v>
      </c>
      <c r="G34" t="str">
        <f>'Work Summary Form'!B43</f>
        <v>Pulse Oximeter</v>
      </c>
      <c r="H34" t="str">
        <f>'Work Summary Form'!C43</f>
        <v>MASimo</v>
      </c>
      <c r="I34" t="str">
        <f>'Work Summary Form'!D43</f>
        <v>RAD/9</v>
      </c>
      <c r="J34" t="str">
        <f>'Work Summary Form'!E43</f>
        <v>A00127</v>
      </c>
      <c r="K34">
        <f>'Work Summary Form'!F43</f>
        <v>0</v>
      </c>
      <c r="L34">
        <f>'Work Summary Form'!G43</f>
        <v>0</v>
      </c>
      <c r="M34">
        <f>'Work Summary Form'!H43</f>
        <v>0</v>
      </c>
      <c r="N34">
        <f>'Work Summary Form'!I43</f>
        <v>0</v>
      </c>
      <c r="O34">
        <f>'Work Summary Form'!J43</f>
        <v>0</v>
      </c>
      <c r="P34">
        <f>'Work Summary Form'!K43</f>
        <v>0</v>
      </c>
      <c r="Q34">
        <f>'Work Summary Form'!L43</f>
        <v>1</v>
      </c>
      <c r="R34" t="str">
        <f>'Work Summary Form'!M43</f>
        <v>Need of probe</v>
      </c>
      <c r="S34">
        <f>'Work Summary Form'!N43</f>
        <v>0</v>
      </c>
      <c r="T34">
        <f>'Work Summary Form'!O43</f>
        <v>1</v>
      </c>
    </row>
    <row r="35" spans="1:20" x14ac:dyDescent="0.2">
      <c r="A35" t="str">
        <f t="shared" si="4"/>
        <v>KCMC Moshi14. July 201534</v>
      </c>
      <c r="B35" t="str">
        <f t="shared" si="5"/>
        <v>KCMC Moshi</v>
      </c>
      <c r="C35" s="1" t="str">
        <f t="shared" si="6"/>
        <v>14. July 2015</v>
      </c>
      <c r="D35" t="str">
        <f t="shared" si="7"/>
        <v>Amy Xiong, Lauren Barnes, Morten Lindhardt Madsen</v>
      </c>
      <c r="E35" t="str">
        <f t="shared" si="8"/>
        <v>Tanzania</v>
      </c>
      <c r="F35">
        <f>'Work Summary Form'!A44</f>
        <v>34</v>
      </c>
      <c r="G35" t="str">
        <f>'Work Summary Form'!B44</f>
        <v>Pulse Oximeter</v>
      </c>
      <c r="H35" t="str">
        <f>'Work Summary Form'!C44</f>
        <v>Datex</v>
      </c>
      <c r="I35" t="str">
        <f>'Work Summary Form'!D44</f>
        <v>SATLITE TRANS</v>
      </c>
      <c r="J35">
        <f>'Work Summary Form'!E44</f>
        <v>402301</v>
      </c>
      <c r="K35">
        <f>'Work Summary Form'!F44</f>
        <v>0</v>
      </c>
      <c r="L35">
        <f>'Work Summary Form'!G44</f>
        <v>0</v>
      </c>
      <c r="M35">
        <f>'Work Summary Form'!H44</f>
        <v>0</v>
      </c>
      <c r="N35">
        <f>'Work Summary Form'!I44</f>
        <v>0</v>
      </c>
      <c r="O35">
        <f>'Work Summary Form'!J44</f>
        <v>0</v>
      </c>
      <c r="P35">
        <f>'Work Summary Form'!K44</f>
        <v>0</v>
      </c>
      <c r="Q35">
        <f>'Work Summary Form'!L44</f>
        <v>1</v>
      </c>
      <c r="R35" t="str">
        <f>'Work Summary Form'!M44</f>
        <v>Working with probe</v>
      </c>
      <c r="S35">
        <f>'Work Summary Form'!N44</f>
        <v>1</v>
      </c>
      <c r="T35">
        <f>'Work Summary Form'!O44</f>
        <v>0</v>
      </c>
    </row>
    <row r="36" spans="1:20" x14ac:dyDescent="0.2">
      <c r="A36" t="str">
        <f t="shared" si="4"/>
        <v>KCMC Moshi14. July 201535</v>
      </c>
      <c r="B36" t="str">
        <f t="shared" si="5"/>
        <v>KCMC Moshi</v>
      </c>
      <c r="C36" s="1" t="str">
        <f t="shared" si="6"/>
        <v>14. July 2015</v>
      </c>
      <c r="D36" t="str">
        <f t="shared" si="7"/>
        <v>Amy Xiong, Lauren Barnes, Morten Lindhardt Madsen</v>
      </c>
      <c r="E36" t="str">
        <f t="shared" si="8"/>
        <v>Tanzania</v>
      </c>
      <c r="F36">
        <f>'Work Summary Form'!A45</f>
        <v>35</v>
      </c>
      <c r="G36" t="str">
        <f>'Work Summary Form'!B45</f>
        <v>Pulse Oximeter</v>
      </c>
      <c r="H36" t="str">
        <f>'Work Summary Form'!C45</f>
        <v>Datex</v>
      </c>
      <c r="I36" t="str">
        <f>'Work Summary Form'!D45</f>
        <v>SATLITE TRANS</v>
      </c>
      <c r="J36">
        <f>'Work Summary Form'!E45</f>
        <v>403996</v>
      </c>
      <c r="K36">
        <f>'Work Summary Form'!F45</f>
        <v>0</v>
      </c>
      <c r="L36">
        <f>'Work Summary Form'!G45</f>
        <v>0</v>
      </c>
      <c r="M36">
        <f>'Work Summary Form'!H45</f>
        <v>0</v>
      </c>
      <c r="N36">
        <f>'Work Summary Form'!I45</f>
        <v>0</v>
      </c>
      <c r="O36">
        <f>'Work Summary Form'!J45</f>
        <v>0</v>
      </c>
      <c r="P36">
        <f>'Work Summary Form'!K45</f>
        <v>0</v>
      </c>
      <c r="Q36">
        <f>'Work Summary Form'!L45</f>
        <v>1</v>
      </c>
      <c r="R36" t="str">
        <f>'Work Summary Form'!M45</f>
        <v>Functions but missing probe</v>
      </c>
      <c r="S36">
        <f>'Work Summary Form'!N45</f>
        <v>1</v>
      </c>
      <c r="T36">
        <f>'Work Summary Form'!O45</f>
        <v>0</v>
      </c>
    </row>
    <row r="37" spans="1:20" x14ac:dyDescent="0.2">
      <c r="A37" t="str">
        <f t="shared" si="4"/>
        <v>KCMC Moshi14. July 201536</v>
      </c>
      <c r="B37" t="str">
        <f t="shared" si="5"/>
        <v>KCMC Moshi</v>
      </c>
      <c r="C37" s="1" t="str">
        <f t="shared" si="6"/>
        <v>14. July 2015</v>
      </c>
      <c r="D37" t="str">
        <f t="shared" si="7"/>
        <v>Amy Xiong, Lauren Barnes, Morten Lindhardt Madsen</v>
      </c>
      <c r="E37" t="str">
        <f t="shared" si="8"/>
        <v>Tanzania</v>
      </c>
      <c r="F37">
        <f>'Work Summary Form'!A46</f>
        <v>36</v>
      </c>
      <c r="G37" t="str">
        <f>'Work Summary Form'!B46</f>
        <v>Pulse Oximeter</v>
      </c>
      <c r="H37" t="str">
        <f>'Work Summary Form'!C46</f>
        <v>Datex</v>
      </c>
      <c r="I37" t="str">
        <f>'Work Summary Form'!D46</f>
        <v>SATLITE TRANS</v>
      </c>
      <c r="J37">
        <f>'Work Summary Form'!E46</f>
        <v>401057</v>
      </c>
      <c r="K37">
        <f>'Work Summary Form'!F46</f>
        <v>0</v>
      </c>
      <c r="L37">
        <f>'Work Summary Form'!G46</f>
        <v>0</v>
      </c>
      <c r="M37">
        <f>'Work Summary Form'!H46</f>
        <v>0</v>
      </c>
      <c r="N37">
        <f>'Work Summary Form'!I46</f>
        <v>0</v>
      </c>
      <c r="O37">
        <f>'Work Summary Form'!J46</f>
        <v>0</v>
      </c>
      <c r="P37">
        <f>'Work Summary Form'!K46</f>
        <v>0</v>
      </c>
      <c r="Q37">
        <f>'Work Summary Form'!L46</f>
        <v>1</v>
      </c>
      <c r="R37" t="str">
        <f>'Work Summary Form'!M46</f>
        <v>Functions but missing probe</v>
      </c>
      <c r="S37">
        <f>'Work Summary Form'!N46</f>
        <v>1</v>
      </c>
      <c r="T37">
        <f>'Work Summary Form'!O46</f>
        <v>0</v>
      </c>
    </row>
    <row r="38" spans="1:20" x14ac:dyDescent="0.2">
      <c r="A38" t="str">
        <f t="shared" si="4"/>
        <v>KCMC Moshi14. July 201537</v>
      </c>
      <c r="B38" t="str">
        <f t="shared" si="5"/>
        <v>KCMC Moshi</v>
      </c>
      <c r="C38" s="1" t="str">
        <f t="shared" si="6"/>
        <v>14. July 2015</v>
      </c>
      <c r="D38" t="str">
        <f t="shared" si="7"/>
        <v>Amy Xiong, Lauren Barnes, Morten Lindhardt Madsen</v>
      </c>
      <c r="E38" t="str">
        <f t="shared" si="8"/>
        <v>Tanzania</v>
      </c>
      <c r="F38">
        <f>'Work Summary Form'!A47</f>
        <v>37</v>
      </c>
      <c r="G38" t="str">
        <f>'Work Summary Form'!B47</f>
        <v>Pulse Oximeter</v>
      </c>
      <c r="H38" t="str">
        <f>'Work Summary Form'!C47</f>
        <v>Datex</v>
      </c>
      <c r="I38" t="str">
        <f>'Work Summary Form'!D47</f>
        <v>SATLITE TRANS</v>
      </c>
      <c r="J38">
        <f>'Work Summary Form'!E47</f>
        <v>400004</v>
      </c>
      <c r="K38">
        <f>'Work Summary Form'!F47</f>
        <v>0</v>
      </c>
      <c r="L38">
        <f>'Work Summary Form'!G47</f>
        <v>0</v>
      </c>
      <c r="M38">
        <f>'Work Summary Form'!H47</f>
        <v>0</v>
      </c>
      <c r="N38">
        <f>'Work Summary Form'!I47</f>
        <v>0</v>
      </c>
      <c r="O38">
        <f>'Work Summary Form'!J47</f>
        <v>0</v>
      </c>
      <c r="P38">
        <f>'Work Summary Form'!K47</f>
        <v>0</v>
      </c>
      <c r="Q38">
        <f>'Work Summary Form'!L47</f>
        <v>1</v>
      </c>
      <c r="R38" t="str">
        <f>'Work Summary Form'!M47</f>
        <v>Functions but missing probe</v>
      </c>
      <c r="S38">
        <f>'Work Summary Form'!N47</f>
        <v>1</v>
      </c>
      <c r="T38">
        <f>'Work Summary Form'!O47</f>
        <v>0</v>
      </c>
    </row>
    <row r="39" spans="1:20" x14ac:dyDescent="0.2">
      <c r="A39" t="str">
        <f t="shared" si="4"/>
        <v>KCMC Moshi14. July 201538</v>
      </c>
      <c r="B39" t="str">
        <f t="shared" si="5"/>
        <v>KCMC Moshi</v>
      </c>
      <c r="C39" s="1" t="str">
        <f t="shared" si="6"/>
        <v>14. July 2015</v>
      </c>
      <c r="D39" t="str">
        <f t="shared" si="7"/>
        <v>Amy Xiong, Lauren Barnes, Morten Lindhardt Madsen</v>
      </c>
      <c r="E39" t="str">
        <f t="shared" si="8"/>
        <v>Tanzania</v>
      </c>
      <c r="F39">
        <f>'Work Summary Form'!A48</f>
        <v>38</v>
      </c>
      <c r="G39" t="str">
        <f>'Work Summary Form'!B48</f>
        <v>Pulse Oximeter</v>
      </c>
      <c r="H39" t="str">
        <f>'Work Summary Form'!C48</f>
        <v>INVIVO</v>
      </c>
      <c r="I39" t="str">
        <f>'Work Summary Form'!D48</f>
        <v>4500 PLUS 3</v>
      </c>
      <c r="J39" t="str">
        <f>'Work Summary Form'!E48</f>
        <v>0X402978</v>
      </c>
      <c r="K39">
        <f>'Work Summary Form'!F48</f>
        <v>0</v>
      </c>
      <c r="L39">
        <f>'Work Summary Form'!G48</f>
        <v>0</v>
      </c>
      <c r="M39">
        <f>'Work Summary Form'!H48</f>
        <v>0</v>
      </c>
      <c r="N39">
        <f>'Work Summary Form'!I48</f>
        <v>0</v>
      </c>
      <c r="O39">
        <f>'Work Summary Form'!J48</f>
        <v>0</v>
      </c>
      <c r="P39">
        <f>'Work Summary Form'!K48</f>
        <v>0</v>
      </c>
      <c r="Q39">
        <f>'Work Summary Form'!L48</f>
        <v>1</v>
      </c>
      <c r="R39" t="str">
        <f>'Work Summary Form'!M48</f>
        <v>Unsure of function because probe is missing</v>
      </c>
      <c r="S39">
        <f>'Work Summary Form'!N48</f>
        <v>0</v>
      </c>
      <c r="T39">
        <f>'Work Summary Form'!O48</f>
        <v>1</v>
      </c>
    </row>
    <row r="40" spans="1:20" x14ac:dyDescent="0.2">
      <c r="A40" t="str">
        <f t="shared" si="4"/>
        <v>KCMC Moshi14. July 201539</v>
      </c>
      <c r="B40" t="str">
        <f t="shared" si="5"/>
        <v>KCMC Moshi</v>
      </c>
      <c r="C40" s="1" t="str">
        <f t="shared" si="6"/>
        <v>14. July 2015</v>
      </c>
      <c r="D40" t="str">
        <f t="shared" si="7"/>
        <v>Amy Xiong, Lauren Barnes, Morten Lindhardt Madsen</v>
      </c>
      <c r="E40" t="str">
        <f t="shared" si="8"/>
        <v>Tanzania</v>
      </c>
      <c r="F40">
        <f>'Work Summary Form'!A49</f>
        <v>39</v>
      </c>
      <c r="G40" t="str">
        <f>'Work Summary Form'!B49</f>
        <v>Pulse Oximeter</v>
      </c>
      <c r="H40" t="str">
        <f>'Work Summary Form'!C49</f>
        <v>INVIVO</v>
      </c>
      <c r="I40" t="str">
        <f>'Work Summary Form'!D49</f>
        <v>4500 PLUS 3</v>
      </c>
      <c r="J40" t="str">
        <f>'Work Summary Form'!E49</f>
        <v>0X400249</v>
      </c>
      <c r="K40">
        <f>'Work Summary Form'!F49</f>
        <v>0</v>
      </c>
      <c r="L40">
        <f>'Work Summary Form'!G49</f>
        <v>0</v>
      </c>
      <c r="M40">
        <f>'Work Summary Form'!H49</f>
        <v>0</v>
      </c>
      <c r="N40">
        <f>'Work Summary Form'!I49</f>
        <v>0</v>
      </c>
      <c r="O40">
        <f>'Work Summary Form'!J49</f>
        <v>0</v>
      </c>
      <c r="P40">
        <f>'Work Summary Form'!K49</f>
        <v>0</v>
      </c>
      <c r="Q40">
        <f>'Work Summary Form'!L49</f>
        <v>1</v>
      </c>
      <c r="R40" t="str">
        <f>'Work Summary Form'!M49</f>
        <v>Unsure of function because probe is missing</v>
      </c>
      <c r="S40">
        <f>'Work Summary Form'!N49</f>
        <v>0</v>
      </c>
      <c r="T40">
        <f>'Work Summary Form'!O49</f>
        <v>1</v>
      </c>
    </row>
    <row r="41" spans="1:20" x14ac:dyDescent="0.2">
      <c r="A41" t="str">
        <f t="shared" si="4"/>
        <v>KCMC Moshi14. July 201540</v>
      </c>
      <c r="B41" t="str">
        <f t="shared" si="5"/>
        <v>KCMC Moshi</v>
      </c>
      <c r="C41" s="1" t="str">
        <f t="shared" si="6"/>
        <v>14. July 2015</v>
      </c>
      <c r="D41" t="str">
        <f t="shared" si="7"/>
        <v>Amy Xiong, Lauren Barnes, Morten Lindhardt Madsen</v>
      </c>
      <c r="E41" t="str">
        <f t="shared" si="8"/>
        <v>Tanzania</v>
      </c>
      <c r="F41">
        <f>'Work Summary Form'!A50</f>
        <v>40</v>
      </c>
      <c r="G41" t="str">
        <f>'Work Summary Form'!B50</f>
        <v>Blood Pressure Device, Automatic (NIBP)</v>
      </c>
      <c r="H41" t="str">
        <f>'Work Summary Form'!C50</f>
        <v>Unimed</v>
      </c>
      <c r="I41" t="str">
        <f>'Work Summary Form'!D50</f>
        <v>U1880S</v>
      </c>
      <c r="J41" t="str">
        <f>'Work Summary Form'!E50</f>
        <v>N/A</v>
      </c>
      <c r="K41">
        <f>'Work Summary Form'!F50</f>
        <v>0</v>
      </c>
      <c r="L41">
        <f>'Work Summary Form'!G50</f>
        <v>0</v>
      </c>
      <c r="M41">
        <f>'Work Summary Form'!H50</f>
        <v>0</v>
      </c>
      <c r="N41">
        <f>'Work Summary Form'!I50</f>
        <v>0</v>
      </c>
      <c r="O41">
        <f>'Work Summary Form'!J50</f>
        <v>0</v>
      </c>
      <c r="P41">
        <f>'Work Summary Form'!K50</f>
        <v>1</v>
      </c>
      <c r="Q41">
        <f>'Work Summary Form'!L50</f>
        <v>0</v>
      </c>
      <c r="R41" t="str">
        <f>'Work Summary Form'!M50</f>
        <v>User Error. Reconnected to machine with correct adapter and tested cuffs</v>
      </c>
      <c r="S41">
        <f>'Work Summary Form'!N50</f>
        <v>1</v>
      </c>
      <c r="T41">
        <f>'Work Summary Form'!O50</f>
        <v>0</v>
      </c>
    </row>
    <row r="42" spans="1:20" x14ac:dyDescent="0.2">
      <c r="A42" t="str">
        <f t="shared" si="4"/>
        <v>KCMC Moshi14. July 201541</v>
      </c>
      <c r="B42" t="str">
        <f t="shared" si="5"/>
        <v>KCMC Moshi</v>
      </c>
      <c r="C42" s="1" t="str">
        <f t="shared" si="6"/>
        <v>14. July 2015</v>
      </c>
      <c r="D42" t="str">
        <f t="shared" si="7"/>
        <v>Amy Xiong, Lauren Barnes, Morten Lindhardt Madsen</v>
      </c>
      <c r="E42" t="str">
        <f t="shared" si="8"/>
        <v>Tanzania</v>
      </c>
      <c r="F42">
        <f>'Work Summary Form'!A51</f>
        <v>41</v>
      </c>
      <c r="G42" t="str">
        <f>'Work Summary Form'!B51</f>
        <v>Blood Pressure Device, Automatic (NIBP)</v>
      </c>
      <c r="H42" t="str">
        <f>'Work Summary Form'!C51</f>
        <v>Unimed</v>
      </c>
      <c r="I42" t="str">
        <f>'Work Summary Form'!D51</f>
        <v>U1880S</v>
      </c>
      <c r="J42" t="str">
        <f>'Work Summary Form'!E51</f>
        <v>N/A</v>
      </c>
      <c r="K42">
        <f>'Work Summary Form'!F51</f>
        <v>0</v>
      </c>
      <c r="L42">
        <f>'Work Summary Form'!G51</f>
        <v>0</v>
      </c>
      <c r="M42">
        <f>'Work Summary Form'!H51</f>
        <v>0</v>
      </c>
      <c r="N42">
        <f>'Work Summary Form'!I51</f>
        <v>0</v>
      </c>
      <c r="O42">
        <f>'Work Summary Form'!J51</f>
        <v>0</v>
      </c>
      <c r="P42">
        <f>'Work Summary Form'!K51</f>
        <v>1</v>
      </c>
      <c r="Q42">
        <f>'Work Summary Form'!L51</f>
        <v>0</v>
      </c>
      <c r="R42" t="str">
        <f>'Work Summary Form'!M51</f>
        <v>User Error. Reconnected to machine with correct adapter and tested cuffs</v>
      </c>
      <c r="S42">
        <f>'Work Summary Form'!N51</f>
        <v>1</v>
      </c>
      <c r="T42">
        <f>'Work Summary Form'!O51</f>
        <v>0</v>
      </c>
    </row>
    <row r="43" spans="1:20" x14ac:dyDescent="0.2">
      <c r="A43" t="str">
        <f t="shared" si="4"/>
        <v>KCMC Moshi14. July 201542</v>
      </c>
      <c r="B43" t="str">
        <f t="shared" si="5"/>
        <v>KCMC Moshi</v>
      </c>
      <c r="C43" s="1" t="str">
        <f t="shared" si="6"/>
        <v>14. July 2015</v>
      </c>
      <c r="D43" t="str">
        <f t="shared" si="7"/>
        <v>Amy Xiong, Lauren Barnes, Morten Lindhardt Madsen</v>
      </c>
      <c r="E43" t="str">
        <f t="shared" si="8"/>
        <v>Tanzania</v>
      </c>
      <c r="F43">
        <f>'Work Summary Form'!A52</f>
        <v>42</v>
      </c>
      <c r="G43" t="str">
        <f>'Work Summary Form'!B52</f>
        <v>Blood Pressure Device, Automatic (NIBP)</v>
      </c>
      <c r="H43" t="str">
        <f>'Work Summary Form'!C52</f>
        <v>Unimed</v>
      </c>
      <c r="I43" t="str">
        <f>'Work Summary Form'!D52</f>
        <v>U1880S</v>
      </c>
      <c r="J43" t="str">
        <f>'Work Summary Form'!E52</f>
        <v>N/A</v>
      </c>
      <c r="K43">
        <f>'Work Summary Form'!F52</f>
        <v>0</v>
      </c>
      <c r="L43">
        <f>'Work Summary Form'!G52</f>
        <v>0</v>
      </c>
      <c r="M43">
        <f>'Work Summary Form'!H52</f>
        <v>0</v>
      </c>
      <c r="N43">
        <f>'Work Summary Form'!I52</f>
        <v>0</v>
      </c>
      <c r="O43">
        <f>'Work Summary Form'!J52</f>
        <v>0</v>
      </c>
      <c r="P43">
        <f>'Work Summary Form'!K52</f>
        <v>1</v>
      </c>
      <c r="Q43">
        <f>'Work Summary Form'!L52</f>
        <v>0</v>
      </c>
      <c r="R43" t="str">
        <f>'Work Summary Form'!M52</f>
        <v>User Error. Reconnected to machine with correct adapter and tested cuffs</v>
      </c>
      <c r="S43">
        <f>'Work Summary Form'!N52</f>
        <v>1</v>
      </c>
      <c r="T43">
        <f>'Work Summary Form'!O52</f>
        <v>0</v>
      </c>
    </row>
    <row r="44" spans="1:20" x14ac:dyDescent="0.2">
      <c r="A44" t="str">
        <f t="shared" si="4"/>
        <v>KCMC Moshi14. July 201543</v>
      </c>
      <c r="B44" t="str">
        <f t="shared" si="5"/>
        <v>KCMC Moshi</v>
      </c>
      <c r="C44" s="1" t="str">
        <f t="shared" si="6"/>
        <v>14. July 2015</v>
      </c>
      <c r="D44" t="str">
        <f t="shared" si="7"/>
        <v>Amy Xiong, Lauren Barnes, Morten Lindhardt Madsen</v>
      </c>
      <c r="E44" t="str">
        <f t="shared" si="8"/>
        <v>Tanzania</v>
      </c>
      <c r="F44">
        <f>'Work Summary Form'!A53</f>
        <v>43</v>
      </c>
      <c r="G44" t="str">
        <f>'Work Summary Form'!B53</f>
        <v>Blood Pressure Device, Automatic (NIBP)</v>
      </c>
      <c r="H44" t="str">
        <f>'Work Summary Form'!C53</f>
        <v>Unimed</v>
      </c>
      <c r="I44" t="str">
        <f>'Work Summary Form'!D53</f>
        <v>U1880S</v>
      </c>
      <c r="J44" t="str">
        <f>'Work Summary Form'!E53</f>
        <v>N/A</v>
      </c>
      <c r="K44">
        <f>'Work Summary Form'!F53</f>
        <v>0</v>
      </c>
      <c r="L44">
        <f>'Work Summary Form'!G53</f>
        <v>0</v>
      </c>
      <c r="M44">
        <f>'Work Summary Form'!H53</f>
        <v>0</v>
      </c>
      <c r="N44">
        <f>'Work Summary Form'!I53</f>
        <v>0</v>
      </c>
      <c r="O44">
        <f>'Work Summary Form'!J53</f>
        <v>0</v>
      </c>
      <c r="P44">
        <f>'Work Summary Form'!K53</f>
        <v>1</v>
      </c>
      <c r="Q44">
        <f>'Work Summary Form'!L53</f>
        <v>0</v>
      </c>
      <c r="R44" t="str">
        <f>'Work Summary Form'!M53</f>
        <v>User Error. Reconnected to machine with correct adapter and tested cuffs</v>
      </c>
      <c r="S44">
        <f>'Work Summary Form'!N53</f>
        <v>1</v>
      </c>
      <c r="T44">
        <f>'Work Summary Form'!O53</f>
        <v>0</v>
      </c>
    </row>
    <row r="45" spans="1:20" x14ac:dyDescent="0.2">
      <c r="A45" t="str">
        <f t="shared" si="4"/>
        <v>KCMC Moshi14. July 201544</v>
      </c>
      <c r="B45" t="str">
        <f t="shared" si="5"/>
        <v>KCMC Moshi</v>
      </c>
      <c r="C45" s="1" t="str">
        <f t="shared" si="6"/>
        <v>14. July 2015</v>
      </c>
      <c r="D45" t="str">
        <f t="shared" si="7"/>
        <v>Amy Xiong, Lauren Barnes, Morten Lindhardt Madsen</v>
      </c>
      <c r="E45" t="str">
        <f t="shared" si="8"/>
        <v>Tanzania</v>
      </c>
      <c r="F45">
        <f>'Work Summary Form'!A54</f>
        <v>44</v>
      </c>
      <c r="G45" t="e">
        <f>'Work Summary Form'!#REF!</f>
        <v>#REF!</v>
      </c>
      <c r="H45" t="e">
        <f>'Work Summary Form'!#REF!</f>
        <v>#REF!</v>
      </c>
      <c r="I45" t="e">
        <f>'Work Summary Form'!#REF!</f>
        <v>#REF!</v>
      </c>
      <c r="J45" t="e">
        <f>'Work Summary Form'!#REF!</f>
        <v>#REF!</v>
      </c>
      <c r="K45" t="e">
        <f>'Work Summary Form'!#REF!</f>
        <v>#REF!</v>
      </c>
      <c r="L45" t="e">
        <f>'Work Summary Form'!#REF!</f>
        <v>#REF!</v>
      </c>
      <c r="M45" t="e">
        <f>'Work Summary Form'!#REF!</f>
        <v>#REF!</v>
      </c>
      <c r="N45" t="e">
        <f>'Work Summary Form'!#REF!</f>
        <v>#REF!</v>
      </c>
      <c r="O45" t="e">
        <f>'Work Summary Form'!#REF!</f>
        <v>#REF!</v>
      </c>
      <c r="P45" t="e">
        <f>'Work Summary Form'!#REF!</f>
        <v>#REF!</v>
      </c>
      <c r="Q45" t="e">
        <f>'Work Summary Form'!#REF!</f>
        <v>#REF!</v>
      </c>
      <c r="R45" t="e">
        <f>'Work Summary Form'!#REF!</f>
        <v>#REF!</v>
      </c>
      <c r="S45" t="e">
        <f>'Work Summary Form'!#REF!</f>
        <v>#REF!</v>
      </c>
      <c r="T45" t="e">
        <f>'Work Summary Form'!#REF!</f>
        <v>#REF!</v>
      </c>
    </row>
    <row r="46" spans="1:20" x14ac:dyDescent="0.2">
      <c r="A46" t="str">
        <f t="shared" si="4"/>
        <v>KCMC Moshi14. July 201545</v>
      </c>
      <c r="B46" t="str">
        <f t="shared" si="5"/>
        <v>KCMC Moshi</v>
      </c>
      <c r="C46" s="1" t="str">
        <f t="shared" si="6"/>
        <v>14. July 2015</v>
      </c>
      <c r="D46" t="str">
        <f t="shared" si="7"/>
        <v>Amy Xiong, Lauren Barnes, Morten Lindhardt Madsen</v>
      </c>
      <c r="E46" t="str">
        <f t="shared" si="8"/>
        <v>Tanzania</v>
      </c>
      <c r="F46">
        <f>'Work Summary Form'!A55</f>
        <v>45</v>
      </c>
      <c r="G46" t="str">
        <f>'Work Summary Form'!B54</f>
        <v>Electrosurgery Unit (ESU)</v>
      </c>
      <c r="H46" t="str">
        <f>'Work Summary Form'!C54</f>
        <v>Pfizer</v>
      </c>
      <c r="I46" t="str">
        <f>'Work Summary Form'!D54</f>
        <v>Valleylab FORCE 40</v>
      </c>
      <c r="J46" t="str">
        <f>'Work Summary Form'!E54</f>
        <v>R4B4225S</v>
      </c>
      <c r="K46">
        <f>'Work Summary Form'!F54</f>
        <v>0</v>
      </c>
      <c r="L46">
        <f>'Work Summary Form'!G54</f>
        <v>0</v>
      </c>
      <c r="M46">
        <f>'Work Summary Form'!H54</f>
        <v>0</v>
      </c>
      <c r="N46">
        <f>'Work Summary Form'!I54</f>
        <v>0</v>
      </c>
      <c r="O46">
        <f>'Work Summary Form'!J54</f>
        <v>1</v>
      </c>
      <c r="P46">
        <f>'Work Summary Form'!K54</f>
        <v>0</v>
      </c>
      <c r="Q46">
        <f>'Work Summary Form'!L54</f>
        <v>0</v>
      </c>
      <c r="R46" t="str">
        <f>'Work Summary Form'!M54</f>
        <v>Changed power cord.</v>
      </c>
      <c r="S46">
        <f>'Work Summary Form'!N54</f>
        <v>1</v>
      </c>
      <c r="T46">
        <f>'Work Summary Form'!O54</f>
        <v>0</v>
      </c>
    </row>
    <row r="47" spans="1:20" x14ac:dyDescent="0.2">
      <c r="A47" t="str">
        <f t="shared" si="4"/>
        <v>KCMC Moshi14. July 201545</v>
      </c>
      <c r="B47" t="str">
        <f t="shared" si="5"/>
        <v>KCMC Moshi</v>
      </c>
      <c r="C47" s="1" t="str">
        <f t="shared" si="6"/>
        <v>14. July 2015</v>
      </c>
      <c r="D47" t="str">
        <f t="shared" si="7"/>
        <v>Amy Xiong, Lauren Barnes, Morten Lindhardt Madsen</v>
      </c>
      <c r="E47" t="str">
        <f t="shared" si="8"/>
        <v>Tanzania</v>
      </c>
      <c r="F47">
        <f>'Work Summary Form'!A56</f>
        <v>45</v>
      </c>
      <c r="G47" t="str">
        <f>'Work Summary Form'!B55</f>
        <v>Electrosurgery Unit (ESU)</v>
      </c>
      <c r="H47" t="str">
        <f>'Work Summary Form'!C55</f>
        <v>Pfizer</v>
      </c>
      <c r="I47" t="str">
        <f>'Work Summary Form'!D55</f>
        <v>Valleylab FORCE 40</v>
      </c>
      <c r="J47" t="str">
        <f>'Work Summary Form'!E55</f>
        <v>R5I7616S</v>
      </c>
      <c r="K47">
        <f>'Work Summary Form'!F55</f>
        <v>0</v>
      </c>
      <c r="L47">
        <f>'Work Summary Form'!G55</f>
        <v>0</v>
      </c>
      <c r="M47">
        <f>'Work Summary Form'!H55</f>
        <v>0</v>
      </c>
      <c r="N47">
        <f>'Work Summary Form'!I55</f>
        <v>0</v>
      </c>
      <c r="O47">
        <f>'Work Summary Form'!J55</f>
        <v>1</v>
      </c>
      <c r="P47">
        <f>'Work Summary Form'!K55</f>
        <v>0</v>
      </c>
      <c r="Q47">
        <f>'Work Summary Form'!L55</f>
        <v>0</v>
      </c>
      <c r="R47" t="str">
        <f>'Work Summary Form'!M55</f>
        <v>Power Button was difficult to press</v>
      </c>
      <c r="S47">
        <f>'Work Summary Form'!N55</f>
        <v>0</v>
      </c>
      <c r="T47">
        <f>'Work Summary Form'!O55</f>
        <v>1</v>
      </c>
    </row>
    <row r="48" spans="1:20" x14ac:dyDescent="0.2">
      <c r="A48" t="str">
        <f t="shared" si="4"/>
        <v>KCMC Moshi14. July 201547</v>
      </c>
      <c r="B48" t="str">
        <f t="shared" si="5"/>
        <v>KCMC Moshi</v>
      </c>
      <c r="C48" s="1" t="str">
        <f t="shared" si="6"/>
        <v>14. July 2015</v>
      </c>
      <c r="D48" t="str">
        <f t="shared" si="7"/>
        <v>Amy Xiong, Lauren Barnes, Morten Lindhardt Madsen</v>
      </c>
      <c r="E48" t="str">
        <f t="shared" si="8"/>
        <v>Tanzania</v>
      </c>
      <c r="F48">
        <f>'Work Summary Form'!A57</f>
        <v>47</v>
      </c>
      <c r="G48" t="str">
        <f>'Work Summary Form'!B56</f>
        <v>Anesthesia Machine</v>
      </c>
      <c r="H48" t="str">
        <f>'Work Summary Form'!C56</f>
        <v>Dameca</v>
      </c>
      <c r="I48">
        <f>'Work Summary Form'!D56</f>
        <v>10590</v>
      </c>
      <c r="J48">
        <f>'Work Summary Form'!E56</f>
        <v>9348051</v>
      </c>
      <c r="K48">
        <f>'Work Summary Form'!F56</f>
        <v>1</v>
      </c>
      <c r="L48">
        <f>'Work Summary Form'!G56</f>
        <v>0</v>
      </c>
      <c r="M48">
        <f>'Work Summary Form'!H56</f>
        <v>0</v>
      </c>
      <c r="N48">
        <f>'Work Summary Form'!I56</f>
        <v>0</v>
      </c>
      <c r="O48">
        <f>'Work Summary Form'!J56</f>
        <v>0</v>
      </c>
      <c r="P48">
        <f>'Work Summary Form'!K56</f>
        <v>0</v>
      </c>
      <c r="Q48">
        <f>'Work Summary Form'!L56</f>
        <v>0</v>
      </c>
      <c r="R48" t="str">
        <f>'Work Summary Form'!M56</f>
        <v>Rewiring of tubing, patching bellow, reconfiguration of driving gass and training of staff</v>
      </c>
      <c r="S48">
        <f>'Work Summary Form'!N56</f>
        <v>1</v>
      </c>
      <c r="T48">
        <f>'Work Summary Form'!O56</f>
        <v>0</v>
      </c>
    </row>
    <row r="49" spans="1:20" x14ac:dyDescent="0.2">
      <c r="A49" t="str">
        <f t="shared" si="4"/>
        <v>KCMC Moshi14. July 201548</v>
      </c>
      <c r="B49" t="str">
        <f t="shared" si="5"/>
        <v>KCMC Moshi</v>
      </c>
      <c r="C49" s="1" t="str">
        <f t="shared" si="6"/>
        <v>14. July 2015</v>
      </c>
      <c r="D49" t="str">
        <f t="shared" si="7"/>
        <v>Amy Xiong, Lauren Barnes, Morten Lindhardt Madsen</v>
      </c>
      <c r="E49" t="str">
        <f t="shared" si="8"/>
        <v>Tanzania</v>
      </c>
      <c r="F49">
        <f>'Work Summary Form'!A58</f>
        <v>48</v>
      </c>
      <c r="G49" t="str">
        <f>'Work Summary Form'!B57</f>
        <v>Anesthesia Machine</v>
      </c>
      <c r="H49" t="str">
        <f>'Work Summary Form'!C57</f>
        <v>Dameca</v>
      </c>
      <c r="I49">
        <f>'Work Summary Form'!D57</f>
        <v>10590</v>
      </c>
      <c r="J49">
        <f>'Work Summary Form'!E57</f>
        <v>9348050</v>
      </c>
      <c r="K49">
        <f>'Work Summary Form'!F57</f>
        <v>1</v>
      </c>
      <c r="L49">
        <f>'Work Summary Form'!G57</f>
        <v>0</v>
      </c>
      <c r="M49">
        <f>'Work Summary Form'!H57</f>
        <v>0</v>
      </c>
      <c r="N49">
        <f>'Work Summary Form'!I57</f>
        <v>0</v>
      </c>
      <c r="O49">
        <f>'Work Summary Form'!J57</f>
        <v>0</v>
      </c>
      <c r="P49">
        <f>'Work Summary Form'!K57</f>
        <v>0</v>
      </c>
      <c r="Q49">
        <f>'Work Summary Form'!L57</f>
        <v>0</v>
      </c>
      <c r="R49" t="str">
        <f>'Work Summary Form'!M57</f>
        <v>Rewiring of tubing, reconfiguration of driving gass and training of staff</v>
      </c>
      <c r="S49">
        <f>'Work Summary Form'!N57</f>
        <v>1</v>
      </c>
      <c r="T49">
        <f>'Work Summary Form'!O57</f>
        <v>0</v>
      </c>
    </row>
    <row r="50" spans="1:20" x14ac:dyDescent="0.2">
      <c r="A50" t="str">
        <f t="shared" si="4"/>
        <v>KCMC Moshi14. July 201549</v>
      </c>
      <c r="B50" t="str">
        <f t="shared" si="5"/>
        <v>KCMC Moshi</v>
      </c>
      <c r="C50" s="1" t="str">
        <f t="shared" si="6"/>
        <v>14. July 2015</v>
      </c>
      <c r="D50" t="str">
        <f t="shared" si="7"/>
        <v>Amy Xiong, Lauren Barnes, Morten Lindhardt Madsen</v>
      </c>
      <c r="E50" t="str">
        <f t="shared" si="8"/>
        <v>Tanzania</v>
      </c>
      <c r="F50">
        <f>'Work Summary Form'!A59</f>
        <v>49</v>
      </c>
      <c r="G50" t="str">
        <f>'Work Summary Form'!B58</f>
        <v>Ventilator</v>
      </c>
      <c r="H50" t="str">
        <f>'Work Summary Form'!C58</f>
        <v>Royal medical</v>
      </c>
      <c r="I50" t="str">
        <f>'Work Summary Form'!D58</f>
        <v>Vent-V</v>
      </c>
      <c r="J50">
        <f>'Work Summary Form'!E58</f>
        <v>4077</v>
      </c>
      <c r="K50">
        <f>'Work Summary Form'!F58</f>
        <v>1</v>
      </c>
      <c r="L50">
        <f>'Work Summary Form'!G58</f>
        <v>0</v>
      </c>
      <c r="M50">
        <f>'Work Summary Form'!H58</f>
        <v>0</v>
      </c>
      <c r="N50">
        <f>'Work Summary Form'!I58</f>
        <v>0</v>
      </c>
      <c r="O50">
        <f>'Work Summary Form'!J58</f>
        <v>0</v>
      </c>
      <c r="P50">
        <f>'Work Summary Form'!K58</f>
        <v>0</v>
      </c>
      <c r="Q50">
        <f>'Work Summary Form'!L58</f>
        <v>0</v>
      </c>
      <c r="R50" t="str">
        <f>'Work Summary Form'!M58</f>
        <v>Tubing rewiring and training of staff</v>
      </c>
      <c r="S50">
        <f>'Work Summary Form'!N58</f>
        <v>1</v>
      </c>
      <c r="T50">
        <f>'Work Summary Form'!O58</f>
        <v>0</v>
      </c>
    </row>
    <row r="51" spans="1:20" x14ac:dyDescent="0.2">
      <c r="A51" t="str">
        <f t="shared" si="4"/>
        <v>KCMC Moshi14. July 201550</v>
      </c>
      <c r="B51" t="str">
        <f t="shared" si="5"/>
        <v>KCMC Moshi</v>
      </c>
      <c r="C51" s="1" t="str">
        <f t="shared" si="6"/>
        <v>14. July 2015</v>
      </c>
      <c r="D51" t="str">
        <f t="shared" si="7"/>
        <v>Amy Xiong, Lauren Barnes, Morten Lindhardt Madsen</v>
      </c>
      <c r="E51" t="str">
        <f t="shared" si="8"/>
        <v>Tanzania</v>
      </c>
      <c r="F51">
        <f>'Work Summary Form'!A60</f>
        <v>50</v>
      </c>
      <c r="G51" t="str">
        <f>'Work Summary Form'!B59</f>
        <v>Capnograph</v>
      </c>
      <c r="H51" t="str">
        <f>'Work Summary Form'!C59</f>
        <v>Datex</v>
      </c>
      <c r="I51" t="str">
        <f>'Work Summary Form'!D59</f>
        <v>ULT-s-23-01</v>
      </c>
      <c r="J51">
        <f>'Work Summary Form'!E59</f>
        <v>30134</v>
      </c>
      <c r="K51">
        <f>'Work Summary Form'!F59</f>
        <v>0</v>
      </c>
      <c r="L51">
        <f>'Work Summary Form'!G59</f>
        <v>0</v>
      </c>
      <c r="M51">
        <f>'Work Summary Form'!H59</f>
        <v>1</v>
      </c>
      <c r="N51">
        <f>'Work Summary Form'!I59</f>
        <v>0</v>
      </c>
      <c r="O51">
        <f>'Work Summary Form'!J59</f>
        <v>0</v>
      </c>
      <c r="P51">
        <f>'Work Summary Form'!K59</f>
        <v>0</v>
      </c>
      <c r="Q51">
        <f>'Work Summary Form'!L59</f>
        <v>0</v>
      </c>
      <c r="R51" t="str">
        <f>'Work Summary Form'!M59</f>
        <v>New power cord</v>
      </c>
      <c r="S51">
        <f>'Work Summary Form'!N59</f>
        <v>1</v>
      </c>
      <c r="T51">
        <f>'Work Summary Form'!O59</f>
        <v>0</v>
      </c>
    </row>
    <row r="52" spans="1:20" x14ac:dyDescent="0.2">
      <c r="A52" t="str">
        <f t="shared" si="4"/>
        <v>KCMC Moshi14. July 201551</v>
      </c>
      <c r="B52" t="str">
        <f t="shared" si="5"/>
        <v>KCMC Moshi</v>
      </c>
      <c r="C52" s="1" t="str">
        <f t="shared" si="6"/>
        <v>14. July 2015</v>
      </c>
      <c r="D52" t="str">
        <f t="shared" si="7"/>
        <v>Amy Xiong, Lauren Barnes, Morten Lindhardt Madsen</v>
      </c>
      <c r="E52" t="str">
        <f t="shared" si="8"/>
        <v>Tanzania</v>
      </c>
      <c r="F52">
        <f>'Work Summary Form'!A61</f>
        <v>51</v>
      </c>
      <c r="G52" t="str">
        <f>'Work Summary Form'!B60</f>
        <v>Blood Pressure Device, Automatic (NIBP)</v>
      </c>
      <c r="H52" t="str">
        <f>'Work Summary Form'!C60</f>
        <v>Unimed</v>
      </c>
      <c r="I52" t="str">
        <f>'Work Summary Form'!D60</f>
        <v>N/A</v>
      </c>
      <c r="J52" t="str">
        <f>'Work Summary Form'!E60</f>
        <v>N/A</v>
      </c>
      <c r="K52">
        <f>'Work Summary Form'!F60</f>
        <v>0</v>
      </c>
      <c r="L52">
        <f>'Work Summary Form'!G60</f>
        <v>0</v>
      </c>
      <c r="M52">
        <f>'Work Summary Form'!H60</f>
        <v>0</v>
      </c>
      <c r="N52">
        <f>'Work Summary Form'!I60</f>
        <v>1</v>
      </c>
      <c r="O52">
        <f>'Work Summary Form'!J60</f>
        <v>0</v>
      </c>
      <c r="P52">
        <f>'Work Summary Form'!K60</f>
        <v>0</v>
      </c>
      <c r="Q52">
        <f>'Work Summary Form'!L60</f>
        <v>0</v>
      </c>
      <c r="R52" t="str">
        <f>'Work Summary Form'!M60</f>
        <v>Leaking cuff. Sealed with silicon.</v>
      </c>
      <c r="S52">
        <f>'Work Summary Form'!N60</f>
        <v>1</v>
      </c>
      <c r="T52">
        <f>'Work Summary Form'!O60</f>
        <v>0</v>
      </c>
    </row>
    <row r="53" spans="1:20" x14ac:dyDescent="0.2">
      <c r="A53" t="str">
        <f t="shared" si="4"/>
        <v>KCMC Moshi14. July 201552</v>
      </c>
      <c r="B53" t="str">
        <f t="shared" si="5"/>
        <v>KCMC Moshi</v>
      </c>
      <c r="C53" s="1" t="str">
        <f t="shared" si="6"/>
        <v>14. July 2015</v>
      </c>
      <c r="D53" t="str">
        <f t="shared" si="7"/>
        <v>Amy Xiong, Lauren Barnes, Morten Lindhardt Madsen</v>
      </c>
      <c r="E53" t="str">
        <f t="shared" si="8"/>
        <v>Tanzania</v>
      </c>
      <c r="F53">
        <f>'Work Summary Form'!A62</f>
        <v>52</v>
      </c>
      <c r="G53" t="str">
        <f>'Work Summary Form'!B61</f>
        <v>Blood Pressure Device, Automatic (NIBP)</v>
      </c>
      <c r="H53" t="str">
        <f>'Work Summary Form'!C61</f>
        <v>N/A</v>
      </c>
      <c r="I53" t="str">
        <f>'Work Summary Form'!D61</f>
        <v>N/A</v>
      </c>
      <c r="J53" t="str">
        <f>'Work Summary Form'!E61</f>
        <v>N/A</v>
      </c>
      <c r="K53">
        <f>'Work Summary Form'!F61</f>
        <v>0</v>
      </c>
      <c r="L53">
        <f>'Work Summary Form'!G61</f>
        <v>0</v>
      </c>
      <c r="M53">
        <f>'Work Summary Form'!H61</f>
        <v>0</v>
      </c>
      <c r="N53">
        <f>'Work Summary Form'!I61</f>
        <v>1</v>
      </c>
      <c r="O53">
        <f>'Work Summary Form'!J61</f>
        <v>0</v>
      </c>
      <c r="P53">
        <f>'Work Summary Form'!K61</f>
        <v>0</v>
      </c>
      <c r="Q53">
        <f>'Work Summary Form'!L61</f>
        <v>0</v>
      </c>
      <c r="R53" t="str">
        <f>'Work Summary Form'!M61</f>
        <v>Replaced attachment nozzle.</v>
      </c>
      <c r="S53">
        <f>'Work Summary Form'!N61</f>
        <v>1</v>
      </c>
      <c r="T53">
        <f>'Work Summary Form'!O61</f>
        <v>0</v>
      </c>
    </row>
    <row r="54" spans="1:20" x14ac:dyDescent="0.2">
      <c r="A54" t="str">
        <f t="shared" si="4"/>
        <v>KCMC Moshi14. July 201553</v>
      </c>
      <c r="B54" t="str">
        <f t="shared" si="5"/>
        <v>KCMC Moshi</v>
      </c>
      <c r="C54" s="1" t="str">
        <f t="shared" si="6"/>
        <v>14. July 2015</v>
      </c>
      <c r="D54" t="str">
        <f t="shared" si="7"/>
        <v>Amy Xiong, Lauren Barnes, Morten Lindhardt Madsen</v>
      </c>
      <c r="E54" t="str">
        <f t="shared" si="8"/>
        <v>Tanzania</v>
      </c>
      <c r="F54">
        <f>'Work Summary Form'!A63</f>
        <v>53</v>
      </c>
      <c r="G54" t="str">
        <f>'Work Summary Form'!B62</f>
        <v>Ventilator</v>
      </c>
      <c r="H54" t="str">
        <f>'Work Summary Form'!C62</f>
        <v>Hand ventilator ballon</v>
      </c>
      <c r="I54">
        <f>'Work Summary Form'!D62</f>
        <v>0</v>
      </c>
      <c r="J54" t="str">
        <f>'Work Summary Form'!E62</f>
        <v>N/A</v>
      </c>
      <c r="K54">
        <f>'Work Summary Form'!F62</f>
        <v>1</v>
      </c>
      <c r="L54">
        <f>'Work Summary Form'!G62</f>
        <v>0</v>
      </c>
      <c r="M54">
        <f>'Work Summary Form'!H62</f>
        <v>0</v>
      </c>
      <c r="N54">
        <f>'Work Summary Form'!I62</f>
        <v>0</v>
      </c>
      <c r="O54">
        <f>'Work Summary Form'!J62</f>
        <v>0</v>
      </c>
      <c r="P54">
        <f>'Work Summary Form'!K62</f>
        <v>0</v>
      </c>
      <c r="Q54">
        <f>'Work Summary Form'!L62</f>
        <v>0</v>
      </c>
      <c r="R54" t="str">
        <f>'Work Summary Form'!M62</f>
        <v>Patch of holes</v>
      </c>
      <c r="S54">
        <f>'Work Summary Form'!N62</f>
        <v>1</v>
      </c>
      <c r="T54">
        <f>'Work Summary Form'!O62</f>
        <v>0</v>
      </c>
    </row>
    <row r="55" spans="1:20" x14ac:dyDescent="0.2">
      <c r="A55" t="str">
        <f t="shared" si="4"/>
        <v>KCMC Moshi14. July 201554</v>
      </c>
      <c r="B55" t="str">
        <f t="shared" si="5"/>
        <v>KCMC Moshi</v>
      </c>
      <c r="C55" s="1" t="str">
        <f t="shared" si="6"/>
        <v>14. July 2015</v>
      </c>
      <c r="D55" t="str">
        <f t="shared" si="7"/>
        <v>Amy Xiong, Lauren Barnes, Morten Lindhardt Madsen</v>
      </c>
      <c r="E55" t="str">
        <f t="shared" si="8"/>
        <v>Tanzania</v>
      </c>
      <c r="F55">
        <f>'Work Summary Form'!A64</f>
        <v>54</v>
      </c>
      <c r="G55" t="str">
        <f>'Work Summary Form'!B63</f>
        <v>Ventilator</v>
      </c>
      <c r="H55" t="str">
        <f>'Work Summary Form'!C63</f>
        <v>Hand ventilator ballon</v>
      </c>
      <c r="I55">
        <f>'Work Summary Form'!D63</f>
        <v>0</v>
      </c>
      <c r="J55" t="str">
        <f>'Work Summary Form'!E63</f>
        <v>N/A</v>
      </c>
      <c r="K55">
        <f>'Work Summary Form'!F63</f>
        <v>1</v>
      </c>
      <c r="L55">
        <f>'Work Summary Form'!G63</f>
        <v>0</v>
      </c>
      <c r="M55">
        <f>'Work Summary Form'!H63</f>
        <v>0</v>
      </c>
      <c r="N55">
        <f>'Work Summary Form'!I63</f>
        <v>0</v>
      </c>
      <c r="O55">
        <f>'Work Summary Form'!J63</f>
        <v>0</v>
      </c>
      <c r="P55">
        <f>'Work Summary Form'!K63</f>
        <v>0</v>
      </c>
      <c r="Q55">
        <f>'Work Summary Form'!L63</f>
        <v>0</v>
      </c>
      <c r="R55" t="str">
        <f>'Work Summary Form'!M63</f>
        <v>Patch of holes</v>
      </c>
      <c r="S55">
        <f>'Work Summary Form'!N63</f>
        <v>1</v>
      </c>
      <c r="T55">
        <f>'Work Summary Form'!O63</f>
        <v>0</v>
      </c>
    </row>
    <row r="56" spans="1:20" x14ac:dyDescent="0.2">
      <c r="A56" t="str">
        <f t="shared" si="4"/>
        <v>KCMC Moshi14. July 201555</v>
      </c>
      <c r="B56" t="str">
        <f t="shared" si="5"/>
        <v>KCMC Moshi</v>
      </c>
      <c r="C56" s="1" t="str">
        <f t="shared" si="6"/>
        <v>14. July 2015</v>
      </c>
      <c r="D56" t="str">
        <f t="shared" si="7"/>
        <v>Amy Xiong, Lauren Barnes, Morten Lindhardt Madsen</v>
      </c>
      <c r="E56" t="str">
        <f t="shared" si="8"/>
        <v>Tanzania</v>
      </c>
      <c r="F56">
        <f>'Work Summary Form'!A65</f>
        <v>55</v>
      </c>
      <c r="G56" t="str">
        <f>'Work Summary Form'!B64</f>
        <v>Ventilator</v>
      </c>
      <c r="H56" t="str">
        <f>'Work Summary Form'!C64</f>
        <v>Test lung</v>
      </c>
      <c r="I56">
        <f>'Work Summary Form'!D64</f>
        <v>0</v>
      </c>
      <c r="J56" t="str">
        <f>'Work Summary Form'!E64</f>
        <v>N/A</v>
      </c>
      <c r="K56">
        <f>'Work Summary Form'!F64</f>
        <v>1</v>
      </c>
      <c r="L56">
        <f>'Work Summary Form'!G64</f>
        <v>0</v>
      </c>
      <c r="M56">
        <f>'Work Summary Form'!H64</f>
        <v>0</v>
      </c>
      <c r="N56">
        <f>'Work Summary Form'!I64</f>
        <v>0</v>
      </c>
      <c r="O56">
        <f>'Work Summary Form'!J64</f>
        <v>0</v>
      </c>
      <c r="P56">
        <f>'Work Summary Form'!K64</f>
        <v>0</v>
      </c>
      <c r="Q56">
        <f>'Work Summary Form'!L64</f>
        <v>0</v>
      </c>
      <c r="R56" t="str">
        <f>'Work Summary Form'!M64</f>
        <v>Patch of holes</v>
      </c>
      <c r="S56">
        <f>'Work Summary Form'!N64</f>
        <v>1</v>
      </c>
      <c r="T56">
        <f>'Work Summary Form'!O64</f>
        <v>0</v>
      </c>
    </row>
    <row r="57" spans="1:20" x14ac:dyDescent="0.2">
      <c r="A57" t="str">
        <f t="shared" si="4"/>
        <v>KCMC Moshi14. July 201556</v>
      </c>
      <c r="B57" t="str">
        <f t="shared" si="5"/>
        <v>KCMC Moshi</v>
      </c>
      <c r="C57" s="1" t="str">
        <f t="shared" si="6"/>
        <v>14. July 2015</v>
      </c>
      <c r="D57" t="str">
        <f t="shared" si="7"/>
        <v>Amy Xiong, Lauren Barnes, Morten Lindhardt Madsen</v>
      </c>
      <c r="E57" t="str">
        <f t="shared" si="8"/>
        <v>Tanzania</v>
      </c>
      <c r="F57">
        <f>'Work Summary Form'!A66</f>
        <v>56</v>
      </c>
      <c r="G57" t="str">
        <f>'Work Summary Form'!B65</f>
        <v>Anesthesia Machine</v>
      </c>
      <c r="H57" t="str">
        <f>'Work Summary Form'!C65</f>
        <v>Siemens</v>
      </c>
      <c r="I57" t="str">
        <f>'Work Summary Form'!D65</f>
        <v>Kion 50</v>
      </c>
      <c r="J57">
        <f>'Work Summary Form'!E65</f>
        <v>190</v>
      </c>
      <c r="K57">
        <f>'Work Summary Form'!F65</f>
        <v>1</v>
      </c>
      <c r="L57">
        <f>'Work Summary Form'!G65</f>
        <v>0</v>
      </c>
      <c r="M57">
        <f>'Work Summary Form'!H65</f>
        <v>0</v>
      </c>
      <c r="N57">
        <f>'Work Summary Form'!I65</f>
        <v>0</v>
      </c>
      <c r="O57">
        <f>'Work Summary Form'!J65</f>
        <v>0</v>
      </c>
      <c r="P57">
        <f>'Work Summary Form'!K65</f>
        <v>0</v>
      </c>
      <c r="Q57">
        <f>'Work Summary Form'!L65</f>
        <v>0</v>
      </c>
      <c r="R57" t="str">
        <f>'Work Summary Form'!M65</f>
        <v>Silicon of leakages</v>
      </c>
      <c r="S57">
        <f>'Work Summary Form'!N65</f>
        <v>1</v>
      </c>
      <c r="T57">
        <f>'Work Summary Form'!O65</f>
        <v>0</v>
      </c>
    </row>
    <row r="58" spans="1:20" x14ac:dyDescent="0.2">
      <c r="A58" t="str">
        <f t="shared" si="4"/>
        <v>KCMC Moshi14. July 201557</v>
      </c>
      <c r="B58" t="str">
        <f t="shared" si="5"/>
        <v>KCMC Moshi</v>
      </c>
      <c r="C58" s="1" t="str">
        <f t="shared" si="6"/>
        <v>14. July 2015</v>
      </c>
      <c r="D58" t="str">
        <f t="shared" si="7"/>
        <v>Amy Xiong, Lauren Barnes, Morten Lindhardt Madsen</v>
      </c>
      <c r="E58" t="str">
        <f t="shared" si="8"/>
        <v>Tanzania</v>
      </c>
      <c r="F58">
        <f>'Work Summary Form'!A67</f>
        <v>57</v>
      </c>
      <c r="G58" t="str">
        <f>'Work Summary Form'!B66</f>
        <v>Anesthesia Machine</v>
      </c>
      <c r="H58" t="str">
        <f>'Work Summary Form'!C66</f>
        <v>Carl Heyer</v>
      </c>
      <c r="I58" t="str">
        <f>'Work Summary Form'!D66</f>
        <v>Narkomat M</v>
      </c>
      <c r="J58" t="str">
        <f>'Work Summary Form'!E66</f>
        <v>1375-91-348</v>
      </c>
      <c r="K58">
        <f>'Work Summary Form'!F66</f>
        <v>0</v>
      </c>
      <c r="L58">
        <f>'Work Summary Form'!G66</f>
        <v>0</v>
      </c>
      <c r="M58">
        <f>'Work Summary Form'!H66</f>
        <v>0</v>
      </c>
      <c r="N58">
        <f>'Work Summary Form'!I66</f>
        <v>1</v>
      </c>
      <c r="O58">
        <f>'Work Summary Form'!J66</f>
        <v>0</v>
      </c>
      <c r="P58">
        <f>'Work Summary Form'!K66</f>
        <v>0</v>
      </c>
      <c r="Q58">
        <f>'Work Summary Form'!L66</f>
        <v>0</v>
      </c>
      <c r="R58" t="str">
        <f>'Work Summary Form'!M66</f>
        <v>Support of Bellow and rewiring of internal tubing for need of only one cannister of oxygen</v>
      </c>
      <c r="S58">
        <f>'Work Summary Form'!N66</f>
        <v>1</v>
      </c>
      <c r="T58">
        <f>'Work Summary Form'!O66</f>
        <v>0</v>
      </c>
    </row>
    <row r="59" spans="1:20" x14ac:dyDescent="0.2">
      <c r="A59" t="str">
        <f t="shared" si="4"/>
        <v>KCMC Moshi14. July 201558</v>
      </c>
      <c r="B59" t="str">
        <f t="shared" si="5"/>
        <v>KCMC Moshi</v>
      </c>
      <c r="C59" s="1" t="str">
        <f t="shared" si="6"/>
        <v>14. July 2015</v>
      </c>
      <c r="D59" t="str">
        <f t="shared" si="7"/>
        <v>Amy Xiong, Lauren Barnes, Morten Lindhardt Madsen</v>
      </c>
      <c r="E59" t="str">
        <f t="shared" si="8"/>
        <v>Tanzania</v>
      </c>
      <c r="F59">
        <f>'Work Summary Form'!A68</f>
        <v>58</v>
      </c>
      <c r="G59" t="str">
        <f>'Work Summary Form'!B67</f>
        <v>Anesthesia Machine</v>
      </c>
      <c r="H59" t="str">
        <f>'Work Summary Form'!C67</f>
        <v>Acoma</v>
      </c>
      <c r="I59" t="str">
        <f>'Work Summary Form'!D67</f>
        <v>PH-3f</v>
      </c>
      <c r="J59">
        <f>'Work Summary Form'!E67</f>
        <v>17774</v>
      </c>
      <c r="K59">
        <f>'Work Summary Form'!F67</f>
        <v>1</v>
      </c>
      <c r="L59">
        <f>'Work Summary Form'!G67</f>
        <v>0</v>
      </c>
      <c r="M59">
        <f>'Work Summary Form'!H67</f>
        <v>0</v>
      </c>
      <c r="N59">
        <f>'Work Summary Form'!I67</f>
        <v>0</v>
      </c>
      <c r="O59">
        <f>'Work Summary Form'!J67</f>
        <v>0</v>
      </c>
      <c r="P59">
        <f>'Work Summary Form'!K67</f>
        <v>0</v>
      </c>
      <c r="Q59">
        <f>'Work Summary Form'!L67</f>
        <v>0</v>
      </c>
      <c r="R59" t="str">
        <f>'Work Summary Form'!M67</f>
        <v>rewiring of tubing and marking of connections</v>
      </c>
      <c r="S59">
        <f>'Work Summary Form'!N67</f>
        <v>1</v>
      </c>
      <c r="T59">
        <f>'Work Summary Form'!O67</f>
        <v>0</v>
      </c>
    </row>
    <row r="60" spans="1:20" x14ac:dyDescent="0.2">
      <c r="A60" t="str">
        <f t="shared" si="4"/>
        <v>KCMC Moshi14. July 201559</v>
      </c>
      <c r="B60" t="str">
        <f t="shared" si="5"/>
        <v>KCMC Moshi</v>
      </c>
      <c r="C60" s="1" t="str">
        <f t="shared" si="6"/>
        <v>14. July 2015</v>
      </c>
      <c r="D60" t="str">
        <f t="shared" si="7"/>
        <v>Amy Xiong, Lauren Barnes, Morten Lindhardt Madsen</v>
      </c>
      <c r="E60" t="str">
        <f t="shared" si="8"/>
        <v>Tanzania</v>
      </c>
      <c r="F60">
        <f>'Work Summary Form'!A69</f>
        <v>59</v>
      </c>
      <c r="G60" t="str">
        <f>'Work Summary Form'!B68</f>
        <v>Ventilator</v>
      </c>
      <c r="H60" t="str">
        <f>'Work Summary Form'!C68</f>
        <v>Acoma</v>
      </c>
      <c r="I60" t="str">
        <f>'Work Summary Form'!D68</f>
        <v>ARF-900II</v>
      </c>
      <c r="J60">
        <f>'Work Summary Form'!E68</f>
        <v>6923</v>
      </c>
      <c r="K60">
        <f>'Work Summary Form'!F68</f>
        <v>0</v>
      </c>
      <c r="L60">
        <f>'Work Summary Form'!G68</f>
        <v>0</v>
      </c>
      <c r="M60">
        <f>'Work Summary Form'!H68</f>
        <v>1</v>
      </c>
      <c r="N60">
        <f>'Work Summary Form'!I68</f>
        <v>0</v>
      </c>
      <c r="O60">
        <f>'Work Summary Form'!J68</f>
        <v>0</v>
      </c>
      <c r="P60">
        <f>'Work Summary Form'!K68</f>
        <v>0</v>
      </c>
      <c r="Q60">
        <f>'Work Summary Form'!L68</f>
        <v>0</v>
      </c>
      <c r="R60" t="str">
        <f>'Work Summary Form'!M68</f>
        <v>resetting of controls</v>
      </c>
      <c r="S60">
        <f>'Work Summary Form'!N68</f>
        <v>0</v>
      </c>
      <c r="T60">
        <f>'Work Summary Form'!O68</f>
        <v>1</v>
      </c>
    </row>
    <row r="61" spans="1:20" x14ac:dyDescent="0.2">
      <c r="A61" t="str">
        <f t="shared" si="4"/>
        <v>KCMC Moshi14. July 201560</v>
      </c>
      <c r="B61" t="str">
        <f t="shared" si="5"/>
        <v>KCMC Moshi</v>
      </c>
      <c r="C61" s="1" t="str">
        <f t="shared" si="6"/>
        <v>14. July 2015</v>
      </c>
      <c r="D61" t="str">
        <f t="shared" si="7"/>
        <v>Amy Xiong, Lauren Barnes, Morten Lindhardt Madsen</v>
      </c>
      <c r="E61" t="str">
        <f t="shared" si="8"/>
        <v>Tanzania</v>
      </c>
      <c r="F61">
        <f>'Work Summary Form'!A70</f>
        <v>60</v>
      </c>
      <c r="G61" t="str">
        <f>'Work Summary Form'!B69</f>
        <v>Anesthesia Machine</v>
      </c>
      <c r="H61" t="str">
        <f>'Work Summary Form'!C69</f>
        <v>Acoma</v>
      </c>
      <c r="I61" t="str">
        <f>'Work Summary Form'!D69</f>
        <v>PH-3f</v>
      </c>
      <c r="J61">
        <f>'Work Summary Form'!E69</f>
        <v>17779</v>
      </c>
      <c r="K61">
        <f>'Work Summary Form'!F69</f>
        <v>1</v>
      </c>
      <c r="L61">
        <f>'Work Summary Form'!G69</f>
        <v>0</v>
      </c>
      <c r="M61">
        <f>'Work Summary Form'!H69</f>
        <v>0</v>
      </c>
      <c r="N61">
        <f>'Work Summary Form'!I69</f>
        <v>0</v>
      </c>
      <c r="O61">
        <f>'Work Summary Form'!J69</f>
        <v>0</v>
      </c>
      <c r="P61">
        <f>'Work Summary Form'!K69</f>
        <v>0</v>
      </c>
      <c r="Q61">
        <f>'Work Summary Form'!L69</f>
        <v>0</v>
      </c>
      <c r="R61" t="str">
        <f>'Work Summary Form'!M69</f>
        <v>rewiring of tubing and marking of connections</v>
      </c>
      <c r="S61">
        <f>'Work Summary Form'!N69</f>
        <v>1</v>
      </c>
      <c r="T61">
        <f>'Work Summary Form'!O69</f>
        <v>0</v>
      </c>
    </row>
    <row r="62" spans="1:20" x14ac:dyDescent="0.2">
      <c r="A62" t="str">
        <f t="shared" si="4"/>
        <v>KCMC Moshi14. July 201561</v>
      </c>
      <c r="B62" t="str">
        <f t="shared" si="5"/>
        <v>KCMC Moshi</v>
      </c>
      <c r="C62" s="1" t="str">
        <f t="shared" si="6"/>
        <v>14. July 2015</v>
      </c>
      <c r="D62" t="str">
        <f t="shared" si="7"/>
        <v>Amy Xiong, Lauren Barnes, Morten Lindhardt Madsen</v>
      </c>
      <c r="E62" t="str">
        <f t="shared" si="8"/>
        <v>Tanzania</v>
      </c>
      <c r="F62">
        <f>'Work Summary Form'!A71</f>
        <v>61</v>
      </c>
      <c r="G62" t="str">
        <f>'Work Summary Form'!B70</f>
        <v>Autoclave (lab, surgery, and other)</v>
      </c>
      <c r="H62" t="str">
        <f>'Work Summary Form'!C70</f>
        <v>London surgical equipment supplies ltd</v>
      </c>
      <c r="I62" t="str">
        <f>'Work Summary Form'!D70</f>
        <v>sterilizer</v>
      </c>
      <c r="J62" t="str">
        <f>'Work Summary Form'!E70</f>
        <v>N/A</v>
      </c>
      <c r="K62">
        <f>'Work Summary Form'!F70</f>
        <v>0</v>
      </c>
      <c r="L62">
        <f>'Work Summary Form'!G70</f>
        <v>0</v>
      </c>
      <c r="M62">
        <f>'Work Summary Form'!H70</f>
        <v>1</v>
      </c>
      <c r="N62">
        <f>'Work Summary Form'!I70</f>
        <v>0</v>
      </c>
      <c r="O62">
        <f>'Work Summary Form'!J70</f>
        <v>0</v>
      </c>
      <c r="P62">
        <f>'Work Summary Form'!K70</f>
        <v>0</v>
      </c>
      <c r="Q62">
        <f>'Work Summary Form'!L70</f>
        <v>0</v>
      </c>
      <c r="R62" t="str">
        <f>'Work Summary Form'!M70</f>
        <v>resoldering of connections</v>
      </c>
      <c r="S62">
        <f>'Work Summary Form'!N70</f>
        <v>1</v>
      </c>
      <c r="T62">
        <f>'Work Summary Form'!O70</f>
        <v>0</v>
      </c>
    </row>
    <row r="63" spans="1:20" x14ac:dyDescent="0.2">
      <c r="A63" t="str">
        <f t="shared" si="4"/>
        <v>KCMC Moshi14. July 201562</v>
      </c>
      <c r="B63" t="str">
        <f t="shared" si="5"/>
        <v>KCMC Moshi</v>
      </c>
      <c r="C63" s="1" t="str">
        <f t="shared" si="6"/>
        <v>14. July 2015</v>
      </c>
      <c r="D63" t="str">
        <f t="shared" si="7"/>
        <v>Amy Xiong, Lauren Barnes, Morten Lindhardt Madsen</v>
      </c>
      <c r="E63" t="str">
        <f t="shared" si="8"/>
        <v>Tanzania</v>
      </c>
      <c r="F63">
        <f>'Work Summary Form'!A72</f>
        <v>62</v>
      </c>
      <c r="G63" t="str">
        <f>'Work Summary Form'!B71</f>
        <v>Autoclave (lab, surgery, and other)</v>
      </c>
      <c r="H63" t="str">
        <f>'Work Summary Form'!C71</f>
        <v>Matron autocalve</v>
      </c>
      <c r="I63">
        <f>'Work Summary Form'!D71</f>
        <v>520</v>
      </c>
      <c r="J63">
        <f>'Work Summary Form'!E71</f>
        <v>1238</v>
      </c>
      <c r="K63">
        <f>'Work Summary Form'!F71</f>
        <v>0</v>
      </c>
      <c r="L63">
        <f>'Work Summary Form'!G71</f>
        <v>0</v>
      </c>
      <c r="M63">
        <f>'Work Summary Form'!H71</f>
        <v>1</v>
      </c>
      <c r="N63">
        <f>'Work Summary Form'!I71</f>
        <v>0</v>
      </c>
      <c r="O63">
        <f>'Work Summary Form'!J71</f>
        <v>0</v>
      </c>
      <c r="P63">
        <f>'Work Summary Form'!K71</f>
        <v>0</v>
      </c>
      <c r="Q63">
        <f>'Work Summary Form'!L71</f>
        <v>0</v>
      </c>
      <c r="R63" t="str">
        <f>'Work Summary Form'!M71</f>
        <v>Recalibration of pressure switch</v>
      </c>
      <c r="S63">
        <f>'Work Summary Form'!N71</f>
        <v>0</v>
      </c>
      <c r="T63">
        <f>'Work Summary Form'!O71</f>
        <v>1</v>
      </c>
    </row>
    <row r="64" spans="1:20" x14ac:dyDescent="0.2">
      <c r="A64" t="str">
        <f t="shared" si="4"/>
        <v>KCMC Moshi14. July 201563</v>
      </c>
      <c r="B64" t="str">
        <f t="shared" si="5"/>
        <v>KCMC Moshi</v>
      </c>
      <c r="C64" s="1" t="str">
        <f t="shared" si="6"/>
        <v>14. July 2015</v>
      </c>
      <c r="D64" t="str">
        <f t="shared" si="7"/>
        <v>Amy Xiong, Lauren Barnes, Morten Lindhardt Madsen</v>
      </c>
      <c r="E64" t="str">
        <f t="shared" si="8"/>
        <v>Tanzania</v>
      </c>
      <c r="F64">
        <f>'Work Summary Form'!A73</f>
        <v>63</v>
      </c>
      <c r="G64" t="str">
        <f>'Work Summary Form'!B72</f>
        <v>Other</v>
      </c>
      <c r="H64" t="str">
        <f>'Work Summary Form'!C72</f>
        <v>Nidek</v>
      </c>
      <c r="I64" t="str">
        <f>'Work Summary Form'!D72</f>
        <v>KM-500</v>
      </c>
      <c r="J64">
        <f>'Work Summary Form'!E72</f>
        <v>31944</v>
      </c>
      <c r="K64">
        <f>'Work Summary Form'!F72</f>
        <v>0</v>
      </c>
      <c r="L64">
        <f>'Work Summary Form'!G72</f>
        <v>0</v>
      </c>
      <c r="M64">
        <f>'Work Summary Form'!H72</f>
        <v>0</v>
      </c>
      <c r="N64">
        <f>'Work Summary Form'!I72</f>
        <v>0</v>
      </c>
      <c r="O64">
        <f>'Work Summary Form'!J72</f>
        <v>1</v>
      </c>
      <c r="P64">
        <f>'Work Summary Form'!K72</f>
        <v>0</v>
      </c>
      <c r="Q64">
        <f>'Work Summary Form'!L72</f>
        <v>0</v>
      </c>
      <c r="R64" t="str">
        <f>'Work Summary Form'!M72</f>
        <v>Auto Keratometer. Rewired rechargable battery pack and changed batteries</v>
      </c>
      <c r="S64">
        <f>'Work Summary Form'!N72</f>
        <v>1</v>
      </c>
      <c r="T64">
        <f>'Work Summary Form'!O72</f>
        <v>0</v>
      </c>
    </row>
    <row r="65" spans="1:20" x14ac:dyDescent="0.2">
      <c r="A65" t="str">
        <f t="shared" si="4"/>
        <v>KCMC Moshi14. July 201564</v>
      </c>
      <c r="B65" t="str">
        <f t="shared" si="5"/>
        <v>KCMC Moshi</v>
      </c>
      <c r="C65" s="1" t="str">
        <f t="shared" si="6"/>
        <v>14. July 2015</v>
      </c>
      <c r="D65" t="str">
        <f t="shared" si="7"/>
        <v>Amy Xiong, Lauren Barnes, Morten Lindhardt Madsen</v>
      </c>
      <c r="E65" t="str">
        <f t="shared" si="8"/>
        <v>Tanzania</v>
      </c>
      <c r="F65">
        <f>'Work Summary Form'!A74</f>
        <v>64</v>
      </c>
      <c r="G65" t="str">
        <f>'Work Summary Form'!B73</f>
        <v>Defibrillator (automatic and manual)</v>
      </c>
      <c r="H65" t="str">
        <f>'Work Summary Form'!C73</f>
        <v>BPL</v>
      </c>
      <c r="I65" t="str">
        <f>'Work Summary Form'!D73</f>
        <v>DF 2509</v>
      </c>
      <c r="J65" t="str">
        <f>'Work Summary Form'!E73</f>
        <v>BZMA5L1333</v>
      </c>
      <c r="K65">
        <f>'Work Summary Form'!F73</f>
        <v>0</v>
      </c>
      <c r="L65">
        <f>'Work Summary Form'!G73</f>
        <v>0</v>
      </c>
      <c r="M65">
        <f>'Work Summary Form'!H73</f>
        <v>0</v>
      </c>
      <c r="N65">
        <f>'Work Summary Form'!I73</f>
        <v>0</v>
      </c>
      <c r="O65">
        <f>'Work Summary Form'!J73</f>
        <v>1</v>
      </c>
      <c r="P65">
        <f>'Work Summary Form'!K73</f>
        <v>0</v>
      </c>
      <c r="Q65">
        <f>'Work Summary Form'!L73</f>
        <v>0</v>
      </c>
      <c r="R65" t="str">
        <f>'Work Summary Form'!M73</f>
        <v xml:space="preserve">The defibrillator can only reach up to 20J, not the necessary 200J. Probably needs new capacitor. </v>
      </c>
      <c r="S65">
        <f>'Work Summary Form'!N73</f>
        <v>0</v>
      </c>
      <c r="T65">
        <f>'Work Summary Form'!O73</f>
        <v>1</v>
      </c>
    </row>
    <row r="66" spans="1:20" x14ac:dyDescent="0.2">
      <c r="A66" t="str">
        <f t="shared" si="4"/>
        <v>KCMC Moshi14. July 201565</v>
      </c>
      <c r="B66" t="str">
        <f t="shared" ref="B66:B101" si="9">Hospital</f>
        <v>KCMC Moshi</v>
      </c>
      <c r="C66" s="1" t="str">
        <f t="shared" ref="C66:C101" si="10">Date</f>
        <v>14. July 2015</v>
      </c>
      <c r="D66" t="str">
        <f t="shared" ref="D66:D101" si="11">Engineers</f>
        <v>Amy Xiong, Lauren Barnes, Morten Lindhardt Madsen</v>
      </c>
      <c r="E66" t="str">
        <f t="shared" ref="E66:E101" si="12">Country</f>
        <v>Tanzania</v>
      </c>
      <c r="F66">
        <f>'Work Summary Form'!A75</f>
        <v>65</v>
      </c>
      <c r="G66" t="str">
        <f>'Work Summary Form'!B74</f>
        <v>Defibrillator (automatic and manual)</v>
      </c>
      <c r="H66" t="str">
        <f>'Work Summary Form'!C74</f>
        <v>Physio-Control</v>
      </c>
      <c r="I66" t="str">
        <f>'Work Summary Form'!D74</f>
        <v>Lifepak 9P</v>
      </c>
      <c r="J66" t="str">
        <f>'Work Summary Form'!E74</f>
        <v>00007247</v>
      </c>
      <c r="K66">
        <f>'Work Summary Form'!F74</f>
        <v>0</v>
      </c>
      <c r="L66">
        <f>'Work Summary Form'!G74</f>
        <v>0</v>
      </c>
      <c r="M66">
        <f>'Work Summary Form'!H74</f>
        <v>1</v>
      </c>
      <c r="N66">
        <f>'Work Summary Form'!I74</f>
        <v>0</v>
      </c>
      <c r="O66">
        <f>'Work Summary Form'!J74</f>
        <v>0</v>
      </c>
      <c r="P66">
        <f>'Work Summary Form'!K74</f>
        <v>0</v>
      </c>
      <c r="Q66">
        <f>'Work Summary Form'!L74</f>
        <v>0</v>
      </c>
      <c r="R66" t="str">
        <f>'Work Summary Form'!M74</f>
        <v>The screen is jumpy and most buttons to not work. Unable to charge paddles</v>
      </c>
      <c r="S66">
        <f>'Work Summary Form'!N74</f>
        <v>0</v>
      </c>
      <c r="T66">
        <f>'Work Summary Form'!O74</f>
        <v>1</v>
      </c>
    </row>
    <row r="67" spans="1:20" x14ac:dyDescent="0.2">
      <c r="A67" t="str">
        <f t="shared" ref="A67:A101" si="13">B67&amp;C67&amp;F67</f>
        <v>KCMC Moshi14. July 201566</v>
      </c>
      <c r="B67" t="str">
        <f t="shared" si="9"/>
        <v>KCMC Moshi</v>
      </c>
      <c r="C67" s="1" t="str">
        <f t="shared" si="10"/>
        <v>14. July 2015</v>
      </c>
      <c r="D67" t="str">
        <f t="shared" si="11"/>
        <v>Amy Xiong, Lauren Barnes, Morten Lindhardt Madsen</v>
      </c>
      <c r="E67" t="str">
        <f t="shared" si="12"/>
        <v>Tanzania</v>
      </c>
      <c r="F67">
        <f>'Work Summary Form'!A76</f>
        <v>66</v>
      </c>
      <c r="G67" t="str">
        <f>'Work Summary Form'!B75</f>
        <v>Defibrillator (automatic and manual)</v>
      </c>
      <c r="H67" t="str">
        <f>'Work Summary Form'!C75</f>
        <v xml:space="preserve">Medical Data Electronics Inc. </v>
      </c>
      <c r="I67" t="str">
        <f>'Work Summary Form'!D75</f>
        <v>MDE Escort</v>
      </c>
      <c r="J67">
        <f>'Work Summary Form'!E75</f>
        <v>1447</v>
      </c>
      <c r="K67">
        <f>'Work Summary Form'!F75</f>
        <v>0</v>
      </c>
      <c r="L67">
        <f>'Work Summary Form'!G75</f>
        <v>0</v>
      </c>
      <c r="M67">
        <f>'Work Summary Form'!H75</f>
        <v>0</v>
      </c>
      <c r="N67">
        <f>'Work Summary Form'!I75</f>
        <v>0</v>
      </c>
      <c r="O67">
        <f>'Work Summary Form'!J75</f>
        <v>1</v>
      </c>
      <c r="P67">
        <f>'Work Summary Form'!K75</f>
        <v>0</v>
      </c>
      <c r="Q67">
        <f>'Work Summary Form'!L75</f>
        <v>0</v>
      </c>
      <c r="R67" t="str">
        <f>'Work Summary Form'!M75</f>
        <v>Some button lights will turn on but the unit does not charge or display anything on the screen.</v>
      </c>
      <c r="S67">
        <f>'Work Summary Form'!N75</f>
        <v>0</v>
      </c>
      <c r="T67">
        <f>'Work Summary Form'!O75</f>
        <v>1</v>
      </c>
    </row>
    <row r="68" spans="1:20" x14ac:dyDescent="0.2">
      <c r="A68" t="str">
        <f t="shared" si="13"/>
        <v>KCMC Moshi14. July 201567</v>
      </c>
      <c r="B68" t="str">
        <f t="shared" si="9"/>
        <v>KCMC Moshi</v>
      </c>
      <c r="C68" s="1" t="str">
        <f t="shared" si="10"/>
        <v>14. July 2015</v>
      </c>
      <c r="D68" t="str">
        <f t="shared" si="11"/>
        <v>Amy Xiong, Lauren Barnes, Morten Lindhardt Madsen</v>
      </c>
      <c r="E68" t="str">
        <f t="shared" si="12"/>
        <v>Tanzania</v>
      </c>
      <c r="F68">
        <f>'Work Summary Form'!A77</f>
        <v>67</v>
      </c>
      <c r="G68" t="str">
        <f>'Work Summary Form'!B76</f>
        <v>Defibrillator (automatic and manual)</v>
      </c>
      <c r="H68" t="str">
        <f>'Work Summary Form'!C76</f>
        <v>Hewlett Packard</v>
      </c>
      <c r="I68" t="str">
        <f>'Work Summary Form'!D76</f>
        <v>43120A Defibrillator</v>
      </c>
      <c r="J68" t="str">
        <f>'Work Summary Form'!E76</f>
        <v>2612A51808</v>
      </c>
      <c r="K68">
        <f>'Work Summary Form'!F76</f>
        <v>0</v>
      </c>
      <c r="L68">
        <f>'Work Summary Form'!G76</f>
        <v>0</v>
      </c>
      <c r="M68">
        <f>'Work Summary Form'!H76</f>
        <v>0</v>
      </c>
      <c r="N68">
        <f>'Work Summary Form'!I76</f>
        <v>0</v>
      </c>
      <c r="O68">
        <f>'Work Summary Form'!J76</f>
        <v>1</v>
      </c>
      <c r="P68">
        <f>'Work Summary Form'!K76</f>
        <v>0</v>
      </c>
      <c r="Q68">
        <f>'Work Summary Form'!L76</f>
        <v>0</v>
      </c>
      <c r="R68" t="str">
        <f>'Work Summary Form'!M76</f>
        <v>Machine will not charge up. Batteries are dead and we were unable to find new rechargable ones of correct size and voltage.</v>
      </c>
      <c r="S68">
        <f>'Work Summary Form'!N76</f>
        <v>0</v>
      </c>
      <c r="T68">
        <f>'Work Summary Form'!O76</f>
        <v>1</v>
      </c>
    </row>
    <row r="69" spans="1:20" x14ac:dyDescent="0.2">
      <c r="A69" t="str">
        <f t="shared" si="13"/>
        <v>KCMC Moshi14. July 201568</v>
      </c>
      <c r="B69" t="str">
        <f t="shared" si="9"/>
        <v>KCMC Moshi</v>
      </c>
      <c r="C69" s="1" t="str">
        <f t="shared" si="10"/>
        <v>14. July 2015</v>
      </c>
      <c r="D69" t="str">
        <f t="shared" si="11"/>
        <v>Amy Xiong, Lauren Barnes, Morten Lindhardt Madsen</v>
      </c>
      <c r="E69" t="str">
        <f t="shared" si="12"/>
        <v>Tanzania</v>
      </c>
      <c r="F69">
        <f>'Work Summary Form'!A78</f>
        <v>68</v>
      </c>
      <c r="G69" t="str">
        <f>'Work Summary Form'!B77</f>
        <v>Other</v>
      </c>
      <c r="H69" t="str">
        <f>'Work Summary Form'!C77</f>
        <v>Humidifier</v>
      </c>
      <c r="I69">
        <f>'Work Summary Form'!D77</f>
        <v>0</v>
      </c>
      <c r="J69" t="str">
        <f>'Work Summary Form'!E77</f>
        <v>N/A</v>
      </c>
      <c r="K69">
        <f>'Work Summary Form'!F77</f>
        <v>0</v>
      </c>
      <c r="L69">
        <f>'Work Summary Form'!G77</f>
        <v>0</v>
      </c>
      <c r="M69">
        <f>'Work Summary Form'!H77</f>
        <v>0</v>
      </c>
      <c r="N69">
        <f>'Work Summary Form'!I77</f>
        <v>1</v>
      </c>
      <c r="O69">
        <f>'Work Summary Form'!J77</f>
        <v>0</v>
      </c>
      <c r="P69">
        <f>'Work Summary Form'!K77</f>
        <v>0</v>
      </c>
      <c r="Q69">
        <f>'Work Summary Form'!L77</f>
        <v>0</v>
      </c>
      <c r="R69" t="str">
        <f>'Work Summary Form'!M77</f>
        <v>Filled leaks with silicon and reassembled parts.</v>
      </c>
      <c r="S69">
        <f>'Work Summary Form'!N77</f>
        <v>1</v>
      </c>
      <c r="T69">
        <f>'Work Summary Form'!O77</f>
        <v>0</v>
      </c>
    </row>
    <row r="70" spans="1:20" x14ac:dyDescent="0.2">
      <c r="A70" t="str">
        <f t="shared" si="13"/>
        <v>KCMC Moshi14. July 201569</v>
      </c>
      <c r="B70" t="str">
        <f t="shared" si="9"/>
        <v>KCMC Moshi</v>
      </c>
      <c r="C70" s="1" t="str">
        <f t="shared" si="10"/>
        <v>14. July 2015</v>
      </c>
      <c r="D70" t="str">
        <f t="shared" si="11"/>
        <v>Amy Xiong, Lauren Barnes, Morten Lindhardt Madsen</v>
      </c>
      <c r="E70" t="str">
        <f t="shared" si="12"/>
        <v>Tanzania</v>
      </c>
      <c r="F70">
        <f>'Work Summary Form'!A79</f>
        <v>69</v>
      </c>
      <c r="G70" t="str">
        <f>'Work Summary Form'!B78</f>
        <v>Other</v>
      </c>
      <c r="H70" t="str">
        <f>'Work Summary Form'!C78</f>
        <v>Humidifier</v>
      </c>
      <c r="I70">
        <f>'Work Summary Form'!D78</f>
        <v>0</v>
      </c>
      <c r="J70" t="str">
        <f>'Work Summary Form'!E78</f>
        <v>N/A</v>
      </c>
      <c r="K70">
        <f>'Work Summary Form'!F78</f>
        <v>0</v>
      </c>
      <c r="L70">
        <f>'Work Summary Form'!G78</f>
        <v>0</v>
      </c>
      <c r="M70">
        <f>'Work Summary Form'!H78</f>
        <v>0</v>
      </c>
      <c r="N70">
        <f>'Work Summary Form'!I78</f>
        <v>1</v>
      </c>
      <c r="O70">
        <f>'Work Summary Form'!J78</f>
        <v>0</v>
      </c>
      <c r="P70">
        <f>'Work Summary Form'!K78</f>
        <v>0</v>
      </c>
      <c r="Q70">
        <f>'Work Summary Form'!L78</f>
        <v>0</v>
      </c>
      <c r="R70" t="str">
        <f>'Work Summary Form'!M78</f>
        <v>Filled leaks with silicon and reassembled parts.</v>
      </c>
      <c r="S70">
        <f>'Work Summary Form'!N78</f>
        <v>1</v>
      </c>
      <c r="T70">
        <f>'Work Summary Form'!O78</f>
        <v>0</v>
      </c>
    </row>
    <row r="71" spans="1:20" x14ac:dyDescent="0.2">
      <c r="A71" t="str">
        <f t="shared" si="13"/>
        <v>KCMC Moshi14. July 201570</v>
      </c>
      <c r="B71" t="str">
        <f t="shared" si="9"/>
        <v>KCMC Moshi</v>
      </c>
      <c r="C71" s="1" t="str">
        <f t="shared" si="10"/>
        <v>14. July 2015</v>
      </c>
      <c r="D71" t="str">
        <f t="shared" si="11"/>
        <v>Amy Xiong, Lauren Barnes, Morten Lindhardt Madsen</v>
      </c>
      <c r="E71" t="str">
        <f t="shared" si="12"/>
        <v>Tanzania</v>
      </c>
      <c r="F71">
        <f>'Work Summary Form'!A80</f>
        <v>70</v>
      </c>
      <c r="G71" t="str">
        <f>'Work Summary Form'!B79</f>
        <v>Other</v>
      </c>
      <c r="H71" t="str">
        <f>'Work Summary Form'!C79</f>
        <v>Humidifier</v>
      </c>
      <c r="I71">
        <f>'Work Summary Form'!D79</f>
        <v>0</v>
      </c>
      <c r="J71" t="str">
        <f>'Work Summary Form'!E79</f>
        <v>N/A</v>
      </c>
      <c r="K71">
        <f>'Work Summary Form'!F79</f>
        <v>0</v>
      </c>
      <c r="L71">
        <f>'Work Summary Form'!G79</f>
        <v>0</v>
      </c>
      <c r="M71">
        <f>'Work Summary Form'!H79</f>
        <v>0</v>
      </c>
      <c r="N71">
        <f>'Work Summary Form'!I79</f>
        <v>1</v>
      </c>
      <c r="O71">
        <f>'Work Summary Form'!J79</f>
        <v>0</v>
      </c>
      <c r="P71">
        <f>'Work Summary Form'!K79</f>
        <v>0</v>
      </c>
      <c r="Q71">
        <f>'Work Summary Form'!L79</f>
        <v>0</v>
      </c>
      <c r="R71" t="str">
        <f>'Work Summary Form'!M79</f>
        <v>Filled leaks with silicon and reassembled parts.</v>
      </c>
      <c r="S71">
        <f>'Work Summary Form'!N79</f>
        <v>1</v>
      </c>
      <c r="T71">
        <f>'Work Summary Form'!O79</f>
        <v>0</v>
      </c>
    </row>
    <row r="72" spans="1:20" x14ac:dyDescent="0.2">
      <c r="A72" t="str">
        <f t="shared" si="13"/>
        <v>KCMC Moshi14. July 201571</v>
      </c>
      <c r="B72" t="str">
        <f t="shared" si="9"/>
        <v>KCMC Moshi</v>
      </c>
      <c r="C72" s="1" t="str">
        <f t="shared" si="10"/>
        <v>14. July 2015</v>
      </c>
      <c r="D72" t="str">
        <f t="shared" si="11"/>
        <v>Amy Xiong, Lauren Barnes, Morten Lindhardt Madsen</v>
      </c>
      <c r="E72" t="str">
        <f t="shared" si="12"/>
        <v>Tanzania</v>
      </c>
      <c r="F72">
        <f>'Work Summary Form'!A81</f>
        <v>71</v>
      </c>
      <c r="G72" t="str">
        <f>'Work Summary Form'!B80</f>
        <v>Defibrillator (automatic and manual)</v>
      </c>
      <c r="H72" t="e">
        <f>'Work Summary Form'!#REF!</f>
        <v>#REF!</v>
      </c>
      <c r="I72" t="e">
        <f>'Work Summary Form'!#REF!</f>
        <v>#REF!</v>
      </c>
      <c r="J72" t="e">
        <f>'Work Summary Form'!#REF!</f>
        <v>#REF!</v>
      </c>
      <c r="K72">
        <f>'Work Summary Form'!F80</f>
        <v>0</v>
      </c>
      <c r="L72">
        <f>'Work Summary Form'!G80</f>
        <v>0</v>
      </c>
      <c r="M72">
        <f>'Work Summary Form'!H80</f>
        <v>0</v>
      </c>
      <c r="N72">
        <f>'Work Summary Form'!I80</f>
        <v>0</v>
      </c>
      <c r="O72">
        <f>'Work Summary Form'!J80</f>
        <v>1</v>
      </c>
      <c r="P72">
        <f>'Work Summary Form'!K80</f>
        <v>0</v>
      </c>
      <c r="Q72">
        <f>'Work Summary Form'!L80</f>
        <v>0</v>
      </c>
      <c r="R72" t="str">
        <f>'Work Summary Form'!M80</f>
        <v>New power cord</v>
      </c>
      <c r="S72">
        <f>'Work Summary Form'!N80</f>
        <v>1</v>
      </c>
      <c r="T72">
        <f>'Work Summary Form'!O80</f>
        <v>0</v>
      </c>
    </row>
    <row r="73" spans="1:20" x14ac:dyDescent="0.2">
      <c r="A73" t="str">
        <f t="shared" si="13"/>
        <v>KCMC Moshi14. July 201572</v>
      </c>
      <c r="B73" t="str">
        <f t="shared" si="9"/>
        <v>KCMC Moshi</v>
      </c>
      <c r="C73" s="1" t="str">
        <f t="shared" si="10"/>
        <v>14. July 2015</v>
      </c>
      <c r="D73" t="str">
        <f t="shared" si="11"/>
        <v>Amy Xiong, Lauren Barnes, Morten Lindhardt Madsen</v>
      </c>
      <c r="E73" t="str">
        <f t="shared" si="12"/>
        <v>Tanzania</v>
      </c>
      <c r="F73">
        <f>'Work Summary Form'!A82</f>
        <v>72</v>
      </c>
      <c r="G73" t="str">
        <f>'Work Summary Form'!B81</f>
        <v>Anesthesia Machine</v>
      </c>
      <c r="H73" t="str">
        <f>'Work Summary Form'!C81</f>
        <v>Siemens</v>
      </c>
      <c r="I73" t="str">
        <f>'Work Summary Form'!D81</f>
        <v>Kion 50</v>
      </c>
      <c r="J73">
        <f>'Work Summary Form'!E81</f>
        <v>200</v>
      </c>
      <c r="K73">
        <f>'Work Summary Form'!F81</f>
        <v>1</v>
      </c>
      <c r="L73">
        <f>'Work Summary Form'!G81</f>
        <v>0</v>
      </c>
      <c r="M73">
        <f>'Work Summary Form'!H81</f>
        <v>0</v>
      </c>
      <c r="N73">
        <f>'Work Summary Form'!I81</f>
        <v>0</v>
      </c>
      <c r="O73">
        <f>'Work Summary Form'!J81</f>
        <v>0</v>
      </c>
      <c r="P73">
        <f>'Work Summary Form'!K81</f>
        <v>0</v>
      </c>
      <c r="Q73">
        <f>'Work Summary Form'!L81</f>
        <v>0</v>
      </c>
      <c r="R73" t="str">
        <f>'Work Summary Form'!M81</f>
        <v>Blokage of tubing</v>
      </c>
      <c r="S73">
        <f>'Work Summary Form'!N81</f>
        <v>1</v>
      </c>
      <c r="T73">
        <f>'Work Summary Form'!O81</f>
        <v>0</v>
      </c>
    </row>
    <row r="74" spans="1:20" x14ac:dyDescent="0.2">
      <c r="A74" t="str">
        <f t="shared" si="13"/>
        <v>KCMC Moshi14. July 201573</v>
      </c>
      <c r="B74" t="str">
        <f t="shared" si="9"/>
        <v>KCMC Moshi</v>
      </c>
      <c r="C74" s="1" t="str">
        <f t="shared" si="10"/>
        <v>14. July 2015</v>
      </c>
      <c r="D74" t="str">
        <f t="shared" si="11"/>
        <v>Amy Xiong, Lauren Barnes, Morten Lindhardt Madsen</v>
      </c>
      <c r="E74" t="str">
        <f t="shared" si="12"/>
        <v>Tanzania</v>
      </c>
      <c r="F74">
        <f>'Work Summary Form'!A83</f>
        <v>73</v>
      </c>
      <c r="G74" t="str">
        <f>'Work Summary Form'!B82</f>
        <v>Ventilator</v>
      </c>
      <c r="H74" t="str">
        <f>'Work Summary Form'!C82</f>
        <v>Royal medical</v>
      </c>
      <c r="I74" t="str">
        <f>'Work Summary Form'!D82</f>
        <v>Vent-V</v>
      </c>
      <c r="J74">
        <f>'Work Summary Form'!E82</f>
        <v>4074</v>
      </c>
      <c r="K74">
        <f>'Work Summary Form'!F82</f>
        <v>1</v>
      </c>
      <c r="L74">
        <f>'Work Summary Form'!G82</f>
        <v>0</v>
      </c>
      <c r="M74">
        <f>'Work Summary Form'!H82</f>
        <v>0</v>
      </c>
      <c r="N74">
        <f>'Work Summary Form'!I82</f>
        <v>0</v>
      </c>
      <c r="O74">
        <f>'Work Summary Form'!J82</f>
        <v>0</v>
      </c>
      <c r="P74">
        <f>'Work Summary Form'!K82</f>
        <v>0</v>
      </c>
      <c r="Q74">
        <f>'Work Summary Form'!L82</f>
        <v>0</v>
      </c>
      <c r="R74" t="str">
        <f>'Work Summary Form'!M82</f>
        <v>Tubing rewiring and training of staff</v>
      </c>
      <c r="S74">
        <f>'Work Summary Form'!N82</f>
        <v>1</v>
      </c>
      <c r="T74">
        <f>'Work Summary Form'!O82</f>
        <v>0</v>
      </c>
    </row>
    <row r="75" spans="1:20" x14ac:dyDescent="0.2">
      <c r="A75" t="str">
        <f t="shared" si="13"/>
        <v>KCMC Moshi14. July 201574</v>
      </c>
      <c r="B75" t="str">
        <f t="shared" si="9"/>
        <v>KCMC Moshi</v>
      </c>
      <c r="C75" s="1" t="str">
        <f t="shared" si="10"/>
        <v>14. July 2015</v>
      </c>
      <c r="D75" t="str">
        <f t="shared" si="11"/>
        <v>Amy Xiong, Lauren Barnes, Morten Lindhardt Madsen</v>
      </c>
      <c r="E75" t="str">
        <f t="shared" si="12"/>
        <v>Tanzania</v>
      </c>
      <c r="F75">
        <f>'Work Summary Form'!A84</f>
        <v>74</v>
      </c>
      <c r="G75" t="str">
        <f>'Work Summary Form'!B83</f>
        <v>Ventilator</v>
      </c>
      <c r="H75" t="str">
        <f>'Work Summary Form'!C83</f>
        <v>Royal medical</v>
      </c>
      <c r="I75" t="str">
        <f>'Work Summary Form'!D83</f>
        <v>Vent-V</v>
      </c>
      <c r="J75">
        <f>'Work Summary Form'!E83</f>
        <v>4079</v>
      </c>
      <c r="K75">
        <f>'Work Summary Form'!F83</f>
        <v>1</v>
      </c>
      <c r="L75">
        <f>'Work Summary Form'!G83</f>
        <v>0</v>
      </c>
      <c r="M75">
        <f>'Work Summary Form'!H83</f>
        <v>0</v>
      </c>
      <c r="N75">
        <f>'Work Summary Form'!I83</f>
        <v>0</v>
      </c>
      <c r="O75">
        <f>'Work Summary Form'!J83</f>
        <v>0</v>
      </c>
      <c r="P75">
        <f>'Work Summary Form'!K83</f>
        <v>0</v>
      </c>
      <c r="Q75">
        <f>'Work Summary Form'!L83</f>
        <v>0</v>
      </c>
      <c r="R75" t="str">
        <f>'Work Summary Form'!M83</f>
        <v>Tubing rewiring and training of staff</v>
      </c>
      <c r="S75">
        <f>'Work Summary Form'!N83</f>
        <v>0</v>
      </c>
      <c r="T75">
        <f>'Work Summary Form'!O83</f>
        <v>1</v>
      </c>
    </row>
    <row r="76" spans="1:20" x14ac:dyDescent="0.2">
      <c r="A76" t="str">
        <f t="shared" si="13"/>
        <v>KCMC Moshi14. July 201575</v>
      </c>
      <c r="B76" t="str">
        <f t="shared" si="9"/>
        <v>KCMC Moshi</v>
      </c>
      <c r="C76" s="1" t="str">
        <f t="shared" si="10"/>
        <v>14. July 2015</v>
      </c>
      <c r="D76" t="str">
        <f t="shared" si="11"/>
        <v>Amy Xiong, Lauren Barnes, Morten Lindhardt Madsen</v>
      </c>
      <c r="E76" t="str">
        <f t="shared" si="12"/>
        <v>Tanzania</v>
      </c>
      <c r="F76">
        <f>'Work Summary Form'!A85</f>
        <v>75</v>
      </c>
      <c r="G76" t="str">
        <f>'Work Summary Form'!B84</f>
        <v>Vacuum Extractor (for delivery)</v>
      </c>
      <c r="H76" t="str">
        <f>'Work Summary Form'!C84</f>
        <v>Drager</v>
      </c>
      <c r="I76" t="str">
        <f>'Work Summary Form'!D84</f>
        <v>Evac40</v>
      </c>
      <c r="J76" t="str">
        <f>'Work Summary Form'!E84</f>
        <v>170032181-073061</v>
      </c>
      <c r="K76">
        <f>'Work Summary Form'!F84</f>
        <v>0</v>
      </c>
      <c r="L76">
        <f>'Work Summary Form'!G84</f>
        <v>0</v>
      </c>
      <c r="M76">
        <f>'Work Summary Form'!H84</f>
        <v>0</v>
      </c>
      <c r="N76">
        <f>'Work Summary Form'!I84</f>
        <v>0</v>
      </c>
      <c r="O76">
        <f>'Work Summary Form'!J84</f>
        <v>0</v>
      </c>
      <c r="P76">
        <f>'Work Summary Form'!K84</f>
        <v>1</v>
      </c>
      <c r="Q76">
        <f>'Work Summary Form'!L84</f>
        <v>0</v>
      </c>
      <c r="R76" t="str">
        <f>'Work Summary Form'!M84</f>
        <v>Suction pump with user error. The staff did not know that the machine can be turned off using the foot pedal.</v>
      </c>
      <c r="S76">
        <f>'Work Summary Form'!N84</f>
        <v>1</v>
      </c>
      <c r="T76">
        <f>'Work Summary Form'!O84</f>
        <v>0</v>
      </c>
    </row>
    <row r="77" spans="1:20" x14ac:dyDescent="0.2">
      <c r="A77" t="str">
        <f t="shared" si="13"/>
        <v>KCMC Moshi14. July 201576</v>
      </c>
      <c r="B77" t="str">
        <f t="shared" si="9"/>
        <v>KCMC Moshi</v>
      </c>
      <c r="C77" s="1" t="str">
        <f t="shared" si="10"/>
        <v>14. July 2015</v>
      </c>
      <c r="D77" t="str">
        <f t="shared" si="11"/>
        <v>Amy Xiong, Lauren Barnes, Morten Lindhardt Madsen</v>
      </c>
      <c r="E77" t="str">
        <f t="shared" si="12"/>
        <v>Tanzania</v>
      </c>
      <c r="F77">
        <f>'Work Summary Form'!A86</f>
        <v>76</v>
      </c>
      <c r="G77" t="str">
        <f>'Work Summary Form'!B85</f>
        <v>Other</v>
      </c>
      <c r="H77" t="str">
        <f>'Work Summary Form'!C85</f>
        <v>Humidifier</v>
      </c>
      <c r="I77" t="str">
        <f>'Work Summary Form'!D85</f>
        <v>N/A</v>
      </c>
      <c r="J77" t="str">
        <f>'Work Summary Form'!E85</f>
        <v>N/A</v>
      </c>
      <c r="K77">
        <f>'Work Summary Form'!F85</f>
        <v>0</v>
      </c>
      <c r="L77">
        <f>'Work Summary Form'!G85</f>
        <v>0</v>
      </c>
      <c r="M77">
        <f>'Work Summary Form'!H85</f>
        <v>0</v>
      </c>
      <c r="N77">
        <f>'Work Summary Form'!I85</f>
        <v>1</v>
      </c>
      <c r="O77">
        <f>'Work Summary Form'!J85</f>
        <v>0</v>
      </c>
      <c r="P77">
        <f>'Work Summary Form'!K85</f>
        <v>0</v>
      </c>
      <c r="Q77">
        <f>'Work Summary Form'!L85</f>
        <v>0</v>
      </c>
      <c r="R77" t="str">
        <f>'Work Summary Form'!M85</f>
        <v>Leaking. Silicon and new parts</v>
      </c>
      <c r="S77">
        <f>'Work Summary Form'!N85</f>
        <v>1</v>
      </c>
      <c r="T77">
        <f>'Work Summary Form'!O85</f>
        <v>0</v>
      </c>
    </row>
    <row r="78" spans="1:20" x14ac:dyDescent="0.2">
      <c r="A78" t="str">
        <f t="shared" si="13"/>
        <v>KCMC Moshi14. July 201577</v>
      </c>
      <c r="B78" t="str">
        <f t="shared" si="9"/>
        <v>KCMC Moshi</v>
      </c>
      <c r="C78" s="1" t="str">
        <f t="shared" si="10"/>
        <v>14. July 2015</v>
      </c>
      <c r="D78" t="str">
        <f t="shared" si="11"/>
        <v>Amy Xiong, Lauren Barnes, Morten Lindhardt Madsen</v>
      </c>
      <c r="E78" t="str">
        <f t="shared" si="12"/>
        <v>Tanzania</v>
      </c>
      <c r="F78">
        <f>'Work Summary Form'!A87</f>
        <v>77</v>
      </c>
      <c r="G78" t="str">
        <f>'Work Summary Form'!B86</f>
        <v>Other</v>
      </c>
      <c r="H78" t="str">
        <f>'Work Summary Form'!C86</f>
        <v>Humidifier</v>
      </c>
      <c r="I78" t="str">
        <f>'Work Summary Form'!D86</f>
        <v>N/A</v>
      </c>
      <c r="J78" t="str">
        <f>'Work Summary Form'!E86</f>
        <v>N/A</v>
      </c>
      <c r="K78">
        <f>'Work Summary Form'!F86</f>
        <v>0</v>
      </c>
      <c r="L78">
        <f>'Work Summary Form'!G86</f>
        <v>0</v>
      </c>
      <c r="M78">
        <f>'Work Summary Form'!H86</f>
        <v>0</v>
      </c>
      <c r="N78">
        <f>'Work Summary Form'!I86</f>
        <v>1</v>
      </c>
      <c r="O78">
        <f>'Work Summary Form'!J86</f>
        <v>0</v>
      </c>
      <c r="P78">
        <f>'Work Summary Form'!K86</f>
        <v>0</v>
      </c>
      <c r="Q78">
        <f>'Work Summary Form'!L86</f>
        <v>0</v>
      </c>
      <c r="R78" t="str">
        <f>'Work Summary Form'!M86</f>
        <v>Leaking. Silicon and new parts</v>
      </c>
      <c r="S78">
        <f>'Work Summary Form'!N86</f>
        <v>1</v>
      </c>
      <c r="T78">
        <f>'Work Summary Form'!O86</f>
        <v>0</v>
      </c>
    </row>
    <row r="79" spans="1:20" x14ac:dyDescent="0.2">
      <c r="A79" t="str">
        <f t="shared" si="13"/>
        <v>KCMC Moshi14. July 201578</v>
      </c>
      <c r="B79" t="str">
        <f t="shared" si="9"/>
        <v>KCMC Moshi</v>
      </c>
      <c r="C79" s="1" t="str">
        <f t="shared" si="10"/>
        <v>14. July 2015</v>
      </c>
      <c r="D79" t="str">
        <f t="shared" si="11"/>
        <v>Amy Xiong, Lauren Barnes, Morten Lindhardt Madsen</v>
      </c>
      <c r="E79" t="str">
        <f t="shared" si="12"/>
        <v>Tanzania</v>
      </c>
      <c r="F79">
        <f>'Work Summary Form'!A88</f>
        <v>78</v>
      </c>
      <c r="G79" t="str">
        <f>'Work Summary Form'!B87</f>
        <v>Anesthesia Machine</v>
      </c>
      <c r="H79" t="str">
        <f>'Work Summary Form'!C87</f>
        <v>Ohmeda</v>
      </c>
      <c r="I79" t="str">
        <f>'Work Summary Form'!D87</f>
        <v>Modulus II Plus</v>
      </c>
      <c r="J79" t="str">
        <f>'Work Summary Form'!E87</f>
        <v>ABQS01087</v>
      </c>
      <c r="K79">
        <f>'Work Summary Form'!F87</f>
        <v>0</v>
      </c>
      <c r="L79">
        <f>'Work Summary Form'!G87</f>
        <v>0</v>
      </c>
      <c r="M79">
        <f>'Work Summary Form'!H87</f>
        <v>0</v>
      </c>
      <c r="N79">
        <f>'Work Summary Form'!I87</f>
        <v>0</v>
      </c>
      <c r="O79">
        <f>'Work Summary Form'!J87</f>
        <v>1</v>
      </c>
      <c r="P79">
        <f>'Work Summary Form'!K87</f>
        <v>0</v>
      </c>
      <c r="Q79">
        <f>'Work Summary Form'!L87</f>
        <v>0</v>
      </c>
      <c r="R79" t="str">
        <f>'Work Summary Form'!M87</f>
        <v>Replacement of broken component in power supply and Stepdown transformer</v>
      </c>
      <c r="S79">
        <f>'Work Summary Form'!N87</f>
        <v>1</v>
      </c>
      <c r="T79">
        <f>'Work Summary Form'!O87</f>
        <v>0</v>
      </c>
    </row>
    <row r="80" spans="1:20" x14ac:dyDescent="0.2">
      <c r="A80" t="str">
        <f t="shared" si="13"/>
        <v>KCMC Moshi14. July 201579</v>
      </c>
      <c r="B80" t="str">
        <f t="shared" si="9"/>
        <v>KCMC Moshi</v>
      </c>
      <c r="C80" s="1" t="str">
        <f t="shared" si="10"/>
        <v>14. July 2015</v>
      </c>
      <c r="D80" t="str">
        <f t="shared" si="11"/>
        <v>Amy Xiong, Lauren Barnes, Morten Lindhardt Madsen</v>
      </c>
      <c r="E80" t="str">
        <f t="shared" si="12"/>
        <v>Tanzania</v>
      </c>
      <c r="F80">
        <f>'Work Summary Form'!A89</f>
        <v>79</v>
      </c>
      <c r="G80" t="str">
        <f>'Work Summary Form'!B88</f>
        <v>Nebulizer</v>
      </c>
      <c r="H80" t="str">
        <f>'Work Summary Form'!C88</f>
        <v>Fisher and paykel</v>
      </c>
      <c r="I80" t="str">
        <f>'Work Summary Form'!D88</f>
        <v>MR4010</v>
      </c>
      <c r="J80" t="str">
        <f>'Work Summary Form'!E88</f>
        <v>9641jhb13786</v>
      </c>
      <c r="K80">
        <f>'Work Summary Form'!F88</f>
        <v>1</v>
      </c>
      <c r="L80">
        <f>'Work Summary Form'!G88</f>
        <v>0</v>
      </c>
      <c r="M80">
        <f>'Work Summary Form'!H88</f>
        <v>0</v>
      </c>
      <c r="N80">
        <f>'Work Summary Form'!I88</f>
        <v>0</v>
      </c>
      <c r="O80">
        <f>'Work Summary Form'!J88</f>
        <v>0</v>
      </c>
      <c r="P80">
        <f>'Work Summary Form'!K88</f>
        <v>0</v>
      </c>
      <c r="Q80">
        <f>'Work Summary Form'!L88</f>
        <v>0</v>
      </c>
      <c r="R80" t="str">
        <f>'Work Summary Form'!M88</f>
        <v>Tested settings added typing</v>
      </c>
      <c r="S80">
        <f>'Work Summary Form'!N88</f>
        <v>1</v>
      </c>
      <c r="T80">
        <f>'Work Summary Form'!O88</f>
        <v>0</v>
      </c>
    </row>
    <row r="81" spans="1:20" x14ac:dyDescent="0.2">
      <c r="A81" t="str">
        <f t="shared" si="13"/>
        <v>KCMC Moshi14. July 201580</v>
      </c>
      <c r="B81" t="str">
        <f t="shared" si="9"/>
        <v>KCMC Moshi</v>
      </c>
      <c r="C81" s="1" t="str">
        <f t="shared" si="10"/>
        <v>14. July 2015</v>
      </c>
      <c r="D81" t="str">
        <f t="shared" si="11"/>
        <v>Amy Xiong, Lauren Barnes, Morten Lindhardt Madsen</v>
      </c>
      <c r="E81" t="str">
        <f t="shared" si="12"/>
        <v>Tanzania</v>
      </c>
      <c r="F81">
        <f>'Work Summary Form'!A90</f>
        <v>80</v>
      </c>
      <c r="G81" t="str">
        <f>'Work Summary Form'!B89</f>
        <v>Autoclave (lab, surgery, and other)</v>
      </c>
      <c r="H81" t="str">
        <f>'Work Summary Form'!C89</f>
        <v>Melag</v>
      </c>
      <c r="I81" t="str">
        <f>'Work Summary Form'!D89</f>
        <v>Euroclave 23v-s</v>
      </c>
      <c r="J81" t="str">
        <f>'Work Summary Form'!E89</f>
        <v>0523v-s1484</v>
      </c>
      <c r="K81">
        <f>'Work Summary Form'!F89</f>
        <v>1</v>
      </c>
      <c r="L81">
        <f>'Work Summary Form'!G89</f>
        <v>0</v>
      </c>
      <c r="M81">
        <f>'Work Summary Form'!H89</f>
        <v>0</v>
      </c>
      <c r="N81">
        <f>'Work Summary Form'!I89</f>
        <v>0</v>
      </c>
      <c r="O81">
        <f>'Work Summary Form'!J89</f>
        <v>0</v>
      </c>
      <c r="P81">
        <f>'Work Summary Form'!K89</f>
        <v>0</v>
      </c>
      <c r="Q81">
        <f>'Work Summary Form'!L89</f>
        <v>0</v>
      </c>
      <c r="R81" t="str">
        <f>'Work Summary Form'!M89</f>
        <v>Error code for leakage. Leakage not fund</v>
      </c>
      <c r="S81">
        <f>'Work Summary Form'!N89</f>
        <v>0</v>
      </c>
      <c r="T81">
        <f>'Work Summary Form'!O89</f>
        <v>1</v>
      </c>
    </row>
    <row r="82" spans="1:20" x14ac:dyDescent="0.2">
      <c r="A82" t="str">
        <f t="shared" si="13"/>
        <v>KCMC Moshi14. July 201581</v>
      </c>
      <c r="B82" t="str">
        <f t="shared" si="9"/>
        <v>KCMC Moshi</v>
      </c>
      <c r="C82" s="1" t="str">
        <f t="shared" si="10"/>
        <v>14. July 2015</v>
      </c>
      <c r="D82" t="str">
        <f t="shared" si="11"/>
        <v>Amy Xiong, Lauren Barnes, Morten Lindhardt Madsen</v>
      </c>
      <c r="E82" t="str">
        <f t="shared" si="12"/>
        <v>Tanzania</v>
      </c>
      <c r="F82">
        <f>'Work Summary Form'!A91</f>
        <v>81</v>
      </c>
      <c r="G82" t="str">
        <f>'Work Summary Form'!B90</f>
        <v>Blood Pressure Device, Manual (Sphygmomanometer) (Fixed or portable)</v>
      </c>
      <c r="H82" t="str">
        <f>'Work Summary Form'!C80</f>
        <v>Nihon Kohden Coorporation</v>
      </c>
      <c r="I82" t="str">
        <f>'Work Summary Form'!D80</f>
        <v>Cardiolife TEC-710K</v>
      </c>
      <c r="J82">
        <f>'Work Summary Form'!E80</f>
        <v>20416</v>
      </c>
      <c r="K82">
        <f>'Work Summary Form'!F90</f>
        <v>0</v>
      </c>
      <c r="L82">
        <f>'Work Summary Form'!G90</f>
        <v>0</v>
      </c>
      <c r="M82">
        <f>'Work Summary Form'!H90</f>
        <v>0</v>
      </c>
      <c r="N82">
        <f>'Work Summary Form'!I90</f>
        <v>1</v>
      </c>
      <c r="O82">
        <f>'Work Summary Form'!J90</f>
        <v>0</v>
      </c>
      <c r="P82">
        <f>'Work Summary Form'!K90</f>
        <v>0</v>
      </c>
      <c r="Q82">
        <f>'Work Summary Form'!L90</f>
        <v>0</v>
      </c>
      <c r="R82" t="str">
        <f>'Work Summary Form'!M90</f>
        <v>Leakage in the tubing. Replaced.</v>
      </c>
      <c r="S82">
        <f>'Work Summary Form'!N90</f>
        <v>1</v>
      </c>
      <c r="T82">
        <f>'Work Summary Form'!O90</f>
        <v>0</v>
      </c>
    </row>
    <row r="83" spans="1:20" x14ac:dyDescent="0.2">
      <c r="A83" t="str">
        <f t="shared" si="13"/>
        <v>KCMC Moshi14. July 201582</v>
      </c>
      <c r="B83" t="str">
        <f t="shared" si="9"/>
        <v>KCMC Moshi</v>
      </c>
      <c r="C83" s="1" t="str">
        <f t="shared" si="10"/>
        <v>14. July 2015</v>
      </c>
      <c r="D83" t="str">
        <f t="shared" si="11"/>
        <v>Amy Xiong, Lauren Barnes, Morten Lindhardt Madsen</v>
      </c>
      <c r="E83" t="str">
        <f t="shared" si="12"/>
        <v>Tanzania</v>
      </c>
      <c r="F83">
        <f>'Work Summary Form'!A92</f>
        <v>82</v>
      </c>
      <c r="G83" t="e">
        <f>'Work Summary Form'!#REF!</f>
        <v>#REF!</v>
      </c>
      <c r="H83" t="e">
        <f>'Work Summary Form'!#REF!</f>
        <v>#REF!</v>
      </c>
      <c r="I83" t="e">
        <f>'Work Summary Form'!#REF!</f>
        <v>#REF!</v>
      </c>
      <c r="J83" t="e">
        <f>'Work Summary Form'!#REF!</f>
        <v>#REF!</v>
      </c>
      <c r="K83" t="e">
        <f>'Work Summary Form'!#REF!</f>
        <v>#REF!</v>
      </c>
      <c r="L83" t="e">
        <f>'Work Summary Form'!#REF!</f>
        <v>#REF!</v>
      </c>
      <c r="M83" t="e">
        <f>'Work Summary Form'!#REF!</f>
        <v>#REF!</v>
      </c>
      <c r="N83" t="e">
        <f>'Work Summary Form'!#REF!</f>
        <v>#REF!</v>
      </c>
      <c r="O83" t="e">
        <f>'Work Summary Form'!#REF!</f>
        <v>#REF!</v>
      </c>
      <c r="P83" t="e">
        <f>'Work Summary Form'!#REF!</f>
        <v>#REF!</v>
      </c>
      <c r="Q83" t="e">
        <f>'Work Summary Form'!#REF!</f>
        <v>#REF!</v>
      </c>
      <c r="R83" t="e">
        <f>'Work Summary Form'!#REF!</f>
        <v>#REF!</v>
      </c>
      <c r="S83" t="e">
        <f>'Work Summary Form'!#REF!</f>
        <v>#REF!</v>
      </c>
      <c r="T83" t="e">
        <f>'Work Summary Form'!#REF!</f>
        <v>#REF!</v>
      </c>
    </row>
    <row r="84" spans="1:20" x14ac:dyDescent="0.2">
      <c r="A84" t="str">
        <f t="shared" si="13"/>
        <v>KCMC Moshi14. July 201583</v>
      </c>
      <c r="B84" t="str">
        <f t="shared" si="9"/>
        <v>KCMC Moshi</v>
      </c>
      <c r="C84" s="1" t="str">
        <f t="shared" si="10"/>
        <v>14. July 2015</v>
      </c>
      <c r="D84" t="str">
        <f t="shared" si="11"/>
        <v>Amy Xiong, Lauren Barnes, Morten Lindhardt Madsen</v>
      </c>
      <c r="E84" t="str">
        <f t="shared" si="12"/>
        <v>Tanzania</v>
      </c>
      <c r="F84">
        <f>'Work Summary Form'!A93</f>
        <v>83</v>
      </c>
      <c r="G84" t="e">
        <f>'Work Summary Form'!#REF!</f>
        <v>#REF!</v>
      </c>
      <c r="H84" t="e">
        <f>'Work Summary Form'!#REF!</f>
        <v>#REF!</v>
      </c>
      <c r="I84" t="e">
        <f>'Work Summary Form'!#REF!</f>
        <v>#REF!</v>
      </c>
      <c r="J84" t="e">
        <f>'Work Summary Form'!#REF!</f>
        <v>#REF!</v>
      </c>
      <c r="K84" t="e">
        <f>'Work Summary Form'!#REF!</f>
        <v>#REF!</v>
      </c>
      <c r="L84" t="e">
        <f>'Work Summary Form'!#REF!</f>
        <v>#REF!</v>
      </c>
      <c r="M84" t="e">
        <f>'Work Summary Form'!#REF!</f>
        <v>#REF!</v>
      </c>
      <c r="N84" t="e">
        <f>'Work Summary Form'!#REF!</f>
        <v>#REF!</v>
      </c>
      <c r="O84" t="e">
        <f>'Work Summary Form'!#REF!</f>
        <v>#REF!</v>
      </c>
      <c r="P84" t="e">
        <f>'Work Summary Form'!#REF!</f>
        <v>#REF!</v>
      </c>
      <c r="Q84" t="e">
        <f>'Work Summary Form'!#REF!</f>
        <v>#REF!</v>
      </c>
      <c r="R84" t="e">
        <f>'Work Summary Form'!#REF!</f>
        <v>#REF!</v>
      </c>
      <c r="S84" t="e">
        <f>'Work Summary Form'!#REF!</f>
        <v>#REF!</v>
      </c>
      <c r="T84" t="e">
        <f>'Work Summary Form'!#REF!</f>
        <v>#REF!</v>
      </c>
    </row>
    <row r="85" spans="1:20" x14ac:dyDescent="0.2">
      <c r="A85" t="str">
        <f t="shared" si="13"/>
        <v>KCMC Moshi14. July 201584</v>
      </c>
      <c r="B85" t="str">
        <f t="shared" si="9"/>
        <v>KCMC Moshi</v>
      </c>
      <c r="C85" s="1" t="str">
        <f t="shared" si="10"/>
        <v>14. July 2015</v>
      </c>
      <c r="D85" t="str">
        <f t="shared" si="11"/>
        <v>Amy Xiong, Lauren Barnes, Morten Lindhardt Madsen</v>
      </c>
      <c r="E85" t="str">
        <f t="shared" si="12"/>
        <v>Tanzania</v>
      </c>
      <c r="F85">
        <f>'Work Summary Form'!A94</f>
        <v>84</v>
      </c>
      <c r="G85" t="str">
        <f>'Work Summary Form'!B91</f>
        <v>Other</v>
      </c>
      <c r="H85" t="str">
        <f>'Work Summary Form'!C91</f>
        <v>Vaporizer by General Anaesthetic Services</v>
      </c>
      <c r="I85" t="str">
        <f>'Work Summary Form'!E91</f>
        <v>00 6609</v>
      </c>
      <c r="J85" t="e">
        <f>'Work Summary Form'!#REF!</f>
        <v>#REF!</v>
      </c>
      <c r="K85">
        <f>'Work Summary Form'!F91</f>
        <v>0</v>
      </c>
      <c r="L85">
        <f>'Work Summary Form'!G91</f>
        <v>0</v>
      </c>
      <c r="M85">
        <f>'Work Summary Form'!H91</f>
        <v>0</v>
      </c>
      <c r="N85">
        <f>'Work Summary Form'!I91</f>
        <v>1</v>
      </c>
      <c r="O85">
        <f>'Work Summary Form'!J91</f>
        <v>0</v>
      </c>
      <c r="P85">
        <f>'Work Summary Form'!K91</f>
        <v>0</v>
      </c>
      <c r="Q85">
        <f>'Work Summary Form'!L91</f>
        <v>0</v>
      </c>
      <c r="R85" t="str">
        <f>'Work Summary Form'!M91</f>
        <v>Used ethanol and oil to loosen dial. Took apart and cleaned. Risked lives by puposely exposing ourselves to halothane.</v>
      </c>
      <c r="S85">
        <f>'Work Summary Form'!N91</f>
        <v>1</v>
      </c>
      <c r="T85">
        <f>'Work Summary Form'!O91</f>
        <v>0</v>
      </c>
    </row>
    <row r="86" spans="1:20" x14ac:dyDescent="0.2">
      <c r="A86" t="str">
        <f t="shared" si="13"/>
        <v>KCMC Moshi14. July 201585</v>
      </c>
      <c r="B86" t="str">
        <f t="shared" si="9"/>
        <v>KCMC Moshi</v>
      </c>
      <c r="C86" s="1" t="str">
        <f t="shared" si="10"/>
        <v>14. July 2015</v>
      </c>
      <c r="D86" t="str">
        <f t="shared" si="11"/>
        <v>Amy Xiong, Lauren Barnes, Morten Lindhardt Madsen</v>
      </c>
      <c r="E86" t="str">
        <f t="shared" si="12"/>
        <v>Tanzania</v>
      </c>
      <c r="F86">
        <f>'Work Summary Form'!A95</f>
        <v>85</v>
      </c>
      <c r="G86" t="str">
        <f>'Work Summary Form'!B92</f>
        <v>Other</v>
      </c>
      <c r="H86" t="str">
        <f>'Work Summary Form'!C92</f>
        <v>Vaporizer by Cyprane Keighley</v>
      </c>
      <c r="I86" t="str">
        <f>'Work Summary Form'!D92</f>
        <v>FLUOTEC3</v>
      </c>
      <c r="J86">
        <f>'Work Summary Form'!E92</f>
        <v>389689</v>
      </c>
      <c r="K86">
        <f>'Work Summary Form'!F92</f>
        <v>0</v>
      </c>
      <c r="L86">
        <f>'Work Summary Form'!G92</f>
        <v>0</v>
      </c>
      <c r="M86">
        <f>'Work Summary Form'!H92</f>
        <v>0</v>
      </c>
      <c r="N86">
        <f>'Work Summary Form'!I92</f>
        <v>1</v>
      </c>
      <c r="O86">
        <f>'Work Summary Form'!J92</f>
        <v>0</v>
      </c>
      <c r="P86">
        <f>'Work Summary Form'!K92</f>
        <v>0</v>
      </c>
      <c r="Q86">
        <f>'Work Summary Form'!L92</f>
        <v>0</v>
      </c>
      <c r="R86" t="str">
        <f>'Work Summary Form'!M92</f>
        <v>Used ethanol and oil to loosen dial. Took apart and cleaned. Risked lives by puposely exposing ourselves to halothane.</v>
      </c>
      <c r="S86">
        <f>'Work Summary Form'!N92</f>
        <v>1</v>
      </c>
      <c r="T86">
        <f>'Work Summary Form'!O92</f>
        <v>0</v>
      </c>
    </row>
    <row r="87" spans="1:20" x14ac:dyDescent="0.2">
      <c r="A87" t="str">
        <f t="shared" si="13"/>
        <v>KCMC Moshi14. July 201586</v>
      </c>
      <c r="B87" t="str">
        <f t="shared" si="9"/>
        <v>KCMC Moshi</v>
      </c>
      <c r="C87" s="1" t="str">
        <f t="shared" si="10"/>
        <v>14. July 2015</v>
      </c>
      <c r="D87" t="str">
        <f t="shared" si="11"/>
        <v>Amy Xiong, Lauren Barnes, Morten Lindhardt Madsen</v>
      </c>
      <c r="E87" t="str">
        <f t="shared" si="12"/>
        <v>Tanzania</v>
      </c>
      <c r="F87">
        <f>'Work Summary Form'!A96</f>
        <v>86</v>
      </c>
      <c r="G87" t="str">
        <f>'Work Summary Form'!B93</f>
        <v>Other</v>
      </c>
      <c r="H87" t="str">
        <f>'Work Summary Form'!C93</f>
        <v>Voltage Regulator by AVR</v>
      </c>
      <c r="I87" t="str">
        <f>'Work Summary Form'!D93</f>
        <v>AS-500-23E</v>
      </c>
      <c r="J87">
        <f>'Work Summary Form'!E93</f>
        <v>13</v>
      </c>
      <c r="K87">
        <f>'Work Summary Form'!F93</f>
        <v>0</v>
      </c>
      <c r="L87">
        <f>'Work Summary Form'!G93</f>
        <v>0</v>
      </c>
      <c r="M87">
        <f>'Work Summary Form'!H93</f>
        <v>0</v>
      </c>
      <c r="N87">
        <f>'Work Summary Form'!I93</f>
        <v>0</v>
      </c>
      <c r="O87">
        <f>'Work Summary Form'!J93</f>
        <v>1</v>
      </c>
      <c r="P87">
        <f>'Work Summary Form'!K93</f>
        <v>0</v>
      </c>
      <c r="Q87">
        <f>'Work Summary Form'!L93</f>
        <v>0</v>
      </c>
      <c r="R87" t="str">
        <f>'Work Summary Form'!M93</f>
        <v>Changed power cord.</v>
      </c>
      <c r="S87">
        <f>'Work Summary Form'!N93</f>
        <v>1</v>
      </c>
      <c r="T87">
        <f>'Work Summary Form'!O93</f>
        <v>0</v>
      </c>
    </row>
    <row r="88" spans="1:20" x14ac:dyDescent="0.2">
      <c r="A88" t="str">
        <f t="shared" si="13"/>
        <v>KCMC Moshi14. July 201587</v>
      </c>
      <c r="B88" t="str">
        <f t="shared" si="9"/>
        <v>KCMC Moshi</v>
      </c>
      <c r="C88" s="1" t="str">
        <f t="shared" si="10"/>
        <v>14. July 2015</v>
      </c>
      <c r="D88" t="str">
        <f t="shared" si="11"/>
        <v>Amy Xiong, Lauren Barnes, Morten Lindhardt Madsen</v>
      </c>
      <c r="E88" t="str">
        <f t="shared" si="12"/>
        <v>Tanzania</v>
      </c>
      <c r="F88">
        <f>'Work Summary Form'!A97</f>
        <v>87</v>
      </c>
      <c r="G88">
        <f>'Work Summary Form'!B94</f>
        <v>0</v>
      </c>
      <c r="H88">
        <f>'Work Summary Form'!C94</f>
        <v>0</v>
      </c>
      <c r="I88">
        <f>'Work Summary Form'!D94</f>
        <v>0</v>
      </c>
      <c r="J88">
        <f>'Work Summary Form'!E94</f>
        <v>0</v>
      </c>
      <c r="K88">
        <f>'Work Summary Form'!F94</f>
        <v>0</v>
      </c>
      <c r="L88">
        <f>'Work Summary Form'!G94</f>
        <v>0</v>
      </c>
      <c r="M88">
        <f>'Work Summary Form'!H94</f>
        <v>0</v>
      </c>
      <c r="N88">
        <f>'Work Summary Form'!I94</f>
        <v>0</v>
      </c>
      <c r="O88">
        <f>'Work Summary Form'!J94</f>
        <v>0</v>
      </c>
      <c r="P88">
        <f>'Work Summary Form'!K94</f>
        <v>0</v>
      </c>
      <c r="Q88">
        <f>'Work Summary Form'!L94</f>
        <v>0</v>
      </c>
      <c r="R88">
        <f>'Work Summary Form'!M94</f>
        <v>0</v>
      </c>
      <c r="S88">
        <f>'Work Summary Form'!N94</f>
        <v>0</v>
      </c>
      <c r="T88">
        <f>'Work Summary Form'!O94</f>
        <v>0</v>
      </c>
    </row>
    <row r="89" spans="1:20" x14ac:dyDescent="0.2">
      <c r="A89" t="str">
        <f t="shared" si="13"/>
        <v>KCMC Moshi14. July 201588</v>
      </c>
      <c r="B89" t="str">
        <f t="shared" si="9"/>
        <v>KCMC Moshi</v>
      </c>
      <c r="C89" s="1" t="str">
        <f t="shared" si="10"/>
        <v>14. July 2015</v>
      </c>
      <c r="D89" t="str">
        <f t="shared" si="11"/>
        <v>Amy Xiong, Lauren Barnes, Morten Lindhardt Madsen</v>
      </c>
      <c r="E89" t="str">
        <f t="shared" si="12"/>
        <v>Tanzania</v>
      </c>
      <c r="F89">
        <f>'Work Summary Form'!A98</f>
        <v>88</v>
      </c>
      <c r="G89">
        <f>'Work Summary Form'!B95</f>
        <v>0</v>
      </c>
      <c r="H89">
        <f>'Work Summary Form'!C95</f>
        <v>0</v>
      </c>
      <c r="I89">
        <f>'Work Summary Form'!D95</f>
        <v>0</v>
      </c>
      <c r="J89">
        <f>'Work Summary Form'!E95</f>
        <v>0</v>
      </c>
      <c r="K89">
        <f>'Work Summary Form'!F95</f>
        <v>0</v>
      </c>
      <c r="L89">
        <f>'Work Summary Form'!G95</f>
        <v>0</v>
      </c>
      <c r="M89">
        <f>'Work Summary Form'!H95</f>
        <v>0</v>
      </c>
      <c r="N89">
        <f>'Work Summary Form'!I95</f>
        <v>0</v>
      </c>
      <c r="O89">
        <f>'Work Summary Form'!J95</f>
        <v>0</v>
      </c>
      <c r="P89">
        <f>'Work Summary Form'!K95</f>
        <v>0</v>
      </c>
      <c r="Q89">
        <f>'Work Summary Form'!L95</f>
        <v>0</v>
      </c>
      <c r="R89">
        <f>'Work Summary Form'!M95</f>
        <v>0</v>
      </c>
      <c r="S89">
        <f>'Work Summary Form'!N95</f>
        <v>0</v>
      </c>
      <c r="T89">
        <f>'Work Summary Form'!O95</f>
        <v>0</v>
      </c>
    </row>
    <row r="90" spans="1:20" x14ac:dyDescent="0.2">
      <c r="A90" t="str">
        <f t="shared" si="13"/>
        <v>KCMC Moshi14. July 201589</v>
      </c>
      <c r="B90" t="str">
        <f t="shared" si="9"/>
        <v>KCMC Moshi</v>
      </c>
      <c r="C90" s="1" t="str">
        <f t="shared" si="10"/>
        <v>14. July 2015</v>
      </c>
      <c r="D90" t="str">
        <f t="shared" si="11"/>
        <v>Amy Xiong, Lauren Barnes, Morten Lindhardt Madsen</v>
      </c>
      <c r="E90" t="str">
        <f t="shared" si="12"/>
        <v>Tanzania</v>
      </c>
      <c r="F90">
        <f>'Work Summary Form'!A99</f>
        <v>89</v>
      </c>
      <c r="G90">
        <f>'Work Summary Form'!B96</f>
        <v>0</v>
      </c>
      <c r="H90">
        <f>'Work Summary Form'!C96</f>
        <v>0</v>
      </c>
      <c r="I90">
        <f>'Work Summary Form'!D96</f>
        <v>0</v>
      </c>
      <c r="J90">
        <f>'Work Summary Form'!E96</f>
        <v>0</v>
      </c>
      <c r="K90">
        <f>'Work Summary Form'!F96</f>
        <v>0</v>
      </c>
      <c r="L90">
        <f>'Work Summary Form'!G96</f>
        <v>0</v>
      </c>
      <c r="M90">
        <f>'Work Summary Form'!H96</f>
        <v>0</v>
      </c>
      <c r="N90">
        <f>'Work Summary Form'!I96</f>
        <v>0</v>
      </c>
      <c r="O90">
        <f>'Work Summary Form'!J96</f>
        <v>0</v>
      </c>
      <c r="P90">
        <f>'Work Summary Form'!K96</f>
        <v>0</v>
      </c>
      <c r="Q90">
        <f>'Work Summary Form'!L96</f>
        <v>0</v>
      </c>
      <c r="R90">
        <f>'Work Summary Form'!M96</f>
        <v>0</v>
      </c>
      <c r="S90">
        <f>'Work Summary Form'!N96</f>
        <v>0</v>
      </c>
      <c r="T90">
        <f>'Work Summary Form'!O96</f>
        <v>0</v>
      </c>
    </row>
    <row r="91" spans="1:20" x14ac:dyDescent="0.2">
      <c r="A91" t="str">
        <f t="shared" si="13"/>
        <v>KCMC Moshi14. July 201590</v>
      </c>
      <c r="B91" t="str">
        <f t="shared" si="9"/>
        <v>KCMC Moshi</v>
      </c>
      <c r="C91" s="1" t="str">
        <f t="shared" si="10"/>
        <v>14. July 2015</v>
      </c>
      <c r="D91" t="str">
        <f t="shared" si="11"/>
        <v>Amy Xiong, Lauren Barnes, Morten Lindhardt Madsen</v>
      </c>
      <c r="E91" t="str">
        <f t="shared" si="12"/>
        <v>Tanzania</v>
      </c>
      <c r="F91">
        <f>'Work Summary Form'!A100</f>
        <v>90</v>
      </c>
      <c r="G91">
        <f>'Work Summary Form'!B97</f>
        <v>0</v>
      </c>
      <c r="H91">
        <f>'Work Summary Form'!C97</f>
        <v>0</v>
      </c>
      <c r="I91">
        <f>'Work Summary Form'!D97</f>
        <v>0</v>
      </c>
      <c r="J91">
        <f>'Work Summary Form'!E97</f>
        <v>0</v>
      </c>
      <c r="K91">
        <f>'Work Summary Form'!F97</f>
        <v>0</v>
      </c>
      <c r="L91">
        <f>'Work Summary Form'!G97</f>
        <v>0</v>
      </c>
      <c r="M91">
        <f>'Work Summary Form'!H97</f>
        <v>0</v>
      </c>
      <c r="N91">
        <f>'Work Summary Form'!I97</f>
        <v>0</v>
      </c>
      <c r="O91">
        <f>'Work Summary Form'!J97</f>
        <v>0</v>
      </c>
      <c r="P91">
        <f>'Work Summary Form'!K97</f>
        <v>0</v>
      </c>
      <c r="Q91">
        <f>'Work Summary Form'!L97</f>
        <v>0</v>
      </c>
      <c r="R91">
        <f>'Work Summary Form'!M97</f>
        <v>0</v>
      </c>
      <c r="S91">
        <f>'Work Summary Form'!N97</f>
        <v>0</v>
      </c>
      <c r="T91">
        <f>'Work Summary Form'!O97</f>
        <v>0</v>
      </c>
    </row>
    <row r="92" spans="1:20" x14ac:dyDescent="0.2">
      <c r="A92" t="str">
        <f t="shared" si="13"/>
        <v>KCMC Moshi14. July 201591</v>
      </c>
      <c r="B92" t="str">
        <f t="shared" si="9"/>
        <v>KCMC Moshi</v>
      </c>
      <c r="C92" s="1" t="str">
        <f t="shared" si="10"/>
        <v>14. July 2015</v>
      </c>
      <c r="D92" t="str">
        <f t="shared" si="11"/>
        <v>Amy Xiong, Lauren Barnes, Morten Lindhardt Madsen</v>
      </c>
      <c r="E92" t="str">
        <f t="shared" si="12"/>
        <v>Tanzania</v>
      </c>
      <c r="F92">
        <f>'Work Summary Form'!A101</f>
        <v>91</v>
      </c>
      <c r="G92">
        <f>'Work Summary Form'!B98</f>
        <v>0</v>
      </c>
      <c r="H92">
        <f>'Work Summary Form'!C98</f>
        <v>0</v>
      </c>
      <c r="I92">
        <f>'Work Summary Form'!D98</f>
        <v>0</v>
      </c>
      <c r="J92">
        <f>'Work Summary Form'!E98</f>
        <v>0</v>
      </c>
      <c r="K92">
        <f>'Work Summary Form'!F98</f>
        <v>0</v>
      </c>
      <c r="L92">
        <f>'Work Summary Form'!G98</f>
        <v>0</v>
      </c>
      <c r="M92">
        <f>'Work Summary Form'!H98</f>
        <v>0</v>
      </c>
      <c r="N92">
        <f>'Work Summary Form'!I98</f>
        <v>0</v>
      </c>
      <c r="O92">
        <f>'Work Summary Form'!J98</f>
        <v>0</v>
      </c>
      <c r="P92">
        <f>'Work Summary Form'!K98</f>
        <v>0</v>
      </c>
      <c r="Q92">
        <f>'Work Summary Form'!L98</f>
        <v>0</v>
      </c>
      <c r="R92">
        <f>'Work Summary Form'!M98</f>
        <v>0</v>
      </c>
      <c r="S92">
        <f>'Work Summary Form'!N98</f>
        <v>0</v>
      </c>
      <c r="T92">
        <f>'Work Summary Form'!O98</f>
        <v>0</v>
      </c>
    </row>
    <row r="93" spans="1:20" x14ac:dyDescent="0.2">
      <c r="A93" t="str">
        <f t="shared" si="13"/>
        <v>KCMC Moshi14. July 201592</v>
      </c>
      <c r="B93" t="str">
        <f t="shared" si="9"/>
        <v>KCMC Moshi</v>
      </c>
      <c r="C93" s="1" t="str">
        <f t="shared" si="10"/>
        <v>14. July 2015</v>
      </c>
      <c r="D93" t="str">
        <f t="shared" si="11"/>
        <v>Amy Xiong, Lauren Barnes, Morten Lindhardt Madsen</v>
      </c>
      <c r="E93" t="str">
        <f t="shared" si="12"/>
        <v>Tanzania</v>
      </c>
      <c r="F93">
        <f>'Work Summary Form'!A102</f>
        <v>92</v>
      </c>
      <c r="G93">
        <f>'Work Summary Form'!B99</f>
        <v>0</v>
      </c>
      <c r="H93">
        <f>'Work Summary Form'!C99</f>
        <v>0</v>
      </c>
      <c r="I93">
        <f>'Work Summary Form'!D99</f>
        <v>0</v>
      </c>
      <c r="J93">
        <f>'Work Summary Form'!E99</f>
        <v>0</v>
      </c>
      <c r="K93">
        <f>'Work Summary Form'!F99</f>
        <v>0</v>
      </c>
      <c r="L93">
        <f>'Work Summary Form'!G99</f>
        <v>0</v>
      </c>
      <c r="M93">
        <f>'Work Summary Form'!H99</f>
        <v>0</v>
      </c>
      <c r="N93">
        <f>'Work Summary Form'!I99</f>
        <v>0</v>
      </c>
      <c r="O93">
        <f>'Work Summary Form'!J99</f>
        <v>0</v>
      </c>
      <c r="P93">
        <f>'Work Summary Form'!K99</f>
        <v>0</v>
      </c>
      <c r="Q93">
        <f>'Work Summary Form'!L99</f>
        <v>0</v>
      </c>
      <c r="R93">
        <f>'Work Summary Form'!M99</f>
        <v>0</v>
      </c>
      <c r="S93">
        <f>'Work Summary Form'!N99</f>
        <v>0</v>
      </c>
      <c r="T93">
        <f>'Work Summary Form'!O99</f>
        <v>0</v>
      </c>
    </row>
    <row r="94" spans="1:20" x14ac:dyDescent="0.2">
      <c r="A94" t="str">
        <f t="shared" si="13"/>
        <v>KCMC Moshi14. July 201593</v>
      </c>
      <c r="B94" t="str">
        <f t="shared" si="9"/>
        <v>KCMC Moshi</v>
      </c>
      <c r="C94" s="1" t="str">
        <f t="shared" si="10"/>
        <v>14. July 2015</v>
      </c>
      <c r="D94" t="str">
        <f t="shared" si="11"/>
        <v>Amy Xiong, Lauren Barnes, Morten Lindhardt Madsen</v>
      </c>
      <c r="E94" t="str">
        <f t="shared" si="12"/>
        <v>Tanzania</v>
      </c>
      <c r="F94">
        <f>'Work Summary Form'!A103</f>
        <v>93</v>
      </c>
      <c r="G94">
        <f>'Work Summary Form'!B100</f>
        <v>0</v>
      </c>
      <c r="H94">
        <f>'Work Summary Form'!C100</f>
        <v>0</v>
      </c>
      <c r="I94">
        <f>'Work Summary Form'!D100</f>
        <v>0</v>
      </c>
      <c r="J94">
        <f>'Work Summary Form'!E100</f>
        <v>0</v>
      </c>
      <c r="K94">
        <f>'Work Summary Form'!F100</f>
        <v>0</v>
      </c>
      <c r="L94">
        <f>'Work Summary Form'!G100</f>
        <v>0</v>
      </c>
      <c r="M94">
        <f>'Work Summary Form'!H100</f>
        <v>0</v>
      </c>
      <c r="N94">
        <f>'Work Summary Form'!I100</f>
        <v>0</v>
      </c>
      <c r="O94">
        <f>'Work Summary Form'!J100</f>
        <v>0</v>
      </c>
      <c r="P94">
        <f>'Work Summary Form'!K100</f>
        <v>0</v>
      </c>
      <c r="Q94">
        <f>'Work Summary Form'!L100</f>
        <v>0</v>
      </c>
      <c r="R94">
        <f>'Work Summary Form'!M100</f>
        <v>0</v>
      </c>
      <c r="S94">
        <f>'Work Summary Form'!N100</f>
        <v>0</v>
      </c>
      <c r="T94">
        <f>'Work Summary Form'!O100</f>
        <v>0</v>
      </c>
    </row>
    <row r="95" spans="1:20" x14ac:dyDescent="0.2">
      <c r="A95" t="str">
        <f t="shared" si="13"/>
        <v>KCMC Moshi14. July 201594</v>
      </c>
      <c r="B95" t="str">
        <f t="shared" si="9"/>
        <v>KCMC Moshi</v>
      </c>
      <c r="C95" s="1" t="str">
        <f t="shared" si="10"/>
        <v>14. July 2015</v>
      </c>
      <c r="D95" t="str">
        <f t="shared" si="11"/>
        <v>Amy Xiong, Lauren Barnes, Morten Lindhardt Madsen</v>
      </c>
      <c r="E95" t="str">
        <f t="shared" si="12"/>
        <v>Tanzania</v>
      </c>
      <c r="F95">
        <f>'Work Summary Form'!A104</f>
        <v>94</v>
      </c>
      <c r="G95">
        <f>'Work Summary Form'!B101</f>
        <v>0</v>
      </c>
      <c r="H95">
        <f>'Work Summary Form'!C101</f>
        <v>0</v>
      </c>
      <c r="I95">
        <f>'Work Summary Form'!D101</f>
        <v>0</v>
      </c>
      <c r="J95">
        <f>'Work Summary Form'!E101</f>
        <v>0</v>
      </c>
      <c r="K95">
        <f>'Work Summary Form'!F101</f>
        <v>0</v>
      </c>
      <c r="L95">
        <f>'Work Summary Form'!G101</f>
        <v>0</v>
      </c>
      <c r="M95">
        <f>'Work Summary Form'!H101</f>
        <v>0</v>
      </c>
      <c r="N95">
        <f>'Work Summary Form'!I101</f>
        <v>0</v>
      </c>
      <c r="O95">
        <f>'Work Summary Form'!J101</f>
        <v>0</v>
      </c>
      <c r="P95">
        <f>'Work Summary Form'!K101</f>
        <v>0</v>
      </c>
      <c r="Q95">
        <f>'Work Summary Form'!L101</f>
        <v>0</v>
      </c>
      <c r="R95">
        <f>'Work Summary Form'!M101</f>
        <v>0</v>
      </c>
      <c r="S95">
        <f>'Work Summary Form'!N101</f>
        <v>0</v>
      </c>
      <c r="T95">
        <f>'Work Summary Form'!O101</f>
        <v>0</v>
      </c>
    </row>
    <row r="96" spans="1:20" x14ac:dyDescent="0.2">
      <c r="A96" t="str">
        <f t="shared" si="13"/>
        <v>KCMC Moshi14. July 201595</v>
      </c>
      <c r="B96" t="str">
        <f t="shared" si="9"/>
        <v>KCMC Moshi</v>
      </c>
      <c r="C96" s="1" t="str">
        <f t="shared" si="10"/>
        <v>14. July 2015</v>
      </c>
      <c r="D96" t="str">
        <f t="shared" si="11"/>
        <v>Amy Xiong, Lauren Barnes, Morten Lindhardt Madsen</v>
      </c>
      <c r="E96" t="str">
        <f t="shared" si="12"/>
        <v>Tanzania</v>
      </c>
      <c r="F96">
        <f>'Work Summary Form'!A105</f>
        <v>95</v>
      </c>
      <c r="G96">
        <f>'Work Summary Form'!B102</f>
        <v>0</v>
      </c>
      <c r="H96">
        <f>'Work Summary Form'!C102</f>
        <v>0</v>
      </c>
      <c r="I96">
        <f>'Work Summary Form'!D102</f>
        <v>0</v>
      </c>
      <c r="J96">
        <f>'Work Summary Form'!E102</f>
        <v>0</v>
      </c>
      <c r="K96">
        <f>'Work Summary Form'!F102</f>
        <v>0</v>
      </c>
      <c r="L96">
        <f>'Work Summary Form'!G102</f>
        <v>0</v>
      </c>
      <c r="M96">
        <f>'Work Summary Form'!H102</f>
        <v>0</v>
      </c>
      <c r="N96">
        <f>'Work Summary Form'!I102</f>
        <v>0</v>
      </c>
      <c r="O96">
        <f>'Work Summary Form'!J102</f>
        <v>0</v>
      </c>
      <c r="P96">
        <f>'Work Summary Form'!K102</f>
        <v>0</v>
      </c>
      <c r="Q96">
        <f>'Work Summary Form'!L102</f>
        <v>0</v>
      </c>
      <c r="R96">
        <f>'Work Summary Form'!M102</f>
        <v>0</v>
      </c>
      <c r="S96">
        <f>'Work Summary Form'!N102</f>
        <v>0</v>
      </c>
      <c r="T96">
        <f>'Work Summary Form'!O102</f>
        <v>0</v>
      </c>
    </row>
    <row r="97" spans="1:20" x14ac:dyDescent="0.2">
      <c r="A97" t="str">
        <f t="shared" si="13"/>
        <v>KCMC Moshi14. July 201596</v>
      </c>
      <c r="B97" t="str">
        <f t="shared" si="9"/>
        <v>KCMC Moshi</v>
      </c>
      <c r="C97" s="1" t="str">
        <f t="shared" si="10"/>
        <v>14. July 2015</v>
      </c>
      <c r="D97" t="str">
        <f t="shared" si="11"/>
        <v>Amy Xiong, Lauren Barnes, Morten Lindhardt Madsen</v>
      </c>
      <c r="E97" t="str">
        <f t="shared" si="12"/>
        <v>Tanzania</v>
      </c>
      <c r="F97">
        <f>'Work Summary Form'!A106</f>
        <v>96</v>
      </c>
      <c r="G97">
        <f>'Work Summary Form'!B103</f>
        <v>0</v>
      </c>
      <c r="H97">
        <f>'Work Summary Form'!C103</f>
        <v>0</v>
      </c>
      <c r="I97">
        <f>'Work Summary Form'!D103</f>
        <v>0</v>
      </c>
      <c r="J97">
        <f>'Work Summary Form'!E103</f>
        <v>0</v>
      </c>
      <c r="K97">
        <f>'Work Summary Form'!F103</f>
        <v>0</v>
      </c>
      <c r="L97">
        <f>'Work Summary Form'!G103</f>
        <v>0</v>
      </c>
      <c r="M97">
        <f>'Work Summary Form'!H103</f>
        <v>0</v>
      </c>
      <c r="N97">
        <f>'Work Summary Form'!I103</f>
        <v>0</v>
      </c>
      <c r="O97">
        <f>'Work Summary Form'!J103</f>
        <v>0</v>
      </c>
      <c r="P97">
        <f>'Work Summary Form'!K103</f>
        <v>0</v>
      </c>
      <c r="Q97">
        <f>'Work Summary Form'!L103</f>
        <v>0</v>
      </c>
      <c r="R97">
        <f>'Work Summary Form'!M103</f>
        <v>0</v>
      </c>
      <c r="S97">
        <f>'Work Summary Form'!N103</f>
        <v>0</v>
      </c>
      <c r="T97">
        <f>'Work Summary Form'!O103</f>
        <v>0</v>
      </c>
    </row>
    <row r="98" spans="1:20" x14ac:dyDescent="0.2">
      <c r="A98" t="str">
        <f t="shared" si="13"/>
        <v>KCMC Moshi14. July 201597</v>
      </c>
      <c r="B98" t="str">
        <f t="shared" si="9"/>
        <v>KCMC Moshi</v>
      </c>
      <c r="C98" s="1" t="str">
        <f t="shared" si="10"/>
        <v>14. July 2015</v>
      </c>
      <c r="D98" t="str">
        <f t="shared" si="11"/>
        <v>Amy Xiong, Lauren Barnes, Morten Lindhardt Madsen</v>
      </c>
      <c r="E98" t="str">
        <f t="shared" si="12"/>
        <v>Tanzania</v>
      </c>
      <c r="F98">
        <f>'Work Summary Form'!A107</f>
        <v>97</v>
      </c>
      <c r="G98">
        <f>'Work Summary Form'!B104</f>
        <v>0</v>
      </c>
      <c r="H98">
        <f>'Work Summary Form'!C104</f>
        <v>0</v>
      </c>
      <c r="I98">
        <f>'Work Summary Form'!D104</f>
        <v>0</v>
      </c>
      <c r="J98">
        <f>'Work Summary Form'!E104</f>
        <v>0</v>
      </c>
      <c r="K98">
        <f>'Work Summary Form'!F104</f>
        <v>0</v>
      </c>
      <c r="L98">
        <f>'Work Summary Form'!G104</f>
        <v>0</v>
      </c>
      <c r="M98">
        <f>'Work Summary Form'!H104</f>
        <v>0</v>
      </c>
      <c r="N98">
        <f>'Work Summary Form'!I104</f>
        <v>0</v>
      </c>
      <c r="O98">
        <f>'Work Summary Form'!J104</f>
        <v>0</v>
      </c>
      <c r="P98">
        <f>'Work Summary Form'!K104</f>
        <v>0</v>
      </c>
      <c r="Q98">
        <f>'Work Summary Form'!L104</f>
        <v>0</v>
      </c>
      <c r="R98">
        <f>'Work Summary Form'!M104</f>
        <v>0</v>
      </c>
      <c r="S98">
        <f>'Work Summary Form'!N104</f>
        <v>0</v>
      </c>
      <c r="T98">
        <f>'Work Summary Form'!O104</f>
        <v>0</v>
      </c>
    </row>
    <row r="99" spans="1:20" x14ac:dyDescent="0.2">
      <c r="A99" t="str">
        <f t="shared" si="13"/>
        <v>KCMC Moshi14. July 201598</v>
      </c>
      <c r="B99" t="str">
        <f t="shared" si="9"/>
        <v>KCMC Moshi</v>
      </c>
      <c r="C99" s="1" t="str">
        <f t="shared" si="10"/>
        <v>14. July 2015</v>
      </c>
      <c r="D99" t="str">
        <f t="shared" si="11"/>
        <v>Amy Xiong, Lauren Barnes, Morten Lindhardt Madsen</v>
      </c>
      <c r="E99" t="str">
        <f t="shared" si="12"/>
        <v>Tanzania</v>
      </c>
      <c r="F99">
        <f>'Work Summary Form'!A108</f>
        <v>98</v>
      </c>
      <c r="G99">
        <f>'Work Summary Form'!B105</f>
        <v>0</v>
      </c>
      <c r="H99">
        <f>'Work Summary Form'!C105</f>
        <v>0</v>
      </c>
      <c r="I99">
        <f>'Work Summary Form'!D105</f>
        <v>0</v>
      </c>
      <c r="J99">
        <f>'Work Summary Form'!E105</f>
        <v>0</v>
      </c>
      <c r="K99">
        <f>'Work Summary Form'!F105</f>
        <v>0</v>
      </c>
      <c r="L99">
        <f>'Work Summary Form'!G105</f>
        <v>0</v>
      </c>
      <c r="M99">
        <f>'Work Summary Form'!H105</f>
        <v>0</v>
      </c>
      <c r="N99">
        <f>'Work Summary Form'!I105</f>
        <v>0</v>
      </c>
      <c r="O99">
        <f>'Work Summary Form'!J105</f>
        <v>0</v>
      </c>
      <c r="P99">
        <f>'Work Summary Form'!K105</f>
        <v>0</v>
      </c>
      <c r="Q99">
        <f>'Work Summary Form'!L105</f>
        <v>0</v>
      </c>
      <c r="R99">
        <f>'Work Summary Form'!M105</f>
        <v>0</v>
      </c>
      <c r="S99">
        <f>'Work Summary Form'!N105</f>
        <v>0</v>
      </c>
      <c r="T99">
        <f>'Work Summary Form'!O105</f>
        <v>0</v>
      </c>
    </row>
    <row r="100" spans="1:20" x14ac:dyDescent="0.2">
      <c r="A100" t="str">
        <f t="shared" si="13"/>
        <v>KCMC Moshi14. July 201599</v>
      </c>
      <c r="B100" t="str">
        <f t="shared" si="9"/>
        <v>KCMC Moshi</v>
      </c>
      <c r="C100" s="1" t="str">
        <f t="shared" si="10"/>
        <v>14. July 2015</v>
      </c>
      <c r="D100" t="str">
        <f t="shared" si="11"/>
        <v>Amy Xiong, Lauren Barnes, Morten Lindhardt Madsen</v>
      </c>
      <c r="E100" t="str">
        <f t="shared" si="12"/>
        <v>Tanzania</v>
      </c>
      <c r="F100">
        <f>'Work Summary Form'!A109</f>
        <v>99</v>
      </c>
      <c r="G100">
        <f>'Work Summary Form'!B106</f>
        <v>0</v>
      </c>
      <c r="H100">
        <f>'Work Summary Form'!C106</f>
        <v>0</v>
      </c>
      <c r="I100">
        <f>'Work Summary Form'!D106</f>
        <v>0</v>
      </c>
      <c r="J100">
        <f>'Work Summary Form'!E106</f>
        <v>0</v>
      </c>
      <c r="K100">
        <f>'Work Summary Form'!F106</f>
        <v>0</v>
      </c>
      <c r="L100">
        <f>'Work Summary Form'!G106</f>
        <v>0</v>
      </c>
      <c r="M100">
        <f>'Work Summary Form'!H106</f>
        <v>0</v>
      </c>
      <c r="N100">
        <f>'Work Summary Form'!I106</f>
        <v>0</v>
      </c>
      <c r="O100">
        <f>'Work Summary Form'!J106</f>
        <v>0</v>
      </c>
      <c r="P100">
        <f>'Work Summary Form'!K106</f>
        <v>0</v>
      </c>
      <c r="Q100">
        <f>'Work Summary Form'!L106</f>
        <v>0</v>
      </c>
      <c r="R100">
        <f>'Work Summary Form'!M106</f>
        <v>0</v>
      </c>
      <c r="S100">
        <f>'Work Summary Form'!N106</f>
        <v>0</v>
      </c>
      <c r="T100">
        <f>'Work Summary Form'!O106</f>
        <v>0</v>
      </c>
    </row>
    <row r="101" spans="1:20" x14ac:dyDescent="0.2">
      <c r="A101" t="str">
        <f t="shared" si="13"/>
        <v>KCMC Moshi14. July 2015100</v>
      </c>
      <c r="B101" t="str">
        <f t="shared" si="9"/>
        <v>KCMC Moshi</v>
      </c>
      <c r="C101" s="1" t="str">
        <f t="shared" si="10"/>
        <v>14. July 2015</v>
      </c>
      <c r="D101" t="str">
        <f t="shared" si="11"/>
        <v>Amy Xiong, Lauren Barnes, Morten Lindhardt Madsen</v>
      </c>
      <c r="E101" t="str">
        <f t="shared" si="12"/>
        <v>Tanzania</v>
      </c>
      <c r="F101">
        <f>'Work Summary Form'!A110</f>
        <v>100</v>
      </c>
      <c r="G101">
        <f>'Work Summary Form'!B107</f>
        <v>0</v>
      </c>
      <c r="H101">
        <f>'Work Summary Form'!C107</f>
        <v>0</v>
      </c>
      <c r="I101">
        <f>'Work Summary Form'!D107</f>
        <v>0</v>
      </c>
      <c r="J101">
        <f>'Work Summary Form'!E107</f>
        <v>0</v>
      </c>
      <c r="K101">
        <f>'Work Summary Form'!F107</f>
        <v>0</v>
      </c>
      <c r="L101">
        <f>'Work Summary Form'!G107</f>
        <v>0</v>
      </c>
      <c r="M101">
        <f>'Work Summary Form'!H107</f>
        <v>0</v>
      </c>
      <c r="N101">
        <f>'Work Summary Form'!I107</f>
        <v>0</v>
      </c>
      <c r="O101">
        <f>'Work Summary Form'!J107</f>
        <v>0</v>
      </c>
      <c r="P101">
        <f>'Work Summary Form'!K107</f>
        <v>0</v>
      </c>
      <c r="Q101">
        <f>'Work Summary Form'!L107</f>
        <v>0</v>
      </c>
      <c r="R101">
        <f>'Work Summary Form'!M107</f>
        <v>0</v>
      </c>
      <c r="S101">
        <f>'Work Summary Form'!N107</f>
        <v>0</v>
      </c>
      <c r="T101">
        <f>'Work Summary Form'!O107</f>
        <v>0</v>
      </c>
    </row>
  </sheetData>
  <sheetProtection sheet="1" objects="1" scenarios="1"/>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Work Summary Form</vt:lpstr>
      <vt:lpstr>Equipment Categories</vt:lpstr>
      <vt:lpstr>Reports</vt:lpstr>
      <vt:lpstr>Country</vt:lpstr>
      <vt:lpstr>Date</vt:lpstr>
      <vt:lpstr>Engineers</vt:lpstr>
      <vt:lpstr>Hospital</vt:lpstr>
      <vt:lpstr>'Work Summary Form'!Print_Titles</vt:lpstr>
    </vt:vector>
  </TitlesOfParts>
  <Company>the university of memphis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Fleishman</dc:creator>
  <cp:lastModifiedBy>Morten</cp:lastModifiedBy>
  <cp:lastPrinted>2009-12-10T19:01:22Z</cp:lastPrinted>
  <dcterms:created xsi:type="dcterms:W3CDTF">2003-12-16T02:18:26Z</dcterms:created>
  <dcterms:modified xsi:type="dcterms:W3CDTF">2015-08-14T20:23:47Z</dcterms:modified>
</cp:coreProperties>
</file>