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vi\Desktop\"/>
    </mc:Choice>
  </mc:AlternateContent>
  <bookViews>
    <workbookView xWindow="0" yWindow="1800" windowWidth="27429" windowHeight="11169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8" i="1"/>
  <c r="I4" i="1"/>
  <c r="I9" i="1"/>
  <c r="I16" i="1" l="1"/>
  <c r="J16" i="1" s="1"/>
  <c r="I15" i="1"/>
  <c r="J15" i="1" s="1"/>
  <c r="I14" i="1"/>
  <c r="J14" i="1" s="1"/>
  <c r="I13" i="1"/>
  <c r="J13" i="1" s="1"/>
  <c r="I12" i="1"/>
  <c r="J12" i="1" s="1"/>
  <c r="I11" i="1"/>
  <c r="I10" i="1"/>
  <c r="J10" i="1" s="1"/>
  <c r="J9" i="1"/>
  <c r="J8" i="1"/>
  <c r="I7" i="1"/>
  <c r="J7" i="1" s="1"/>
  <c r="I6" i="1"/>
  <c r="J6" i="1" s="1"/>
  <c r="I5" i="1"/>
  <c r="J5" i="1" s="1"/>
  <c r="J4" i="1"/>
  <c r="J11" i="1"/>
  <c r="J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J17" i="1" l="1"/>
  <c r="E7" i="1"/>
  <c r="E11" i="1"/>
  <c r="E15" i="1"/>
  <c r="E19" i="1"/>
  <c r="D4" i="1"/>
  <c r="E4" i="1" s="1"/>
  <c r="D5" i="1"/>
  <c r="E5" i="1" s="1"/>
  <c r="D6" i="1"/>
  <c r="E6" i="1" s="1"/>
  <c r="D7" i="1"/>
  <c r="D8" i="1"/>
  <c r="E8" i="1" s="1"/>
  <c r="D9" i="1"/>
  <c r="E9" i="1" s="1"/>
  <c r="D10" i="1"/>
  <c r="E10" i="1" s="1"/>
  <c r="D11" i="1"/>
  <c r="D12" i="1"/>
  <c r="E12" i="1" s="1"/>
  <c r="D13" i="1"/>
  <c r="E13" i="1" s="1"/>
  <c r="D14" i="1"/>
  <c r="E14" i="1" s="1"/>
  <c r="D15" i="1"/>
  <c r="D16" i="1"/>
  <c r="E16" i="1" s="1"/>
  <c r="D17" i="1"/>
  <c r="E17" i="1" s="1"/>
  <c r="D18" i="1"/>
  <c r="E18" i="1" s="1"/>
  <c r="D19" i="1"/>
  <c r="D20" i="1"/>
  <c r="E20" i="1" s="1"/>
  <c r="D3" i="1"/>
  <c r="E3" i="1" s="1"/>
</calcChain>
</file>

<file path=xl/sharedStrings.xml><?xml version="1.0" encoding="utf-8"?>
<sst xmlns="http://schemas.openxmlformats.org/spreadsheetml/2006/main" count="11" uniqueCount="11">
  <si>
    <t>Скважина</t>
  </si>
  <si>
    <t>мощность</t>
  </si>
  <si>
    <t>содержание</t>
  </si>
  <si>
    <t>ꙋ, t/m^3</t>
  </si>
  <si>
    <t>P</t>
  </si>
  <si>
    <t>P,m^3, %</t>
  </si>
  <si>
    <t>∑</t>
  </si>
  <si>
    <t>отметка Р</t>
  </si>
  <si>
    <t>Средн.</t>
  </si>
  <si>
    <t>число точ</t>
  </si>
  <si>
    <t>Запас, 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</si>
</sst>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1" xfId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I22" sqref="I22"/>
    </sheetView>
  </sheetViews>
  <sheetFormatPr defaultRowHeight="14.6" x14ac:dyDescent="0.4"/>
  <cols>
    <col min="1" max="1" width="9.15234375" bestFit="1" customWidth="1"/>
    <col min="2" max="2" width="9.4609375" bestFit="1" customWidth="1"/>
    <col min="3" max="3" width="11.4609375" bestFit="1" customWidth="1"/>
    <col min="10" max="10" width="10.07421875" bestFit="1" customWidth="1"/>
  </cols>
  <sheetData>
    <row r="1" spans="1:11" x14ac:dyDescent="0.4">
      <c r="A1" s="3" t="s">
        <v>3</v>
      </c>
      <c r="B1" s="4">
        <v>2.2999999999999998</v>
      </c>
      <c r="C1" s="4"/>
      <c r="D1" s="4"/>
      <c r="E1" s="4"/>
    </row>
    <row r="2" spans="1:11" x14ac:dyDescent="0.4">
      <c r="A2" s="5" t="s">
        <v>0</v>
      </c>
      <c r="B2" s="5" t="s">
        <v>1</v>
      </c>
      <c r="C2" s="5" t="s">
        <v>2</v>
      </c>
      <c r="D2" s="5" t="s">
        <v>5</v>
      </c>
      <c r="E2" s="5" t="s">
        <v>4</v>
      </c>
      <c r="G2" s="6" t="s">
        <v>7</v>
      </c>
      <c r="H2" s="5" t="s">
        <v>8</v>
      </c>
      <c r="I2" s="5" t="s">
        <v>9</v>
      </c>
      <c r="J2" s="2" t="s">
        <v>10</v>
      </c>
      <c r="K2" s="1"/>
    </row>
    <row r="3" spans="1:11" x14ac:dyDescent="0.4">
      <c r="A3" s="5">
        <v>585</v>
      </c>
      <c r="B3" s="5">
        <v>1.2</v>
      </c>
      <c r="C3" s="5">
        <v>10</v>
      </c>
      <c r="D3" s="5">
        <f>($B$1*B3*C3)</f>
        <v>27.599999999999998</v>
      </c>
      <c r="E3" s="4">
        <f>D3/100</f>
        <v>0.27599999999999997</v>
      </c>
      <c r="G3" s="7">
        <v>7</v>
      </c>
      <c r="H3" s="7">
        <f>(G3+G4)/2</f>
        <v>7.5</v>
      </c>
      <c r="I3" s="7">
        <f>0+2</f>
        <v>2</v>
      </c>
      <c r="J3" s="7">
        <f>H3*I3</f>
        <v>15</v>
      </c>
      <c r="K3" s="1"/>
    </row>
    <row r="4" spans="1:11" x14ac:dyDescent="0.4">
      <c r="A4" s="5">
        <v>587</v>
      </c>
      <c r="B4" s="5">
        <v>2.7</v>
      </c>
      <c r="C4" s="5">
        <v>2</v>
      </c>
      <c r="D4" s="5">
        <f t="shared" ref="D4:D20" si="0">($B$1*B4*C4)</f>
        <v>12.42</v>
      </c>
      <c r="E4" s="4">
        <f t="shared" ref="E4:E20" si="1">D4/100</f>
        <v>0.1242</v>
      </c>
      <c r="G4" s="7">
        <v>8</v>
      </c>
      <c r="H4" s="7">
        <f t="shared" ref="H4:H16" si="2">(G4+G5)/2</f>
        <v>11.5</v>
      </c>
      <c r="I4" s="7">
        <f>(2+5)</f>
        <v>7</v>
      </c>
      <c r="J4" s="7">
        <f t="shared" ref="J4:J16" si="3">H4*I4</f>
        <v>80.5</v>
      </c>
      <c r="K4" s="1"/>
    </row>
    <row r="5" spans="1:11" x14ac:dyDescent="0.4">
      <c r="A5" s="5">
        <v>588</v>
      </c>
      <c r="B5" s="5">
        <v>2.5</v>
      </c>
      <c r="C5" s="5">
        <v>22</v>
      </c>
      <c r="D5" s="5">
        <f t="shared" si="0"/>
        <v>126.5</v>
      </c>
      <c r="E5" s="4">
        <f t="shared" si="1"/>
        <v>1.2649999999999999</v>
      </c>
      <c r="G5" s="7">
        <v>15</v>
      </c>
      <c r="H5" s="7">
        <f t="shared" si="2"/>
        <v>20</v>
      </c>
      <c r="I5" s="7">
        <f>5+1</f>
        <v>6</v>
      </c>
      <c r="J5" s="7">
        <f t="shared" si="3"/>
        <v>120</v>
      </c>
      <c r="K5" s="1"/>
    </row>
    <row r="6" spans="1:11" x14ac:dyDescent="0.4">
      <c r="A6" s="5">
        <v>589</v>
      </c>
      <c r="B6" s="5">
        <v>3</v>
      </c>
      <c r="C6" s="5">
        <v>10</v>
      </c>
      <c r="D6" s="5">
        <f t="shared" si="0"/>
        <v>69</v>
      </c>
      <c r="E6" s="4">
        <f t="shared" si="1"/>
        <v>0.69</v>
      </c>
      <c r="G6" s="7">
        <v>25</v>
      </c>
      <c r="H6" s="7">
        <f t="shared" si="2"/>
        <v>30</v>
      </c>
      <c r="I6" s="7">
        <f>1+2</f>
        <v>3</v>
      </c>
      <c r="J6" s="7">
        <f t="shared" si="3"/>
        <v>90</v>
      </c>
      <c r="K6" s="1"/>
    </row>
    <row r="7" spans="1:11" x14ac:dyDescent="0.4">
      <c r="A7" s="5">
        <v>590</v>
      </c>
      <c r="B7" s="5">
        <v>1.3</v>
      </c>
      <c r="C7" s="5">
        <v>17</v>
      </c>
      <c r="D7" s="5">
        <f t="shared" si="0"/>
        <v>50.83</v>
      </c>
      <c r="E7" s="4">
        <f t="shared" si="1"/>
        <v>0.50829999999999997</v>
      </c>
      <c r="G7" s="7">
        <v>35</v>
      </c>
      <c r="H7" s="7">
        <f t="shared" si="2"/>
        <v>40</v>
      </c>
      <c r="I7" s="7">
        <f>2+3</f>
        <v>5</v>
      </c>
      <c r="J7" s="7">
        <f t="shared" si="3"/>
        <v>200</v>
      </c>
      <c r="K7" s="1"/>
    </row>
    <row r="8" spans="1:11" x14ac:dyDescent="0.4">
      <c r="A8" s="5">
        <v>591</v>
      </c>
      <c r="B8" s="5">
        <v>1.3</v>
      </c>
      <c r="C8" s="5">
        <v>25</v>
      </c>
      <c r="D8" s="5">
        <f t="shared" si="0"/>
        <v>74.75</v>
      </c>
      <c r="E8" s="4">
        <f t="shared" si="1"/>
        <v>0.74750000000000005</v>
      </c>
      <c r="G8" s="7">
        <v>45</v>
      </c>
      <c r="H8" s="7">
        <f t="shared" si="2"/>
        <v>50</v>
      </c>
      <c r="I8" s="7">
        <f>3+2</f>
        <v>5</v>
      </c>
      <c r="J8" s="7">
        <f t="shared" si="3"/>
        <v>250</v>
      </c>
      <c r="K8" s="1"/>
    </row>
    <row r="9" spans="1:11" x14ac:dyDescent="0.4">
      <c r="A9" s="5">
        <v>592</v>
      </c>
      <c r="B9" s="5">
        <v>1.6</v>
      </c>
      <c r="C9" s="5">
        <v>23</v>
      </c>
      <c r="D9" s="5">
        <f t="shared" si="0"/>
        <v>84.639999999999986</v>
      </c>
      <c r="E9" s="4">
        <f t="shared" si="1"/>
        <v>0.84639999999999982</v>
      </c>
      <c r="G9" s="7">
        <v>55</v>
      </c>
      <c r="H9" s="7">
        <f t="shared" si="2"/>
        <v>60</v>
      </c>
      <c r="I9" s="7">
        <f>1+3</f>
        <v>4</v>
      </c>
      <c r="J9" s="7">
        <f t="shared" si="3"/>
        <v>240</v>
      </c>
      <c r="K9" s="1"/>
    </row>
    <row r="10" spans="1:11" x14ac:dyDescent="0.4">
      <c r="A10" s="5">
        <v>594</v>
      </c>
      <c r="B10" s="5">
        <v>3</v>
      </c>
      <c r="C10" s="5">
        <v>5</v>
      </c>
      <c r="D10" s="5">
        <f t="shared" si="0"/>
        <v>34.5</v>
      </c>
      <c r="E10" s="4">
        <f t="shared" si="1"/>
        <v>0.34499999999999997</v>
      </c>
      <c r="G10" s="7">
        <v>65</v>
      </c>
      <c r="H10" s="7">
        <f t="shared" si="2"/>
        <v>70</v>
      </c>
      <c r="I10" s="7">
        <f>3+4</f>
        <v>7</v>
      </c>
      <c r="J10" s="7">
        <f t="shared" si="3"/>
        <v>490</v>
      </c>
      <c r="K10" s="1"/>
    </row>
    <row r="11" spans="1:11" x14ac:dyDescent="0.4">
      <c r="A11" s="5">
        <v>1</v>
      </c>
      <c r="B11" s="5">
        <v>0.5</v>
      </c>
      <c r="C11" s="5">
        <v>11.6</v>
      </c>
      <c r="D11" s="5">
        <f t="shared" si="0"/>
        <v>13.339999999999998</v>
      </c>
      <c r="E11" s="4">
        <f t="shared" si="1"/>
        <v>0.13339999999999999</v>
      </c>
      <c r="G11" s="7">
        <v>75</v>
      </c>
      <c r="H11" s="7">
        <f t="shared" si="2"/>
        <v>80</v>
      </c>
      <c r="I11" s="7">
        <f>4+4</f>
        <v>8</v>
      </c>
      <c r="J11" s="7">
        <f t="shared" si="3"/>
        <v>640</v>
      </c>
      <c r="K11" s="1"/>
    </row>
    <row r="12" spans="1:11" x14ac:dyDescent="0.4">
      <c r="A12" s="5">
        <v>2</v>
      </c>
      <c r="B12" s="5">
        <v>0.5</v>
      </c>
      <c r="C12" s="5">
        <v>7.3</v>
      </c>
      <c r="D12" s="5">
        <f t="shared" si="0"/>
        <v>8.3949999999999996</v>
      </c>
      <c r="E12" s="4">
        <f t="shared" si="1"/>
        <v>8.3949999999999997E-2</v>
      </c>
      <c r="G12" s="7">
        <v>85</v>
      </c>
      <c r="H12" s="7">
        <f t="shared" si="2"/>
        <v>90</v>
      </c>
      <c r="I12" s="7">
        <f>4+2</f>
        <v>6</v>
      </c>
      <c r="J12" s="7">
        <f t="shared" si="3"/>
        <v>540</v>
      </c>
      <c r="K12" s="1"/>
    </row>
    <row r="13" spans="1:11" x14ac:dyDescent="0.4">
      <c r="A13" s="5">
        <v>3</v>
      </c>
      <c r="B13" s="5">
        <v>0.5</v>
      </c>
      <c r="C13" s="5">
        <v>10.3</v>
      </c>
      <c r="D13" s="5">
        <f t="shared" si="0"/>
        <v>11.845000000000001</v>
      </c>
      <c r="E13" s="4">
        <f t="shared" si="1"/>
        <v>0.11845</v>
      </c>
      <c r="G13" s="7">
        <v>95</v>
      </c>
      <c r="H13" s="7">
        <f t="shared" si="2"/>
        <v>100</v>
      </c>
      <c r="I13" s="7">
        <f>2+1</f>
        <v>3</v>
      </c>
      <c r="J13" s="7">
        <f t="shared" si="3"/>
        <v>300</v>
      </c>
      <c r="K13" s="1"/>
    </row>
    <row r="14" spans="1:11" x14ac:dyDescent="0.4">
      <c r="A14" s="5">
        <v>4</v>
      </c>
      <c r="B14" s="5">
        <v>1.4</v>
      </c>
      <c r="C14" s="5">
        <v>1.5</v>
      </c>
      <c r="D14" s="5">
        <f t="shared" si="0"/>
        <v>4.83</v>
      </c>
      <c r="E14" s="4">
        <f t="shared" si="1"/>
        <v>4.8300000000000003E-2</v>
      </c>
      <c r="G14" s="7">
        <v>105</v>
      </c>
      <c r="H14" s="7">
        <f t="shared" si="2"/>
        <v>110</v>
      </c>
      <c r="I14" s="7">
        <f>1+2</f>
        <v>3</v>
      </c>
      <c r="J14" s="7">
        <f t="shared" si="3"/>
        <v>330</v>
      </c>
      <c r="K14" s="1"/>
    </row>
    <row r="15" spans="1:11" x14ac:dyDescent="0.4">
      <c r="A15" s="5">
        <v>5</v>
      </c>
      <c r="B15" s="5">
        <v>2.1</v>
      </c>
      <c r="C15" s="5">
        <v>1.5</v>
      </c>
      <c r="D15" s="5">
        <f t="shared" si="0"/>
        <v>7.2450000000000001</v>
      </c>
      <c r="E15" s="4">
        <f t="shared" si="1"/>
        <v>7.2450000000000001E-2</v>
      </c>
      <c r="G15" s="7">
        <v>115</v>
      </c>
      <c r="H15" s="7">
        <f t="shared" si="2"/>
        <v>120</v>
      </c>
      <c r="I15" s="7">
        <f>2+0</f>
        <v>2</v>
      </c>
      <c r="J15" s="7">
        <f t="shared" si="3"/>
        <v>240</v>
      </c>
      <c r="K15" s="1"/>
    </row>
    <row r="16" spans="1:11" x14ac:dyDescent="0.4">
      <c r="A16" s="5">
        <v>6</v>
      </c>
      <c r="B16" s="5">
        <v>2.2999999999999998</v>
      </c>
      <c r="C16" s="5">
        <v>1.5</v>
      </c>
      <c r="D16" s="5">
        <f t="shared" si="0"/>
        <v>7.9349999999999987</v>
      </c>
      <c r="E16" s="4">
        <f t="shared" si="1"/>
        <v>7.934999999999999E-2</v>
      </c>
      <c r="G16" s="7">
        <v>125</v>
      </c>
      <c r="H16" s="7">
        <f t="shared" si="2"/>
        <v>126</v>
      </c>
      <c r="I16" s="7">
        <f>0+0</f>
        <v>0</v>
      </c>
      <c r="J16" s="7">
        <f t="shared" si="3"/>
        <v>0</v>
      </c>
      <c r="K16" s="1"/>
    </row>
    <row r="17" spans="1:11" x14ac:dyDescent="0.4">
      <c r="A17" s="5">
        <v>7</v>
      </c>
      <c r="B17" s="5">
        <v>15</v>
      </c>
      <c r="C17" s="5">
        <v>1.5</v>
      </c>
      <c r="D17" s="5">
        <f t="shared" si="0"/>
        <v>51.75</v>
      </c>
      <c r="E17" s="4">
        <f t="shared" si="1"/>
        <v>0.51749999999999996</v>
      </c>
      <c r="G17" s="7">
        <v>127</v>
      </c>
      <c r="H17" s="8" t="s">
        <v>6</v>
      </c>
      <c r="I17" s="7"/>
      <c r="J17" s="9">
        <f>SUM(J3:J16)</f>
        <v>3535.5</v>
      </c>
      <c r="K17" s="1"/>
    </row>
    <row r="18" spans="1:11" x14ac:dyDescent="0.4">
      <c r="A18" s="5">
        <v>8</v>
      </c>
      <c r="B18" s="5">
        <v>2.6</v>
      </c>
      <c r="C18" s="5">
        <v>1.5</v>
      </c>
      <c r="D18" s="5">
        <f t="shared" si="0"/>
        <v>8.9699999999999989</v>
      </c>
      <c r="E18" s="4">
        <f t="shared" si="1"/>
        <v>8.9699999999999988E-2</v>
      </c>
      <c r="G18" s="1"/>
      <c r="H18" s="1"/>
      <c r="I18" s="1"/>
      <c r="J18" s="1"/>
      <c r="K18" s="1"/>
    </row>
    <row r="19" spans="1:11" x14ac:dyDescent="0.4">
      <c r="A19" s="5">
        <v>9</v>
      </c>
      <c r="B19" s="5">
        <v>2.2000000000000002</v>
      </c>
      <c r="C19" s="5">
        <v>1.5</v>
      </c>
      <c r="D19" s="5">
        <f t="shared" si="0"/>
        <v>7.59</v>
      </c>
      <c r="E19" s="4">
        <f t="shared" si="1"/>
        <v>7.5899999999999995E-2</v>
      </c>
    </row>
    <row r="20" spans="1:11" x14ac:dyDescent="0.4">
      <c r="A20" s="5">
        <v>10</v>
      </c>
      <c r="B20" s="5">
        <v>2.1</v>
      </c>
      <c r="C20" s="5">
        <v>1.5</v>
      </c>
      <c r="D20" s="5">
        <f t="shared" si="0"/>
        <v>7.2450000000000001</v>
      </c>
      <c r="E20" s="4">
        <f t="shared" si="1"/>
        <v>7.2450000000000001E-2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Ufeli E.</dc:creator>
  <cp:lastModifiedBy>Kelvin Ufeli E.</cp:lastModifiedBy>
  <dcterms:created xsi:type="dcterms:W3CDTF">2016-11-04T19:41:52Z</dcterms:created>
  <dcterms:modified xsi:type="dcterms:W3CDTF">2016-11-09T16:41:57Z</dcterms:modified>
</cp:coreProperties>
</file>