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\Desktop\Геометрия недр\"/>
    </mc:Choice>
  </mc:AlternateContent>
  <bookViews>
    <workbookView xWindow="0" yWindow="0" windowWidth="9360" windowHeight="6315" activeTab="1"/>
  </bookViews>
  <sheets>
    <sheet name="1st part" sheetId="1" r:id="rId1"/>
    <sheet name="2nd p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2" i="2" s="1"/>
  <c r="G10" i="2"/>
  <c r="G11" i="2"/>
  <c r="G5" i="2"/>
  <c r="F12" i="2"/>
  <c r="F6" i="2"/>
  <c r="F7" i="2"/>
  <c r="F8" i="2"/>
  <c r="F9" i="2"/>
  <c r="F10" i="2"/>
  <c r="F11" i="2"/>
  <c r="F5" i="2"/>
  <c r="H6" i="2"/>
  <c r="H7" i="2"/>
  <c r="H8" i="2"/>
  <c r="H9" i="2"/>
  <c r="H10" i="2"/>
  <c r="H11" i="2"/>
  <c r="H5" i="2"/>
  <c r="F4" i="2" l="1"/>
  <c r="G4" i="2" l="1"/>
  <c r="G3" i="2"/>
  <c r="F3" i="2"/>
  <c r="F5" i="1" l="1"/>
  <c r="F6" i="1" s="1"/>
  <c r="E5" i="1"/>
  <c r="E6" i="1" s="1"/>
  <c r="D5" i="1"/>
  <c r="D6" i="1" s="1"/>
  <c r="C6" i="1"/>
  <c r="H6" i="1" l="1"/>
</calcChain>
</file>

<file path=xl/sharedStrings.xml><?xml version="1.0" encoding="utf-8"?>
<sst xmlns="http://schemas.openxmlformats.org/spreadsheetml/2006/main" count="25" uniqueCount="25">
  <si>
    <t>Cp</t>
  </si>
  <si>
    <t>вариант</t>
  </si>
  <si>
    <t>Угол α, градусы</t>
  </si>
  <si>
    <t>Глубина почвы пласта в т. А., м.</t>
  </si>
  <si>
    <t>Превышение т.B, м.</t>
  </si>
  <si>
    <t>Превышение т.С, м.</t>
  </si>
  <si>
    <t>Превышение т.D, м.</t>
  </si>
  <si>
    <t>Вертикальная мощность, м.</t>
  </si>
  <si>
    <t>глуб-превыш</t>
  </si>
  <si>
    <t>(глуб-прив)-Вм</t>
  </si>
  <si>
    <t>Название</t>
  </si>
  <si>
    <t>Тип</t>
  </si>
  <si>
    <t>Длина, м.</t>
  </si>
  <si>
    <t>Азимут</t>
  </si>
  <si>
    <t>Угол наклона</t>
  </si>
  <si>
    <t>скв. №1</t>
  </si>
  <si>
    <t>вертикальная</t>
  </si>
  <si>
    <t>скв. №15</t>
  </si>
  <si>
    <t>наклонная</t>
  </si>
  <si>
    <t>скв. №34</t>
  </si>
  <si>
    <t>искривленная</t>
  </si>
  <si>
    <t>Аналитический способ (Lг), m</t>
  </si>
  <si>
    <t>Аналитический способ (Lв), m</t>
  </si>
  <si>
    <t>∑</t>
  </si>
  <si>
    <t>Дn-Д(n-1)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</si>
</sst>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workbookViewId="0">
      <selection activeCell="H6" sqref="A1:H6"/>
    </sheetView>
  </sheetViews>
  <sheetFormatPr defaultRowHeight="15" x14ac:dyDescent="0.25"/>
  <cols>
    <col min="1" max="1" width="12.5703125" customWidth="1"/>
    <col min="2" max="2" width="14.28515625" customWidth="1"/>
    <col min="3" max="3" width="16.140625" customWidth="1"/>
    <col min="4" max="4" width="16.7109375" customWidth="1"/>
    <col min="5" max="5" width="19.28515625" customWidth="1"/>
    <col min="6" max="7" width="17.42578125" customWidth="1"/>
    <col min="8" max="8" width="12" customWidth="1"/>
  </cols>
  <sheetData>
    <row r="1" spans="1:8" ht="51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11"/>
    </row>
    <row r="2" spans="1:8" x14ac:dyDescent="0.25">
      <c r="A2" s="8">
        <v>23</v>
      </c>
      <c r="B2" s="8">
        <v>91</v>
      </c>
      <c r="C2" s="9">
        <v>70</v>
      </c>
      <c r="D2" s="10">
        <v>0.752</v>
      </c>
      <c r="E2" s="10">
        <v>1.5659999999999998</v>
      </c>
      <c r="F2" s="10">
        <v>0.52800000000000002</v>
      </c>
      <c r="G2" s="9">
        <v>3.3</v>
      </c>
      <c r="H2" s="11"/>
    </row>
    <row r="3" spans="1:8" x14ac:dyDescent="0.25">
      <c r="A3" s="11"/>
      <c r="B3" s="11"/>
      <c r="C3" s="11"/>
      <c r="D3" s="11"/>
      <c r="E3" s="11"/>
      <c r="F3" s="11"/>
      <c r="G3" s="11"/>
      <c r="H3" s="11"/>
    </row>
    <row r="4" spans="1:8" x14ac:dyDescent="0.25">
      <c r="A4" s="11"/>
      <c r="B4" s="11"/>
      <c r="C4" s="8"/>
      <c r="D4" s="8"/>
      <c r="E4" s="8"/>
      <c r="F4" s="8"/>
      <c r="G4" s="8"/>
      <c r="H4" s="12" t="s">
        <v>0</v>
      </c>
    </row>
    <row r="5" spans="1:8" x14ac:dyDescent="0.25">
      <c r="A5" s="11"/>
      <c r="B5" s="13" t="s">
        <v>8</v>
      </c>
      <c r="C5" s="8">
        <v>70</v>
      </c>
      <c r="D5" s="8">
        <f>70-0.75</f>
        <v>69.25</v>
      </c>
      <c r="E5" s="8">
        <f>70-1.57</f>
        <v>68.430000000000007</v>
      </c>
      <c r="F5" s="8">
        <f>70-0.53</f>
        <v>69.47</v>
      </c>
      <c r="G5" s="8">
        <v>3.3</v>
      </c>
      <c r="H5" s="8"/>
    </row>
    <row r="6" spans="1:8" ht="30" x14ac:dyDescent="0.25">
      <c r="A6" s="11"/>
      <c r="B6" s="13" t="s">
        <v>9</v>
      </c>
      <c r="C6" s="8">
        <f>70-3.3</f>
        <v>66.7</v>
      </c>
      <c r="D6" s="8">
        <f>D5-G5</f>
        <v>65.95</v>
      </c>
      <c r="E6" s="8">
        <f>E5-G5</f>
        <v>65.13000000000001</v>
      </c>
      <c r="F6" s="8">
        <f>F5-G5</f>
        <v>66.17</v>
      </c>
      <c r="G6" s="11"/>
      <c r="H6" s="8">
        <f>(C6+D6+E6+F6)/4</f>
        <v>65.987500000000011</v>
      </c>
    </row>
  </sheetData>
  <pageMargins left="0.7" right="0.7" top="0.75" bottom="0.75" header="0.3" footer="0.3"/>
  <pageSetup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12" sqref="A1:H12"/>
    </sheetView>
  </sheetViews>
  <sheetFormatPr defaultRowHeight="15" x14ac:dyDescent="0.25"/>
  <cols>
    <col min="1" max="1" width="10.28515625" style="1" customWidth="1"/>
    <col min="2" max="2" width="14.85546875" style="1" customWidth="1"/>
    <col min="3" max="3" width="11.140625" style="1" customWidth="1"/>
    <col min="4" max="4" width="11.28515625" style="1" customWidth="1"/>
    <col min="5" max="5" width="16.28515625" style="1" customWidth="1"/>
    <col min="6" max="6" width="15.42578125" style="1" customWidth="1"/>
    <col min="7" max="7" width="15.5703125" style="1" customWidth="1"/>
    <col min="8" max="8" width="10.42578125" style="1" customWidth="1"/>
    <col min="9" max="16384" width="9.140625" style="1"/>
  </cols>
  <sheetData>
    <row r="1" spans="1:8" ht="34.5" customHeight="1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21</v>
      </c>
      <c r="G1" s="3" t="s">
        <v>22</v>
      </c>
      <c r="H1" s="4" t="s">
        <v>24</v>
      </c>
    </row>
    <row r="2" spans="1:8" x14ac:dyDescent="0.25">
      <c r="A2" s="4" t="s">
        <v>15</v>
      </c>
      <c r="B2" s="4" t="s">
        <v>16</v>
      </c>
      <c r="C2" s="4">
        <v>169</v>
      </c>
      <c r="D2" s="4"/>
      <c r="E2" s="4"/>
      <c r="F2" s="4"/>
      <c r="G2" s="4"/>
      <c r="H2" s="4"/>
    </row>
    <row r="3" spans="1:8" x14ac:dyDescent="0.25">
      <c r="A3" s="4" t="s">
        <v>17</v>
      </c>
      <c r="B3" s="4" t="s">
        <v>18</v>
      </c>
      <c r="C3" s="4">
        <v>198</v>
      </c>
      <c r="D3" s="4">
        <v>143</v>
      </c>
      <c r="E3" s="4">
        <v>67</v>
      </c>
      <c r="F3" s="5">
        <f>C3*COS(RADIANS(E3))</f>
        <v>77.364763440876189</v>
      </c>
      <c r="G3" s="5">
        <f>C3*SIN(RADIANS(E3))</f>
        <v>182.2599609835832</v>
      </c>
      <c r="H3" s="4"/>
    </row>
    <row r="4" spans="1:8" x14ac:dyDescent="0.25">
      <c r="A4" s="4" t="s">
        <v>19</v>
      </c>
      <c r="B4" s="4" t="s">
        <v>20</v>
      </c>
      <c r="C4" s="4">
        <v>0</v>
      </c>
      <c r="D4" s="4">
        <v>295</v>
      </c>
      <c r="E4" s="4">
        <v>70</v>
      </c>
      <c r="F4" s="5">
        <f>C4*COS(RADIANS(E4))</f>
        <v>0</v>
      </c>
      <c r="G4" s="5">
        <f t="shared" ref="G4" si="0">C4*SIN(RADIANS(E4))</f>
        <v>0</v>
      </c>
      <c r="H4" s="4"/>
    </row>
    <row r="5" spans="1:8" x14ac:dyDescent="0.25">
      <c r="A5" s="4"/>
      <c r="B5" s="4"/>
      <c r="C5" s="4">
        <v>5.8</v>
      </c>
      <c r="D5" s="4">
        <v>295</v>
      </c>
      <c r="E5" s="4">
        <v>70</v>
      </c>
      <c r="F5" s="5">
        <f>H5*COS(RADIANS(E5))</f>
        <v>1.9837168312888791</v>
      </c>
      <c r="G5" s="5">
        <f>H5*SIN(RADIANS(E5))</f>
        <v>5.4502172005582681</v>
      </c>
      <c r="H5" s="4">
        <f>C5-C4</f>
        <v>5.8</v>
      </c>
    </row>
    <row r="6" spans="1:8" x14ac:dyDescent="0.25">
      <c r="A6" s="4"/>
      <c r="B6" s="4"/>
      <c r="C6" s="4">
        <v>37.1</v>
      </c>
      <c r="D6" s="4">
        <v>295</v>
      </c>
      <c r="E6" s="4">
        <v>65</v>
      </c>
      <c r="F6" s="5">
        <f t="shared" ref="F6:F11" si="1">H6*COS(RADIANS(E6))</f>
        <v>13.227951592483892</v>
      </c>
      <c r="G6" s="5">
        <f t="shared" ref="G6:G11" si="2">H6*SIN(RADIANS(E6))</f>
        <v>28.367433734247143</v>
      </c>
      <c r="H6" s="4">
        <f t="shared" ref="H6:H11" si="3">C6-C5</f>
        <v>31.3</v>
      </c>
    </row>
    <row r="7" spans="1:8" x14ac:dyDescent="0.25">
      <c r="A7" s="4"/>
      <c r="B7" s="4"/>
      <c r="C7" s="4">
        <v>68.8</v>
      </c>
      <c r="D7" s="4">
        <v>303</v>
      </c>
      <c r="E7" s="4">
        <v>63</v>
      </c>
      <c r="F7" s="5">
        <f t="shared" si="1"/>
        <v>14.391498841743632</v>
      </c>
      <c r="G7" s="5">
        <f t="shared" si="2"/>
        <v>28.244906816771255</v>
      </c>
      <c r="H7" s="4">
        <f t="shared" si="3"/>
        <v>31.699999999999996</v>
      </c>
    </row>
    <row r="8" spans="1:8" x14ac:dyDescent="0.25">
      <c r="A8" s="4"/>
      <c r="B8" s="4"/>
      <c r="C8" s="4">
        <v>100.5</v>
      </c>
      <c r="D8" s="4">
        <v>311</v>
      </c>
      <c r="E8" s="4">
        <v>57</v>
      </c>
      <c r="F8" s="5">
        <f t="shared" si="1"/>
        <v>17.265057409976361</v>
      </c>
      <c r="G8" s="5">
        <f t="shared" si="2"/>
        <v>26.585857003869943</v>
      </c>
      <c r="H8" s="4">
        <f t="shared" si="3"/>
        <v>31.700000000000003</v>
      </c>
    </row>
    <row r="9" spans="1:8" x14ac:dyDescent="0.25">
      <c r="A9" s="4"/>
      <c r="B9" s="4"/>
      <c r="C9" s="4">
        <v>138.6</v>
      </c>
      <c r="D9" s="4">
        <v>313</v>
      </c>
      <c r="E9" s="4">
        <v>53</v>
      </c>
      <c r="F9" s="5">
        <f t="shared" si="1"/>
        <v>22.92915238209304</v>
      </c>
      <c r="G9" s="5">
        <f t="shared" si="2"/>
        <v>30.428012932801852</v>
      </c>
      <c r="H9" s="4">
        <f t="shared" si="3"/>
        <v>38.099999999999994</v>
      </c>
    </row>
    <row r="10" spans="1:8" x14ac:dyDescent="0.25">
      <c r="A10" s="4"/>
      <c r="B10" s="4"/>
      <c r="C10" s="4">
        <v>164.1</v>
      </c>
      <c r="D10" s="4">
        <v>318</v>
      </c>
      <c r="E10" s="4">
        <v>49</v>
      </c>
      <c r="F10" s="5">
        <f t="shared" si="1"/>
        <v>16.729505239257936</v>
      </c>
      <c r="G10" s="5">
        <f t="shared" si="2"/>
        <v>19.245094295680687</v>
      </c>
      <c r="H10" s="4">
        <f t="shared" si="3"/>
        <v>25.5</v>
      </c>
    </row>
    <row r="11" spans="1:8" x14ac:dyDescent="0.25">
      <c r="A11" s="4"/>
      <c r="B11" s="4"/>
      <c r="C11" s="4">
        <v>195.8</v>
      </c>
      <c r="D11" s="4">
        <v>323</v>
      </c>
      <c r="E11" s="4">
        <v>46</v>
      </c>
      <c r="F11" s="5">
        <f t="shared" si="1"/>
        <v>22.020670343550226</v>
      </c>
      <c r="G11" s="5">
        <f t="shared" si="2"/>
        <v>22.803071670735253</v>
      </c>
      <c r="H11" s="4">
        <f t="shared" si="3"/>
        <v>31.700000000000017</v>
      </c>
    </row>
    <row r="12" spans="1:8" x14ac:dyDescent="0.25">
      <c r="A12" s="6" t="s">
        <v>23</v>
      </c>
      <c r="B12" s="4"/>
      <c r="C12" s="4"/>
      <c r="D12" s="4"/>
      <c r="E12" s="4"/>
      <c r="F12" s="7">
        <f>SUM(F5:F11)</f>
        <v>108.54755264039396</v>
      </c>
      <c r="G12" s="7">
        <f>SUM(G5:G11)</f>
        <v>161.12459365466438</v>
      </c>
      <c r="H12" s="7"/>
    </row>
    <row r="13" spans="1:8" x14ac:dyDescent="0.25">
      <c r="C13" s="2"/>
      <c r="G13" s="2"/>
    </row>
    <row r="14" spans="1:8" x14ac:dyDescent="0.25">
      <c r="F14" s="2"/>
      <c r="G14" s="2"/>
    </row>
    <row r="15" spans="1:8" x14ac:dyDescent="0.25">
      <c r="F15" s="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part</vt:lpstr>
      <vt:lpstr>2nd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Gates</dc:creator>
  <cp:lastModifiedBy>Kelvin Gates</cp:lastModifiedBy>
  <cp:lastPrinted>2016-03-09T21:46:08Z</cp:lastPrinted>
  <dcterms:created xsi:type="dcterms:W3CDTF">2016-02-11T09:03:49Z</dcterms:created>
  <dcterms:modified xsi:type="dcterms:W3CDTF">2016-03-09T22:25:53Z</dcterms:modified>
</cp:coreProperties>
</file>