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1800" windowWidth="16483" windowHeight="7166"/>
  </bookViews>
  <sheets>
    <sheet name="Мп" sheetId="1" r:id="rId1"/>
    <sheet name="Мш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F28" i="1"/>
  <c r="B24" i="1"/>
  <c r="G23" i="1"/>
  <c r="F23" i="1"/>
  <c r="D23" i="1"/>
  <c r="F22" i="1"/>
  <c r="D22" i="1"/>
  <c r="G22" i="1" s="1"/>
  <c r="F21" i="1"/>
  <c r="D21" i="1"/>
  <c r="G21" i="1" s="1"/>
  <c r="F24" i="1" l="1"/>
  <c r="G28" i="1" s="1"/>
  <c r="G24" i="1"/>
  <c r="J28" i="1"/>
  <c r="M27" i="1" s="1"/>
  <c r="M28" i="1" s="1"/>
  <c r="M29" i="1" s="1"/>
  <c r="I9" i="2"/>
  <c r="F9" i="2"/>
  <c r="B5" i="2"/>
  <c r="F4" i="2"/>
  <c r="D4" i="2"/>
  <c r="G4" i="2" s="1"/>
  <c r="F3" i="2"/>
  <c r="D3" i="2"/>
  <c r="G3" i="2" s="1"/>
  <c r="F2" i="2"/>
  <c r="D2" i="2"/>
  <c r="F4" i="1"/>
  <c r="F5" i="1"/>
  <c r="F6" i="1"/>
  <c r="F3" i="1"/>
  <c r="K12" i="1"/>
  <c r="F12" i="1"/>
  <c r="G12" i="1" s="1"/>
  <c r="F7" i="1" l="1"/>
  <c r="H12" i="1" s="1"/>
  <c r="J14" i="1" s="1"/>
  <c r="G2" i="2"/>
  <c r="G5" i="2" s="1"/>
  <c r="J9" i="2" s="1"/>
  <c r="F5" i="2"/>
  <c r="G9" i="2" s="1"/>
  <c r="I12" i="1"/>
  <c r="L12" i="1" s="1"/>
  <c r="M8" i="2" l="1"/>
  <c r="M9" i="2" s="1"/>
  <c r="M10" i="2" s="1"/>
  <c r="B7" i="1"/>
  <c r="D4" i="1"/>
  <c r="G4" i="1" s="1"/>
  <c r="D5" i="1"/>
  <c r="G5" i="1" s="1"/>
  <c r="D6" i="1"/>
  <c r="G6" i="1" s="1"/>
  <c r="D3" i="1"/>
  <c r="G3" i="1" l="1"/>
  <c r="G7" i="1" s="1"/>
  <c r="J15" i="1" s="1"/>
  <c r="J16" i="1" s="1"/>
  <c r="J17" i="1" s="1"/>
</calcChain>
</file>

<file path=xl/sharedStrings.xml><?xml version="1.0" encoding="utf-8"?>
<sst xmlns="http://schemas.openxmlformats.org/spreadsheetml/2006/main" count="71" uniqueCount="37">
  <si>
    <t>li</t>
  </si>
  <si>
    <t>α˚</t>
  </si>
  <si>
    <t>α, radi</t>
  </si>
  <si>
    <t>Rxi</t>
  </si>
  <si>
    <t>∑</t>
  </si>
  <si>
    <t>№</t>
  </si>
  <si>
    <t>Mβ^2,sec</t>
  </si>
  <si>
    <t>ρ^2</t>
  </si>
  <si>
    <t>ρ''</t>
  </si>
  <si>
    <t>Mβ''</t>
  </si>
  <si>
    <t>L,m</t>
  </si>
  <si>
    <t>L^2</t>
  </si>
  <si>
    <t>Mβ^2''/L^2</t>
  </si>
  <si>
    <t>Rxi^2</t>
  </si>
  <si>
    <t>ρ^2/L^2</t>
  </si>
  <si>
    <r>
      <t>(ρ^2/L^2)*</t>
    </r>
    <r>
      <rPr>
        <sz val="11"/>
        <color theme="1"/>
        <rFont val="Calibri"/>
        <family val="2"/>
      </rPr>
      <t>µ^2</t>
    </r>
  </si>
  <si>
    <t>µ, m^0.5</t>
  </si>
  <si>
    <t>µ^2, m^0.5</t>
  </si>
  <si>
    <t>li*sin^2*α</t>
  </si>
  <si>
    <r>
      <t>(ρ^2/L^2)*</t>
    </r>
    <r>
      <rPr>
        <sz val="11"/>
        <color theme="1"/>
        <rFont val="Calibri"/>
        <family val="2"/>
      </rPr>
      <t>µ^2*li*sin^2*α</t>
    </r>
  </si>
  <si>
    <t>Mп^2</t>
  </si>
  <si>
    <t>∑Rxi^2</t>
  </si>
  <si>
    <r>
      <t>(Mβ^2''/L^2)*</t>
    </r>
    <r>
      <rPr>
        <sz val="11"/>
        <color theme="1"/>
        <rFont val="Calibri"/>
        <family val="2"/>
      </rPr>
      <t>∑Rxi^2</t>
    </r>
  </si>
  <si>
    <t>(Mβ^2'')*(∑Rxi^2)</t>
  </si>
  <si>
    <r>
      <t>(ρ^2*</t>
    </r>
    <r>
      <rPr>
        <sz val="11"/>
        <color theme="1"/>
        <rFont val="Calibri"/>
        <family val="2"/>
      </rPr>
      <t>µ^2)*(li*sin^2*α)</t>
    </r>
  </si>
  <si>
    <t>[(Mβ^2'')*(∑Rxi^2)+(ρ^2*µ^2)*(li*sin^2*α)]</t>
  </si>
  <si>
    <t>Mш^2</t>
  </si>
  <si>
    <t>Мш</t>
  </si>
  <si>
    <t>Ошибка на поверхности</t>
  </si>
  <si>
    <t>Ошибка в шахте</t>
  </si>
  <si>
    <t>(ρ^2*µ^2)*(li*sin^2*α)</t>
  </si>
  <si>
    <t>li,m</t>
  </si>
  <si>
    <t>Rxi,m</t>
  </si>
  <si>
    <t>Rxi^2,m</t>
  </si>
  <si>
    <t>L^2,m</t>
  </si>
  <si>
    <t>Mп, сек</t>
  </si>
  <si>
    <t>Мш, cек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</si>
</sst>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workbookViewId="0">
      <selection activeCell="K19" sqref="K19"/>
    </sheetView>
  </sheetViews>
  <sheetFormatPr defaultRowHeight="14.6" x14ac:dyDescent="0.4"/>
  <cols>
    <col min="1" max="6" width="9.23046875" style="1"/>
    <col min="7" max="7" width="15.53515625" style="1" bestFit="1" customWidth="1"/>
    <col min="8" max="8" width="9.84375" style="1" bestFit="1" customWidth="1"/>
    <col min="9" max="10" width="22.3828125" style="1" bestFit="1" customWidth="1"/>
    <col min="11" max="11" width="12.765625" style="1" bestFit="1" customWidth="1"/>
    <col min="12" max="12" width="37.07421875" style="1" bestFit="1" customWidth="1"/>
    <col min="13" max="13" width="12.765625" style="1" bestFit="1" customWidth="1"/>
    <col min="14" max="14" width="9.23046875" style="1"/>
    <col min="15" max="15" width="10.84375" style="1" bestFit="1" customWidth="1"/>
    <col min="16" max="16" width="22.3828125" style="1" bestFit="1" customWidth="1"/>
    <col min="17" max="17" width="11.84375" style="1" bestFit="1" customWidth="1"/>
    <col min="18" max="18" width="10.84375" style="1" bestFit="1" customWidth="1"/>
    <col min="19" max="19" width="12.765625" style="1" bestFit="1" customWidth="1"/>
    <col min="20" max="16384" width="9.23046875" style="1"/>
  </cols>
  <sheetData>
    <row r="1" spans="1:12" x14ac:dyDescent="0.4">
      <c r="H1" s="16" t="s">
        <v>28</v>
      </c>
      <c r="I1" s="16"/>
    </row>
    <row r="2" spans="1:12" x14ac:dyDescent="0.4">
      <c r="A2" s="4" t="s">
        <v>5</v>
      </c>
      <c r="B2" s="5" t="s">
        <v>31</v>
      </c>
      <c r="C2" s="6" t="s">
        <v>1</v>
      </c>
      <c r="D2" s="6" t="s">
        <v>2</v>
      </c>
      <c r="E2" s="5" t="s">
        <v>32</v>
      </c>
      <c r="F2" s="5" t="s">
        <v>33</v>
      </c>
      <c r="G2" s="5" t="s">
        <v>18</v>
      </c>
      <c r="H2" s="2"/>
    </row>
    <row r="3" spans="1:12" x14ac:dyDescent="0.4">
      <c r="A3" s="4">
        <v>1</v>
      </c>
      <c r="B3" s="4">
        <v>49.5</v>
      </c>
      <c r="C3" s="4">
        <v>135</v>
      </c>
      <c r="D3" s="4">
        <f>RADIANS(C3)</f>
        <v>2.3561944901923448</v>
      </c>
      <c r="E3" s="4">
        <v>35.000399999999999</v>
      </c>
      <c r="F3" s="4">
        <f>E3*E3</f>
        <v>1225.0280001599999</v>
      </c>
      <c r="G3" s="4">
        <f>B3*(SIN(D3)*SIN(D3))</f>
        <v>24.750000000000007</v>
      </c>
    </row>
    <row r="4" spans="1:12" x14ac:dyDescent="0.4">
      <c r="A4" s="4">
        <v>2</v>
      </c>
      <c r="B4" s="4">
        <v>49.5</v>
      </c>
      <c r="C4" s="4">
        <v>45</v>
      </c>
      <c r="D4" s="4">
        <f t="shared" ref="D4:D6" si="0">RADIANS(C4)</f>
        <v>0.78539816339744828</v>
      </c>
      <c r="E4" s="4">
        <v>70</v>
      </c>
      <c r="F4" s="4">
        <f t="shared" ref="F4:F6" si="1">E4*E4</f>
        <v>4900</v>
      </c>
      <c r="G4" s="4">
        <f t="shared" ref="G4:G6" si="2">B4*(SIN(D4)*SIN(D4))</f>
        <v>24.749999999999993</v>
      </c>
    </row>
    <row r="5" spans="1:12" x14ac:dyDescent="0.4">
      <c r="A5" s="4">
        <v>3</v>
      </c>
      <c r="B5" s="4">
        <v>49.5</v>
      </c>
      <c r="C5" s="4">
        <v>45</v>
      </c>
      <c r="D5" s="4">
        <f t="shared" si="0"/>
        <v>0.78539816339744828</v>
      </c>
      <c r="E5" s="4">
        <v>35.000399999999999</v>
      </c>
      <c r="F5" s="4">
        <f t="shared" si="1"/>
        <v>1225.0280001599999</v>
      </c>
      <c r="G5" s="4">
        <f t="shared" si="2"/>
        <v>24.749999999999993</v>
      </c>
    </row>
    <row r="6" spans="1:12" x14ac:dyDescent="0.4">
      <c r="A6" s="4">
        <v>4</v>
      </c>
      <c r="B6" s="4">
        <v>49.5</v>
      </c>
      <c r="C6" s="4">
        <v>90</v>
      </c>
      <c r="D6" s="4">
        <f t="shared" si="0"/>
        <v>1.5707963267948966</v>
      </c>
      <c r="E6" s="4">
        <v>70</v>
      </c>
      <c r="F6" s="4">
        <f t="shared" si="1"/>
        <v>4900</v>
      </c>
      <c r="G6" s="4">
        <f t="shared" si="2"/>
        <v>49.5</v>
      </c>
    </row>
    <row r="7" spans="1:12" x14ac:dyDescent="0.4">
      <c r="A7" s="6" t="s">
        <v>4</v>
      </c>
      <c r="B7" s="4">
        <f>SUM(B3:B6)</f>
        <v>198</v>
      </c>
      <c r="C7" s="4"/>
      <c r="D7" s="4"/>
      <c r="E7" s="4"/>
      <c r="F7" s="4">
        <f>SUM(F3:F6)</f>
        <v>12250.056000320001</v>
      </c>
      <c r="G7" s="4">
        <f>SUM(G3:G6)</f>
        <v>123.75</v>
      </c>
    </row>
    <row r="11" spans="1:12" x14ac:dyDescent="0.4">
      <c r="A11" s="4" t="s">
        <v>9</v>
      </c>
      <c r="B11" s="4" t="s">
        <v>6</v>
      </c>
      <c r="C11" s="4" t="s">
        <v>8</v>
      </c>
      <c r="D11" s="4" t="s">
        <v>7</v>
      </c>
      <c r="E11" s="4" t="s">
        <v>10</v>
      </c>
      <c r="F11" s="4" t="s">
        <v>34</v>
      </c>
      <c r="G11" s="4" t="s">
        <v>12</v>
      </c>
      <c r="H11" s="5" t="s">
        <v>21</v>
      </c>
      <c r="I11" s="4" t="s">
        <v>14</v>
      </c>
      <c r="J11" s="3" t="s">
        <v>16</v>
      </c>
      <c r="K11" s="3" t="s">
        <v>17</v>
      </c>
      <c r="L11" s="4" t="s">
        <v>15</v>
      </c>
    </row>
    <row r="12" spans="1:12" x14ac:dyDescent="0.4">
      <c r="A12" s="4">
        <v>30</v>
      </c>
      <c r="B12" s="4">
        <v>900</v>
      </c>
      <c r="C12" s="4">
        <v>206265</v>
      </c>
      <c r="D12" s="4">
        <v>42545250225</v>
      </c>
      <c r="E12" s="4">
        <v>140</v>
      </c>
      <c r="F12" s="4">
        <f>E12*E12</f>
        <v>19600</v>
      </c>
      <c r="G12" s="4">
        <f>B12/F12</f>
        <v>4.5918367346938778E-2</v>
      </c>
      <c r="H12" s="4">
        <f>$F$7</f>
        <v>12250.056000320001</v>
      </c>
      <c r="I12" s="4">
        <f>D12/F12</f>
        <v>2170676.0318877553</v>
      </c>
      <c r="J12" s="4">
        <v>1.4E-3</v>
      </c>
      <c r="K12" s="4">
        <f>J12*J12</f>
        <v>1.9599999999999999E-6</v>
      </c>
      <c r="L12" s="4">
        <f>I12*K12</f>
        <v>4.2545250225000002</v>
      </c>
    </row>
    <row r="13" spans="1:12" x14ac:dyDescent="0.4">
      <c r="I13" s="11" t="s">
        <v>28</v>
      </c>
      <c r="J13" s="11"/>
    </row>
    <row r="14" spans="1:12" x14ac:dyDescent="0.4">
      <c r="I14" s="4" t="s">
        <v>22</v>
      </c>
      <c r="J14" s="10">
        <f>G12*H12</f>
        <v>562.50257144326542</v>
      </c>
    </row>
    <row r="15" spans="1:12" x14ac:dyDescent="0.4">
      <c r="I15" s="4" t="s">
        <v>19</v>
      </c>
      <c r="J15" s="10">
        <f>L12*G7</f>
        <v>526.49747153437499</v>
      </c>
    </row>
    <row r="16" spans="1:12" x14ac:dyDescent="0.4">
      <c r="I16" s="4" t="s">
        <v>20</v>
      </c>
      <c r="J16" s="10">
        <f>J14+J15</f>
        <v>1089.0000429776405</v>
      </c>
    </row>
    <row r="17" spans="1:13" x14ac:dyDescent="0.4">
      <c r="I17" s="9" t="s">
        <v>35</v>
      </c>
      <c r="J17" s="14">
        <f>SQRT(J16)</f>
        <v>33.000000651176364</v>
      </c>
    </row>
    <row r="19" spans="1:13" x14ac:dyDescent="0.4">
      <c r="I19" s="16" t="s">
        <v>29</v>
      </c>
      <c r="J19" s="16"/>
    </row>
    <row r="20" spans="1:13" x14ac:dyDescent="0.4">
      <c r="A20" s="4" t="s">
        <v>5</v>
      </c>
      <c r="B20" s="4" t="s">
        <v>0</v>
      </c>
      <c r="C20" s="4" t="s">
        <v>1</v>
      </c>
      <c r="D20" s="4" t="s">
        <v>2</v>
      </c>
      <c r="E20" s="4" t="s">
        <v>3</v>
      </c>
      <c r="F20" s="4" t="s">
        <v>13</v>
      </c>
      <c r="G20" s="4" t="s">
        <v>18</v>
      </c>
    </row>
    <row r="21" spans="1:13" x14ac:dyDescent="0.4">
      <c r="A21" s="4">
        <v>1</v>
      </c>
      <c r="B21" s="4">
        <v>50</v>
      </c>
      <c r="C21" s="4">
        <v>180</v>
      </c>
      <c r="D21" s="4">
        <f>RADIANS(C21)</f>
        <v>3.1415926535897931</v>
      </c>
      <c r="E21" s="4">
        <v>50</v>
      </c>
      <c r="F21" s="4">
        <f>E21*E21</f>
        <v>2500</v>
      </c>
      <c r="G21" s="4">
        <f>B21*(SIN(D21)*SIN(D21))</f>
        <v>7.5049436828248946E-31</v>
      </c>
    </row>
    <row r="22" spans="1:13" x14ac:dyDescent="0.4">
      <c r="A22" s="4">
        <v>2</v>
      </c>
      <c r="B22" s="4">
        <v>50</v>
      </c>
      <c r="C22" s="4">
        <v>180</v>
      </c>
      <c r="D22" s="4">
        <f t="shared" ref="D22:D23" si="3">RADIANS(C22)</f>
        <v>3.1415926535897931</v>
      </c>
      <c r="E22" s="4">
        <v>100</v>
      </c>
      <c r="F22" s="4">
        <f>E22*E22</f>
        <v>10000</v>
      </c>
      <c r="G22" s="4">
        <f>B22*(SIN(D22)*SIN(D22))</f>
        <v>7.5049436828248946E-31</v>
      </c>
    </row>
    <row r="23" spans="1:13" x14ac:dyDescent="0.4">
      <c r="A23" s="4">
        <v>3</v>
      </c>
      <c r="B23" s="4">
        <v>40</v>
      </c>
      <c r="C23" s="4">
        <v>180</v>
      </c>
      <c r="D23" s="4">
        <f t="shared" si="3"/>
        <v>3.1415926535897931</v>
      </c>
      <c r="E23" s="4">
        <v>140</v>
      </c>
      <c r="F23" s="4">
        <f>E23*E23</f>
        <v>19600</v>
      </c>
      <c r="G23" s="4">
        <f>B23*(SIN(D23)*SIN(D23))</f>
        <v>6.0039549462599157E-31</v>
      </c>
    </row>
    <row r="24" spans="1:13" x14ac:dyDescent="0.4">
      <c r="A24" s="4" t="s">
        <v>4</v>
      </c>
      <c r="B24" s="4">
        <f>SUM(B21:B23)</f>
        <v>140</v>
      </c>
      <c r="C24" s="4"/>
      <c r="D24" s="4"/>
      <c r="E24" s="4"/>
      <c r="F24" s="4">
        <f>SUM(F21:F23)</f>
        <v>32100</v>
      </c>
      <c r="G24" s="4">
        <f>SUM(G21:G23)</f>
        <v>2.1013842311909705E-30</v>
      </c>
    </row>
    <row r="26" spans="1:13" x14ac:dyDescent="0.4">
      <c r="L26" s="15" t="s">
        <v>29</v>
      </c>
      <c r="M26" s="15"/>
    </row>
    <row r="27" spans="1:13" x14ac:dyDescent="0.4">
      <c r="A27" s="4" t="s">
        <v>9</v>
      </c>
      <c r="B27" s="4" t="s">
        <v>6</v>
      </c>
      <c r="C27" s="4" t="s">
        <v>8</v>
      </c>
      <c r="D27" s="4" t="s">
        <v>7</v>
      </c>
      <c r="E27" s="4" t="s">
        <v>10</v>
      </c>
      <c r="F27" s="4" t="s">
        <v>11</v>
      </c>
      <c r="G27" s="4" t="s">
        <v>23</v>
      </c>
      <c r="H27" s="4" t="s">
        <v>16</v>
      </c>
      <c r="I27" s="4" t="s">
        <v>17</v>
      </c>
      <c r="J27" s="4" t="s">
        <v>30</v>
      </c>
      <c r="L27" s="4" t="s">
        <v>25</v>
      </c>
      <c r="M27" s="4">
        <f>G28+J28</f>
        <v>28890000</v>
      </c>
    </row>
    <row r="28" spans="1:13" x14ac:dyDescent="0.4">
      <c r="A28" s="4">
        <v>30</v>
      </c>
      <c r="B28" s="4">
        <v>900</v>
      </c>
      <c r="C28" s="4">
        <v>206265</v>
      </c>
      <c r="D28" s="4">
        <v>42545250225</v>
      </c>
      <c r="E28" s="4">
        <v>140</v>
      </c>
      <c r="F28" s="4">
        <f>E28*E28</f>
        <v>19600</v>
      </c>
      <c r="G28" s="4">
        <f>B28*F24</f>
        <v>28890000</v>
      </c>
      <c r="H28" s="4">
        <v>1.4E-3</v>
      </c>
      <c r="I28" s="4">
        <f>H28*H28</f>
        <v>1.9599999999999999E-6</v>
      </c>
      <c r="J28" s="4">
        <f>(D28*I28)*(G24)</f>
        <v>1.7523167915238262E-25</v>
      </c>
      <c r="L28" s="4" t="s">
        <v>26</v>
      </c>
      <c r="M28" s="4">
        <f>M27/F28</f>
        <v>1473.9795918367347</v>
      </c>
    </row>
    <row r="29" spans="1:13" x14ac:dyDescent="0.4">
      <c r="L29" s="9" t="s">
        <v>36</v>
      </c>
      <c r="M29" s="9">
        <f>SQRT(M28)</f>
        <v>38.392441858219108</v>
      </c>
    </row>
  </sheetData>
  <mergeCells count="4">
    <mergeCell ref="I13:J13"/>
    <mergeCell ref="H1:I1"/>
    <mergeCell ref="L26:M26"/>
    <mergeCell ref="I19:J19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workbookViewId="0">
      <selection activeCell="M10" sqref="A1:M10"/>
    </sheetView>
  </sheetViews>
  <sheetFormatPr defaultRowHeight="14.6" x14ac:dyDescent="0.4"/>
  <cols>
    <col min="1" max="6" width="9.23046875" style="1"/>
    <col min="7" max="7" width="15.53515625" style="1" bestFit="1" customWidth="1"/>
    <col min="8" max="8" width="10.15234375" style="1" bestFit="1" customWidth="1"/>
    <col min="9" max="9" width="10.84375" style="1" bestFit="1" customWidth="1"/>
    <col min="10" max="10" width="22.3828125" style="1" bestFit="1" customWidth="1"/>
    <col min="11" max="11" width="12.765625" style="1" bestFit="1" customWidth="1"/>
    <col min="12" max="12" width="40.765625" style="1" bestFit="1" customWidth="1"/>
    <col min="13" max="13" width="12.765625" style="1" bestFit="1" customWidth="1"/>
    <col min="14" max="14" width="15.53515625" style="1" bestFit="1" customWidth="1"/>
    <col min="15" max="15" width="22.3828125" style="1" bestFit="1" customWidth="1"/>
    <col min="16" max="16" width="11.84375" style="1" bestFit="1" customWidth="1"/>
    <col min="17" max="17" width="19.921875" style="1" bestFit="1" customWidth="1"/>
    <col min="18" max="18" width="12.3828125" style="1" customWidth="1"/>
    <col min="19" max="16384" width="9.23046875" style="1"/>
  </cols>
  <sheetData>
    <row r="1" spans="1:16" x14ac:dyDescent="0.4">
      <c r="A1" s="4" t="s">
        <v>5</v>
      </c>
      <c r="B1" s="5" t="s">
        <v>0</v>
      </c>
      <c r="C1" s="6" t="s">
        <v>1</v>
      </c>
      <c r="D1" s="6" t="s">
        <v>2</v>
      </c>
      <c r="E1" s="5" t="s">
        <v>3</v>
      </c>
      <c r="F1" s="5" t="s">
        <v>13</v>
      </c>
      <c r="G1" s="5" t="s">
        <v>18</v>
      </c>
      <c r="H1" s="2"/>
    </row>
    <row r="2" spans="1:16" x14ac:dyDescent="0.4">
      <c r="A2" s="4">
        <v>1</v>
      </c>
      <c r="B2" s="4">
        <v>50</v>
      </c>
      <c r="C2" s="4">
        <v>180</v>
      </c>
      <c r="D2" s="4">
        <f>RADIANS(C2)</f>
        <v>3.1415926535897931</v>
      </c>
      <c r="E2" s="4">
        <v>50</v>
      </c>
      <c r="F2" s="4">
        <f>E2*E2</f>
        <v>2500</v>
      </c>
      <c r="G2" s="4">
        <f>B2*(SIN(D2)*SIN(D2))</f>
        <v>7.5049436828248946E-31</v>
      </c>
    </row>
    <row r="3" spans="1:16" x14ac:dyDescent="0.4">
      <c r="A3" s="4">
        <v>2</v>
      </c>
      <c r="B3" s="4">
        <v>50</v>
      </c>
      <c r="C3" s="4">
        <v>180</v>
      </c>
      <c r="D3" s="4">
        <f t="shared" ref="D3:D4" si="0">RADIANS(C3)</f>
        <v>3.1415926535897931</v>
      </c>
      <c r="E3" s="4">
        <v>100</v>
      </c>
      <c r="F3" s="4">
        <f>E3*E3</f>
        <v>10000</v>
      </c>
      <c r="G3" s="4">
        <f>B3*(SIN(D3)*SIN(D3))</f>
        <v>7.5049436828248946E-31</v>
      </c>
    </row>
    <row r="4" spans="1:16" x14ac:dyDescent="0.4">
      <c r="A4" s="4">
        <v>3</v>
      </c>
      <c r="B4" s="4">
        <v>40</v>
      </c>
      <c r="C4" s="4">
        <v>180</v>
      </c>
      <c r="D4" s="4">
        <f t="shared" si="0"/>
        <v>3.1415926535897931</v>
      </c>
      <c r="E4" s="4">
        <v>140</v>
      </c>
      <c r="F4" s="4">
        <f>E4*E4</f>
        <v>19600</v>
      </c>
      <c r="G4" s="4">
        <f>B4*(SIN(D4)*SIN(D4))</f>
        <v>6.0039549462599157E-31</v>
      </c>
    </row>
    <row r="5" spans="1:16" x14ac:dyDescent="0.4">
      <c r="A5" s="6" t="s">
        <v>4</v>
      </c>
      <c r="B5" s="4">
        <f>SUM(B2:B4)</f>
        <v>140</v>
      </c>
      <c r="C5" s="4"/>
      <c r="D5" s="4"/>
      <c r="E5" s="4"/>
      <c r="F5" s="4">
        <f>SUM(F2:F4)</f>
        <v>32100</v>
      </c>
      <c r="G5" s="4">
        <f>SUM(G2:G4)</f>
        <v>2.1013842311909705E-30</v>
      </c>
    </row>
    <row r="7" spans="1:16" x14ac:dyDescent="0.4">
      <c r="L7" s="12" t="s">
        <v>29</v>
      </c>
      <c r="M7" s="13"/>
    </row>
    <row r="8" spans="1:16" x14ac:dyDescent="0.4">
      <c r="A8" s="4" t="s">
        <v>9</v>
      </c>
      <c r="B8" s="4" t="s">
        <v>6</v>
      </c>
      <c r="C8" s="4" t="s">
        <v>8</v>
      </c>
      <c r="D8" s="4" t="s">
        <v>7</v>
      </c>
      <c r="E8" s="4" t="s">
        <v>10</v>
      </c>
      <c r="F8" s="4" t="s">
        <v>11</v>
      </c>
      <c r="G8" s="4" t="s">
        <v>23</v>
      </c>
      <c r="H8" s="3" t="s">
        <v>16</v>
      </c>
      <c r="I8" s="3" t="s">
        <v>17</v>
      </c>
      <c r="J8" s="4" t="s">
        <v>24</v>
      </c>
      <c r="L8" s="8" t="s">
        <v>25</v>
      </c>
      <c r="M8" s="9">
        <f>G9+J9</f>
        <v>28890000</v>
      </c>
    </row>
    <row r="9" spans="1:16" x14ac:dyDescent="0.4">
      <c r="A9" s="4">
        <v>30</v>
      </c>
      <c r="B9" s="4">
        <v>900</v>
      </c>
      <c r="C9" s="4">
        <v>206265</v>
      </c>
      <c r="D9" s="4">
        <v>42545250225</v>
      </c>
      <c r="E9" s="4">
        <v>140</v>
      </c>
      <c r="F9" s="4">
        <f>E9*E9</f>
        <v>19600</v>
      </c>
      <c r="G9" s="4">
        <f>B9*F5</f>
        <v>28890000</v>
      </c>
      <c r="H9" s="4">
        <v>1.4E-3</v>
      </c>
      <c r="I9" s="4">
        <f>H9*H9</f>
        <v>1.9599999999999999E-6</v>
      </c>
      <c r="J9" s="4">
        <f>(D9*I9)*(G5)</f>
        <v>1.7523167915238262E-25</v>
      </c>
      <c r="L9" s="8" t="s">
        <v>26</v>
      </c>
      <c r="M9" s="9">
        <f>M8/F9</f>
        <v>1473.9795918367347</v>
      </c>
    </row>
    <row r="10" spans="1:16" x14ac:dyDescent="0.4">
      <c r="L10" s="9" t="s">
        <v>27</v>
      </c>
      <c r="M10" s="9">
        <f>SQRT(M9)</f>
        <v>38.392441858219108</v>
      </c>
    </row>
    <row r="12" spans="1:16" x14ac:dyDescent="0.4">
      <c r="O12" s="7"/>
      <c r="P12" s="7"/>
    </row>
    <row r="13" spans="1:16" x14ac:dyDescent="0.4">
      <c r="O13" s="7"/>
      <c r="P13" s="7"/>
    </row>
    <row r="14" spans="1:16" x14ac:dyDescent="0.4">
      <c r="O14" s="7"/>
      <c r="P14" s="7"/>
    </row>
    <row r="15" spans="1:16" x14ac:dyDescent="0.4">
      <c r="O15" s="7"/>
      <c r="P15" s="7"/>
    </row>
  </sheetData>
  <mergeCells count="1">
    <mergeCell ref="L7:M7"/>
  </mergeCells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Мп</vt:lpstr>
      <vt:lpstr>Мш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cp:lastPrinted>2016-11-10T12:36:37Z</cp:lastPrinted>
  <dcterms:created xsi:type="dcterms:W3CDTF">2016-11-03T12:28:28Z</dcterms:created>
  <dcterms:modified xsi:type="dcterms:W3CDTF">2016-11-10T12:36:41Z</dcterms:modified>
</cp:coreProperties>
</file>