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vi\Desktop\"/>
    </mc:Choice>
  </mc:AlternateContent>
  <bookViews>
    <workbookView xWindow="0" yWindow="3000" windowWidth="16483" windowHeight="7166" activeTab="5"/>
  </bookViews>
  <sheets>
    <sheet name="n_1" sheetId="1" r:id="rId1"/>
    <sheet name="n_2" sheetId="2" r:id="rId2"/>
    <sheet name="n_3" sheetId="3" r:id="rId3"/>
    <sheet name="n_4" sheetId="4" r:id="rId4"/>
    <sheet name="n_5" sheetId="5" r:id="rId5"/>
    <sheet name="n_6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6" l="1"/>
  <c r="F18" i="5"/>
  <c r="F18" i="4"/>
  <c r="F18" i="3"/>
  <c r="F18" i="2"/>
  <c r="F18" i="1"/>
  <c r="D15" i="6"/>
  <c r="D15" i="4"/>
  <c r="D15" i="3"/>
  <c r="D15" i="2"/>
  <c r="D16" i="1"/>
  <c r="D15" i="1"/>
  <c r="D16" i="6" l="1"/>
  <c r="D17" i="6"/>
  <c r="D16" i="5"/>
  <c r="D17" i="5"/>
  <c r="D16" i="4"/>
  <c r="D17" i="4"/>
  <c r="D16" i="3"/>
  <c r="D17" i="3"/>
  <c r="D16" i="2"/>
  <c r="D17" i="2"/>
  <c r="D12" i="6" l="1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5" i="6"/>
  <c r="E5" i="6" s="1"/>
  <c r="D4" i="6"/>
  <c r="E4" i="6" s="1"/>
  <c r="D3" i="6"/>
  <c r="E3" i="6" s="1"/>
  <c r="H6" i="6" l="1"/>
  <c r="G6" i="6"/>
  <c r="H10" i="6"/>
  <c r="G10" i="6"/>
  <c r="H3" i="6"/>
  <c r="G3" i="6"/>
  <c r="H7" i="6"/>
  <c r="G7" i="6"/>
  <c r="H11" i="6"/>
  <c r="G11" i="6"/>
  <c r="H4" i="6"/>
  <c r="G4" i="6"/>
  <c r="H8" i="6"/>
  <c r="G8" i="6"/>
  <c r="H12" i="6"/>
  <c r="G12" i="6"/>
  <c r="H5" i="6"/>
  <c r="G5" i="6"/>
  <c r="H9" i="6"/>
  <c r="G9" i="6"/>
  <c r="D15" i="5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G13" i="6" l="1"/>
  <c r="H13" i="6"/>
  <c r="G3" i="5"/>
  <c r="H3" i="5"/>
  <c r="G7" i="5"/>
  <c r="H7" i="5"/>
  <c r="G11" i="5"/>
  <c r="H11" i="5"/>
  <c r="G6" i="5"/>
  <c r="H6" i="5"/>
  <c r="G4" i="5"/>
  <c r="H4" i="5"/>
  <c r="G8" i="5"/>
  <c r="H8" i="5"/>
  <c r="G12" i="5"/>
  <c r="H12" i="5"/>
  <c r="G10" i="5"/>
  <c r="H10" i="5"/>
  <c r="G5" i="5"/>
  <c r="H5" i="5"/>
  <c r="G9" i="5"/>
  <c r="H9" i="5"/>
  <c r="H6" i="4"/>
  <c r="G6" i="4"/>
  <c r="H10" i="4"/>
  <c r="G10" i="4"/>
  <c r="H3" i="4"/>
  <c r="G3" i="4"/>
  <c r="H7" i="4"/>
  <c r="G7" i="4"/>
  <c r="G11" i="4"/>
  <c r="H11" i="4"/>
  <c r="H12" i="4"/>
  <c r="G12" i="4"/>
  <c r="H4" i="4"/>
  <c r="G4" i="4"/>
  <c r="H8" i="4"/>
  <c r="G8" i="4"/>
  <c r="H5" i="4"/>
  <c r="G5" i="4"/>
  <c r="H9" i="4"/>
  <c r="G9" i="4"/>
  <c r="H10" i="3"/>
  <c r="G10" i="3"/>
  <c r="H7" i="3"/>
  <c r="G7" i="3"/>
  <c r="H11" i="3"/>
  <c r="G11" i="3"/>
  <c r="H6" i="3"/>
  <c r="G6" i="3"/>
  <c r="H4" i="3"/>
  <c r="G4" i="3"/>
  <c r="H12" i="3"/>
  <c r="G12" i="3"/>
  <c r="H3" i="3"/>
  <c r="G3" i="3"/>
  <c r="H8" i="3"/>
  <c r="G8" i="3"/>
  <c r="H5" i="3"/>
  <c r="G5" i="3"/>
  <c r="H9" i="3"/>
  <c r="G9" i="3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18" i="6" l="1"/>
  <c r="H13" i="5"/>
  <c r="G13" i="5"/>
  <c r="G13" i="4"/>
  <c r="H13" i="4"/>
  <c r="H13" i="3"/>
  <c r="G13" i="3"/>
  <c r="G6" i="2"/>
  <c r="H6" i="2"/>
  <c r="G10" i="2"/>
  <c r="H10" i="2"/>
  <c r="G7" i="2"/>
  <c r="H7" i="2"/>
  <c r="G4" i="2"/>
  <c r="H4" i="2"/>
  <c r="G8" i="2"/>
  <c r="H8" i="2"/>
  <c r="G12" i="2"/>
  <c r="H12" i="2"/>
  <c r="G3" i="2"/>
  <c r="H3" i="2"/>
  <c r="G11" i="2"/>
  <c r="H11" i="2"/>
  <c r="G5" i="2"/>
  <c r="H5" i="2"/>
  <c r="G9" i="2"/>
  <c r="H9" i="2"/>
  <c r="H3" i="1"/>
  <c r="G3" i="1"/>
  <c r="H5" i="1"/>
  <c r="G5" i="1"/>
  <c r="H9" i="1"/>
  <c r="G9" i="1"/>
  <c r="H6" i="1"/>
  <c r="G6" i="1"/>
  <c r="H10" i="1"/>
  <c r="G10" i="1"/>
  <c r="H7" i="1"/>
  <c r="G7" i="1"/>
  <c r="H11" i="1"/>
  <c r="G11" i="1"/>
  <c r="H4" i="1"/>
  <c r="G4" i="1"/>
  <c r="H8" i="1"/>
  <c r="G8" i="1"/>
  <c r="H12" i="1"/>
  <c r="G12" i="1"/>
  <c r="D18" i="5" l="1"/>
  <c r="D18" i="4"/>
  <c r="D18" i="3"/>
  <c r="H13" i="2"/>
  <c r="G13" i="2"/>
  <c r="G13" i="1"/>
  <c r="H13" i="1"/>
  <c r="D18" i="1" l="1"/>
  <c r="D18" i="2"/>
</calcChain>
</file>

<file path=xl/sharedStrings.xml><?xml version="1.0" encoding="utf-8"?>
<sst xmlns="http://schemas.openxmlformats.org/spreadsheetml/2006/main" count="78" uniqueCount="15">
  <si>
    <t>γ=</t>
  </si>
  <si>
    <t>№ блока</t>
  </si>
  <si>
    <t>d</t>
  </si>
  <si>
    <t>(b+a)/2</t>
  </si>
  <si>
    <t>Pi, т</t>
  </si>
  <si>
    <t>αi◦</t>
  </si>
  <si>
    <t>Тi, т</t>
  </si>
  <si>
    <t>Ni, т</t>
  </si>
  <si>
    <t>Ʃ</t>
  </si>
  <si>
    <t>L</t>
  </si>
  <si>
    <t>tan φ</t>
  </si>
  <si>
    <t>C</t>
  </si>
  <si>
    <t>n</t>
  </si>
  <si>
    <t>tan φn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</si>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</sst>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2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workbookViewId="0">
      <selection activeCell="F18" sqref="F18"/>
    </sheetView>
  </sheetViews>
  <sheetFormatPr defaultRowHeight="14.6" x14ac:dyDescent="0.4"/>
  <cols>
    <col min="6" max="6" width="9.23046875" style="10"/>
  </cols>
  <sheetData>
    <row r="1" spans="2:10" x14ac:dyDescent="0.4">
      <c r="B1" s="1" t="s">
        <v>0</v>
      </c>
      <c r="C1" s="2">
        <v>2.6</v>
      </c>
      <c r="D1" s="2"/>
      <c r="E1" s="2"/>
      <c r="F1" s="3"/>
      <c r="G1" s="2"/>
      <c r="H1" s="2"/>
    </row>
    <row r="2" spans="2:10" s="2" customFormat="1" x14ac:dyDescent="0.4"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J2" s="2">
        <v>0</v>
      </c>
    </row>
    <row r="3" spans="2:10" x14ac:dyDescent="0.4">
      <c r="B3" s="4">
        <v>1</v>
      </c>
      <c r="C3" s="6">
        <v>16</v>
      </c>
      <c r="D3" s="6">
        <f>(J2+J3)/2</f>
        <v>6.4249999999999998</v>
      </c>
      <c r="E3" s="6">
        <f>$C$1*C3*D3</f>
        <v>267.28000000000003</v>
      </c>
      <c r="F3" s="7">
        <v>26</v>
      </c>
      <c r="G3" s="6">
        <f>E3*SIN(RADIANS(F3))</f>
        <v>117.16784011378462</v>
      </c>
      <c r="H3" s="6">
        <f>E3*COS(RADIANS(F3))</f>
        <v>240.22967269484138</v>
      </c>
      <c r="J3">
        <v>12.85</v>
      </c>
    </row>
    <row r="4" spans="2:10" x14ac:dyDescent="0.4">
      <c r="B4" s="4">
        <v>2</v>
      </c>
      <c r="C4" s="6">
        <v>16</v>
      </c>
      <c r="D4" s="6">
        <f t="shared" ref="D4:D12" si="0">(J3+J4)/2</f>
        <v>19.425000000000001</v>
      </c>
      <c r="E4" s="6">
        <f t="shared" ref="E4:E12" si="1">$C$1*C4*D4</f>
        <v>808.08</v>
      </c>
      <c r="F4" s="7">
        <v>29</v>
      </c>
      <c r="G4" s="6">
        <f t="shared" ref="G4:G12" si="2">E4*SIN(RADIANS(F4))</f>
        <v>391.76495792866007</v>
      </c>
      <c r="H4" s="6">
        <f t="shared" ref="H4:H12" si="3">E4*COS(RADIANS(F4))</f>
        <v>706.76269294520296</v>
      </c>
      <c r="J4">
        <v>26</v>
      </c>
    </row>
    <row r="5" spans="2:10" x14ac:dyDescent="0.4">
      <c r="B5" s="4">
        <v>3</v>
      </c>
      <c r="C5" s="6">
        <v>16</v>
      </c>
      <c r="D5" s="6">
        <f t="shared" si="0"/>
        <v>31.25</v>
      </c>
      <c r="E5" s="6">
        <f t="shared" si="1"/>
        <v>1300</v>
      </c>
      <c r="F5" s="7">
        <v>32</v>
      </c>
      <c r="G5" s="6">
        <f t="shared" si="2"/>
        <v>688.89504350316633</v>
      </c>
      <c r="H5" s="6">
        <f t="shared" si="3"/>
        <v>1102.4625250033537</v>
      </c>
      <c r="J5">
        <v>36.5</v>
      </c>
    </row>
    <row r="6" spans="2:10" x14ac:dyDescent="0.4">
      <c r="B6" s="4">
        <v>4</v>
      </c>
      <c r="C6" s="6">
        <v>16</v>
      </c>
      <c r="D6" s="6">
        <f t="shared" si="0"/>
        <v>41.085000000000001</v>
      </c>
      <c r="E6" s="6">
        <f t="shared" si="1"/>
        <v>1709.1360000000002</v>
      </c>
      <c r="F6" s="7">
        <v>35</v>
      </c>
      <c r="G6" s="6">
        <f t="shared" si="2"/>
        <v>980.32013611928153</v>
      </c>
      <c r="H6" s="6">
        <f t="shared" si="3"/>
        <v>1400.0422483679104</v>
      </c>
      <c r="J6">
        <v>45.67</v>
      </c>
    </row>
    <row r="7" spans="2:10" x14ac:dyDescent="0.4">
      <c r="B7" s="4">
        <v>5</v>
      </c>
      <c r="C7" s="6">
        <v>16</v>
      </c>
      <c r="D7" s="6">
        <f t="shared" si="0"/>
        <v>49.47</v>
      </c>
      <c r="E7" s="6">
        <f t="shared" si="1"/>
        <v>2057.9520000000002</v>
      </c>
      <c r="F7" s="7">
        <v>39</v>
      </c>
      <c r="G7" s="6">
        <f t="shared" si="2"/>
        <v>1295.111157401795</v>
      </c>
      <c r="H7" s="6">
        <f t="shared" si="3"/>
        <v>1599.3290856722963</v>
      </c>
      <c r="J7">
        <v>53.27</v>
      </c>
    </row>
    <row r="8" spans="2:10" x14ac:dyDescent="0.4">
      <c r="B8" s="4">
        <v>6</v>
      </c>
      <c r="C8" s="6">
        <v>16</v>
      </c>
      <c r="D8" s="6">
        <f t="shared" si="0"/>
        <v>56.174999999999997</v>
      </c>
      <c r="E8" s="6">
        <f t="shared" si="1"/>
        <v>2336.88</v>
      </c>
      <c r="F8" s="7">
        <v>42</v>
      </c>
      <c r="G8" s="6">
        <f t="shared" si="2"/>
        <v>1563.6779313878887</v>
      </c>
      <c r="H8" s="6">
        <f t="shared" si="3"/>
        <v>1736.6402797616131</v>
      </c>
      <c r="J8">
        <v>59.08</v>
      </c>
    </row>
    <row r="9" spans="2:10" x14ac:dyDescent="0.4">
      <c r="B9" s="4">
        <v>7</v>
      </c>
      <c r="C9" s="6">
        <v>16</v>
      </c>
      <c r="D9" s="6">
        <f t="shared" si="0"/>
        <v>60.91</v>
      </c>
      <c r="E9" s="6">
        <f t="shared" si="1"/>
        <v>2533.8559999999998</v>
      </c>
      <c r="F9" s="7">
        <v>46</v>
      </c>
      <c r="G9" s="6">
        <f t="shared" si="2"/>
        <v>1822.703469126893</v>
      </c>
      <c r="H9" s="6">
        <f t="shared" si="3"/>
        <v>1760.1642799377528</v>
      </c>
      <c r="J9">
        <v>62.74</v>
      </c>
    </row>
    <row r="10" spans="2:10" x14ac:dyDescent="0.4">
      <c r="B10" s="4">
        <v>8</v>
      </c>
      <c r="C10" s="6">
        <v>16</v>
      </c>
      <c r="D10" s="6">
        <f t="shared" si="0"/>
        <v>63.215000000000003</v>
      </c>
      <c r="E10" s="6">
        <f t="shared" si="1"/>
        <v>2629.7440000000001</v>
      </c>
      <c r="F10" s="7">
        <v>51</v>
      </c>
      <c r="G10" s="6">
        <f t="shared" si="2"/>
        <v>2043.6949292657007</v>
      </c>
      <c r="H10" s="6">
        <f t="shared" si="3"/>
        <v>1654.951522440964</v>
      </c>
      <c r="J10">
        <v>63.69</v>
      </c>
    </row>
    <row r="11" spans="2:10" x14ac:dyDescent="0.4">
      <c r="B11" s="4">
        <v>9</v>
      </c>
      <c r="C11" s="6">
        <v>16</v>
      </c>
      <c r="D11" s="6">
        <f t="shared" si="0"/>
        <v>62.32</v>
      </c>
      <c r="E11" s="6">
        <f t="shared" si="1"/>
        <v>2592.5120000000002</v>
      </c>
      <c r="F11" s="7">
        <v>55</v>
      </c>
      <c r="G11" s="6">
        <f t="shared" si="2"/>
        <v>2123.6615046437428</v>
      </c>
      <c r="H11" s="6">
        <f t="shared" si="3"/>
        <v>1487.0037941573235</v>
      </c>
      <c r="J11">
        <v>60.95</v>
      </c>
    </row>
    <row r="12" spans="2:10" x14ac:dyDescent="0.4">
      <c r="B12" s="4">
        <v>10</v>
      </c>
      <c r="C12" s="6">
        <v>16</v>
      </c>
      <c r="D12" s="6">
        <f t="shared" si="0"/>
        <v>51.625</v>
      </c>
      <c r="E12" s="6">
        <f t="shared" si="1"/>
        <v>2147.6</v>
      </c>
      <c r="F12" s="7">
        <v>59</v>
      </c>
      <c r="G12" s="6">
        <f t="shared" si="2"/>
        <v>1840.8524949878563</v>
      </c>
      <c r="H12" s="6">
        <f t="shared" si="3"/>
        <v>1106.0957696768323</v>
      </c>
      <c r="J12">
        <v>42.3</v>
      </c>
    </row>
    <row r="13" spans="2:10" x14ac:dyDescent="0.4">
      <c r="B13" s="8" t="s">
        <v>8</v>
      </c>
      <c r="C13" s="4"/>
      <c r="D13" s="4"/>
      <c r="E13" s="4"/>
      <c r="F13" s="9"/>
      <c r="G13" s="6">
        <f>SUM(G3:G12)</f>
        <v>12867.849464478768</v>
      </c>
      <c r="H13" s="6">
        <f>SUM(H3:H12)</f>
        <v>12793.681870658091</v>
      </c>
    </row>
    <row r="15" spans="2:10" x14ac:dyDescent="0.4">
      <c r="C15" t="s">
        <v>9</v>
      </c>
      <c r="D15">
        <f>8.9415+204.72+10</f>
        <v>223.66149999999999</v>
      </c>
    </row>
    <row r="16" spans="2:10" x14ac:dyDescent="0.4">
      <c r="C16" t="s">
        <v>13</v>
      </c>
      <c r="D16">
        <f>TAN(RADIANS(23))</f>
        <v>0.42447481620960476</v>
      </c>
      <c r="G16" s="10"/>
    </row>
    <row r="17" spans="3:7" x14ac:dyDescent="0.4">
      <c r="C17" t="s">
        <v>14</v>
      </c>
      <c r="D17">
        <v>36.42</v>
      </c>
      <c r="G17" s="10"/>
    </row>
    <row r="18" spans="3:7" x14ac:dyDescent="0.4">
      <c r="C18" s="11" t="s">
        <v>12</v>
      </c>
      <c r="D18" s="11">
        <f>(D16*H13+D17*D15)/G13</f>
        <v>1.0550595597320873</v>
      </c>
      <c r="F18" s="10">
        <f>D18*50</f>
        <v>52.752977986604364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workbookViewId="0">
      <selection activeCell="F19" sqref="F19"/>
    </sheetView>
  </sheetViews>
  <sheetFormatPr defaultRowHeight="14.6" x14ac:dyDescent="0.4"/>
  <cols>
    <col min="6" max="6" width="9.23046875" style="10"/>
  </cols>
  <sheetData>
    <row r="1" spans="2:10" x14ac:dyDescent="0.4">
      <c r="B1" s="1" t="s">
        <v>0</v>
      </c>
      <c r="C1" s="2">
        <v>2.6</v>
      </c>
      <c r="D1" s="2"/>
      <c r="E1" s="2"/>
      <c r="F1" s="3"/>
      <c r="G1" s="2"/>
      <c r="H1" s="2"/>
    </row>
    <row r="2" spans="2:10" s="2" customFormat="1" x14ac:dyDescent="0.4"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J2" s="2">
        <v>0</v>
      </c>
    </row>
    <row r="3" spans="2:10" x14ac:dyDescent="0.4">
      <c r="B3" s="4">
        <v>1</v>
      </c>
      <c r="C3" s="6">
        <v>16.88</v>
      </c>
      <c r="D3" s="6">
        <f>(J2+J3)/2</f>
        <v>8.06</v>
      </c>
      <c r="E3" s="6">
        <f>$C$1*C3*D3</f>
        <v>353.73728</v>
      </c>
      <c r="F3" s="7">
        <v>18</v>
      </c>
      <c r="G3" s="6">
        <f>E3*SIN(RADIANS(F3))</f>
        <v>109.31083106396919</v>
      </c>
      <c r="H3" s="6">
        <f>E3*COS(RADIANS(F3))</f>
        <v>336.4241452005233</v>
      </c>
      <c r="J3">
        <v>16.12</v>
      </c>
    </row>
    <row r="4" spans="2:10" x14ac:dyDescent="0.4">
      <c r="B4" s="4">
        <v>2</v>
      </c>
      <c r="C4" s="6">
        <v>16.989999999999998</v>
      </c>
      <c r="D4" s="6">
        <f t="shared" ref="D4:D12" si="0">(J3+J4)/2</f>
        <v>22.310000000000002</v>
      </c>
      <c r="E4" s="6">
        <f t="shared" ref="E4:E12" si="1">$C$1*C4*D4</f>
        <v>985.52194000000009</v>
      </c>
      <c r="F4" s="7">
        <v>29</v>
      </c>
      <c r="G4" s="6">
        <f t="shared" ref="G4:G12" si="2">E4*SIN(RADIANS(F4))</f>
        <v>477.79051747583344</v>
      </c>
      <c r="H4" s="6">
        <f t="shared" ref="H4:H12" si="3">E4*COS(RADIANS(F4))</f>
        <v>861.95691054224926</v>
      </c>
      <c r="J4">
        <v>28.5</v>
      </c>
    </row>
    <row r="5" spans="2:10" x14ac:dyDescent="0.4">
      <c r="B5" s="4">
        <v>3</v>
      </c>
      <c r="C5" s="6">
        <v>17.02</v>
      </c>
      <c r="D5" s="6">
        <f t="shared" si="0"/>
        <v>33.89</v>
      </c>
      <c r="E5" s="6">
        <f t="shared" si="1"/>
        <v>1499.70028</v>
      </c>
      <c r="F5" s="7">
        <v>33</v>
      </c>
      <c r="G5" s="6">
        <f t="shared" si="2"/>
        <v>816.79531331096598</v>
      </c>
      <c r="H5" s="6">
        <f t="shared" si="3"/>
        <v>1257.7544855755116</v>
      </c>
      <c r="J5">
        <v>39.28</v>
      </c>
    </row>
    <row r="6" spans="2:10" x14ac:dyDescent="0.4">
      <c r="B6" s="4">
        <v>4</v>
      </c>
      <c r="C6" s="6">
        <v>16.989999999999998</v>
      </c>
      <c r="D6" s="6">
        <f t="shared" si="0"/>
        <v>44.045000000000002</v>
      </c>
      <c r="E6" s="6">
        <f t="shared" si="1"/>
        <v>1945.64383</v>
      </c>
      <c r="F6" s="7">
        <v>36</v>
      </c>
      <c r="G6" s="6">
        <f t="shared" si="2"/>
        <v>1143.6207494878438</v>
      </c>
      <c r="H6" s="6">
        <f t="shared" si="3"/>
        <v>1574.0589234707611</v>
      </c>
      <c r="J6">
        <v>48.81</v>
      </c>
    </row>
    <row r="7" spans="2:10" x14ac:dyDescent="0.4">
      <c r="B7" s="4">
        <v>5</v>
      </c>
      <c r="C7" s="6">
        <v>17.170000000000002</v>
      </c>
      <c r="D7" s="6">
        <f t="shared" si="0"/>
        <v>52.89</v>
      </c>
      <c r="E7" s="6">
        <f t="shared" si="1"/>
        <v>2361.1153800000002</v>
      </c>
      <c r="F7" s="7">
        <v>39</v>
      </c>
      <c r="G7" s="6">
        <f t="shared" si="2"/>
        <v>1485.8980542553854</v>
      </c>
      <c r="H7" s="6">
        <f t="shared" si="3"/>
        <v>1834.9312821009414</v>
      </c>
      <c r="J7">
        <v>56.97</v>
      </c>
    </row>
    <row r="8" spans="2:10" x14ac:dyDescent="0.4">
      <c r="B8" s="4">
        <v>6</v>
      </c>
      <c r="C8" s="6">
        <v>17.010000000000002</v>
      </c>
      <c r="D8" s="6">
        <f t="shared" si="0"/>
        <v>60.269999999999996</v>
      </c>
      <c r="E8" s="6">
        <f t="shared" si="1"/>
        <v>2665.5010200000002</v>
      </c>
      <c r="F8" s="7">
        <v>42</v>
      </c>
      <c r="G8" s="6">
        <f t="shared" si="2"/>
        <v>1783.5683137627552</v>
      </c>
      <c r="H8" s="6">
        <f t="shared" si="3"/>
        <v>1980.8532903177165</v>
      </c>
      <c r="J8">
        <v>63.57</v>
      </c>
    </row>
    <row r="9" spans="2:10" x14ac:dyDescent="0.4">
      <c r="B9" s="4">
        <v>7</v>
      </c>
      <c r="C9" s="6">
        <v>16.989999999999998</v>
      </c>
      <c r="D9" s="6">
        <f t="shared" si="0"/>
        <v>65.959999999999994</v>
      </c>
      <c r="E9" s="6">
        <f t="shared" si="1"/>
        <v>2913.7170399999995</v>
      </c>
      <c r="F9" s="7">
        <v>45</v>
      </c>
      <c r="G9" s="6">
        <f t="shared" si="2"/>
        <v>2060.3090774427947</v>
      </c>
      <c r="H9" s="6">
        <f t="shared" si="3"/>
        <v>2060.3090774427947</v>
      </c>
      <c r="J9">
        <v>68.349999999999994</v>
      </c>
    </row>
    <row r="10" spans="2:10" x14ac:dyDescent="0.4">
      <c r="B10" s="4">
        <v>8</v>
      </c>
      <c r="C10" s="6">
        <v>17</v>
      </c>
      <c r="D10" s="6">
        <f t="shared" si="0"/>
        <v>69.66</v>
      </c>
      <c r="E10" s="6">
        <f t="shared" si="1"/>
        <v>3078.9720000000002</v>
      </c>
      <c r="F10" s="7">
        <v>48</v>
      </c>
      <c r="G10" s="6">
        <f t="shared" si="2"/>
        <v>2288.1221095897836</v>
      </c>
      <c r="H10" s="6">
        <f t="shared" si="3"/>
        <v>2060.2344013219467</v>
      </c>
      <c r="J10">
        <v>70.97</v>
      </c>
    </row>
    <row r="11" spans="2:10" x14ac:dyDescent="0.4">
      <c r="B11" s="4">
        <v>9</v>
      </c>
      <c r="C11" s="6">
        <v>16.989999999999998</v>
      </c>
      <c r="D11" s="6">
        <f t="shared" si="0"/>
        <v>69.125</v>
      </c>
      <c r="E11" s="6">
        <f t="shared" si="1"/>
        <v>3053.5277499999997</v>
      </c>
      <c r="F11" s="7">
        <v>52</v>
      </c>
      <c r="G11" s="6">
        <f t="shared" si="2"/>
        <v>2406.212703436538</v>
      </c>
      <c r="H11" s="6">
        <f t="shared" si="3"/>
        <v>1879.9393995128378</v>
      </c>
      <c r="J11">
        <v>67.28</v>
      </c>
    </row>
    <row r="12" spans="2:10" x14ac:dyDescent="0.4">
      <c r="B12" s="4">
        <v>10</v>
      </c>
      <c r="C12" s="6">
        <v>17.16</v>
      </c>
      <c r="D12" s="6">
        <f t="shared" si="0"/>
        <v>54.79</v>
      </c>
      <c r="E12" s="6">
        <f t="shared" si="1"/>
        <v>2444.51064</v>
      </c>
      <c r="F12" s="7">
        <v>56</v>
      </c>
      <c r="G12" s="6">
        <f t="shared" si="2"/>
        <v>2026.5911670705714</v>
      </c>
      <c r="H12" s="6">
        <f t="shared" si="3"/>
        <v>1366.9530023467335</v>
      </c>
      <c r="J12">
        <v>42.3</v>
      </c>
    </row>
    <row r="13" spans="2:10" x14ac:dyDescent="0.4">
      <c r="B13" s="8" t="s">
        <v>8</v>
      </c>
      <c r="C13" s="4"/>
      <c r="D13" s="4"/>
      <c r="E13" s="4"/>
      <c r="F13" s="9"/>
      <c r="G13" s="6">
        <f>SUM(G3:G12)</f>
        <v>14598.218836896442</v>
      </c>
      <c r="H13" s="6">
        <f>SUM(H3:H12)</f>
        <v>15213.414917832017</v>
      </c>
    </row>
    <row r="15" spans="2:10" x14ac:dyDescent="0.4">
      <c r="C15" t="s">
        <v>9</v>
      </c>
      <c r="D15">
        <f>20+192.61+17.88</f>
        <v>230.49</v>
      </c>
    </row>
    <row r="16" spans="2:10" x14ac:dyDescent="0.4">
      <c r="C16" t="s">
        <v>10</v>
      </c>
      <c r="D16">
        <f>n_1!D16</f>
        <v>0.42447481620960476</v>
      </c>
      <c r="G16" s="10"/>
    </row>
    <row r="17" spans="3:7" x14ac:dyDescent="0.4">
      <c r="C17" t="s">
        <v>14</v>
      </c>
      <c r="D17">
        <f>n_1!D17</f>
        <v>36.42</v>
      </c>
      <c r="G17" s="10"/>
    </row>
    <row r="18" spans="3:7" x14ac:dyDescent="0.4">
      <c r="C18" s="11" t="s">
        <v>12</v>
      </c>
      <c r="D18" s="11">
        <f>(D16*H13+D17*D15)/G13</f>
        <v>1.0173951676644923</v>
      </c>
      <c r="F18" s="10">
        <f>D18*50</f>
        <v>50.869758383224614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workbookViewId="0">
      <selection activeCell="F19" sqref="F19"/>
    </sheetView>
  </sheetViews>
  <sheetFormatPr defaultRowHeight="14.6" x14ac:dyDescent="0.4"/>
  <cols>
    <col min="6" max="6" width="9.23046875" style="10"/>
  </cols>
  <sheetData>
    <row r="1" spans="2:10" x14ac:dyDescent="0.4">
      <c r="B1" s="1" t="s">
        <v>0</v>
      </c>
      <c r="C1" s="2">
        <v>2.6</v>
      </c>
      <c r="D1" s="2"/>
      <c r="E1" s="2"/>
      <c r="F1" s="3"/>
      <c r="G1" s="2"/>
      <c r="H1" s="2"/>
    </row>
    <row r="2" spans="2:10" s="2" customFormat="1" x14ac:dyDescent="0.4"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J2" s="2">
        <v>0</v>
      </c>
    </row>
    <row r="3" spans="2:10" x14ac:dyDescent="0.4">
      <c r="B3" s="4">
        <v>1</v>
      </c>
      <c r="C3" s="6">
        <v>18.010000000000002</v>
      </c>
      <c r="D3" s="6">
        <f>(J2+J3)/2</f>
        <v>8.6</v>
      </c>
      <c r="E3" s="6">
        <f>$C$1*C3*D3</f>
        <v>402.70360000000005</v>
      </c>
      <c r="F3" s="7">
        <v>18</v>
      </c>
      <c r="G3" s="6">
        <f>E3*SIN(RADIANS(F3))</f>
        <v>124.44225609597108</v>
      </c>
      <c r="H3" s="6">
        <f>E3*COS(RADIANS(F3))</f>
        <v>382.99388291551702</v>
      </c>
      <c r="J3">
        <v>17.2</v>
      </c>
    </row>
    <row r="4" spans="2:10" x14ac:dyDescent="0.4">
      <c r="B4" s="4">
        <v>2</v>
      </c>
      <c r="C4" s="6">
        <v>17.88</v>
      </c>
      <c r="D4" s="6">
        <f t="shared" ref="D4:D12" si="0">(J3+J4)/2</f>
        <v>25.255000000000003</v>
      </c>
      <c r="E4" s="6">
        <f t="shared" ref="E4:E12" si="1">$C$1*C4*D4</f>
        <v>1174.0544400000001</v>
      </c>
      <c r="F4" s="7">
        <v>25</v>
      </c>
      <c r="G4" s="6">
        <f t="shared" ref="G4:G12" si="2">E4*SIN(RADIANS(F4))</f>
        <v>496.17684662175037</v>
      </c>
      <c r="H4" s="6">
        <f t="shared" ref="H4:H12" si="3">E4*COS(RADIANS(F4))</f>
        <v>1064.0546813769533</v>
      </c>
      <c r="J4">
        <v>33.31</v>
      </c>
    </row>
    <row r="5" spans="2:10" x14ac:dyDescent="0.4">
      <c r="B5" s="4">
        <v>3</v>
      </c>
      <c r="C5" s="6">
        <v>18.11</v>
      </c>
      <c r="D5" s="6">
        <f t="shared" si="0"/>
        <v>40.255000000000003</v>
      </c>
      <c r="E5" s="6">
        <f t="shared" si="1"/>
        <v>1895.4469300000001</v>
      </c>
      <c r="F5" s="7">
        <v>27</v>
      </c>
      <c r="G5" s="6">
        <f t="shared" si="2"/>
        <v>860.51489898048976</v>
      </c>
      <c r="H5" s="6">
        <f t="shared" si="3"/>
        <v>1688.8555808828128</v>
      </c>
      <c r="J5">
        <v>47.2</v>
      </c>
    </row>
    <row r="6" spans="2:10" x14ac:dyDescent="0.4">
      <c r="B6" s="4">
        <v>4</v>
      </c>
      <c r="C6" s="6">
        <v>17.88</v>
      </c>
      <c r="D6" s="6">
        <f t="shared" si="0"/>
        <v>53.265000000000001</v>
      </c>
      <c r="E6" s="6">
        <f t="shared" si="1"/>
        <v>2476.1833200000001</v>
      </c>
      <c r="F6" s="7">
        <v>31</v>
      </c>
      <c r="G6" s="6">
        <f t="shared" si="2"/>
        <v>1275.3286902571867</v>
      </c>
      <c r="H6" s="6">
        <f t="shared" si="3"/>
        <v>2122.5033724479949</v>
      </c>
      <c r="J6">
        <v>59.33</v>
      </c>
    </row>
    <row r="7" spans="2:10" x14ac:dyDescent="0.4">
      <c r="B7" s="4">
        <v>5</v>
      </c>
      <c r="C7" s="6">
        <v>18.14</v>
      </c>
      <c r="D7" s="6">
        <f t="shared" si="0"/>
        <v>64.574999999999989</v>
      </c>
      <c r="E7" s="6">
        <f t="shared" si="1"/>
        <v>3045.6152999999995</v>
      </c>
      <c r="F7" s="7">
        <v>35</v>
      </c>
      <c r="G7" s="6">
        <f t="shared" si="2"/>
        <v>1746.8931702702216</v>
      </c>
      <c r="H7" s="6">
        <f t="shared" si="3"/>
        <v>2494.8219991128308</v>
      </c>
      <c r="J7">
        <v>69.819999999999993</v>
      </c>
    </row>
    <row r="8" spans="2:10" x14ac:dyDescent="0.4">
      <c r="B8" s="4">
        <v>6</v>
      </c>
      <c r="C8" s="6">
        <v>17.88</v>
      </c>
      <c r="D8" s="6">
        <f t="shared" si="0"/>
        <v>73.949999999999989</v>
      </c>
      <c r="E8" s="6">
        <f t="shared" si="1"/>
        <v>3437.7875999999997</v>
      </c>
      <c r="F8" s="7">
        <v>39</v>
      </c>
      <c r="G8" s="6">
        <f t="shared" si="2"/>
        <v>2163.4698367782817</v>
      </c>
      <c r="H8" s="6">
        <f t="shared" si="3"/>
        <v>2671.6627496868523</v>
      </c>
      <c r="J8">
        <v>78.08</v>
      </c>
    </row>
    <row r="9" spans="2:10" x14ac:dyDescent="0.4">
      <c r="B9" s="4">
        <v>7</v>
      </c>
      <c r="C9" s="6">
        <v>18.12</v>
      </c>
      <c r="D9" s="6">
        <f t="shared" si="0"/>
        <v>80.990000000000009</v>
      </c>
      <c r="E9" s="6">
        <f t="shared" si="1"/>
        <v>3815.6008800000004</v>
      </c>
      <c r="F9" s="7">
        <v>44</v>
      </c>
      <c r="G9" s="6">
        <f t="shared" si="2"/>
        <v>2650.5390896227163</v>
      </c>
      <c r="H9" s="6">
        <f t="shared" si="3"/>
        <v>2744.7135751911819</v>
      </c>
      <c r="J9">
        <v>83.9</v>
      </c>
    </row>
    <row r="10" spans="2:10" x14ac:dyDescent="0.4">
      <c r="B10" s="4">
        <v>8</v>
      </c>
      <c r="C10" s="6">
        <v>17.760000000000002</v>
      </c>
      <c r="D10" s="6">
        <f t="shared" si="0"/>
        <v>85.17</v>
      </c>
      <c r="E10" s="6">
        <f t="shared" si="1"/>
        <v>3932.8099200000011</v>
      </c>
      <c r="F10" s="7">
        <v>49</v>
      </c>
      <c r="G10" s="6">
        <f t="shared" si="2"/>
        <v>2968.1293238191543</v>
      </c>
      <c r="H10" s="6">
        <f t="shared" si="3"/>
        <v>2580.1554573194353</v>
      </c>
      <c r="J10">
        <v>86.44</v>
      </c>
    </row>
    <row r="11" spans="2:10" x14ac:dyDescent="0.4">
      <c r="B11" s="4">
        <v>9</v>
      </c>
      <c r="C11" s="6">
        <v>18.2</v>
      </c>
      <c r="D11" s="6">
        <f t="shared" si="0"/>
        <v>77.87</v>
      </c>
      <c r="E11" s="6">
        <f t="shared" si="1"/>
        <v>3684.8084000000003</v>
      </c>
      <c r="F11" s="7">
        <v>54</v>
      </c>
      <c r="G11" s="6">
        <f t="shared" si="2"/>
        <v>2981.0726166155596</v>
      </c>
      <c r="H11" s="6">
        <f t="shared" si="3"/>
        <v>2165.8760350434245</v>
      </c>
      <c r="J11">
        <v>69.3</v>
      </c>
    </row>
    <row r="12" spans="2:10" x14ac:dyDescent="0.4">
      <c r="B12" s="4">
        <v>10</v>
      </c>
      <c r="C12" s="6">
        <v>18.03</v>
      </c>
      <c r="D12" s="6">
        <f t="shared" si="0"/>
        <v>55.8</v>
      </c>
      <c r="E12" s="6">
        <f t="shared" si="1"/>
        <v>2615.7924000000003</v>
      </c>
      <c r="F12" s="7">
        <v>56</v>
      </c>
      <c r="G12" s="6">
        <f t="shared" si="2"/>
        <v>2168.5901816039268</v>
      </c>
      <c r="H12" s="6">
        <f t="shared" si="3"/>
        <v>1462.7325470327132</v>
      </c>
      <c r="J12">
        <v>42.3</v>
      </c>
    </row>
    <row r="13" spans="2:10" x14ac:dyDescent="0.4">
      <c r="B13" s="8" t="s">
        <v>8</v>
      </c>
      <c r="C13" s="4"/>
      <c r="D13" s="4"/>
      <c r="E13" s="4"/>
      <c r="F13" s="9"/>
      <c r="G13" s="6">
        <f>SUM(G3:G12)</f>
        <v>17435.156910665257</v>
      </c>
      <c r="H13" s="6">
        <f>SUM(H3:H12)</f>
        <v>19378.369881009716</v>
      </c>
    </row>
    <row r="15" spans="2:10" x14ac:dyDescent="0.4">
      <c r="C15" t="s">
        <v>9</v>
      </c>
      <c r="D15">
        <f>30+183.26+26.82</f>
        <v>240.07999999999998</v>
      </c>
    </row>
    <row r="16" spans="2:10" x14ac:dyDescent="0.4">
      <c r="C16" t="s">
        <v>10</v>
      </c>
      <c r="D16">
        <f>n_1!D16</f>
        <v>0.42447481620960476</v>
      </c>
      <c r="G16" s="10"/>
    </row>
    <row r="17" spans="3:7" x14ac:dyDescent="0.4">
      <c r="C17" t="s">
        <v>14</v>
      </c>
      <c r="D17">
        <f>n_1!D17</f>
        <v>36.42</v>
      </c>
      <c r="G17" s="10"/>
    </row>
    <row r="18" spans="3:7" x14ac:dyDescent="0.4">
      <c r="C18" s="11" t="s">
        <v>12</v>
      </c>
      <c r="D18" s="11">
        <f>(D16*H13+D17*D15)/G13</f>
        <v>0.97328310153050746</v>
      </c>
      <c r="F18" s="10">
        <f>D18*50</f>
        <v>48.664155076525375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workbookViewId="0">
      <selection activeCell="F19" sqref="F19"/>
    </sheetView>
  </sheetViews>
  <sheetFormatPr defaultRowHeight="14.6" x14ac:dyDescent="0.4"/>
  <cols>
    <col min="6" max="6" width="9.23046875" style="10"/>
  </cols>
  <sheetData>
    <row r="1" spans="2:10" x14ac:dyDescent="0.4">
      <c r="B1" s="1" t="s">
        <v>0</v>
      </c>
      <c r="C1" s="2">
        <v>2.6</v>
      </c>
      <c r="D1" s="2"/>
      <c r="E1" s="2"/>
      <c r="F1" s="3"/>
      <c r="G1" s="2"/>
      <c r="H1" s="2"/>
    </row>
    <row r="2" spans="2:10" s="2" customFormat="1" x14ac:dyDescent="0.4"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J2" s="2">
        <v>0</v>
      </c>
    </row>
    <row r="3" spans="2:10" x14ac:dyDescent="0.4">
      <c r="B3" s="4">
        <v>1</v>
      </c>
      <c r="C3" s="6">
        <v>19.25</v>
      </c>
      <c r="D3" s="6">
        <f>(J2+J3)/2</f>
        <v>9.19</v>
      </c>
      <c r="E3" s="6">
        <f>$C$1*C3*D3</f>
        <v>459.95949999999999</v>
      </c>
      <c r="F3" s="7">
        <v>18</v>
      </c>
      <c r="G3" s="6">
        <f>E3*SIN(RADIANS(F3))</f>
        <v>142.13530222420363</v>
      </c>
      <c r="H3" s="6">
        <f>E3*COS(RADIANS(F3))</f>
        <v>437.44747970686069</v>
      </c>
      <c r="J3">
        <v>18.38</v>
      </c>
    </row>
    <row r="4" spans="2:10" x14ac:dyDescent="0.4">
      <c r="B4" s="4">
        <v>2</v>
      </c>
      <c r="C4" s="6">
        <v>18.8</v>
      </c>
      <c r="D4" s="6">
        <f t="shared" ref="D4:D12" si="0">(J3+J4)/2</f>
        <v>27.314999999999998</v>
      </c>
      <c r="E4" s="6">
        <f t="shared" ref="E4:E12" si="1">$C$1*C4*D4</f>
        <v>1335.1571999999999</v>
      </c>
      <c r="F4" s="7">
        <v>18</v>
      </c>
      <c r="G4" s="6">
        <f t="shared" ref="G4:G12" si="2">E4*SIN(RADIANS(F4))</f>
        <v>412.58626496207046</v>
      </c>
      <c r="H4" s="6">
        <f t="shared" ref="H4:H12" si="3">E4*COS(RADIANS(F4))</f>
        <v>1269.8099553383915</v>
      </c>
      <c r="J4">
        <v>36.25</v>
      </c>
    </row>
    <row r="5" spans="2:10" x14ac:dyDescent="0.4">
      <c r="B5" s="4">
        <v>3</v>
      </c>
      <c r="C5" s="6">
        <v>18.91</v>
      </c>
      <c r="D5" s="6">
        <f t="shared" si="0"/>
        <v>44.524999999999999</v>
      </c>
      <c r="E5" s="6">
        <f t="shared" si="1"/>
        <v>2189.1161500000003</v>
      </c>
      <c r="F5" s="7">
        <v>22</v>
      </c>
      <c r="G5" s="6">
        <f t="shared" si="2"/>
        <v>820.05734354325682</v>
      </c>
      <c r="H5" s="6">
        <f t="shared" si="3"/>
        <v>2029.7131500514058</v>
      </c>
      <c r="J5">
        <v>52.8</v>
      </c>
    </row>
    <row r="6" spans="2:10" x14ac:dyDescent="0.4">
      <c r="B6" s="4">
        <v>4</v>
      </c>
      <c r="C6" s="6">
        <v>19.22</v>
      </c>
      <c r="D6" s="6">
        <f t="shared" si="0"/>
        <v>60.23</v>
      </c>
      <c r="E6" s="6">
        <f t="shared" si="1"/>
        <v>3009.8135600000001</v>
      </c>
      <c r="F6" s="7">
        <v>27</v>
      </c>
      <c r="G6" s="6">
        <f t="shared" si="2"/>
        <v>1366.4267622272644</v>
      </c>
      <c r="H6" s="6">
        <f t="shared" si="3"/>
        <v>2681.7635185506178</v>
      </c>
      <c r="J6">
        <v>67.66</v>
      </c>
    </row>
    <row r="7" spans="2:10" x14ac:dyDescent="0.4">
      <c r="B7" s="4">
        <v>5</v>
      </c>
      <c r="C7" s="6">
        <v>18.850000000000001</v>
      </c>
      <c r="D7" s="6">
        <f t="shared" si="0"/>
        <v>73.894999999999996</v>
      </c>
      <c r="E7" s="6">
        <f t="shared" si="1"/>
        <v>3621.5939500000004</v>
      </c>
      <c r="F7" s="7">
        <v>32</v>
      </c>
      <c r="G7" s="6">
        <f t="shared" si="2"/>
        <v>1919.1524013354265</v>
      </c>
      <c r="H7" s="6">
        <f t="shared" si="3"/>
        <v>3071.2858543491307</v>
      </c>
      <c r="J7">
        <v>80.13</v>
      </c>
    </row>
    <row r="8" spans="2:10" x14ac:dyDescent="0.4">
      <c r="B8" s="4">
        <v>6</v>
      </c>
      <c r="C8" s="6">
        <v>18.850000000000001</v>
      </c>
      <c r="D8" s="6">
        <f t="shared" si="0"/>
        <v>85.134999999999991</v>
      </c>
      <c r="E8" s="6">
        <f t="shared" si="1"/>
        <v>4172.4663499999997</v>
      </c>
      <c r="F8" s="7">
        <v>37</v>
      </c>
      <c r="G8" s="6">
        <f t="shared" si="2"/>
        <v>2511.0529330263921</v>
      </c>
      <c r="H8" s="6">
        <f t="shared" si="3"/>
        <v>3332.2797915874162</v>
      </c>
      <c r="J8">
        <v>90.14</v>
      </c>
    </row>
    <row r="9" spans="2:10" x14ac:dyDescent="0.4">
      <c r="B9" s="4">
        <v>7</v>
      </c>
      <c r="C9" s="6">
        <v>19.22</v>
      </c>
      <c r="D9" s="6">
        <f t="shared" si="0"/>
        <v>93.694999999999993</v>
      </c>
      <c r="E9" s="6">
        <f t="shared" si="1"/>
        <v>4682.1265400000002</v>
      </c>
      <c r="F9" s="7">
        <v>42</v>
      </c>
      <c r="G9" s="6">
        <f t="shared" si="2"/>
        <v>3132.9541707591029</v>
      </c>
      <c r="H9" s="6">
        <f t="shared" si="3"/>
        <v>3479.4981104313761</v>
      </c>
      <c r="J9">
        <v>97.25</v>
      </c>
    </row>
    <row r="10" spans="2:10" x14ac:dyDescent="0.4">
      <c r="B10" s="4">
        <v>8</v>
      </c>
      <c r="C10" s="6">
        <v>18.850000000000001</v>
      </c>
      <c r="D10" s="6">
        <f t="shared" si="0"/>
        <v>97.465000000000003</v>
      </c>
      <c r="E10" s="6">
        <f t="shared" si="1"/>
        <v>4776.7596500000009</v>
      </c>
      <c r="F10" s="7">
        <v>48</v>
      </c>
      <c r="G10" s="6">
        <f t="shared" si="2"/>
        <v>3549.8242164467097</v>
      </c>
      <c r="H10" s="6">
        <f t="shared" si="3"/>
        <v>3196.2760810350283</v>
      </c>
      <c r="J10">
        <v>97.68</v>
      </c>
    </row>
    <row r="11" spans="2:10" x14ac:dyDescent="0.4">
      <c r="B11" s="4">
        <v>9</v>
      </c>
      <c r="C11" s="6">
        <v>18.850000000000001</v>
      </c>
      <c r="D11" s="6">
        <f t="shared" si="0"/>
        <v>84.210000000000008</v>
      </c>
      <c r="E11" s="6">
        <f t="shared" si="1"/>
        <v>4127.1321000000007</v>
      </c>
      <c r="F11" s="7">
        <v>55</v>
      </c>
      <c r="G11" s="6">
        <f t="shared" si="2"/>
        <v>3380.7486967657205</v>
      </c>
      <c r="H11" s="6">
        <f t="shared" si="3"/>
        <v>2367.22572226801</v>
      </c>
      <c r="J11">
        <v>70.739999999999995</v>
      </c>
    </row>
    <row r="12" spans="2:10" x14ac:dyDescent="0.4">
      <c r="B12" s="4">
        <v>10</v>
      </c>
      <c r="C12" s="6">
        <v>18.190000000000001</v>
      </c>
      <c r="D12" s="6">
        <f t="shared" si="0"/>
        <v>56.519999999999996</v>
      </c>
      <c r="E12" s="6">
        <f t="shared" si="1"/>
        <v>2673.0568800000001</v>
      </c>
      <c r="F12" s="7">
        <v>56</v>
      </c>
      <c r="G12" s="6">
        <f t="shared" si="2"/>
        <v>2216.0645870967537</v>
      </c>
      <c r="H12" s="6">
        <f t="shared" si="3"/>
        <v>1494.7544378696557</v>
      </c>
      <c r="J12">
        <v>42.3</v>
      </c>
    </row>
    <row r="13" spans="2:10" x14ac:dyDescent="0.4">
      <c r="B13" s="8" t="s">
        <v>8</v>
      </c>
      <c r="C13" s="4"/>
      <c r="D13" s="4"/>
      <c r="E13" s="4"/>
      <c r="F13" s="9"/>
      <c r="G13" s="6">
        <f>SUM(G3:G12)</f>
        <v>19451.0026783869</v>
      </c>
      <c r="H13" s="6">
        <f>SUM(H3:H12)</f>
        <v>23360.054101187892</v>
      </c>
    </row>
    <row r="15" spans="2:10" x14ac:dyDescent="0.4">
      <c r="C15" t="s">
        <v>9</v>
      </c>
      <c r="D15">
        <f>35.77+173.57+40</f>
        <v>249.34</v>
      </c>
    </row>
    <row r="16" spans="2:10" x14ac:dyDescent="0.4">
      <c r="C16" t="s">
        <v>10</v>
      </c>
      <c r="D16">
        <f>n_1!D16</f>
        <v>0.42447481620960476</v>
      </c>
      <c r="G16" s="10"/>
    </row>
    <row r="17" spans="3:7" x14ac:dyDescent="0.4">
      <c r="C17" t="s">
        <v>14</v>
      </c>
      <c r="D17">
        <f>n_1!D17</f>
        <v>36.42</v>
      </c>
      <c r="G17" s="10"/>
    </row>
    <row r="18" spans="3:7" x14ac:dyDescent="0.4">
      <c r="C18" s="11" t="s">
        <v>12</v>
      </c>
      <c r="D18" s="11">
        <f>(D16*H13+D17*D15)/G13</f>
        <v>0.97664463808626567</v>
      </c>
      <c r="F18" s="10">
        <f>D18*50</f>
        <v>48.832231904313282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workbookViewId="0">
      <selection activeCell="F19" sqref="F19"/>
    </sheetView>
  </sheetViews>
  <sheetFormatPr defaultRowHeight="14.6" x14ac:dyDescent="0.4"/>
  <cols>
    <col min="6" max="6" width="9.23046875" style="10"/>
  </cols>
  <sheetData>
    <row r="1" spans="2:10" x14ac:dyDescent="0.4">
      <c r="B1" s="1" t="s">
        <v>0</v>
      </c>
      <c r="C1" s="2">
        <v>2.6</v>
      </c>
      <c r="D1" s="2"/>
      <c r="E1" s="2"/>
      <c r="F1" s="3"/>
      <c r="G1" s="2"/>
      <c r="H1" s="2"/>
    </row>
    <row r="2" spans="2:10" s="2" customFormat="1" x14ac:dyDescent="0.4"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J2" s="2">
        <v>0</v>
      </c>
    </row>
    <row r="3" spans="2:10" x14ac:dyDescent="0.4">
      <c r="B3" s="4">
        <v>1</v>
      </c>
      <c r="C3" s="6">
        <v>20</v>
      </c>
      <c r="D3" s="6">
        <f>(J2+J3)/2</f>
        <v>9.5500000000000007</v>
      </c>
      <c r="E3" s="6">
        <f>$C$1*C3*D3</f>
        <v>496.6</v>
      </c>
      <c r="F3" s="7">
        <v>18</v>
      </c>
      <c r="G3" s="6">
        <f>E3*SIN(RADIANS(F3))</f>
        <v>153.45783940659888</v>
      </c>
      <c r="H3" s="6">
        <f>E3*COS(RADIANS(F3))</f>
        <v>472.29466599217329</v>
      </c>
      <c r="J3">
        <v>19.100000000000001</v>
      </c>
    </row>
    <row r="4" spans="2:10" x14ac:dyDescent="0.4">
      <c r="B4" s="4">
        <v>2</v>
      </c>
      <c r="C4" s="6">
        <v>19.97</v>
      </c>
      <c r="D4" s="6">
        <f t="shared" ref="D4:D12" si="0">(J3+J4)/2</f>
        <v>28.635000000000002</v>
      </c>
      <c r="E4" s="6">
        <f t="shared" ref="E4:E12" si="1">$C$1*C4*D4</f>
        <v>1486.78647</v>
      </c>
      <c r="F4" s="7">
        <v>18</v>
      </c>
      <c r="G4" s="6">
        <f t="shared" ref="G4:G12" si="2">E4*SIN(RADIANS(F4))</f>
        <v>459.44228623673791</v>
      </c>
      <c r="H4" s="6">
        <f t="shared" ref="H4:H12" si="3">E4*COS(RADIANS(F4))</f>
        <v>1414.0179606329689</v>
      </c>
      <c r="J4">
        <v>38.17</v>
      </c>
    </row>
    <row r="5" spans="2:10" x14ac:dyDescent="0.4">
      <c r="B5" s="4">
        <v>3</v>
      </c>
      <c r="C5" s="6">
        <v>19.98</v>
      </c>
      <c r="D5" s="6">
        <f t="shared" si="0"/>
        <v>47.510000000000005</v>
      </c>
      <c r="E5" s="6">
        <f t="shared" si="1"/>
        <v>2468.0494800000001</v>
      </c>
      <c r="F5" s="7">
        <v>19</v>
      </c>
      <c r="G5" s="6">
        <f t="shared" si="2"/>
        <v>803.51831431254527</v>
      </c>
      <c r="H5" s="6">
        <f t="shared" si="3"/>
        <v>2333.5866288382349</v>
      </c>
      <c r="J5">
        <v>56.85</v>
      </c>
    </row>
    <row r="6" spans="2:10" x14ac:dyDescent="0.4">
      <c r="B6" s="4">
        <v>4</v>
      </c>
      <c r="C6" s="6">
        <v>20.2</v>
      </c>
      <c r="D6" s="6">
        <f t="shared" si="0"/>
        <v>65.320000000000007</v>
      </c>
      <c r="E6" s="6">
        <f t="shared" si="1"/>
        <v>3430.6064000000006</v>
      </c>
      <c r="F6" s="7">
        <v>24</v>
      </c>
      <c r="G6" s="6">
        <f t="shared" si="2"/>
        <v>1395.3533308503561</v>
      </c>
      <c r="H6" s="6">
        <f t="shared" si="3"/>
        <v>3134.0148936796359</v>
      </c>
      <c r="J6">
        <v>73.790000000000006</v>
      </c>
    </row>
    <row r="7" spans="2:10" x14ac:dyDescent="0.4">
      <c r="B7" s="4">
        <v>5</v>
      </c>
      <c r="C7" s="6">
        <v>19.98</v>
      </c>
      <c r="D7" s="6">
        <f t="shared" si="0"/>
        <v>81.015000000000001</v>
      </c>
      <c r="E7" s="6">
        <f t="shared" si="1"/>
        <v>4208.5672199999999</v>
      </c>
      <c r="F7" s="7">
        <v>29</v>
      </c>
      <c r="G7" s="6">
        <f t="shared" si="2"/>
        <v>2040.3538757093825</v>
      </c>
      <c r="H7" s="6">
        <f t="shared" si="3"/>
        <v>3680.8958294328609</v>
      </c>
      <c r="J7">
        <v>88.24</v>
      </c>
    </row>
    <row r="8" spans="2:10" x14ac:dyDescent="0.4">
      <c r="B8" s="4">
        <v>6</v>
      </c>
      <c r="C8" s="6">
        <v>19.87</v>
      </c>
      <c r="D8" s="6">
        <f t="shared" si="0"/>
        <v>94.094999999999999</v>
      </c>
      <c r="E8" s="6">
        <f t="shared" si="1"/>
        <v>4861.1358900000005</v>
      </c>
      <c r="F8" s="7">
        <v>35</v>
      </c>
      <c r="G8" s="6">
        <f t="shared" si="2"/>
        <v>2788.2330004043711</v>
      </c>
      <c r="H8" s="6">
        <f t="shared" si="3"/>
        <v>3982.009401860088</v>
      </c>
      <c r="J8">
        <v>99.95</v>
      </c>
    </row>
    <row r="9" spans="2:10" x14ac:dyDescent="0.4">
      <c r="B9" s="4">
        <v>7</v>
      </c>
      <c r="C9" s="6">
        <v>19.96</v>
      </c>
      <c r="D9" s="6">
        <f t="shared" si="0"/>
        <v>104.18</v>
      </c>
      <c r="E9" s="6">
        <f t="shared" si="1"/>
        <v>5406.5252800000007</v>
      </c>
      <c r="F9" s="7">
        <v>41</v>
      </c>
      <c r="G9" s="6">
        <f t="shared" si="2"/>
        <v>3546.999725409431</v>
      </c>
      <c r="H9" s="6">
        <f t="shared" si="3"/>
        <v>4080.3564245326056</v>
      </c>
      <c r="J9">
        <v>108.41</v>
      </c>
    </row>
    <row r="10" spans="2:10" x14ac:dyDescent="0.4">
      <c r="B10" s="4">
        <v>8</v>
      </c>
      <c r="C10" s="6">
        <v>19.96</v>
      </c>
      <c r="D10" s="6">
        <f t="shared" si="0"/>
        <v>104.10499999999999</v>
      </c>
      <c r="E10" s="6">
        <f t="shared" si="1"/>
        <v>5402.6330799999996</v>
      </c>
      <c r="F10" s="7">
        <v>49</v>
      </c>
      <c r="G10" s="6">
        <f t="shared" si="2"/>
        <v>4077.4189439044617</v>
      </c>
      <c r="H10" s="6">
        <f t="shared" si="3"/>
        <v>3544.4462124567935</v>
      </c>
      <c r="J10">
        <v>99.8</v>
      </c>
    </row>
    <row r="11" spans="2:10" x14ac:dyDescent="0.4">
      <c r="B11" s="4">
        <v>9</v>
      </c>
      <c r="C11" s="6">
        <v>19.96</v>
      </c>
      <c r="D11" s="6">
        <f t="shared" si="0"/>
        <v>85.974999999999994</v>
      </c>
      <c r="E11" s="6">
        <f t="shared" si="1"/>
        <v>4461.7586000000001</v>
      </c>
      <c r="F11" s="7">
        <v>56</v>
      </c>
      <c r="G11" s="6">
        <f t="shared" si="2"/>
        <v>3698.9655190705816</v>
      </c>
      <c r="H11" s="6">
        <f t="shared" si="3"/>
        <v>2494.9837461195743</v>
      </c>
      <c r="J11">
        <v>72.150000000000006</v>
      </c>
    </row>
    <row r="12" spans="2:10" x14ac:dyDescent="0.4">
      <c r="B12" s="4">
        <v>10</v>
      </c>
      <c r="C12" s="6">
        <v>20.14</v>
      </c>
      <c r="D12" s="6">
        <f t="shared" si="0"/>
        <v>57.225000000000001</v>
      </c>
      <c r="E12" s="6">
        <f t="shared" si="1"/>
        <v>2996.5299000000005</v>
      </c>
      <c r="F12" s="7">
        <v>56</v>
      </c>
      <c r="G12" s="6">
        <f t="shared" si="2"/>
        <v>2484.2358743846025</v>
      </c>
      <c r="H12" s="6">
        <f t="shared" si="3"/>
        <v>1675.6382551179067</v>
      </c>
      <c r="J12">
        <v>42.3</v>
      </c>
    </row>
    <row r="13" spans="2:10" x14ac:dyDescent="0.4">
      <c r="B13" s="8" t="s">
        <v>8</v>
      </c>
      <c r="C13" s="6"/>
      <c r="D13" s="4"/>
      <c r="E13" s="4"/>
      <c r="F13" s="9"/>
      <c r="G13" s="6">
        <f>SUM(G3:G12)</f>
        <v>21447.978709689069</v>
      </c>
      <c r="H13" s="6">
        <f>SUM(H3:H12)</f>
        <v>26812.244018662845</v>
      </c>
    </row>
    <row r="15" spans="2:10" x14ac:dyDescent="0.4">
      <c r="C15" t="s">
        <v>9</v>
      </c>
      <c r="D15">
        <f>55+102.06+44.71</f>
        <v>201.77</v>
      </c>
    </row>
    <row r="16" spans="2:10" x14ac:dyDescent="0.4">
      <c r="C16" t="s">
        <v>10</v>
      </c>
      <c r="D16">
        <f>n_1!D16</f>
        <v>0.42447481620960476</v>
      </c>
      <c r="G16" s="10"/>
    </row>
    <row r="17" spans="3:7" x14ac:dyDescent="0.4">
      <c r="C17" t="s">
        <v>14</v>
      </c>
      <c r="D17">
        <f>n_1!D17</f>
        <v>36.42</v>
      </c>
      <c r="G17" s="10"/>
    </row>
    <row r="18" spans="3:7" x14ac:dyDescent="0.4">
      <c r="C18" s="11" t="s">
        <v>12</v>
      </c>
      <c r="D18" s="11">
        <f>(D16*H13+D17*D15)/G13</f>
        <v>0.87325645020003406</v>
      </c>
      <c r="F18" s="10">
        <f>D18*50</f>
        <v>43.662822510001703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I16" sqref="I16"/>
    </sheetView>
  </sheetViews>
  <sheetFormatPr defaultRowHeight="14.6" x14ac:dyDescent="0.4"/>
  <sheetData>
    <row r="1" spans="1:10" x14ac:dyDescent="0.4">
      <c r="B1" s="1" t="s">
        <v>0</v>
      </c>
      <c r="C1" s="2">
        <v>2.6</v>
      </c>
      <c r="D1" s="2"/>
      <c r="E1" s="2"/>
      <c r="F1" s="3"/>
      <c r="G1" s="2"/>
      <c r="H1" s="2"/>
    </row>
    <row r="2" spans="1:10" x14ac:dyDescent="0.4">
      <c r="A2" s="2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2"/>
      <c r="J2" s="2">
        <v>0</v>
      </c>
    </row>
    <row r="3" spans="1:10" x14ac:dyDescent="0.4">
      <c r="B3" s="4">
        <v>1</v>
      </c>
      <c r="C3" s="6">
        <v>20.94</v>
      </c>
      <c r="D3" s="6">
        <f>(J2+J3)/2</f>
        <v>10</v>
      </c>
      <c r="E3" s="6">
        <f>$C$1*C3*D3</f>
        <v>544.44000000000005</v>
      </c>
      <c r="F3" s="7">
        <v>18</v>
      </c>
      <c r="G3" s="6">
        <f>E3*SIN(RADIANS(F3))</f>
        <v>168.24121241749637</v>
      </c>
      <c r="H3" s="6">
        <f>E3*COS(RADIANS(F3))</f>
        <v>517.79320973173344</v>
      </c>
      <c r="J3">
        <v>20</v>
      </c>
    </row>
    <row r="4" spans="1:10" x14ac:dyDescent="0.4">
      <c r="B4" s="4">
        <v>2</v>
      </c>
      <c r="C4" s="6">
        <v>20.96</v>
      </c>
      <c r="D4" s="6">
        <f t="shared" ref="D4:D12" si="0">(J3+J4)/2</f>
        <v>30.004999999999999</v>
      </c>
      <c r="E4" s="6">
        <f t="shared" ref="E4:E12" si="1">$C$1*C4*D4</f>
        <v>1635.15248</v>
      </c>
      <c r="F4" s="7">
        <v>18</v>
      </c>
      <c r="G4" s="6">
        <f t="shared" ref="G4:G12" si="2">E4*SIN(RADIANS(F4))</f>
        <v>505.28990471434128</v>
      </c>
      <c r="H4" s="6">
        <f t="shared" ref="H4:H12" si="3">E4*COS(RADIANS(F4))</f>
        <v>1555.1224212401808</v>
      </c>
      <c r="J4">
        <v>40.01</v>
      </c>
    </row>
    <row r="5" spans="1:10" x14ac:dyDescent="0.4">
      <c r="B5" s="4">
        <v>3</v>
      </c>
      <c r="C5" s="6">
        <v>20.98</v>
      </c>
      <c r="D5" s="6">
        <f t="shared" si="0"/>
        <v>49.935000000000002</v>
      </c>
      <c r="E5" s="6">
        <f t="shared" si="1"/>
        <v>2723.8543800000002</v>
      </c>
      <c r="F5" s="7">
        <v>18</v>
      </c>
      <c r="G5" s="6">
        <f t="shared" si="2"/>
        <v>841.71729362263591</v>
      </c>
      <c r="H5" s="6">
        <f t="shared" si="3"/>
        <v>2590.5394575380956</v>
      </c>
      <c r="J5">
        <v>59.86</v>
      </c>
    </row>
    <row r="6" spans="1:10" x14ac:dyDescent="0.4">
      <c r="B6" s="4">
        <v>4</v>
      </c>
      <c r="C6" s="6">
        <v>21.59</v>
      </c>
      <c r="D6" s="6">
        <f t="shared" si="0"/>
        <v>69.134999999999991</v>
      </c>
      <c r="E6" s="6">
        <f t="shared" si="1"/>
        <v>3880.8240899999996</v>
      </c>
      <c r="F6" s="7">
        <v>23</v>
      </c>
      <c r="G6" s="6">
        <f t="shared" si="2"/>
        <v>1516.3587761540589</v>
      </c>
      <c r="H6" s="6">
        <f t="shared" si="3"/>
        <v>3572.3174102401499</v>
      </c>
      <c r="J6">
        <v>78.41</v>
      </c>
    </row>
    <row r="7" spans="1:10" x14ac:dyDescent="0.4">
      <c r="B7" s="4">
        <v>5</v>
      </c>
      <c r="C7" s="6">
        <v>20.47</v>
      </c>
      <c r="D7" s="6">
        <f t="shared" si="0"/>
        <v>86.125</v>
      </c>
      <c r="E7" s="6">
        <f t="shared" si="1"/>
        <v>4583.7447499999998</v>
      </c>
      <c r="F7" s="7">
        <v>28</v>
      </c>
      <c r="G7" s="6">
        <f t="shared" si="2"/>
        <v>2151.9378111941223</v>
      </c>
      <c r="H7" s="6">
        <f t="shared" si="3"/>
        <v>4047.2063932922438</v>
      </c>
      <c r="J7">
        <v>93.84</v>
      </c>
    </row>
    <row r="8" spans="1:10" x14ac:dyDescent="0.4">
      <c r="B8" s="4">
        <v>6</v>
      </c>
      <c r="C8" s="6">
        <v>20.84</v>
      </c>
      <c r="D8" s="6">
        <f t="shared" si="0"/>
        <v>100.455</v>
      </c>
      <c r="E8" s="6">
        <f t="shared" si="1"/>
        <v>5443.0537200000008</v>
      </c>
      <c r="F8" s="7">
        <v>33</v>
      </c>
      <c r="G8" s="6">
        <f t="shared" si="2"/>
        <v>2964.4995255957538</v>
      </c>
      <c r="H8" s="6">
        <f t="shared" si="3"/>
        <v>4564.9289547098542</v>
      </c>
      <c r="J8">
        <v>107.07</v>
      </c>
    </row>
    <row r="9" spans="1:10" x14ac:dyDescent="0.4">
      <c r="B9" s="4">
        <v>7</v>
      </c>
      <c r="C9" s="6">
        <v>21.25</v>
      </c>
      <c r="D9" s="6">
        <f t="shared" si="0"/>
        <v>112.26499999999999</v>
      </c>
      <c r="E9" s="6">
        <f t="shared" si="1"/>
        <v>6202.6412499999997</v>
      </c>
      <c r="F9" s="7">
        <v>40</v>
      </c>
      <c r="G9" s="6">
        <f t="shared" si="2"/>
        <v>3986.9809428306276</v>
      </c>
      <c r="H9" s="6">
        <f t="shared" si="3"/>
        <v>4751.4988622230512</v>
      </c>
      <c r="J9">
        <v>117.46</v>
      </c>
    </row>
    <row r="10" spans="1:10" x14ac:dyDescent="0.4">
      <c r="B10" s="4">
        <v>8</v>
      </c>
      <c r="C10" s="6">
        <v>21.05</v>
      </c>
      <c r="D10" s="6">
        <f t="shared" si="0"/>
        <v>109.09</v>
      </c>
      <c r="E10" s="6">
        <f t="shared" si="1"/>
        <v>5970.4957000000004</v>
      </c>
      <c r="F10" s="7">
        <v>46</v>
      </c>
      <c r="G10" s="6">
        <f t="shared" si="2"/>
        <v>4294.8151847607751</v>
      </c>
      <c r="H10" s="6">
        <f t="shared" si="3"/>
        <v>4147.4548137944503</v>
      </c>
      <c r="J10">
        <v>100.72</v>
      </c>
    </row>
    <row r="11" spans="1:10" x14ac:dyDescent="0.4">
      <c r="B11" s="4">
        <v>9</v>
      </c>
      <c r="C11" s="6">
        <v>21.04</v>
      </c>
      <c r="D11" s="6">
        <f t="shared" si="0"/>
        <v>87.009999999999991</v>
      </c>
      <c r="E11" s="6">
        <f t="shared" si="1"/>
        <v>4759.79504</v>
      </c>
      <c r="F11" s="7">
        <v>56</v>
      </c>
      <c r="G11" s="6">
        <f t="shared" si="2"/>
        <v>3946.0489258211278</v>
      </c>
      <c r="H11" s="6">
        <f t="shared" si="3"/>
        <v>2661.6436083432595</v>
      </c>
      <c r="J11">
        <v>73.3</v>
      </c>
    </row>
    <row r="12" spans="1:10" x14ac:dyDescent="0.4">
      <c r="B12" s="4">
        <v>10</v>
      </c>
      <c r="C12" s="6">
        <v>20.91</v>
      </c>
      <c r="D12" s="6">
        <f t="shared" si="0"/>
        <v>57.8</v>
      </c>
      <c r="E12" s="6">
        <f t="shared" si="1"/>
        <v>3142.3547999999996</v>
      </c>
      <c r="F12" s="7">
        <v>56</v>
      </c>
      <c r="G12" s="6">
        <f t="shared" si="2"/>
        <v>2605.1301954986834</v>
      </c>
      <c r="H12" s="6">
        <f t="shared" si="3"/>
        <v>1757.1825043472377</v>
      </c>
      <c r="J12">
        <v>42.3</v>
      </c>
    </row>
    <row r="13" spans="1:10" x14ac:dyDescent="0.4">
      <c r="B13" s="8" t="s">
        <v>8</v>
      </c>
      <c r="C13" s="4"/>
      <c r="D13" s="4"/>
      <c r="E13" s="4"/>
      <c r="F13" s="9"/>
      <c r="G13" s="6">
        <f>SUM(G3:G12)</f>
        <v>22981.019772609623</v>
      </c>
      <c r="H13" s="6">
        <f>SUM(H3:H12)</f>
        <v>30165.687635460257</v>
      </c>
    </row>
    <row r="14" spans="1:10" x14ac:dyDescent="0.4">
      <c r="F14" s="10"/>
    </row>
    <row r="15" spans="1:10" x14ac:dyDescent="0.4">
      <c r="C15" s="4" t="s">
        <v>9</v>
      </c>
      <c r="D15" s="4">
        <f>60+152.45+43.66</f>
        <v>256.11</v>
      </c>
      <c r="F15" s="10"/>
    </row>
    <row r="16" spans="1:10" x14ac:dyDescent="0.4">
      <c r="C16" s="4" t="s">
        <v>10</v>
      </c>
      <c r="D16" s="4">
        <f>n_1!D16</f>
        <v>0.42447481620960476</v>
      </c>
      <c r="F16" s="10"/>
      <c r="G16" s="10"/>
    </row>
    <row r="17" spans="3:7" x14ac:dyDescent="0.4">
      <c r="C17" s="4" t="s">
        <v>11</v>
      </c>
      <c r="D17" s="4">
        <f>n_1!D17</f>
        <v>36.42</v>
      </c>
      <c r="F17" s="10"/>
      <c r="G17" s="10"/>
    </row>
    <row r="18" spans="3:7" x14ac:dyDescent="0.4">
      <c r="C18" s="12" t="s">
        <v>12</v>
      </c>
      <c r="D18" s="12">
        <f>(D16*H13+D17*D15)/G13</f>
        <v>0.96306000055214769</v>
      </c>
      <c r="F18" s="10">
        <f>D18*50</f>
        <v>48.153000027607384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n_1</vt:lpstr>
      <vt:lpstr>n_2</vt:lpstr>
      <vt:lpstr>n_3</vt:lpstr>
      <vt:lpstr>n_4</vt:lpstr>
      <vt:lpstr>n_5</vt:lpstr>
      <vt:lpstr>n_6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Ufeli E.</dc:creator>
  <cp:lastModifiedBy>Kelvin Ufeli E.</cp:lastModifiedBy>
  <dcterms:created xsi:type="dcterms:W3CDTF">2016-11-01T21:05:25Z</dcterms:created>
  <dcterms:modified xsi:type="dcterms:W3CDTF">2016-11-13T16:12:58Z</dcterms:modified>
</cp:coreProperties>
</file>