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1200" windowWidth="27429" windowHeight="11169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46" i="2"/>
  <c r="G30" i="2"/>
  <c r="H30" i="2" s="1"/>
  <c r="G31" i="2"/>
  <c r="G32" i="2"/>
  <c r="G34" i="2"/>
  <c r="G35" i="2"/>
  <c r="H35" i="2" s="1"/>
  <c r="G36" i="2"/>
  <c r="H36" i="2" s="1"/>
  <c r="G37" i="2"/>
  <c r="G38" i="2"/>
  <c r="H37" i="2" s="1"/>
  <c r="G40" i="2"/>
  <c r="H40" i="2" s="1"/>
  <c r="G41" i="2"/>
  <c r="H41" i="2" s="1"/>
  <c r="G42" i="2"/>
  <c r="H42" i="2" s="1"/>
  <c r="G43" i="2"/>
  <c r="H43" i="2" s="1"/>
  <c r="G44" i="2"/>
  <c r="G46" i="2"/>
  <c r="G47" i="2"/>
  <c r="H47" i="2" s="1"/>
  <c r="G48" i="2"/>
  <c r="H48" i="2" s="1"/>
  <c r="G49" i="2"/>
  <c r="H49" i="2" s="1"/>
  <c r="G50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C30" i="2"/>
  <c r="C31" i="2"/>
  <c r="H4" i="2"/>
  <c r="H5" i="2"/>
  <c r="H8" i="2"/>
  <c r="H9" i="2"/>
  <c r="H10" i="2"/>
  <c r="H11" i="2"/>
  <c r="H14" i="2"/>
  <c r="H15" i="2"/>
  <c r="H16" i="2"/>
  <c r="H17" i="2"/>
  <c r="H20" i="2"/>
  <c r="H21" i="2"/>
  <c r="H22" i="2"/>
  <c r="H23" i="2"/>
  <c r="G4" i="2"/>
  <c r="G5" i="2"/>
  <c r="I4" i="2" s="1"/>
  <c r="H34" i="2" l="1"/>
  <c r="D30" i="2"/>
  <c r="F29" i="2"/>
  <c r="F30" i="2"/>
  <c r="F31" i="2"/>
  <c r="F32" i="2"/>
  <c r="F28" i="2"/>
  <c r="H3" i="2"/>
  <c r="H2" i="2"/>
  <c r="E25" i="2"/>
  <c r="E24" i="2"/>
  <c r="E23" i="2"/>
  <c r="E22" i="2"/>
  <c r="E21" i="2"/>
  <c r="E20" i="2"/>
  <c r="E19" i="2"/>
  <c r="E18" i="2"/>
  <c r="E16" i="2"/>
  <c r="E15" i="2"/>
  <c r="E14" i="2"/>
  <c r="E13" i="2"/>
  <c r="E12" i="2"/>
  <c r="E10" i="2"/>
  <c r="E9" i="2"/>
  <c r="E8" i="2"/>
  <c r="E7" i="2"/>
  <c r="E3" i="2"/>
  <c r="G3" i="2" s="1"/>
  <c r="E2" i="2"/>
  <c r="C31" i="1"/>
  <c r="D31" i="1"/>
  <c r="E31" i="1"/>
  <c r="B31" i="1"/>
  <c r="C30" i="1"/>
  <c r="D30" i="1"/>
  <c r="E30" i="1"/>
  <c r="B30" i="1"/>
  <c r="E3" i="1"/>
  <c r="E4" i="1"/>
  <c r="E5" i="1"/>
  <c r="E6" i="1"/>
  <c r="E7" i="1"/>
  <c r="E9" i="1"/>
  <c r="E10" i="1"/>
  <c r="E11" i="1"/>
  <c r="E12" i="1"/>
  <c r="E13" i="1"/>
  <c r="E14" i="1"/>
  <c r="E16" i="1"/>
  <c r="E17" i="1"/>
  <c r="E18" i="1"/>
  <c r="E19" i="1"/>
  <c r="E20" i="1"/>
  <c r="E21" i="1"/>
  <c r="E23" i="1"/>
  <c r="E24" i="1"/>
  <c r="E25" i="1"/>
  <c r="E26" i="1"/>
  <c r="E27" i="1"/>
  <c r="E28" i="1"/>
  <c r="E2" i="1"/>
  <c r="G18" i="2" l="1"/>
  <c r="C43" i="2"/>
  <c r="C44" i="2"/>
  <c r="G17" i="2"/>
  <c r="I17" i="2" s="1"/>
  <c r="G23" i="2"/>
  <c r="C49" i="2"/>
  <c r="G10" i="2"/>
  <c r="C36" i="2"/>
  <c r="D36" i="2" s="1"/>
  <c r="G15" i="2"/>
  <c r="C41" i="2"/>
  <c r="G20" i="2"/>
  <c r="C46" i="2"/>
  <c r="G24" i="2"/>
  <c r="C50" i="2"/>
  <c r="C34" i="2"/>
  <c r="G8" i="2"/>
  <c r="C48" i="2"/>
  <c r="D48" i="2" s="1"/>
  <c r="G22" i="2"/>
  <c r="I22" i="2" s="1"/>
  <c r="G9" i="2"/>
  <c r="I9" i="2" s="1"/>
  <c r="C35" i="2"/>
  <c r="G14" i="2"/>
  <c r="I14" i="2" s="1"/>
  <c r="C40" i="2"/>
  <c r="D40" i="2" s="1"/>
  <c r="C32" i="2"/>
  <c r="D31" i="2" s="1"/>
  <c r="G6" i="2"/>
  <c r="I5" i="2" s="1"/>
  <c r="C37" i="2"/>
  <c r="C38" i="2"/>
  <c r="G12" i="2"/>
  <c r="G11" i="2"/>
  <c r="C42" i="2"/>
  <c r="D42" i="2" s="1"/>
  <c r="G16" i="2"/>
  <c r="C47" i="2"/>
  <c r="D47" i="2" s="1"/>
  <c r="G21" i="2"/>
  <c r="G28" i="2"/>
  <c r="G29" i="2"/>
  <c r="C28" i="2"/>
  <c r="C29" i="2"/>
  <c r="G2" i="2"/>
  <c r="D34" i="2" l="1"/>
  <c r="I20" i="2"/>
  <c r="D46" i="2"/>
  <c r="I16" i="2"/>
  <c r="I10" i="2"/>
  <c r="D37" i="2"/>
  <c r="D41" i="2"/>
  <c r="D49" i="2"/>
  <c r="D43" i="2"/>
  <c r="I21" i="2"/>
  <c r="I11" i="2"/>
  <c r="D35" i="2"/>
  <c r="I8" i="2"/>
  <c r="J8" i="2" s="1"/>
  <c r="I15" i="2"/>
  <c r="J14" i="2" s="1"/>
  <c r="I23" i="2"/>
  <c r="H29" i="2"/>
  <c r="I3" i="2"/>
  <c r="H28" i="2"/>
  <c r="I2" i="2"/>
  <c r="D29" i="2"/>
  <c r="D28" i="2"/>
  <c r="E28" i="2" s="1"/>
  <c r="I28" i="2" l="1"/>
  <c r="J2" i="2"/>
  <c r="J20" i="2"/>
  <c r="A28" i="2" l="1"/>
</calcChain>
</file>

<file path=xl/sharedStrings.xml><?xml version="1.0" encoding="utf-8"?>
<sst xmlns="http://schemas.openxmlformats.org/spreadsheetml/2006/main" count="27" uniqueCount="19">
  <si>
    <t>скв</t>
  </si>
  <si>
    <t>Почва, м.</t>
  </si>
  <si>
    <t>Кровля, м.</t>
  </si>
  <si>
    <t>Содержание,%</t>
  </si>
  <si>
    <t>M, m</t>
  </si>
  <si>
    <t>min</t>
  </si>
  <si>
    <t>max</t>
  </si>
  <si>
    <t>R</t>
  </si>
  <si>
    <t>R,m</t>
  </si>
  <si>
    <t>l меж сеч,m</t>
  </si>
  <si>
    <t>Si, m^2</t>
  </si>
  <si>
    <t>V, m^3</t>
  </si>
  <si>
    <t>ꙋ</t>
  </si>
  <si>
    <t>Qi</t>
  </si>
  <si>
    <t>∑V,m^3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</si>
  <si>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V сеч.,m ^3</t>
    </r>
  </si>
  <si>
    <t>Vi,m^3</t>
  </si>
  <si>
    <t>C/100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</si>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</sst>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2" sqref="E12"/>
    </sheetView>
  </sheetViews>
  <sheetFormatPr defaultRowHeight="14.6" x14ac:dyDescent="0.4"/>
  <cols>
    <col min="2" max="2" width="8.765625" bestFit="1" customWidth="1"/>
    <col min="3" max="3" width="9.765625" bestFit="1" customWidth="1"/>
    <col min="4" max="4" width="13.691406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7</v>
      </c>
    </row>
    <row r="2" spans="1:7" x14ac:dyDescent="0.4">
      <c r="A2" s="6">
        <v>592</v>
      </c>
      <c r="B2" s="6">
        <v>177</v>
      </c>
      <c r="C2" s="6">
        <v>214</v>
      </c>
      <c r="D2" s="6">
        <v>14</v>
      </c>
      <c r="E2" s="6">
        <f>C2-B2</f>
        <v>37</v>
      </c>
    </row>
    <row r="3" spans="1:7" x14ac:dyDescent="0.4">
      <c r="A3" s="6">
        <v>593</v>
      </c>
      <c r="B3" s="6">
        <v>189</v>
      </c>
      <c r="C3" s="6">
        <v>213</v>
      </c>
      <c r="D3" s="6">
        <v>30</v>
      </c>
      <c r="E3" s="6">
        <f t="shared" ref="E3:E28" si="0">C3-B3</f>
        <v>24</v>
      </c>
    </row>
    <row r="4" spans="1:7" x14ac:dyDescent="0.4">
      <c r="A4" s="6">
        <v>594</v>
      </c>
      <c r="B4" s="6">
        <v>197</v>
      </c>
      <c r="C4" s="6">
        <v>233</v>
      </c>
      <c r="D4" s="6">
        <v>8</v>
      </c>
      <c r="E4" s="6">
        <f t="shared" si="0"/>
        <v>36</v>
      </c>
    </row>
    <row r="5" spans="1:7" x14ac:dyDescent="0.4">
      <c r="A5" s="6">
        <v>595</v>
      </c>
      <c r="B5" s="6">
        <v>200</v>
      </c>
      <c r="C5" s="6">
        <v>216</v>
      </c>
      <c r="D5" s="6">
        <v>2</v>
      </c>
      <c r="E5" s="6">
        <f t="shared" si="0"/>
        <v>16</v>
      </c>
    </row>
    <row r="6" spans="1:7" x14ac:dyDescent="0.4">
      <c r="A6" s="6">
        <v>596</v>
      </c>
      <c r="B6" s="6">
        <v>158</v>
      </c>
      <c r="C6" s="6">
        <v>162</v>
      </c>
      <c r="D6" s="6">
        <v>50</v>
      </c>
      <c r="E6" s="6">
        <f t="shared" si="0"/>
        <v>4</v>
      </c>
    </row>
    <row r="7" spans="1:7" x14ac:dyDescent="0.4">
      <c r="A7" s="6">
        <v>597</v>
      </c>
      <c r="B7" s="6">
        <v>198</v>
      </c>
      <c r="C7" s="6">
        <v>213</v>
      </c>
      <c r="D7" s="6">
        <v>5</v>
      </c>
      <c r="E7" s="6">
        <f t="shared" si="0"/>
        <v>15</v>
      </c>
    </row>
    <row r="8" spans="1:7" s="8" customFormat="1" x14ac:dyDescent="0.4">
      <c r="A8" s="7"/>
      <c r="B8" s="7"/>
      <c r="C8" s="7"/>
      <c r="D8" s="7"/>
      <c r="E8" s="7"/>
    </row>
    <row r="9" spans="1:7" x14ac:dyDescent="0.4">
      <c r="A9" s="3">
        <v>598</v>
      </c>
      <c r="B9" s="3">
        <v>171</v>
      </c>
      <c r="C9" s="3">
        <v>211</v>
      </c>
      <c r="D9" s="3">
        <v>13</v>
      </c>
      <c r="E9" s="3">
        <f t="shared" si="0"/>
        <v>40</v>
      </c>
    </row>
    <row r="10" spans="1:7" x14ac:dyDescent="0.4">
      <c r="A10" s="3">
        <v>599</v>
      </c>
      <c r="B10" s="3">
        <v>174</v>
      </c>
      <c r="C10" s="3">
        <v>205</v>
      </c>
      <c r="D10" s="3">
        <v>25</v>
      </c>
      <c r="E10" s="3">
        <f t="shared" si="0"/>
        <v>31</v>
      </c>
    </row>
    <row r="11" spans="1:7" x14ac:dyDescent="0.4">
      <c r="A11" s="3">
        <v>600</v>
      </c>
      <c r="B11" s="3">
        <v>164</v>
      </c>
      <c r="C11" s="3">
        <v>172</v>
      </c>
      <c r="D11" s="3">
        <v>24</v>
      </c>
      <c r="E11" s="3">
        <f t="shared" si="0"/>
        <v>8</v>
      </c>
    </row>
    <row r="12" spans="1:7" x14ac:dyDescent="0.4">
      <c r="A12" s="3">
        <v>601</v>
      </c>
      <c r="B12" s="3">
        <v>151</v>
      </c>
      <c r="C12" s="3">
        <v>183</v>
      </c>
      <c r="D12" s="3">
        <v>0</v>
      </c>
      <c r="E12" s="3">
        <f t="shared" si="0"/>
        <v>32</v>
      </c>
    </row>
    <row r="13" spans="1:7" x14ac:dyDescent="0.4">
      <c r="A13" s="3">
        <v>602</v>
      </c>
      <c r="B13" s="3">
        <v>176</v>
      </c>
      <c r="C13" s="3">
        <v>218</v>
      </c>
      <c r="D13" s="3">
        <v>22</v>
      </c>
      <c r="E13" s="3">
        <f t="shared" si="0"/>
        <v>42</v>
      </c>
    </row>
    <row r="14" spans="1:7" x14ac:dyDescent="0.4">
      <c r="A14" s="3">
        <v>603</v>
      </c>
      <c r="B14" s="3">
        <v>192</v>
      </c>
      <c r="C14" s="3">
        <v>204</v>
      </c>
      <c r="D14" s="3">
        <v>7</v>
      </c>
      <c r="E14" s="3">
        <f t="shared" si="0"/>
        <v>12</v>
      </c>
    </row>
    <row r="15" spans="1:7" s="8" customFormat="1" x14ac:dyDescent="0.4">
      <c r="A15" s="7"/>
      <c r="B15" s="7"/>
      <c r="C15" s="7"/>
      <c r="D15" s="7"/>
      <c r="E15" s="7"/>
    </row>
    <row r="16" spans="1:7" x14ac:dyDescent="0.4">
      <c r="A16" s="5">
        <v>604</v>
      </c>
      <c r="B16" s="5">
        <v>166</v>
      </c>
      <c r="C16" s="5">
        <v>192</v>
      </c>
      <c r="D16" s="5">
        <v>19</v>
      </c>
      <c r="E16" s="5">
        <f t="shared" si="0"/>
        <v>26</v>
      </c>
    </row>
    <row r="17" spans="1:5" x14ac:dyDescent="0.4">
      <c r="A17" s="5">
        <v>605</v>
      </c>
      <c r="B17" s="5">
        <v>165</v>
      </c>
      <c r="C17" s="5">
        <v>175</v>
      </c>
      <c r="D17" s="5">
        <v>27</v>
      </c>
      <c r="E17" s="5">
        <f t="shared" si="0"/>
        <v>10</v>
      </c>
    </row>
    <row r="18" spans="1:5" x14ac:dyDescent="0.4">
      <c r="A18" s="5">
        <v>606</v>
      </c>
      <c r="B18" s="5">
        <v>162</v>
      </c>
      <c r="C18" s="5">
        <v>204</v>
      </c>
      <c r="D18" s="5">
        <v>41</v>
      </c>
      <c r="E18" s="5">
        <f t="shared" si="0"/>
        <v>42</v>
      </c>
    </row>
    <row r="19" spans="1:5" x14ac:dyDescent="0.4">
      <c r="A19" s="5">
        <v>607</v>
      </c>
      <c r="B19" s="5">
        <v>161</v>
      </c>
      <c r="C19" s="5">
        <v>162</v>
      </c>
      <c r="D19" s="5">
        <v>17</v>
      </c>
      <c r="E19" s="5">
        <f t="shared" si="0"/>
        <v>1</v>
      </c>
    </row>
    <row r="20" spans="1:5" x14ac:dyDescent="0.4">
      <c r="A20" s="5">
        <v>608</v>
      </c>
      <c r="B20" s="5">
        <v>194</v>
      </c>
      <c r="C20" s="5">
        <v>215</v>
      </c>
      <c r="D20" s="5">
        <v>12</v>
      </c>
      <c r="E20" s="5">
        <f t="shared" si="0"/>
        <v>21</v>
      </c>
    </row>
    <row r="21" spans="1:5" x14ac:dyDescent="0.4">
      <c r="A21" s="5">
        <v>609</v>
      </c>
      <c r="B21" s="5">
        <v>150</v>
      </c>
      <c r="C21" s="5">
        <v>187</v>
      </c>
      <c r="D21" s="5">
        <v>28</v>
      </c>
      <c r="E21" s="5">
        <f t="shared" si="0"/>
        <v>37</v>
      </c>
    </row>
    <row r="22" spans="1:5" s="8" customFormat="1" x14ac:dyDescent="0.4">
      <c r="A22" s="7"/>
      <c r="B22" s="7"/>
      <c r="C22" s="7"/>
      <c r="D22" s="7"/>
      <c r="E22" s="7"/>
    </row>
    <row r="23" spans="1:5" x14ac:dyDescent="0.4">
      <c r="A23" s="4">
        <v>610</v>
      </c>
      <c r="B23" s="4">
        <v>157</v>
      </c>
      <c r="C23" s="4">
        <v>185</v>
      </c>
      <c r="D23" s="4">
        <v>8</v>
      </c>
      <c r="E23" s="4">
        <f t="shared" si="0"/>
        <v>28</v>
      </c>
    </row>
    <row r="24" spans="1:5" x14ac:dyDescent="0.4">
      <c r="A24" s="4">
        <v>611</v>
      </c>
      <c r="B24" s="4">
        <v>197</v>
      </c>
      <c r="C24" s="4">
        <v>218</v>
      </c>
      <c r="D24" s="4">
        <v>50</v>
      </c>
      <c r="E24" s="4">
        <f t="shared" si="0"/>
        <v>21</v>
      </c>
    </row>
    <row r="25" spans="1:5" x14ac:dyDescent="0.4">
      <c r="A25" s="4">
        <v>612</v>
      </c>
      <c r="B25" s="4">
        <v>165</v>
      </c>
      <c r="C25" s="4">
        <v>189</v>
      </c>
      <c r="D25" s="4">
        <v>11</v>
      </c>
      <c r="E25" s="4">
        <f t="shared" si="0"/>
        <v>24</v>
      </c>
    </row>
    <row r="26" spans="1:5" x14ac:dyDescent="0.4">
      <c r="A26" s="4">
        <v>613</v>
      </c>
      <c r="B26" s="4">
        <v>194</v>
      </c>
      <c r="C26" s="4">
        <v>226</v>
      </c>
      <c r="D26" s="4">
        <v>43</v>
      </c>
      <c r="E26" s="4">
        <f t="shared" si="0"/>
        <v>32</v>
      </c>
    </row>
    <row r="27" spans="1:5" x14ac:dyDescent="0.4">
      <c r="A27" s="4">
        <v>614</v>
      </c>
      <c r="B27" s="4">
        <v>174</v>
      </c>
      <c r="C27" s="4">
        <v>217</v>
      </c>
      <c r="D27" s="4">
        <v>45</v>
      </c>
      <c r="E27" s="4">
        <f t="shared" si="0"/>
        <v>43</v>
      </c>
    </row>
    <row r="28" spans="1:5" x14ac:dyDescent="0.4">
      <c r="A28" s="4">
        <v>615</v>
      </c>
      <c r="B28" s="4">
        <v>200</v>
      </c>
      <c r="C28" s="4">
        <v>228</v>
      </c>
      <c r="D28" s="4">
        <v>33</v>
      </c>
      <c r="E28" s="4">
        <f t="shared" si="0"/>
        <v>28</v>
      </c>
    </row>
    <row r="29" spans="1:5" s="8" customFormat="1" x14ac:dyDescent="0.4">
      <c r="A29" s="7"/>
      <c r="B29" s="7"/>
      <c r="C29" s="7"/>
      <c r="D29" s="7"/>
      <c r="E29" s="7"/>
    </row>
    <row r="30" spans="1:5" x14ac:dyDescent="0.4">
      <c r="A30" s="2" t="s">
        <v>5</v>
      </c>
      <c r="B30" s="2">
        <f>MIN(B2:B28)</f>
        <v>150</v>
      </c>
      <c r="C30" s="2">
        <f t="shared" ref="C30:E30" si="1">MIN(C2:C28)</f>
        <v>162</v>
      </c>
      <c r="D30" s="2">
        <f t="shared" si="1"/>
        <v>0</v>
      </c>
      <c r="E30" s="2">
        <f t="shared" si="1"/>
        <v>1</v>
      </c>
    </row>
    <row r="31" spans="1:5" x14ac:dyDescent="0.4">
      <c r="A31" s="2" t="s">
        <v>6</v>
      </c>
      <c r="B31" s="2">
        <f>MAX(B2:B28)</f>
        <v>200</v>
      </c>
      <c r="C31" s="2">
        <f t="shared" ref="C31:E31" si="2">MAX(C2:C28)</f>
        <v>233</v>
      </c>
      <c r="D31" s="2">
        <f t="shared" si="2"/>
        <v>50</v>
      </c>
      <c r="E31" s="2">
        <f t="shared" si="2"/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tabSelected="1" zoomScale="69" workbookViewId="0">
      <selection activeCell="A27" sqref="A27:I51"/>
    </sheetView>
  </sheetViews>
  <sheetFormatPr defaultColWidth="16.3828125" defaultRowHeight="14.6" x14ac:dyDescent="0.4"/>
  <cols>
    <col min="1" max="16384" width="16.3828125" style="1"/>
  </cols>
  <sheetData>
    <row r="1" spans="1:10" x14ac:dyDescent="0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8</v>
      </c>
      <c r="G1" s="9" t="s">
        <v>10</v>
      </c>
      <c r="H1" s="9" t="s">
        <v>9</v>
      </c>
      <c r="I1" s="9" t="s">
        <v>11</v>
      </c>
      <c r="J1" s="9" t="s">
        <v>15</v>
      </c>
    </row>
    <row r="2" spans="1:10" x14ac:dyDescent="0.4">
      <c r="A2" s="11">
        <v>592</v>
      </c>
      <c r="B2" s="11">
        <v>177</v>
      </c>
      <c r="C2" s="11">
        <v>214</v>
      </c>
      <c r="D2" s="11">
        <v>14</v>
      </c>
      <c r="E2" s="11">
        <f>C2-B2</f>
        <v>37</v>
      </c>
      <c r="F2" s="12">
        <v>10</v>
      </c>
      <c r="G2" s="12">
        <f>0.5*(E2+E3)*F2</f>
        <v>305</v>
      </c>
      <c r="H2" s="12">
        <f>F2+F3</f>
        <v>58</v>
      </c>
      <c r="I2" s="9">
        <f>0.5*(G2+G3)*H2</f>
        <v>40861</v>
      </c>
      <c r="J2" s="20">
        <f>SUM(I2:I5)</f>
        <v>114979.75</v>
      </c>
    </row>
    <row r="3" spans="1:10" x14ac:dyDescent="0.4">
      <c r="A3" s="11">
        <v>593</v>
      </c>
      <c r="B3" s="11">
        <v>189</v>
      </c>
      <c r="C3" s="11">
        <v>213</v>
      </c>
      <c r="D3" s="11">
        <v>30</v>
      </c>
      <c r="E3" s="11">
        <f t="shared" ref="E3:E25" si="0">C3-B3</f>
        <v>24</v>
      </c>
      <c r="F3" s="12">
        <v>48</v>
      </c>
      <c r="G3" s="12">
        <f t="shared" ref="G3:G24" si="1">0.5*(E3+E4)*F3</f>
        <v>1104</v>
      </c>
      <c r="H3" s="12">
        <f>F3+F4</f>
        <v>70</v>
      </c>
      <c r="I3" s="9">
        <f>0.5*(G3+G4)*H3</f>
        <v>53270</v>
      </c>
      <c r="J3" s="21"/>
    </row>
    <row r="4" spans="1:10" x14ac:dyDescent="0.4">
      <c r="A4" s="11">
        <v>594</v>
      </c>
      <c r="B4" s="11">
        <v>197</v>
      </c>
      <c r="C4" s="11">
        <v>233</v>
      </c>
      <c r="D4" s="11">
        <v>8</v>
      </c>
      <c r="E4" s="11">
        <v>22</v>
      </c>
      <c r="F4" s="12">
        <v>22</v>
      </c>
      <c r="G4" s="12">
        <f t="shared" si="1"/>
        <v>418</v>
      </c>
      <c r="H4" s="12">
        <f t="shared" ref="H4:H23" si="2">F4+F5</f>
        <v>41</v>
      </c>
      <c r="I4" s="9">
        <f t="shared" ref="I4:I23" si="3">0.5*(G4+G5)*H4</f>
        <v>12658.75</v>
      </c>
      <c r="J4" s="21"/>
    </row>
    <row r="5" spans="1:10" x14ac:dyDescent="0.4">
      <c r="A5" s="6">
        <v>595</v>
      </c>
      <c r="B5" s="11"/>
      <c r="C5" s="11"/>
      <c r="D5" s="11">
        <v>5</v>
      </c>
      <c r="E5" s="11">
        <v>16</v>
      </c>
      <c r="F5" s="12">
        <v>19</v>
      </c>
      <c r="G5" s="12">
        <f t="shared" si="1"/>
        <v>199.5</v>
      </c>
      <c r="H5" s="12">
        <f t="shared" si="2"/>
        <v>40</v>
      </c>
      <c r="I5" s="9">
        <f t="shared" si="3"/>
        <v>8190</v>
      </c>
      <c r="J5" s="22"/>
    </row>
    <row r="6" spans="1:10" x14ac:dyDescent="0.4">
      <c r="A6" s="6">
        <v>596</v>
      </c>
      <c r="B6" s="11"/>
      <c r="C6" s="11"/>
      <c r="D6" s="11">
        <v>50</v>
      </c>
      <c r="E6" s="11">
        <v>5</v>
      </c>
      <c r="F6" s="12">
        <v>21</v>
      </c>
      <c r="G6" s="12">
        <f t="shared" si="1"/>
        <v>210</v>
      </c>
      <c r="H6" s="12"/>
      <c r="I6" s="9"/>
      <c r="J6" s="13"/>
    </row>
    <row r="7" spans="1:10" ht="14.15" customHeight="1" x14ac:dyDescent="0.4">
      <c r="A7" s="11">
        <v>597</v>
      </c>
      <c r="B7" s="11">
        <v>198</v>
      </c>
      <c r="C7" s="11">
        <v>213</v>
      </c>
      <c r="D7" s="11">
        <v>5</v>
      </c>
      <c r="E7" s="11">
        <f t="shared" si="0"/>
        <v>15</v>
      </c>
      <c r="F7" s="9"/>
      <c r="G7" s="12"/>
      <c r="H7" s="12"/>
      <c r="I7" s="9"/>
      <c r="J7" s="13"/>
    </row>
    <row r="8" spans="1:10" x14ac:dyDescent="0.4">
      <c r="A8" s="14">
        <v>598</v>
      </c>
      <c r="B8" s="14">
        <v>171</v>
      </c>
      <c r="C8" s="14">
        <v>211</v>
      </c>
      <c r="D8" s="14">
        <v>13</v>
      </c>
      <c r="E8" s="14">
        <f t="shared" si="0"/>
        <v>40</v>
      </c>
      <c r="F8" s="9">
        <v>43</v>
      </c>
      <c r="G8" s="12">
        <f t="shared" si="1"/>
        <v>1526.5</v>
      </c>
      <c r="H8" s="12">
        <f t="shared" si="2"/>
        <v>101</v>
      </c>
      <c r="I8" s="9">
        <f t="shared" si="3"/>
        <v>134203.75</v>
      </c>
      <c r="J8" s="20">
        <f>SUM(I8:I11)</f>
        <v>235447.25</v>
      </c>
    </row>
    <row r="9" spans="1:10" x14ac:dyDescent="0.4">
      <c r="A9" s="14">
        <v>599</v>
      </c>
      <c r="B9" s="14">
        <v>174</v>
      </c>
      <c r="C9" s="14">
        <v>205</v>
      </c>
      <c r="D9" s="14">
        <v>25</v>
      </c>
      <c r="E9" s="14">
        <f t="shared" si="0"/>
        <v>31</v>
      </c>
      <c r="F9" s="9">
        <v>58</v>
      </c>
      <c r="G9" s="12">
        <f t="shared" si="1"/>
        <v>1131</v>
      </c>
      <c r="H9" s="12">
        <f t="shared" si="2"/>
        <v>64</v>
      </c>
      <c r="I9" s="9">
        <f t="shared" si="3"/>
        <v>40032</v>
      </c>
      <c r="J9" s="21"/>
    </row>
    <row r="10" spans="1:10" x14ac:dyDescent="0.4">
      <c r="A10" s="14">
        <v>600</v>
      </c>
      <c r="B10" s="14">
        <v>164</v>
      </c>
      <c r="C10" s="14">
        <v>172</v>
      </c>
      <c r="D10" s="14">
        <v>24</v>
      </c>
      <c r="E10" s="14">
        <f t="shared" si="0"/>
        <v>8</v>
      </c>
      <c r="F10" s="9">
        <v>6</v>
      </c>
      <c r="G10" s="12">
        <f t="shared" si="1"/>
        <v>120</v>
      </c>
      <c r="H10" s="12">
        <f t="shared" si="2"/>
        <v>25</v>
      </c>
      <c r="I10" s="9">
        <f t="shared" si="3"/>
        <v>10287.5</v>
      </c>
      <c r="J10" s="21"/>
    </row>
    <row r="11" spans="1:10" x14ac:dyDescent="0.4">
      <c r="A11" s="14">
        <v>601</v>
      </c>
      <c r="B11" s="14"/>
      <c r="C11" s="14"/>
      <c r="D11" s="14">
        <v>5</v>
      </c>
      <c r="E11" s="14">
        <v>32</v>
      </c>
      <c r="F11" s="9">
        <v>19</v>
      </c>
      <c r="G11" s="12">
        <f t="shared" si="1"/>
        <v>703</v>
      </c>
      <c r="H11" s="12">
        <f t="shared" si="2"/>
        <v>58</v>
      </c>
      <c r="I11" s="9">
        <f t="shared" si="3"/>
        <v>50924</v>
      </c>
      <c r="J11" s="22"/>
    </row>
    <row r="12" spans="1:10" x14ac:dyDescent="0.4">
      <c r="A12" s="14">
        <v>602</v>
      </c>
      <c r="B12" s="14">
        <v>176</v>
      </c>
      <c r="C12" s="14">
        <v>218</v>
      </c>
      <c r="D12" s="14">
        <v>22</v>
      </c>
      <c r="E12" s="14">
        <f t="shared" si="0"/>
        <v>42</v>
      </c>
      <c r="F12" s="9">
        <v>39</v>
      </c>
      <c r="G12" s="12">
        <f t="shared" si="1"/>
        <v>1053</v>
      </c>
      <c r="H12" s="12"/>
      <c r="I12" s="9"/>
      <c r="J12" s="13"/>
    </row>
    <row r="13" spans="1:10" x14ac:dyDescent="0.4">
      <c r="A13" s="14">
        <v>603</v>
      </c>
      <c r="B13" s="14">
        <v>192</v>
      </c>
      <c r="C13" s="14">
        <v>204</v>
      </c>
      <c r="D13" s="14">
        <v>7</v>
      </c>
      <c r="E13" s="14">
        <f t="shared" si="0"/>
        <v>12</v>
      </c>
      <c r="F13" s="9"/>
      <c r="G13" s="12"/>
      <c r="H13" s="12"/>
      <c r="I13" s="9"/>
      <c r="J13" s="13"/>
    </row>
    <row r="14" spans="1:10" x14ac:dyDescent="0.4">
      <c r="A14" s="15">
        <v>604</v>
      </c>
      <c r="B14" s="15">
        <v>166</v>
      </c>
      <c r="C14" s="15">
        <v>192</v>
      </c>
      <c r="D14" s="15">
        <v>19</v>
      </c>
      <c r="E14" s="15">
        <f t="shared" si="0"/>
        <v>26</v>
      </c>
      <c r="F14" s="9">
        <v>24</v>
      </c>
      <c r="G14" s="12">
        <f t="shared" si="1"/>
        <v>432</v>
      </c>
      <c r="H14" s="12">
        <f t="shared" si="2"/>
        <v>38</v>
      </c>
      <c r="I14" s="9">
        <f t="shared" si="3"/>
        <v>15124</v>
      </c>
      <c r="J14" s="20">
        <f>SUM(I14:I17)</f>
        <v>206109</v>
      </c>
    </row>
    <row r="15" spans="1:10" x14ac:dyDescent="0.4">
      <c r="A15" s="15">
        <v>605</v>
      </c>
      <c r="B15" s="15">
        <v>165</v>
      </c>
      <c r="C15" s="15">
        <v>175</v>
      </c>
      <c r="D15" s="15">
        <v>27</v>
      </c>
      <c r="E15" s="15">
        <f t="shared" si="0"/>
        <v>10</v>
      </c>
      <c r="F15" s="9">
        <v>14</v>
      </c>
      <c r="G15" s="12">
        <f t="shared" si="1"/>
        <v>364</v>
      </c>
      <c r="H15" s="12">
        <f t="shared" si="2"/>
        <v>64</v>
      </c>
      <c r="I15" s="9">
        <f t="shared" si="3"/>
        <v>49248</v>
      </c>
      <c r="J15" s="21"/>
    </row>
    <row r="16" spans="1:10" x14ac:dyDescent="0.4">
      <c r="A16" s="15">
        <v>606</v>
      </c>
      <c r="B16" s="15">
        <v>162</v>
      </c>
      <c r="C16" s="15">
        <v>204</v>
      </c>
      <c r="D16" s="15">
        <v>41</v>
      </c>
      <c r="E16" s="15">
        <f t="shared" si="0"/>
        <v>42</v>
      </c>
      <c r="F16" s="9">
        <v>50</v>
      </c>
      <c r="G16" s="12">
        <f t="shared" si="1"/>
        <v>1175</v>
      </c>
      <c r="H16" s="12">
        <f t="shared" si="2"/>
        <v>82</v>
      </c>
      <c r="I16" s="9">
        <f t="shared" si="3"/>
        <v>65231</v>
      </c>
      <c r="J16" s="21"/>
    </row>
    <row r="17" spans="1:19" x14ac:dyDescent="0.4">
      <c r="A17" s="15">
        <v>607</v>
      </c>
      <c r="B17" s="15"/>
      <c r="C17" s="15"/>
      <c r="D17" s="15">
        <v>17</v>
      </c>
      <c r="E17" s="15">
        <v>5</v>
      </c>
      <c r="F17" s="9">
        <v>32</v>
      </c>
      <c r="G17" s="12">
        <f t="shared" si="1"/>
        <v>416</v>
      </c>
      <c r="H17" s="12">
        <f t="shared" si="2"/>
        <v>82</v>
      </c>
      <c r="I17" s="9">
        <f t="shared" si="3"/>
        <v>76506</v>
      </c>
      <c r="J17" s="22"/>
    </row>
    <row r="18" spans="1:19" x14ac:dyDescent="0.4">
      <c r="A18" s="15">
        <v>608</v>
      </c>
      <c r="B18" s="15">
        <v>194</v>
      </c>
      <c r="C18" s="15">
        <v>215</v>
      </c>
      <c r="D18" s="15">
        <v>12</v>
      </c>
      <c r="E18" s="15">
        <f t="shared" si="0"/>
        <v>21</v>
      </c>
      <c r="F18" s="9">
        <v>50</v>
      </c>
      <c r="G18" s="12">
        <f t="shared" si="1"/>
        <v>1450</v>
      </c>
      <c r="H18" s="12"/>
      <c r="I18" s="9"/>
      <c r="J18" s="13"/>
    </row>
    <row r="19" spans="1:19" x14ac:dyDescent="0.4">
      <c r="A19" s="15">
        <v>609</v>
      </c>
      <c r="B19" s="15">
        <v>150</v>
      </c>
      <c r="C19" s="15">
        <v>187</v>
      </c>
      <c r="D19" s="15">
        <v>28</v>
      </c>
      <c r="E19" s="15">
        <f t="shared" si="0"/>
        <v>37</v>
      </c>
      <c r="F19" s="9"/>
      <c r="G19" s="12"/>
      <c r="H19" s="12"/>
      <c r="I19" s="9"/>
      <c r="J19" s="13"/>
    </row>
    <row r="20" spans="1:19" x14ac:dyDescent="0.4">
      <c r="A20" s="16">
        <v>610</v>
      </c>
      <c r="B20" s="16">
        <v>157</v>
      </c>
      <c r="C20" s="16">
        <v>185</v>
      </c>
      <c r="D20" s="16">
        <v>8</v>
      </c>
      <c r="E20" s="16">
        <f t="shared" si="0"/>
        <v>28</v>
      </c>
      <c r="F20" s="9">
        <v>36</v>
      </c>
      <c r="G20" s="12">
        <f t="shared" si="1"/>
        <v>882</v>
      </c>
      <c r="H20" s="12">
        <f t="shared" si="2"/>
        <v>55</v>
      </c>
      <c r="I20" s="9">
        <f t="shared" si="3"/>
        <v>36011.25</v>
      </c>
      <c r="J20" s="18">
        <f>SUM(I20:I23)</f>
        <v>380214.75</v>
      </c>
    </row>
    <row r="21" spans="1:19" x14ac:dyDescent="0.4">
      <c r="A21" s="16">
        <v>611</v>
      </c>
      <c r="B21" s="16">
        <v>197</v>
      </c>
      <c r="C21" s="16">
        <v>218</v>
      </c>
      <c r="D21" s="16">
        <v>50</v>
      </c>
      <c r="E21" s="16">
        <f t="shared" si="0"/>
        <v>21</v>
      </c>
      <c r="F21" s="9">
        <v>19</v>
      </c>
      <c r="G21" s="12">
        <f t="shared" si="1"/>
        <v>427.5</v>
      </c>
      <c r="H21" s="12">
        <f t="shared" si="2"/>
        <v>58</v>
      </c>
      <c r="I21" s="9">
        <f t="shared" si="3"/>
        <v>44065.5</v>
      </c>
      <c r="J21" s="18"/>
    </row>
    <row r="22" spans="1:19" x14ac:dyDescent="0.4">
      <c r="A22" s="16">
        <v>612</v>
      </c>
      <c r="B22" s="16">
        <v>165</v>
      </c>
      <c r="C22" s="16">
        <v>189</v>
      </c>
      <c r="D22" s="16">
        <v>11</v>
      </c>
      <c r="E22" s="16">
        <f t="shared" si="0"/>
        <v>24</v>
      </c>
      <c r="F22" s="9">
        <v>39</v>
      </c>
      <c r="G22" s="12">
        <f t="shared" si="1"/>
        <v>1092</v>
      </c>
      <c r="H22" s="12">
        <f t="shared" si="2"/>
        <v>91</v>
      </c>
      <c r="I22" s="9">
        <f t="shared" si="3"/>
        <v>138411</v>
      </c>
      <c r="J22" s="18"/>
    </row>
    <row r="23" spans="1:19" x14ac:dyDescent="0.4">
      <c r="A23" s="16">
        <v>613</v>
      </c>
      <c r="B23" s="16">
        <v>194</v>
      </c>
      <c r="C23" s="16">
        <v>226</v>
      </c>
      <c r="D23" s="16">
        <v>43</v>
      </c>
      <c r="E23" s="16">
        <f t="shared" si="0"/>
        <v>32</v>
      </c>
      <c r="F23" s="9">
        <v>52</v>
      </c>
      <c r="G23" s="12">
        <f t="shared" si="1"/>
        <v>1950</v>
      </c>
      <c r="H23" s="12">
        <f t="shared" si="2"/>
        <v>94</v>
      </c>
      <c r="I23" s="9">
        <f t="shared" si="3"/>
        <v>161727</v>
      </c>
      <c r="J23" s="18"/>
    </row>
    <row r="24" spans="1:19" x14ac:dyDescent="0.4">
      <c r="A24" s="16">
        <v>614</v>
      </c>
      <c r="B24" s="16">
        <v>174</v>
      </c>
      <c r="C24" s="16">
        <v>217</v>
      </c>
      <c r="D24" s="16">
        <v>45</v>
      </c>
      <c r="E24" s="16">
        <f t="shared" si="0"/>
        <v>43</v>
      </c>
      <c r="F24" s="9">
        <v>42</v>
      </c>
      <c r="G24" s="12">
        <f t="shared" si="1"/>
        <v>1491</v>
      </c>
      <c r="H24" s="12"/>
      <c r="I24" s="9"/>
      <c r="J24" s="9"/>
    </row>
    <row r="25" spans="1:19" x14ac:dyDescent="0.4">
      <c r="A25" s="16">
        <v>615</v>
      </c>
      <c r="B25" s="16">
        <v>200</v>
      </c>
      <c r="C25" s="16">
        <v>228</v>
      </c>
      <c r="D25" s="16">
        <v>33</v>
      </c>
      <c r="E25" s="16">
        <f t="shared" si="0"/>
        <v>28</v>
      </c>
      <c r="F25" s="9"/>
      <c r="G25" s="9"/>
      <c r="H25" s="12"/>
      <c r="I25" s="9"/>
      <c r="J25" s="9"/>
    </row>
    <row r="26" spans="1:19" x14ac:dyDescent="0.4">
      <c r="A26" s="7"/>
      <c r="B26" s="7"/>
      <c r="C26" s="7"/>
      <c r="D26" s="7"/>
      <c r="E26" s="7"/>
      <c r="L26" s="24"/>
      <c r="M26" s="24"/>
      <c r="N26" s="24"/>
      <c r="O26" s="24"/>
      <c r="P26" s="24"/>
      <c r="Q26" s="24"/>
      <c r="R26" s="24"/>
      <c r="S26" s="24"/>
    </row>
    <row r="27" spans="1:19" x14ac:dyDescent="0.4">
      <c r="A27" s="10" t="s">
        <v>14</v>
      </c>
      <c r="B27" s="17" t="s">
        <v>12</v>
      </c>
      <c r="C27" s="9" t="s">
        <v>13</v>
      </c>
      <c r="D27" s="9" t="s">
        <v>16</v>
      </c>
      <c r="E27" s="10" t="s">
        <v>14</v>
      </c>
      <c r="F27" s="9" t="s">
        <v>17</v>
      </c>
      <c r="G27" s="9" t="s">
        <v>18</v>
      </c>
      <c r="H27" s="9" t="s">
        <v>16</v>
      </c>
      <c r="I27" s="10" t="s">
        <v>14</v>
      </c>
    </row>
    <row r="28" spans="1:19" x14ac:dyDescent="0.4">
      <c r="A28" s="19">
        <f>SUM(J2,J8,J14,J20)</f>
        <v>936750.75</v>
      </c>
      <c r="B28" s="9">
        <v>2.2999999999999998</v>
      </c>
      <c r="C28" s="9">
        <f>(0.5*(E2*$B$28)+(E3*$B$28))*F2</f>
        <v>977.5</v>
      </c>
      <c r="D28" s="9">
        <f>(0.5*(C28+C29))*H2</f>
        <v>137201.9</v>
      </c>
      <c r="E28" s="19">
        <f>SUM(D28:D51)</f>
        <v>3132533.875</v>
      </c>
      <c r="F28" s="9">
        <f>D2/100</f>
        <v>0.14000000000000001</v>
      </c>
      <c r="G28" s="9">
        <f>(0.5*((E2*$B$28*F28)+(E3*$B$28*F29)))*F2</f>
        <v>142.36999999999998</v>
      </c>
      <c r="H28" s="9">
        <f>0.5*(G28+G29)*H2</f>
        <v>18471.897999999997</v>
      </c>
      <c r="I28" s="18">
        <f>SUM(H28:H51)</f>
        <v>535095.01725000003</v>
      </c>
    </row>
    <row r="29" spans="1:19" x14ac:dyDescent="0.4">
      <c r="A29" s="19"/>
      <c r="B29" s="9"/>
      <c r="C29" s="9">
        <f>(0.5*(E3*$B$28)+(E4*$B$28))*F3</f>
        <v>3753.5999999999995</v>
      </c>
      <c r="D29" s="9">
        <f>(0.5*(C29+C30))*H3</f>
        <v>179192.99999999997</v>
      </c>
      <c r="E29" s="19"/>
      <c r="F29" s="9">
        <f>D3/100</f>
        <v>0.3</v>
      </c>
      <c r="G29" s="9">
        <f>(0.5*((E3*$B$28*F29)+(E4*$B$28*F30)))*F3</f>
        <v>494.59199999999993</v>
      </c>
      <c r="H29" s="9">
        <f>0.5*(G29+G30)*H3</f>
        <v>19577.599999999995</v>
      </c>
      <c r="I29" s="18"/>
    </row>
    <row r="30" spans="1:19" x14ac:dyDescent="0.4">
      <c r="A30" s="19"/>
      <c r="B30" s="9"/>
      <c r="C30" s="9">
        <f>(0.5*(E4*$B$28)+(E5*$B$28))*F4</f>
        <v>1366.1999999999998</v>
      </c>
      <c r="D30" s="9">
        <f>(0.5*(C30+C31))*H4</f>
        <v>39653.149999999994</v>
      </c>
      <c r="E30" s="19"/>
      <c r="F30" s="9">
        <f>D4/100</f>
        <v>0.08</v>
      </c>
      <c r="G30" s="9">
        <f>(0.5*((E4*$B$28*F30)+(E5*$B$28*F31)))*F4</f>
        <v>64.768000000000001</v>
      </c>
      <c r="H30" s="9">
        <f>0.5*(G30+G31)*H4</f>
        <v>1977.2352500000002</v>
      </c>
      <c r="I30" s="18"/>
    </row>
    <row r="31" spans="1:19" x14ac:dyDescent="0.4">
      <c r="A31" s="19"/>
      <c r="B31" s="9"/>
      <c r="C31" s="9">
        <f>(0.5*(E5*$B$28)+(E6*$B$28))*F5</f>
        <v>568.1</v>
      </c>
      <c r="D31" s="9">
        <f>(0.5*(C31+C32))*H5</f>
        <v>28267</v>
      </c>
      <c r="E31" s="19"/>
      <c r="F31" s="9">
        <f>D7/100</f>
        <v>0.05</v>
      </c>
      <c r="G31" s="9">
        <f>(0.5*((E5*$B$28*F31)+(E6*$B$28*F32)))*F5</f>
        <v>31.682500000000001</v>
      </c>
      <c r="H31" s="9">
        <f>0.5*(G31+G32)*H5</f>
        <v>1309.8500000000001</v>
      </c>
      <c r="I31" s="18"/>
    </row>
    <row r="32" spans="1:19" x14ac:dyDescent="0.4">
      <c r="A32" s="19"/>
      <c r="B32" s="9"/>
      <c r="C32" s="9">
        <f>(0.5*(E6*$B$28)+(E7*$B$28))*F6</f>
        <v>845.25</v>
      </c>
      <c r="D32" s="9"/>
      <c r="E32" s="19"/>
      <c r="F32" s="9">
        <f>D8/100</f>
        <v>0.13</v>
      </c>
      <c r="G32" s="9">
        <f>(0.5*((E6*$B$28*F32)+(E7*$B$28*F33)))*F6</f>
        <v>33.81</v>
      </c>
      <c r="H32" s="9"/>
      <c r="I32" s="18"/>
    </row>
    <row r="33" spans="1:9" x14ac:dyDescent="0.4">
      <c r="A33" s="19"/>
      <c r="B33" s="9"/>
      <c r="C33" s="9"/>
      <c r="D33" s="9"/>
      <c r="E33" s="19"/>
      <c r="F33" s="9">
        <f>D7/100</f>
        <v>0.05</v>
      </c>
      <c r="G33" s="9"/>
      <c r="H33" s="9"/>
      <c r="I33" s="18"/>
    </row>
    <row r="34" spans="1:9" x14ac:dyDescent="0.4">
      <c r="A34" s="19"/>
      <c r="B34" s="9"/>
      <c r="C34" s="9">
        <f>(0.5*(E8*$B$28)+(E9*$B$28))*F8</f>
        <v>5043.8999999999996</v>
      </c>
      <c r="D34" s="9">
        <f>(0.5*(C34+C35))*H8</f>
        <v>413029.39999999997</v>
      </c>
      <c r="E34" s="19"/>
      <c r="F34" s="9">
        <f>D8/100</f>
        <v>0.13</v>
      </c>
      <c r="G34" s="9">
        <f>(0.5*((E8*$B$28*F34)+(E9*$B$28*F35)))*F8</f>
        <v>640.37750000000005</v>
      </c>
      <c r="H34" s="9">
        <f>0.5*(G34+G35)*H8</f>
        <v>64372.072250000005</v>
      </c>
      <c r="I34" s="18"/>
    </row>
    <row r="35" spans="1:9" x14ac:dyDescent="0.4">
      <c r="A35" s="19"/>
      <c r="B35" s="9"/>
      <c r="C35" s="9">
        <f>(0.5*(E9*$B$28)+(E10*$B$28))*F9</f>
        <v>3134.8999999999996</v>
      </c>
      <c r="D35" s="9">
        <f>(0.5*(C35+C36))*H9</f>
        <v>116214.39999999999</v>
      </c>
      <c r="E35" s="19"/>
      <c r="F35" s="9">
        <f>D9/100</f>
        <v>0.25</v>
      </c>
      <c r="G35" s="9">
        <f>(0.5*((E9*$B$28*F35)+(E10*$B$28*F36)))*F9</f>
        <v>634.31699999999989</v>
      </c>
      <c r="H35" s="9">
        <f>0.5*(G35+G36)*H9</f>
        <v>21181.343999999997</v>
      </c>
      <c r="I35" s="18"/>
    </row>
    <row r="36" spans="1:9" x14ac:dyDescent="0.4">
      <c r="A36" s="19"/>
      <c r="B36" s="9"/>
      <c r="C36" s="9">
        <f>(0.5*(E10*$B$28)+(E11*$B$28))*F10</f>
        <v>496.79999999999995</v>
      </c>
      <c r="D36" s="9">
        <f>(0.5*(C36+C37))*H10</f>
        <v>37892.499999999993</v>
      </c>
      <c r="E36" s="19"/>
      <c r="F36" s="9">
        <f>D12/100</f>
        <v>0.22</v>
      </c>
      <c r="G36" s="9">
        <f>(0.5*((E10*$B$28*F36)+(E11*$B$28*F37)))*F10</f>
        <v>27.599999999999998</v>
      </c>
      <c r="H36" s="9">
        <f>0.5*(G36+G37)*H10</f>
        <v>3480.4749999999999</v>
      </c>
      <c r="I36" s="18"/>
    </row>
    <row r="37" spans="1:9" x14ac:dyDescent="0.4">
      <c r="A37" s="19"/>
      <c r="B37" s="9"/>
      <c r="C37" s="9">
        <f>(0.5*(E11*$B$28)+(E12*$B$28))*F11</f>
        <v>2534.5999999999995</v>
      </c>
      <c r="D37" s="9">
        <f>(0.5*(C37+C38))*H11</f>
        <v>159346.29999999996</v>
      </c>
      <c r="E37" s="19"/>
      <c r="F37" s="9">
        <f>D13/100</f>
        <v>7.0000000000000007E-2</v>
      </c>
      <c r="G37" s="9">
        <f>(0.5*((E11*$B$28*F37)+(E12*$B$28*F38)))*F11</f>
        <v>250.83799999999999</v>
      </c>
      <c r="H37" s="9">
        <f>0.5*(G37+G38)*H11</f>
        <v>20384.853999999999</v>
      </c>
      <c r="I37" s="18"/>
    </row>
    <row r="38" spans="1:9" x14ac:dyDescent="0.4">
      <c r="A38" s="19"/>
      <c r="B38" s="9"/>
      <c r="C38" s="9">
        <f>(0.5*(E12*$B$28)+(E13*$B$28))*F12</f>
        <v>2960.0999999999995</v>
      </c>
      <c r="D38" s="9"/>
      <c r="E38" s="19"/>
      <c r="F38" s="9">
        <f>D12/100</f>
        <v>0.22</v>
      </c>
      <c r="G38" s="9">
        <f>(0.5*((E12*$B$28*F38)+(E13*$B$28*F39)))*F12</f>
        <v>452.08799999999997</v>
      </c>
      <c r="H38" s="9"/>
      <c r="I38" s="18"/>
    </row>
    <row r="39" spans="1:9" x14ac:dyDescent="0.4">
      <c r="A39" s="19"/>
      <c r="B39" s="9"/>
      <c r="C39" s="9"/>
      <c r="D39" s="9"/>
      <c r="E39" s="19"/>
      <c r="F39" s="9">
        <f>D13/100</f>
        <v>7.0000000000000007E-2</v>
      </c>
      <c r="G39" s="9"/>
      <c r="H39" s="9"/>
      <c r="I39" s="18"/>
    </row>
    <row r="40" spans="1:9" x14ac:dyDescent="0.4">
      <c r="A40" s="19"/>
      <c r="B40" s="9"/>
      <c r="C40" s="9">
        <f>(0.5*(E14*$B$28)+(E15*$B$28))*F14</f>
        <v>1269.5999999999999</v>
      </c>
      <c r="D40" s="9">
        <f>(0.5*(C40+C41))*H14</f>
        <v>52877</v>
      </c>
      <c r="E40" s="19"/>
      <c r="F40" s="9">
        <f>D14/100</f>
        <v>0.19</v>
      </c>
      <c r="G40" s="9">
        <f>(0.5*((E14*$B$28*F40)+(E15*$B$28*F41)))*F14</f>
        <v>183.26400000000001</v>
      </c>
      <c r="H40" s="9">
        <f>0.5*(G40+G41)*H14</f>
        <v>5543.7820000000002</v>
      </c>
      <c r="I40" s="18"/>
    </row>
    <row r="41" spans="1:9" x14ac:dyDescent="0.4">
      <c r="A41" s="19"/>
      <c r="B41" s="9"/>
      <c r="C41" s="9">
        <f>(0.5*(E15*$B$28)+(E16*$B$28))*F15</f>
        <v>1513.3999999999999</v>
      </c>
      <c r="D41" s="9">
        <f>(0.5*(C41+C42))*H15</f>
        <v>144108.79999999999</v>
      </c>
      <c r="E41" s="19"/>
      <c r="F41" s="9">
        <f>D17/100</f>
        <v>0.17</v>
      </c>
      <c r="G41" s="9">
        <f>(0.5*((E15*$B$28*F41)+(E16*$B$28*F42)))*F15</f>
        <v>108.514</v>
      </c>
      <c r="H41" s="9">
        <f>0.5*(G41+G42)*H15</f>
        <v>14310.047999999999</v>
      </c>
      <c r="I41" s="18"/>
    </row>
    <row r="42" spans="1:9" x14ac:dyDescent="0.4">
      <c r="A42" s="19"/>
      <c r="B42" s="9"/>
      <c r="C42" s="9">
        <f>(0.5*(E16*$B$28)+(E17*$B$28))*F16</f>
        <v>2990</v>
      </c>
      <c r="D42" s="9">
        <f>(0.5*(C42+C43))*H16</f>
        <v>193503.6</v>
      </c>
      <c r="E42" s="19"/>
      <c r="F42" s="9">
        <f>D18/100</f>
        <v>0.12</v>
      </c>
      <c r="G42" s="9">
        <f>(0.5*((E16*$B$28*F42)+(E17*$B$28*F43)))*F16</f>
        <v>338.67499999999995</v>
      </c>
      <c r="H42" s="9">
        <f>0.5*(G42+G43)*H16</f>
        <v>18970.330999999998</v>
      </c>
      <c r="I42" s="18"/>
    </row>
    <row r="43" spans="1:9" x14ac:dyDescent="0.4">
      <c r="A43" s="19"/>
      <c r="B43" s="9"/>
      <c r="C43" s="9">
        <f>(0.5*(E17*$B$28)+(E18*$B$28))*F17</f>
        <v>1729.6</v>
      </c>
      <c r="D43" s="9">
        <f>(0.5*(C43+C44))*H17</f>
        <v>294876.10000000003</v>
      </c>
      <c r="E43" s="19"/>
      <c r="F43" s="9">
        <f>D17/100</f>
        <v>0.17</v>
      </c>
      <c r="G43" s="9">
        <f>(0.5*((E17*$B$28*F43)+(E18*$B$28*F44)))*F17</f>
        <v>124.01599999999999</v>
      </c>
      <c r="H43" s="9">
        <f>0.5*(G43+G44)*H17</f>
        <v>35449.256000000001</v>
      </c>
      <c r="I43" s="18"/>
    </row>
    <row r="44" spans="1:9" x14ac:dyDescent="0.4">
      <c r="A44" s="19"/>
      <c r="B44" s="9"/>
      <c r="C44" s="9">
        <f>(0.5*(E18*$B$28)+(E19*$B$28))*F18</f>
        <v>5462.5</v>
      </c>
      <c r="D44" s="9"/>
      <c r="E44" s="19"/>
      <c r="F44" s="9">
        <f>D18/100</f>
        <v>0.12</v>
      </c>
      <c r="G44" s="9">
        <f>(0.5*((E18*$B$28*F44)+(E19*$B$28*F45)))*F18</f>
        <v>740.6</v>
      </c>
      <c r="H44" s="9"/>
      <c r="I44" s="18"/>
    </row>
    <row r="45" spans="1:9" x14ac:dyDescent="0.4">
      <c r="A45" s="19"/>
      <c r="B45" s="9"/>
      <c r="C45" s="9"/>
      <c r="D45" s="9"/>
      <c r="E45" s="19"/>
      <c r="F45" s="9">
        <f>D19/100</f>
        <v>0.28000000000000003</v>
      </c>
      <c r="G45" s="9"/>
      <c r="H45" s="9"/>
      <c r="I45" s="18"/>
    </row>
    <row r="46" spans="1:9" x14ac:dyDescent="0.4">
      <c r="A46" s="19"/>
      <c r="B46" s="9"/>
      <c r="C46" s="9">
        <f>(0.5*(E20*$B$28)+(E21*$B$28))*F20</f>
        <v>2898</v>
      </c>
      <c r="D46" s="9">
        <f>(0.5*(C46+C47))*H20</f>
        <v>121155.37499999999</v>
      </c>
      <c r="E46" s="19"/>
      <c r="F46" s="9">
        <f>D22/100</f>
        <v>0.11</v>
      </c>
      <c r="G46" s="9">
        <f>(0.5*((E20*$B$28*F46)+(E21*$B$28*F47)))*F20</f>
        <v>501.35399999999998</v>
      </c>
      <c r="H46" s="9">
        <f>0.5*(G46+G47)*H20</f>
        <v>20799.446249999997</v>
      </c>
      <c r="I46" s="18"/>
    </row>
    <row r="47" spans="1:9" x14ac:dyDescent="0.4">
      <c r="A47" s="19"/>
      <c r="B47" s="9"/>
      <c r="C47" s="9">
        <f>(0.5*(E21*$B$28)+(E22*$B$28))*F21</f>
        <v>1507.6499999999999</v>
      </c>
      <c r="D47" s="9">
        <f>(0.5*(C47+C48))*H21</f>
        <v>158179.04999999999</v>
      </c>
      <c r="E47" s="19"/>
      <c r="F47" s="9">
        <f>D23/100</f>
        <v>0.43</v>
      </c>
      <c r="G47" s="9">
        <f>(0.5*((E21*$B$28*F47)+(E22*$B$28*F48)))*F21</f>
        <v>254.98949999999996</v>
      </c>
      <c r="H47" s="9">
        <f>0.5*(G47+G48)*H21</f>
        <v>28725.355499999998</v>
      </c>
      <c r="I47" s="18"/>
    </row>
    <row r="48" spans="1:9" x14ac:dyDescent="0.4">
      <c r="A48" s="19"/>
      <c r="B48" s="12"/>
      <c r="C48" s="9">
        <f>(0.5*(E22*$B$28)+(E23*$B$28))*F22</f>
        <v>3946.7999999999997</v>
      </c>
      <c r="D48" s="9">
        <f>(0.5*(C48+C49))*H22</f>
        <v>500645.6</v>
      </c>
      <c r="E48" s="19"/>
      <c r="F48" s="9">
        <f>D22/100</f>
        <v>0.11</v>
      </c>
      <c r="G48" s="9">
        <f>(0.5*((E22*$B$28*F48)+(E23*$B$28*F49)))*F22</f>
        <v>735.54</v>
      </c>
      <c r="H48" s="9">
        <f>0.5*(G48+G49)*H22</f>
        <v>123556.069</v>
      </c>
      <c r="I48" s="18"/>
    </row>
    <row r="49" spans="1:9" x14ac:dyDescent="0.4">
      <c r="A49" s="23"/>
      <c r="B49" s="9"/>
      <c r="C49" s="9">
        <f>(0.5*(E23*$B$28)+(E24*$B$28))*F23</f>
        <v>7056.4</v>
      </c>
      <c r="D49" s="9">
        <f>(0.5*(C49+C50))*H23</f>
        <v>556390.69999999995</v>
      </c>
      <c r="E49" s="19"/>
      <c r="F49" s="9">
        <f>D23/100</f>
        <v>0.43</v>
      </c>
      <c r="G49" s="9">
        <f>(0.5*((E23*$B$28*F49)+(E24*$B$28*F50)))*F23</f>
        <v>1979.9779999999998</v>
      </c>
      <c r="H49" s="9">
        <f>0.5*(G49+G50)*H23</f>
        <v>136985.40099999998</v>
      </c>
      <c r="I49" s="18"/>
    </row>
    <row r="50" spans="1:9" x14ac:dyDescent="0.4">
      <c r="A50" s="23"/>
      <c r="B50" s="9"/>
      <c r="C50" s="9">
        <f>(0.5*(E24*$B$28)+(E25*$B$28))*F24</f>
        <v>4781.7</v>
      </c>
      <c r="D50" s="9"/>
      <c r="E50" s="19"/>
      <c r="F50" s="9">
        <f>D24/100</f>
        <v>0.45</v>
      </c>
      <c r="G50" s="9">
        <f>(0.5*((E24*$B$28*F50)+(E25*$B$28*F51)))*F24</f>
        <v>934.6049999999999</v>
      </c>
      <c r="H50" s="9"/>
      <c r="I50" s="18"/>
    </row>
    <row r="51" spans="1:9" x14ac:dyDescent="0.4">
      <c r="A51" s="23"/>
      <c r="B51" s="9"/>
      <c r="C51" s="9"/>
      <c r="D51" s="9"/>
      <c r="E51" s="19"/>
      <c r="F51" s="9"/>
      <c r="G51" s="9"/>
      <c r="H51" s="9"/>
      <c r="I51" s="18"/>
    </row>
  </sheetData>
  <mergeCells count="7">
    <mergeCell ref="A28:A51"/>
    <mergeCell ref="J2:J5"/>
    <mergeCell ref="J8:J11"/>
    <mergeCell ref="J14:J17"/>
    <mergeCell ref="E28:E51"/>
    <mergeCell ref="J20:J23"/>
    <mergeCell ref="I28:I51"/>
  </mergeCells>
  <pageMargins left="0.7" right="0.7" top="0.75" bottom="0.75" header="0.3" footer="0.3"/>
  <pageSetup scale="67" orientation="landscape" r:id="rId1"/>
  <ignoredErrors>
    <ignoredError sqref="H2:H3 H8:H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cp:lastPrinted>2016-10-06T23:51:50Z</cp:lastPrinted>
  <dcterms:created xsi:type="dcterms:W3CDTF">2016-10-06T10:56:27Z</dcterms:created>
  <dcterms:modified xsi:type="dcterms:W3CDTF">2016-10-07T12:07:28Z</dcterms:modified>
</cp:coreProperties>
</file>