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\Desktop\ML_LEC\Assignment\"/>
    </mc:Choice>
  </mc:AlternateContent>
  <xr:revisionPtr revIDLastSave="0" documentId="13_ncr:1_{3298CEEC-81A3-45DD-8E53-62C4C9868E82}" xr6:coauthVersionLast="45" xr6:coauthVersionMax="45" xr10:uidLastSave="{00000000-0000-0000-0000-000000000000}"/>
  <bookViews>
    <workbookView xWindow="-28920" yWindow="-120" windowWidth="29040" windowHeight="15840" xr2:uid="{13E7D19B-6C19-411C-BA1B-4007E7E2AC83}"/>
  </bookViews>
  <sheets>
    <sheet name="Analyz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2" l="1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C50" i="2"/>
  <c r="D50" i="2"/>
  <c r="E50" i="2"/>
  <c r="F50" i="2"/>
  <c r="G50" i="2"/>
  <c r="H50" i="2"/>
  <c r="I50" i="2"/>
  <c r="J50" i="2"/>
  <c r="K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B50" i="2"/>
  <c r="C57" i="2"/>
  <c r="C56" i="2"/>
  <c r="C58" i="2"/>
  <c r="C59" i="2"/>
  <c r="C60" i="2"/>
  <c r="C55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B15" i="2"/>
  <c r="B14" i="2"/>
  <c r="B13" i="2"/>
  <c r="B12" i="2"/>
  <c r="B11" i="2"/>
  <c r="B10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B32" i="2"/>
  <c r="B31" i="2"/>
  <c r="B30" i="2"/>
  <c r="B29" i="2"/>
  <c r="B28" i="2"/>
  <c r="B27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B49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B48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B47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B46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B45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B44" i="2"/>
</calcChain>
</file>

<file path=xl/sharedStrings.xml><?xml version="1.0" encoding="utf-8"?>
<sst xmlns="http://schemas.openxmlformats.org/spreadsheetml/2006/main" count="159" uniqueCount="69">
  <si>
    <t>GP</t>
  </si>
  <si>
    <t>F</t>
  </si>
  <si>
    <t>T</t>
  </si>
  <si>
    <t>mid</t>
  </si>
  <si>
    <t>services</t>
  </si>
  <si>
    <t>course</t>
  </si>
  <si>
    <t>mother</t>
  </si>
  <si>
    <t>low</t>
  </si>
  <si>
    <t>high</t>
  </si>
  <si>
    <t>none</t>
  </si>
  <si>
    <t>no</t>
  </si>
  <si>
    <t>yes</t>
  </si>
  <si>
    <t>D</t>
  </si>
  <si>
    <t>M</t>
  </si>
  <si>
    <t>U</t>
  </si>
  <si>
    <t>GT3</t>
  </si>
  <si>
    <t>teacher</t>
  </si>
  <si>
    <t>other</t>
  </si>
  <si>
    <t>medium</t>
  </si>
  <si>
    <t>MS</t>
  </si>
  <si>
    <t>four_to_six</t>
  </si>
  <si>
    <t>A</t>
  </si>
  <si>
    <t>more_than_ten</t>
  </si>
  <si>
    <t>B</t>
  </si>
  <si>
    <t>A+</t>
  </si>
  <si>
    <t>C</t>
  </si>
  <si>
    <t>health</t>
  </si>
  <si>
    <t>reputation</t>
  </si>
  <si>
    <t>Real</t>
  </si>
  <si>
    <t>Estimated</t>
  </si>
  <si>
    <t>D-F(DIFFERENCE)</t>
  </si>
  <si>
    <t>A-B(DIFFERENCE)</t>
  </si>
  <si>
    <t>Incorrect instance[519]</t>
  </si>
  <si>
    <t>Incorrect instance[520]</t>
  </si>
  <si>
    <t>Correct instance[521]</t>
  </si>
  <si>
    <t>school</t>
  </si>
  <si>
    <t>sex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</si>
  <si>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</si>
  <si>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</si>
  <si>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</si>
  <si>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</si>
  <si>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</si>
  <si>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</si>
  <si>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</si>
  <si>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</si>
  <si>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</si>
  <si>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</si>
  <si>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</si>
  <si>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</si>
  <si>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</si>
  <si>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</si>
  <si>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</si>
  <si>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</si>
  <si>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</si>
  <si>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</si>
  <si>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</si>
  <si>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</si>
  <si>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</si>
  <si>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</si>
  <si>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</si>
  <si>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</si>
  <si>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</si>
  <si>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absences</t>
  </si>
  <si>
    <t>Grade</t>
  </si>
  <si>
    <t>`</t>
  </si>
  <si>
    <t>I looked at the instance[521] (correct), instance[519] (incorrect) and instance[520] (incorrect).</t>
  </si>
  <si>
    <t>Each table shows how many times the feature given by the class is observed (i.e. School == GP &amp; Grade == A : 38) and the possibility of it (P(School == GP &amp; Grade == A : 38) = 38/50 = 0.76)</t>
  </si>
  <si>
    <t>For the incorrect result tables, if has “DIFFERENCE” row which shows the difference between real result possibility and classified possibility. (Row 33 and 50)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</si>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</sst>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5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3" borderId="0" xfId="0" applyFill="1" applyAlignment="1"/>
    <xf numFmtId="0" fontId="0" fillId="0" borderId="10" xfId="0" applyBorder="1"/>
    <xf numFmtId="0" fontId="0" fillId="34" borderId="10" xfId="0" applyFill="1" applyBorder="1"/>
    <xf numFmtId="0" fontId="0" fillId="35" borderId="0" xfId="0" applyFill="1"/>
    <xf numFmtId="0" fontId="3" fillId="35" borderId="10" xfId="1" applyFill="1" applyBorder="1">
      <alignment vertical="center"/>
    </xf>
    <xf numFmtId="0" fontId="0" fillId="0" borderId="10" xfId="0" applyFill="1" applyBorder="1"/>
    <xf numFmtId="0" fontId="0" fillId="35" borderId="10" xfId="0" applyFill="1" applyBorder="1"/>
    <xf numFmtId="0" fontId="0" fillId="33" borderId="10" xfId="0" applyFill="1" applyBorder="1"/>
    <xf numFmtId="0" fontId="3" fillId="35" borderId="14" xfId="1" applyFill="1" applyBorder="1">
      <alignment vertical="center"/>
    </xf>
    <xf numFmtId="0" fontId="0" fillId="33" borderId="14" xfId="0" applyFill="1" applyBorder="1"/>
    <xf numFmtId="0" fontId="3" fillId="33" borderId="10" xfId="1" applyFill="1" applyBorder="1">
      <alignment vertical="center"/>
    </xf>
    <xf numFmtId="0" fontId="0" fillId="34" borderId="14" xfId="0" applyFill="1" applyBorder="1"/>
    <xf numFmtId="0" fontId="0" fillId="35" borderId="14" xfId="0" applyFill="1" applyBorder="1"/>
    <xf numFmtId="0" fontId="0" fillId="35" borderId="0" xfId="0" applyFill="1" applyBorder="1"/>
    <xf numFmtId="0" fontId="0" fillId="33" borderId="0" xfId="0" applyFill="1" applyBorder="1"/>
    <xf numFmtId="0" fontId="20" fillId="33" borderId="10" xfId="1" applyFont="1" applyFill="1" applyBorder="1">
      <alignment vertical="center"/>
    </xf>
    <xf numFmtId="0" fontId="3" fillId="33" borderId="14" xfId="1" applyFill="1" applyBorder="1">
      <alignment vertical="center"/>
    </xf>
    <xf numFmtId="0" fontId="1" fillId="0" borderId="10" xfId="0" applyFont="1" applyBorder="1"/>
    <xf numFmtId="0" fontId="21" fillId="33" borderId="10" xfId="1" applyFont="1" applyFill="1" applyBorder="1">
      <alignment vertical="center"/>
    </xf>
    <xf numFmtId="0" fontId="0" fillId="33" borderId="10" xfId="0" applyFill="1" applyBorder="1" applyAlignment="1"/>
    <xf numFmtId="0" fontId="1" fillId="0" borderId="14" xfId="0" applyFont="1" applyBorder="1"/>
    <xf numFmtId="0" fontId="0" fillId="0" borderId="14" xfId="0" applyBorder="1"/>
    <xf numFmtId="0" fontId="0" fillId="0" borderId="0" xfId="0" applyBorder="1"/>
    <xf numFmtId="0" fontId="0" fillId="0" borderId="0" xfId="0" applyFill="1" applyBorder="1"/>
    <xf numFmtId="0" fontId="0" fillId="33" borderId="0" xfId="0" applyFill="1" applyBorder="1" applyAlignment="1"/>
    <xf numFmtId="0" fontId="0" fillId="34" borderId="0" xfId="0" applyFill="1" applyBorder="1"/>
    <xf numFmtId="0" fontId="0" fillId="0" borderId="0" xfId="0" applyFill="1" applyBorder="1" applyAlignment="1"/>
    <xf numFmtId="0" fontId="2" fillId="0" borderId="10" xfId="0" applyFont="1" applyFill="1" applyBorder="1"/>
    <xf numFmtId="0" fontId="2" fillId="0" borderId="10" xfId="1" applyFont="1" applyFill="1" applyBorder="1">
      <alignment vertical="center"/>
    </xf>
    <xf numFmtId="0" fontId="2" fillId="0" borderId="10" xfId="0" applyFont="1" applyFill="1" applyBorder="1" applyAlignment="1"/>
    <xf numFmtId="0" fontId="2" fillId="37" borderId="10" xfId="0" applyFont="1" applyFill="1" applyBorder="1"/>
    <xf numFmtId="0" fontId="2" fillId="37" borderId="0" xfId="0" applyFont="1" applyFill="1"/>
    <xf numFmtId="0" fontId="2" fillId="36" borderId="0" xfId="0" applyFont="1" applyFill="1"/>
    <xf numFmtId="0" fontId="1" fillId="33" borderId="10" xfId="0" applyFont="1" applyFill="1" applyBorder="1"/>
    <xf numFmtId="0" fontId="21" fillId="33" borderId="10" xfId="0" applyFont="1" applyFill="1" applyBorder="1"/>
    <xf numFmtId="0" fontId="21" fillId="0" borderId="10" xfId="0" applyFont="1" applyBorder="1"/>
    <xf numFmtId="0" fontId="22" fillId="0" borderId="10" xfId="0" applyFont="1" applyBorder="1"/>
    <xf numFmtId="0" fontId="23" fillId="0" borderId="10" xfId="0" applyFont="1" applyBorder="1"/>
    <xf numFmtId="0" fontId="21" fillId="34" borderId="10" xfId="0" applyFont="1" applyFill="1" applyBorder="1"/>
    <xf numFmtId="0" fontId="22" fillId="33" borderId="10" xfId="0" applyFont="1" applyFill="1" applyBorder="1"/>
    <xf numFmtId="0" fontId="3" fillId="0" borderId="0" xfId="1">
      <alignment vertical="center"/>
    </xf>
    <xf numFmtId="0" fontId="24" fillId="0" borderId="15" xfId="0" applyFont="1" applyBorder="1"/>
    <xf numFmtId="0" fontId="24" fillId="0" borderId="11" xfId="0" applyFont="1" applyBorder="1"/>
    <xf numFmtId="0" fontId="24" fillId="0" borderId="0" xfId="0" applyFont="1"/>
    <xf numFmtId="0" fontId="24" fillId="0" borderId="16" xfId="0" applyFont="1" applyBorder="1"/>
    <xf numFmtId="0" fontId="24" fillId="0" borderId="12" xfId="0" applyFont="1" applyBorder="1"/>
    <xf numFmtId="0" fontId="24" fillId="0" borderId="17" xfId="0" applyFont="1" applyBorder="1"/>
    <xf numFmtId="0" fontId="24" fillId="0" borderId="13" xfId="0" applyFont="1" applyBorder="1"/>
    <xf numFmtId="0" fontId="25" fillId="0" borderId="18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0" fontId="25" fillId="0" borderId="11" xfId="0" applyFont="1" applyBorder="1" applyAlignment="1">
      <alignment horizontal="left" vertical="center"/>
    </xf>
    <xf numFmtId="0" fontId="24" fillId="0" borderId="15" xfId="0" applyFont="1" applyBorder="1" applyAlignment="1">
      <alignment horizontal="left"/>
    </xf>
    <xf numFmtId="0" fontId="24" fillId="0" borderId="16" xfId="0" applyFont="1" applyBorder="1" applyAlignment="1">
      <alignment horizontal="left"/>
    </xf>
    <xf numFmtId="0" fontId="24" fillId="0" borderId="17" xfId="0" applyFont="1" applyBorder="1" applyAlignment="1">
      <alignment horizontal="left"/>
    </xf>
    <xf numFmtId="0" fontId="0" fillId="0" borderId="0" xfId="0" applyAlignment="1">
      <alignment horizontal="left"/>
    </xf>
    <xf numFmtId="0" fontId="25" fillId="0" borderId="20" xfId="0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5" fillId="0" borderId="21" xfId="0" applyFont="1" applyBorder="1" applyAlignment="1">
      <alignment horizontal="left" vertical="center"/>
    </xf>
    <xf numFmtId="0" fontId="25" fillId="0" borderId="22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</cellXfs>
  <cellStyles count="43">
    <cellStyle name="20% - Accent1 2" xfId="20" xr:uid="{C258F00D-BC99-4D64-9173-4C3FBBC6CB05}"/>
    <cellStyle name="20% - Accent2 2" xfId="24" xr:uid="{DF7632D9-AC4A-4A4E-AC2D-C48FBF4476EC}"/>
    <cellStyle name="20% - Accent3 2" xfId="28" xr:uid="{E2FE3EF4-E149-405C-A499-07C8099DFACF}"/>
    <cellStyle name="20% - Accent4 2" xfId="32" xr:uid="{1176FAA2-1B71-4DE2-8F69-DDBB6100FE20}"/>
    <cellStyle name="20% - Accent5 2" xfId="36" xr:uid="{4C3529BC-D549-4218-8DD7-3EBE647248DB}"/>
    <cellStyle name="20% - Accent6 2" xfId="40" xr:uid="{F489B6AE-C431-46B9-9905-DB4FC51CA4E6}"/>
    <cellStyle name="40% - Accent1 2" xfId="21" xr:uid="{03D24326-FAAA-464C-A0FD-9EAD596E8053}"/>
    <cellStyle name="40% - Accent2 2" xfId="25" xr:uid="{391E625C-6EDB-4E7A-AA4E-81284052FA7A}"/>
    <cellStyle name="40% - Accent3 2" xfId="29" xr:uid="{8E2063F1-7349-4F56-97D2-11934A7D31C3}"/>
    <cellStyle name="40% - Accent4 2" xfId="33" xr:uid="{ED6C3AF6-60E9-4B67-98F1-D1766E78AD6D}"/>
    <cellStyle name="40% - Accent5 2" xfId="37" xr:uid="{9BF4846F-FCF4-467B-A35C-37E604B1F35E}"/>
    <cellStyle name="40% - Accent6 2" xfId="41" xr:uid="{01B8CD50-88DB-4BCC-A949-390590AB14AD}"/>
    <cellStyle name="60% - Accent1 2" xfId="22" xr:uid="{C757F89B-5C0E-4848-B4ED-95D25C5142FD}"/>
    <cellStyle name="60% - Accent2 2" xfId="26" xr:uid="{C9BA4568-3F5C-420D-A26B-5B1B515F8D50}"/>
    <cellStyle name="60% - Accent3 2" xfId="30" xr:uid="{3885DCF3-5AC1-42C0-93D0-921A99E3BFC0}"/>
    <cellStyle name="60% - Accent4 2" xfId="34" xr:uid="{A2D77269-2472-42BD-89B7-BEC1758FEBFF}"/>
    <cellStyle name="60% - Accent5 2" xfId="38" xr:uid="{E8326875-80D0-40FF-AFA9-9329EAA37698}"/>
    <cellStyle name="60% - Accent6 2" xfId="42" xr:uid="{2D2EA684-F57F-4977-986E-991BE657AB4A}"/>
    <cellStyle name="Accent1 2" xfId="19" xr:uid="{A058370B-13BF-4D70-9FD8-AE66293D45F6}"/>
    <cellStyle name="Accent2 2" xfId="23" xr:uid="{C31E96E5-91C5-4C77-B55B-28FAF464CCDD}"/>
    <cellStyle name="Accent3 2" xfId="27" xr:uid="{7806F35F-5BD2-4999-88B4-A750DCC05B7E}"/>
    <cellStyle name="Accent4 2" xfId="31" xr:uid="{9DD291A5-7757-4617-A3EC-D264189BA5BB}"/>
    <cellStyle name="Accent5 2" xfId="35" xr:uid="{EA0FBF40-2E15-49C7-860A-1996E98404A3}"/>
    <cellStyle name="Accent6 2" xfId="39" xr:uid="{87B6CC6B-0B5A-4E69-9C9D-1B05E5BEBB59}"/>
    <cellStyle name="Bad 2" xfId="8" xr:uid="{4B95A695-2F9A-456E-B9EB-3115C9D24904}"/>
    <cellStyle name="Calculation 2" xfId="12" xr:uid="{2BD8B0A7-5A0A-4EEC-84E0-A99634F88902}"/>
    <cellStyle name="Check Cell 2" xfId="14" xr:uid="{1A639EAB-AAAE-4276-AF38-ABF47E45C93B}"/>
    <cellStyle name="Explanatory Text 2" xfId="17" xr:uid="{136ED89E-142F-416E-A527-072C88A4A4D4}"/>
    <cellStyle name="Good 2" xfId="7" xr:uid="{53D4CDA7-34D0-4322-A2AB-3F9B29FF2218}"/>
    <cellStyle name="Heading 1 2" xfId="3" xr:uid="{9C06946F-BE9F-4BEE-9B16-E26379E01239}"/>
    <cellStyle name="Heading 2 2" xfId="4" xr:uid="{E0C7DEFD-582C-4647-AB9B-54A1BAEB6DD2}"/>
    <cellStyle name="Heading 3 2" xfId="5" xr:uid="{706C632E-F2DC-4249-AECE-921433D2C77B}"/>
    <cellStyle name="Heading 4 2" xfId="6" xr:uid="{DA997552-57F8-48FB-A1E1-599FD43CCF25}"/>
    <cellStyle name="Input 2" xfId="10" xr:uid="{6065DA26-B7A9-41BC-B783-03C29C3D4861}"/>
    <cellStyle name="Linked Cell 2" xfId="13" xr:uid="{99AF2B8B-A8F5-4027-AC63-EE4D0A1D9604}"/>
    <cellStyle name="Neutral 2" xfId="9" xr:uid="{1B58E426-A6DC-4A2B-A7E6-51424C1E4DBB}"/>
    <cellStyle name="Normal" xfId="0" builtinId="0"/>
    <cellStyle name="Normal 2" xfId="1" xr:uid="{9DAC2DC7-1065-45B6-A0F8-C4A9785EE66E}"/>
    <cellStyle name="Note 2" xfId="16" xr:uid="{AE0DB3A7-D864-499E-B069-ECCF1556F52C}"/>
    <cellStyle name="Output 2" xfId="11" xr:uid="{76A57B9F-38F0-4203-B0F7-E1DF6121C2E3}"/>
    <cellStyle name="Title 2" xfId="2" xr:uid="{82025772-47F1-47EF-A0A8-2B24C3F6ADB3}"/>
    <cellStyle name="Total 2" xfId="18" xr:uid="{95BB64AC-0F79-492D-96D2-25A6CE890FE8}"/>
    <cellStyle name="Warning Text 2" xfId="15" xr:uid="{0B02D263-2844-4202-92BC-EE9661EB65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2F531-B557-43DD-A864-8077EB125609}">
  <dimension ref="A1:DM62"/>
  <sheetViews>
    <sheetView tabSelected="1" topLeftCell="A37" zoomScaleNormal="100" workbookViewId="0">
      <selection activeCell="P54" sqref="P54"/>
    </sheetView>
  </sheetViews>
  <sheetFormatPr defaultRowHeight="14.4"/>
  <cols>
    <col min="1" max="1" width="20.44140625" customWidth="1"/>
    <col min="22" max="22" width="11.77734375" customWidth="1"/>
    <col min="31" max="115" width="8.88671875" style="27"/>
    <col min="116" max="117" width="8.88671875" style="26"/>
  </cols>
  <sheetData>
    <row r="1" spans="1:117">
      <c r="A1" s="36" t="s">
        <v>34</v>
      </c>
      <c r="AE1" s="34" t="s">
        <v>28</v>
      </c>
      <c r="AF1" s="34" t="s">
        <v>29</v>
      </c>
    </row>
    <row r="2" spans="1:117" s="7" customFormat="1">
      <c r="A2" s="10"/>
      <c r="B2" s="8" t="s">
        <v>0</v>
      </c>
      <c r="C2" s="8" t="s">
        <v>1</v>
      </c>
      <c r="D2" s="8" t="s">
        <v>14</v>
      </c>
      <c r="E2" s="8" t="s">
        <v>15</v>
      </c>
      <c r="F2" s="8" t="s">
        <v>2</v>
      </c>
      <c r="G2" s="8" t="s">
        <v>3</v>
      </c>
      <c r="H2" s="8" t="s">
        <v>7</v>
      </c>
      <c r="I2" s="8" t="s">
        <v>4</v>
      </c>
      <c r="J2" s="8" t="s">
        <v>17</v>
      </c>
      <c r="K2" s="8" t="s">
        <v>27</v>
      </c>
      <c r="L2" s="8" t="s">
        <v>6</v>
      </c>
      <c r="M2" s="8" t="s">
        <v>7</v>
      </c>
      <c r="N2" s="8" t="s">
        <v>18</v>
      </c>
      <c r="O2" s="8" t="s">
        <v>8</v>
      </c>
      <c r="P2" s="8" t="s">
        <v>10</v>
      </c>
      <c r="Q2" s="8" t="s">
        <v>11</v>
      </c>
      <c r="R2" s="8" t="s">
        <v>10</v>
      </c>
      <c r="S2" s="8" t="s">
        <v>11</v>
      </c>
      <c r="T2" s="8" t="s">
        <v>11</v>
      </c>
      <c r="U2" s="8" t="s">
        <v>10</v>
      </c>
      <c r="V2" s="8" t="s">
        <v>11</v>
      </c>
      <c r="W2" s="8" t="s">
        <v>11</v>
      </c>
      <c r="X2" s="8">
        <v>5</v>
      </c>
      <c r="Y2" s="8">
        <v>4</v>
      </c>
      <c r="Z2" s="8">
        <v>5</v>
      </c>
      <c r="AA2" s="8">
        <v>1</v>
      </c>
      <c r="AB2" s="8">
        <v>3</v>
      </c>
      <c r="AC2" s="8">
        <v>5</v>
      </c>
      <c r="AD2" s="12" t="s">
        <v>22</v>
      </c>
      <c r="AE2" s="32" t="s">
        <v>1</v>
      </c>
      <c r="AF2" s="31" t="s">
        <v>1</v>
      </c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17"/>
      <c r="DM2" s="17"/>
    </row>
    <row r="3" spans="1:117">
      <c r="A3" s="5" t="s">
        <v>21</v>
      </c>
      <c r="B3" s="5">
        <v>38</v>
      </c>
      <c r="C3" s="5">
        <v>36</v>
      </c>
      <c r="D3" s="5">
        <v>40</v>
      </c>
      <c r="E3" s="5">
        <v>35</v>
      </c>
      <c r="F3" s="5">
        <v>43</v>
      </c>
      <c r="G3" s="5">
        <v>27</v>
      </c>
      <c r="H3" s="5">
        <v>7</v>
      </c>
      <c r="I3" s="5">
        <v>12</v>
      </c>
      <c r="J3" s="5">
        <v>23</v>
      </c>
      <c r="K3" s="5">
        <v>14</v>
      </c>
      <c r="L3" s="5">
        <v>40</v>
      </c>
      <c r="M3" s="5">
        <v>35</v>
      </c>
      <c r="N3" s="5">
        <v>26</v>
      </c>
      <c r="O3" s="21">
        <v>0</v>
      </c>
      <c r="P3" s="5">
        <v>49</v>
      </c>
      <c r="Q3" s="5">
        <v>33</v>
      </c>
      <c r="R3" s="5">
        <v>49</v>
      </c>
      <c r="S3" s="5">
        <v>24</v>
      </c>
      <c r="T3" s="5">
        <v>42</v>
      </c>
      <c r="U3" s="21">
        <v>0</v>
      </c>
      <c r="V3" s="5">
        <v>47</v>
      </c>
      <c r="W3" s="5">
        <v>17</v>
      </c>
      <c r="X3" s="5">
        <v>14</v>
      </c>
      <c r="Y3" s="5">
        <v>14</v>
      </c>
      <c r="Z3" s="5">
        <v>6</v>
      </c>
      <c r="AA3" s="5">
        <v>39</v>
      </c>
      <c r="AB3" s="5">
        <v>10</v>
      </c>
      <c r="AC3" s="5">
        <v>15</v>
      </c>
      <c r="AD3" s="25">
        <v>6</v>
      </c>
      <c r="AE3" s="9"/>
      <c r="AF3" s="9"/>
    </row>
    <row r="4" spans="1:117">
      <c r="A4" s="5" t="s">
        <v>24</v>
      </c>
      <c r="B4" s="5">
        <v>8</v>
      </c>
      <c r="C4" s="5">
        <v>8</v>
      </c>
      <c r="D4" s="5">
        <v>8</v>
      </c>
      <c r="E4" s="5">
        <v>8</v>
      </c>
      <c r="F4" s="5">
        <v>11</v>
      </c>
      <c r="G4" s="5">
        <v>2</v>
      </c>
      <c r="H4" s="5">
        <v>2</v>
      </c>
      <c r="I4" s="21">
        <v>0</v>
      </c>
      <c r="J4" s="5">
        <v>7</v>
      </c>
      <c r="K4" s="5">
        <v>6</v>
      </c>
      <c r="L4" s="5">
        <v>8</v>
      </c>
      <c r="M4" s="5">
        <v>6</v>
      </c>
      <c r="N4" s="5">
        <v>7</v>
      </c>
      <c r="O4" s="21">
        <v>0</v>
      </c>
      <c r="P4" s="5">
        <v>11</v>
      </c>
      <c r="Q4" s="5">
        <v>8</v>
      </c>
      <c r="R4" s="5">
        <v>12</v>
      </c>
      <c r="S4" s="5">
        <v>5</v>
      </c>
      <c r="T4" s="5">
        <v>8</v>
      </c>
      <c r="U4" s="21">
        <v>0</v>
      </c>
      <c r="V4" s="5">
        <v>9</v>
      </c>
      <c r="W4" s="5">
        <v>4</v>
      </c>
      <c r="X4" s="5">
        <v>3</v>
      </c>
      <c r="Y4" s="5">
        <v>1</v>
      </c>
      <c r="Z4" s="5">
        <v>1</v>
      </c>
      <c r="AA4" s="5">
        <v>9</v>
      </c>
      <c r="AB4" s="5">
        <v>1</v>
      </c>
      <c r="AC4" s="5">
        <v>4</v>
      </c>
      <c r="AD4" s="25">
        <v>2</v>
      </c>
      <c r="AE4" s="9"/>
      <c r="AF4" s="9"/>
    </row>
    <row r="5" spans="1:117">
      <c r="A5" s="5" t="s">
        <v>23</v>
      </c>
      <c r="B5" s="5">
        <v>71</v>
      </c>
      <c r="C5" s="5">
        <v>59</v>
      </c>
      <c r="D5" s="6">
        <v>68</v>
      </c>
      <c r="E5" s="6">
        <v>63</v>
      </c>
      <c r="F5" s="5">
        <v>78</v>
      </c>
      <c r="G5" s="5">
        <v>41</v>
      </c>
      <c r="H5" s="5">
        <v>21</v>
      </c>
      <c r="I5" s="5">
        <v>20</v>
      </c>
      <c r="J5" s="5">
        <v>55</v>
      </c>
      <c r="K5" s="5">
        <v>27</v>
      </c>
      <c r="L5" s="6">
        <v>64</v>
      </c>
      <c r="M5" s="5">
        <v>63</v>
      </c>
      <c r="N5" s="5">
        <v>44</v>
      </c>
      <c r="O5" s="21">
        <v>0</v>
      </c>
      <c r="P5" s="5">
        <v>88</v>
      </c>
      <c r="Q5" s="5">
        <v>52</v>
      </c>
      <c r="R5" s="6">
        <v>90</v>
      </c>
      <c r="S5" s="5">
        <v>47</v>
      </c>
      <c r="T5" s="6">
        <v>81</v>
      </c>
      <c r="U5" s="5">
        <v>1</v>
      </c>
      <c r="V5" s="5">
        <v>79</v>
      </c>
      <c r="W5" s="5">
        <v>32</v>
      </c>
      <c r="X5" s="6">
        <v>29</v>
      </c>
      <c r="Y5" s="5">
        <v>27</v>
      </c>
      <c r="Z5" s="5">
        <v>13</v>
      </c>
      <c r="AA5" s="5">
        <v>74</v>
      </c>
      <c r="AB5" s="5">
        <v>21</v>
      </c>
      <c r="AC5" s="6">
        <v>29</v>
      </c>
      <c r="AD5" s="25">
        <v>15</v>
      </c>
      <c r="AE5" s="9"/>
      <c r="AF5" s="9"/>
    </row>
    <row r="6" spans="1:117">
      <c r="A6" s="5" t="s">
        <v>25</v>
      </c>
      <c r="B6" s="5">
        <v>95</v>
      </c>
      <c r="C6" s="5">
        <v>79</v>
      </c>
      <c r="D6" s="5">
        <v>93</v>
      </c>
      <c r="E6" s="5">
        <v>85</v>
      </c>
      <c r="F6" s="5">
        <v>106</v>
      </c>
      <c r="G6" s="5">
        <v>63</v>
      </c>
      <c r="H6" s="5">
        <v>24</v>
      </c>
      <c r="I6" s="5">
        <v>30</v>
      </c>
      <c r="J6" s="5">
        <v>72</v>
      </c>
      <c r="K6" s="5">
        <v>30</v>
      </c>
      <c r="L6" s="5">
        <v>83</v>
      </c>
      <c r="M6" s="5">
        <v>76</v>
      </c>
      <c r="N6" s="5">
        <v>57</v>
      </c>
      <c r="O6" s="21">
        <v>0</v>
      </c>
      <c r="P6" s="5">
        <v>102</v>
      </c>
      <c r="Q6" s="5">
        <v>78</v>
      </c>
      <c r="R6" s="5">
        <v>108</v>
      </c>
      <c r="S6" s="5">
        <v>68</v>
      </c>
      <c r="T6" s="5">
        <v>101</v>
      </c>
      <c r="U6" s="5">
        <v>3</v>
      </c>
      <c r="V6" s="5">
        <v>98</v>
      </c>
      <c r="W6" s="5">
        <v>44</v>
      </c>
      <c r="X6" s="5">
        <v>33</v>
      </c>
      <c r="Y6" s="5">
        <v>25</v>
      </c>
      <c r="Z6" s="5">
        <v>13</v>
      </c>
      <c r="AA6" s="5">
        <v>91</v>
      </c>
      <c r="AB6" s="5">
        <v>25</v>
      </c>
      <c r="AC6" s="5">
        <v>40</v>
      </c>
      <c r="AD6" s="25">
        <v>14</v>
      </c>
      <c r="AE6" s="9"/>
      <c r="AF6" s="9"/>
    </row>
    <row r="7" spans="1:117" s="3" customFormat="1">
      <c r="A7" s="9" t="s">
        <v>12</v>
      </c>
      <c r="B7" s="9">
        <v>101</v>
      </c>
      <c r="C7" s="9">
        <v>86</v>
      </c>
      <c r="D7" s="5">
        <v>104</v>
      </c>
      <c r="E7" s="5">
        <v>112</v>
      </c>
      <c r="F7" s="9">
        <v>145</v>
      </c>
      <c r="G7" s="9">
        <v>88</v>
      </c>
      <c r="H7" s="9">
        <v>50</v>
      </c>
      <c r="I7" s="9">
        <v>30</v>
      </c>
      <c r="J7" s="6">
        <v>101</v>
      </c>
      <c r="K7" s="9">
        <v>30</v>
      </c>
      <c r="L7" s="5">
        <v>110</v>
      </c>
      <c r="M7" s="9">
        <v>71</v>
      </c>
      <c r="N7" s="9">
        <v>73</v>
      </c>
      <c r="O7" s="9">
        <v>5</v>
      </c>
      <c r="P7" s="9">
        <v>147</v>
      </c>
      <c r="Q7" s="9">
        <v>100</v>
      </c>
      <c r="R7" s="5">
        <v>157</v>
      </c>
      <c r="S7" s="9">
        <v>65</v>
      </c>
      <c r="T7" s="5">
        <v>122</v>
      </c>
      <c r="U7" s="9">
        <v>26</v>
      </c>
      <c r="V7" s="9">
        <v>116</v>
      </c>
      <c r="W7" s="9">
        <v>59</v>
      </c>
      <c r="X7" s="5">
        <v>36</v>
      </c>
      <c r="Y7" s="9">
        <v>48</v>
      </c>
      <c r="Z7" s="6">
        <v>33</v>
      </c>
      <c r="AA7" s="9">
        <v>101</v>
      </c>
      <c r="AB7" s="9">
        <v>24</v>
      </c>
      <c r="AC7" s="5">
        <v>73</v>
      </c>
      <c r="AD7" s="15">
        <v>37</v>
      </c>
      <c r="AE7" s="9"/>
      <c r="AF7" s="9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</row>
    <row r="8" spans="1:117" s="7" customFormat="1">
      <c r="A8" s="10" t="s">
        <v>1</v>
      </c>
      <c r="B8" s="10">
        <v>24</v>
      </c>
      <c r="C8" s="10">
        <v>43</v>
      </c>
      <c r="D8" s="10">
        <v>45</v>
      </c>
      <c r="E8" s="10">
        <v>66</v>
      </c>
      <c r="F8" s="10">
        <v>73</v>
      </c>
      <c r="G8" s="10">
        <v>44</v>
      </c>
      <c r="H8" s="10">
        <v>35</v>
      </c>
      <c r="I8" s="10">
        <v>16</v>
      </c>
      <c r="J8" s="10">
        <v>43</v>
      </c>
      <c r="K8" s="10">
        <v>9</v>
      </c>
      <c r="L8" s="10">
        <v>61</v>
      </c>
      <c r="M8" s="10">
        <v>42</v>
      </c>
      <c r="N8" s="10">
        <v>34</v>
      </c>
      <c r="O8" s="10">
        <v>6</v>
      </c>
      <c r="P8" s="10">
        <v>75</v>
      </c>
      <c r="Q8" s="10">
        <v>48</v>
      </c>
      <c r="R8" s="10">
        <v>74</v>
      </c>
      <c r="S8" s="10">
        <v>34</v>
      </c>
      <c r="T8" s="10">
        <v>64</v>
      </c>
      <c r="U8" s="10">
        <v>24</v>
      </c>
      <c r="V8" s="10">
        <v>58</v>
      </c>
      <c r="W8" s="10">
        <v>37</v>
      </c>
      <c r="X8" s="10">
        <v>28</v>
      </c>
      <c r="Y8" s="10">
        <v>23</v>
      </c>
      <c r="Z8" s="10">
        <v>20</v>
      </c>
      <c r="AA8" s="10">
        <v>48</v>
      </c>
      <c r="AB8" s="10">
        <v>17</v>
      </c>
      <c r="AC8" s="10">
        <v>35</v>
      </c>
      <c r="AD8" s="16">
        <v>24</v>
      </c>
      <c r="AE8" s="9"/>
      <c r="AF8" s="9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17"/>
      <c r="DM8" s="17"/>
    </row>
    <row r="9" spans="1:117" s="3" customFormat="1">
      <c r="AD9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</row>
    <row r="10" spans="1:117" s="9" customFormat="1">
      <c r="A10" s="5" t="s">
        <v>21</v>
      </c>
      <c r="B10" s="9">
        <f>B3/50</f>
        <v>0.76</v>
      </c>
      <c r="C10" s="9">
        <f t="shared" ref="C10:AD10" si="0">C3/50</f>
        <v>0.72</v>
      </c>
      <c r="D10" s="9">
        <f t="shared" si="0"/>
        <v>0.8</v>
      </c>
      <c r="E10" s="9">
        <f t="shared" si="0"/>
        <v>0.7</v>
      </c>
      <c r="F10" s="9">
        <f t="shared" si="0"/>
        <v>0.86</v>
      </c>
      <c r="G10" s="9">
        <f t="shared" si="0"/>
        <v>0.54</v>
      </c>
      <c r="H10" s="9">
        <f t="shared" si="0"/>
        <v>0.14000000000000001</v>
      </c>
      <c r="I10" s="9">
        <f t="shared" si="0"/>
        <v>0.24</v>
      </c>
      <c r="J10" s="9">
        <f t="shared" si="0"/>
        <v>0.46</v>
      </c>
      <c r="K10" s="9">
        <f t="shared" si="0"/>
        <v>0.28000000000000003</v>
      </c>
      <c r="L10" s="9">
        <f t="shared" si="0"/>
        <v>0.8</v>
      </c>
      <c r="M10" s="9">
        <f t="shared" si="0"/>
        <v>0.7</v>
      </c>
      <c r="N10" s="9">
        <f t="shared" si="0"/>
        <v>0.52</v>
      </c>
      <c r="O10" s="9">
        <f t="shared" si="0"/>
        <v>0</v>
      </c>
      <c r="P10" s="9">
        <f t="shared" si="0"/>
        <v>0.98</v>
      </c>
      <c r="Q10" s="9">
        <f t="shared" si="0"/>
        <v>0.66</v>
      </c>
      <c r="R10" s="9">
        <f t="shared" si="0"/>
        <v>0.98</v>
      </c>
      <c r="S10" s="9">
        <f t="shared" si="0"/>
        <v>0.48</v>
      </c>
      <c r="T10" s="9">
        <f t="shared" si="0"/>
        <v>0.84</v>
      </c>
      <c r="U10" s="9">
        <f t="shared" si="0"/>
        <v>0</v>
      </c>
      <c r="V10" s="9">
        <f t="shared" si="0"/>
        <v>0.94</v>
      </c>
      <c r="W10" s="9">
        <f t="shared" si="0"/>
        <v>0.34</v>
      </c>
      <c r="X10" s="9">
        <f t="shared" si="0"/>
        <v>0.28000000000000003</v>
      </c>
      <c r="Y10" s="9">
        <f t="shared" si="0"/>
        <v>0.28000000000000003</v>
      </c>
      <c r="Z10" s="9">
        <f t="shared" si="0"/>
        <v>0.12</v>
      </c>
      <c r="AA10" s="9">
        <f t="shared" si="0"/>
        <v>0.78</v>
      </c>
      <c r="AB10" s="9">
        <f t="shared" si="0"/>
        <v>0.2</v>
      </c>
      <c r="AC10" s="9">
        <f t="shared" si="0"/>
        <v>0.3</v>
      </c>
      <c r="AD10" s="9">
        <f t="shared" si="0"/>
        <v>0.12</v>
      </c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</row>
    <row r="11" spans="1:117" s="9" customFormat="1">
      <c r="A11" s="5" t="s">
        <v>24</v>
      </c>
      <c r="B11" s="9">
        <f>B4/12</f>
        <v>0.66666666666666663</v>
      </c>
      <c r="C11" s="9">
        <f t="shared" ref="C11:AD11" si="1">C4/12</f>
        <v>0.66666666666666663</v>
      </c>
      <c r="D11" s="9">
        <f t="shared" si="1"/>
        <v>0.66666666666666663</v>
      </c>
      <c r="E11" s="9">
        <f t="shared" si="1"/>
        <v>0.66666666666666663</v>
      </c>
      <c r="F11" s="9">
        <f t="shared" si="1"/>
        <v>0.91666666666666663</v>
      </c>
      <c r="G11" s="9">
        <f t="shared" si="1"/>
        <v>0.16666666666666666</v>
      </c>
      <c r="H11" s="9">
        <f t="shared" si="1"/>
        <v>0.16666666666666666</v>
      </c>
      <c r="I11" s="9">
        <f t="shared" si="1"/>
        <v>0</v>
      </c>
      <c r="J11" s="9">
        <f t="shared" si="1"/>
        <v>0.58333333333333337</v>
      </c>
      <c r="K11" s="9">
        <f t="shared" si="1"/>
        <v>0.5</v>
      </c>
      <c r="L11" s="9">
        <f t="shared" si="1"/>
        <v>0.66666666666666663</v>
      </c>
      <c r="M11" s="9">
        <f t="shared" si="1"/>
        <v>0.5</v>
      </c>
      <c r="N11" s="9">
        <f t="shared" si="1"/>
        <v>0.58333333333333337</v>
      </c>
      <c r="O11" s="9">
        <f t="shared" si="1"/>
        <v>0</v>
      </c>
      <c r="P11" s="9">
        <f t="shared" si="1"/>
        <v>0.91666666666666663</v>
      </c>
      <c r="Q11" s="9">
        <f t="shared" si="1"/>
        <v>0.66666666666666663</v>
      </c>
      <c r="R11" s="9">
        <f t="shared" si="1"/>
        <v>1</v>
      </c>
      <c r="S11" s="9">
        <f t="shared" si="1"/>
        <v>0.41666666666666669</v>
      </c>
      <c r="T11" s="9">
        <f t="shared" si="1"/>
        <v>0.66666666666666663</v>
      </c>
      <c r="U11" s="9">
        <f t="shared" si="1"/>
        <v>0</v>
      </c>
      <c r="V11" s="9">
        <f t="shared" si="1"/>
        <v>0.75</v>
      </c>
      <c r="W11" s="9">
        <f t="shared" si="1"/>
        <v>0.33333333333333331</v>
      </c>
      <c r="X11" s="9">
        <f t="shared" si="1"/>
        <v>0.25</v>
      </c>
      <c r="Y11" s="9">
        <f t="shared" si="1"/>
        <v>8.3333333333333329E-2</v>
      </c>
      <c r="Z11" s="9">
        <f t="shared" si="1"/>
        <v>8.3333333333333329E-2</v>
      </c>
      <c r="AA11" s="9">
        <f t="shared" si="1"/>
        <v>0.75</v>
      </c>
      <c r="AB11" s="9">
        <f t="shared" si="1"/>
        <v>8.3333333333333329E-2</v>
      </c>
      <c r="AC11" s="9">
        <f t="shared" si="1"/>
        <v>0.33333333333333331</v>
      </c>
      <c r="AD11" s="9">
        <f t="shared" si="1"/>
        <v>0.16666666666666666</v>
      </c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</row>
    <row r="12" spans="1:117" s="9" customFormat="1">
      <c r="A12" s="5" t="s">
        <v>23</v>
      </c>
      <c r="B12" s="9">
        <f>B5/92</f>
        <v>0.77173913043478259</v>
      </c>
      <c r="C12" s="9">
        <f t="shared" ref="C12:AD12" si="2">C5/92</f>
        <v>0.64130434782608692</v>
      </c>
      <c r="D12" s="9">
        <f t="shared" si="2"/>
        <v>0.73913043478260865</v>
      </c>
      <c r="E12" s="9">
        <f t="shared" si="2"/>
        <v>0.68478260869565222</v>
      </c>
      <c r="F12" s="9">
        <f t="shared" si="2"/>
        <v>0.84782608695652173</v>
      </c>
      <c r="G12" s="9">
        <f t="shared" si="2"/>
        <v>0.44565217391304346</v>
      </c>
      <c r="H12" s="9">
        <f t="shared" si="2"/>
        <v>0.22826086956521738</v>
      </c>
      <c r="I12" s="9">
        <f t="shared" si="2"/>
        <v>0.21739130434782608</v>
      </c>
      <c r="J12" s="9">
        <f t="shared" si="2"/>
        <v>0.59782608695652173</v>
      </c>
      <c r="K12" s="9">
        <f t="shared" si="2"/>
        <v>0.29347826086956524</v>
      </c>
      <c r="L12" s="9">
        <f t="shared" si="2"/>
        <v>0.69565217391304346</v>
      </c>
      <c r="M12" s="9">
        <f t="shared" si="2"/>
        <v>0.68478260869565222</v>
      </c>
      <c r="N12" s="9">
        <f t="shared" si="2"/>
        <v>0.47826086956521741</v>
      </c>
      <c r="O12" s="9">
        <f t="shared" si="2"/>
        <v>0</v>
      </c>
      <c r="P12" s="9">
        <f t="shared" si="2"/>
        <v>0.95652173913043481</v>
      </c>
      <c r="Q12" s="9">
        <f t="shared" si="2"/>
        <v>0.56521739130434778</v>
      </c>
      <c r="R12" s="9">
        <f t="shared" si="2"/>
        <v>0.97826086956521741</v>
      </c>
      <c r="S12" s="9">
        <f t="shared" si="2"/>
        <v>0.51086956521739135</v>
      </c>
      <c r="T12" s="9">
        <f t="shared" si="2"/>
        <v>0.88043478260869568</v>
      </c>
      <c r="U12" s="9">
        <f t="shared" si="2"/>
        <v>1.0869565217391304E-2</v>
      </c>
      <c r="V12" s="9">
        <f t="shared" si="2"/>
        <v>0.85869565217391308</v>
      </c>
      <c r="W12" s="9">
        <f t="shared" si="2"/>
        <v>0.34782608695652173</v>
      </c>
      <c r="X12" s="9">
        <f t="shared" si="2"/>
        <v>0.31521739130434784</v>
      </c>
      <c r="Y12" s="9">
        <f t="shared" si="2"/>
        <v>0.29347826086956524</v>
      </c>
      <c r="Z12" s="9">
        <f t="shared" si="2"/>
        <v>0.14130434782608695</v>
      </c>
      <c r="AA12" s="9">
        <f t="shared" si="2"/>
        <v>0.80434782608695654</v>
      </c>
      <c r="AB12" s="9">
        <f t="shared" si="2"/>
        <v>0.22826086956521738</v>
      </c>
      <c r="AC12" s="9">
        <f t="shared" si="2"/>
        <v>0.31521739130434784</v>
      </c>
      <c r="AD12" s="9">
        <f t="shared" si="2"/>
        <v>0.16304347826086957</v>
      </c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</row>
    <row r="13" spans="1:117" s="9" customFormat="1">
      <c r="A13" s="5" t="s">
        <v>25</v>
      </c>
      <c r="B13" s="9">
        <f>B6/120</f>
        <v>0.79166666666666663</v>
      </c>
      <c r="C13" s="9">
        <f t="shared" ref="C13:AD13" si="3">C6/120</f>
        <v>0.65833333333333333</v>
      </c>
      <c r="D13" s="9">
        <f t="shared" si="3"/>
        <v>0.77500000000000002</v>
      </c>
      <c r="E13" s="9">
        <f t="shared" si="3"/>
        <v>0.70833333333333337</v>
      </c>
      <c r="F13" s="9">
        <f t="shared" si="3"/>
        <v>0.8833333333333333</v>
      </c>
      <c r="G13" s="9">
        <f t="shared" si="3"/>
        <v>0.52500000000000002</v>
      </c>
      <c r="H13" s="9">
        <f t="shared" si="3"/>
        <v>0.2</v>
      </c>
      <c r="I13" s="9">
        <f t="shared" si="3"/>
        <v>0.25</v>
      </c>
      <c r="J13" s="9">
        <f t="shared" si="3"/>
        <v>0.6</v>
      </c>
      <c r="K13" s="9">
        <f t="shared" si="3"/>
        <v>0.25</v>
      </c>
      <c r="L13" s="9">
        <f t="shared" si="3"/>
        <v>0.69166666666666665</v>
      </c>
      <c r="M13" s="9">
        <f t="shared" si="3"/>
        <v>0.6333333333333333</v>
      </c>
      <c r="N13" s="9">
        <f t="shared" si="3"/>
        <v>0.47499999999999998</v>
      </c>
      <c r="O13" s="9">
        <f t="shared" si="3"/>
        <v>0</v>
      </c>
      <c r="P13" s="9">
        <f t="shared" si="3"/>
        <v>0.85</v>
      </c>
      <c r="Q13" s="9">
        <f t="shared" si="3"/>
        <v>0.65</v>
      </c>
      <c r="R13" s="9">
        <f t="shared" si="3"/>
        <v>0.9</v>
      </c>
      <c r="S13" s="9">
        <f t="shared" si="3"/>
        <v>0.56666666666666665</v>
      </c>
      <c r="T13" s="9">
        <f t="shared" si="3"/>
        <v>0.84166666666666667</v>
      </c>
      <c r="U13" s="9">
        <f t="shared" si="3"/>
        <v>2.5000000000000001E-2</v>
      </c>
      <c r="V13" s="9">
        <f t="shared" si="3"/>
        <v>0.81666666666666665</v>
      </c>
      <c r="W13" s="9">
        <f t="shared" si="3"/>
        <v>0.36666666666666664</v>
      </c>
      <c r="X13" s="9">
        <f t="shared" si="3"/>
        <v>0.27500000000000002</v>
      </c>
      <c r="Y13" s="9">
        <f t="shared" si="3"/>
        <v>0.20833333333333334</v>
      </c>
      <c r="Z13" s="9">
        <f t="shared" si="3"/>
        <v>0.10833333333333334</v>
      </c>
      <c r="AA13" s="9">
        <f t="shared" si="3"/>
        <v>0.7583333333333333</v>
      </c>
      <c r="AB13" s="9">
        <f t="shared" si="3"/>
        <v>0.20833333333333334</v>
      </c>
      <c r="AC13" s="9">
        <f t="shared" si="3"/>
        <v>0.33333333333333331</v>
      </c>
      <c r="AD13" s="9">
        <f t="shared" si="3"/>
        <v>0.11666666666666667</v>
      </c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</row>
    <row r="14" spans="1:117" s="9" customFormat="1">
      <c r="A14" s="9" t="s">
        <v>12</v>
      </c>
      <c r="B14" s="9">
        <f>B7/163</f>
        <v>0.61963190184049077</v>
      </c>
      <c r="C14" s="9">
        <f t="shared" ref="C14:AD14" si="4">C7/163</f>
        <v>0.52760736196319014</v>
      </c>
      <c r="D14" s="9">
        <f t="shared" si="4"/>
        <v>0.6380368098159509</v>
      </c>
      <c r="E14" s="9">
        <f t="shared" si="4"/>
        <v>0.68711656441717794</v>
      </c>
      <c r="F14" s="9">
        <f t="shared" si="4"/>
        <v>0.88957055214723924</v>
      </c>
      <c r="G14" s="9">
        <f t="shared" si="4"/>
        <v>0.53987730061349692</v>
      </c>
      <c r="H14" s="9">
        <f t="shared" si="4"/>
        <v>0.30674846625766872</v>
      </c>
      <c r="I14" s="9">
        <f t="shared" si="4"/>
        <v>0.18404907975460122</v>
      </c>
      <c r="J14" s="9">
        <f t="shared" si="4"/>
        <v>0.61963190184049077</v>
      </c>
      <c r="K14" s="9">
        <f t="shared" si="4"/>
        <v>0.18404907975460122</v>
      </c>
      <c r="L14" s="9">
        <f t="shared" si="4"/>
        <v>0.67484662576687116</v>
      </c>
      <c r="M14" s="9">
        <f t="shared" si="4"/>
        <v>0.43558282208588955</v>
      </c>
      <c r="N14" s="9">
        <f t="shared" si="4"/>
        <v>0.44785276073619634</v>
      </c>
      <c r="O14" s="9">
        <f t="shared" si="4"/>
        <v>3.0674846625766871E-2</v>
      </c>
      <c r="P14" s="9">
        <f t="shared" si="4"/>
        <v>0.90184049079754602</v>
      </c>
      <c r="Q14" s="9">
        <f t="shared" si="4"/>
        <v>0.61349693251533743</v>
      </c>
      <c r="R14" s="9">
        <f t="shared" si="4"/>
        <v>0.96319018404907975</v>
      </c>
      <c r="S14" s="9">
        <f t="shared" si="4"/>
        <v>0.3987730061349693</v>
      </c>
      <c r="T14" s="9">
        <f t="shared" si="4"/>
        <v>0.74846625766871167</v>
      </c>
      <c r="U14" s="9">
        <f t="shared" si="4"/>
        <v>0.15950920245398773</v>
      </c>
      <c r="V14" s="9">
        <f t="shared" si="4"/>
        <v>0.71165644171779141</v>
      </c>
      <c r="W14" s="9">
        <f t="shared" si="4"/>
        <v>0.3619631901840491</v>
      </c>
      <c r="X14" s="9">
        <f t="shared" si="4"/>
        <v>0.22085889570552147</v>
      </c>
      <c r="Y14" s="9">
        <f t="shared" si="4"/>
        <v>0.29447852760736198</v>
      </c>
      <c r="Z14" s="9">
        <f t="shared" si="4"/>
        <v>0.20245398773006135</v>
      </c>
      <c r="AA14" s="9">
        <f t="shared" si="4"/>
        <v>0.61963190184049077</v>
      </c>
      <c r="AB14" s="9">
        <f t="shared" si="4"/>
        <v>0.14723926380368099</v>
      </c>
      <c r="AC14" s="9">
        <f t="shared" si="4"/>
        <v>0.44785276073619634</v>
      </c>
      <c r="AD14" s="9">
        <f t="shared" si="4"/>
        <v>0.22699386503067484</v>
      </c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</row>
    <row r="15" spans="1:117" s="10" customFormat="1">
      <c r="A15" s="10" t="s">
        <v>1</v>
      </c>
      <c r="B15" s="10">
        <f>B8/82</f>
        <v>0.29268292682926828</v>
      </c>
      <c r="C15" s="10">
        <f t="shared" ref="C15:AD15" si="5">C8/82</f>
        <v>0.52439024390243905</v>
      </c>
      <c r="D15" s="10">
        <f t="shared" si="5"/>
        <v>0.54878048780487809</v>
      </c>
      <c r="E15" s="10">
        <f t="shared" si="5"/>
        <v>0.80487804878048785</v>
      </c>
      <c r="F15" s="10">
        <f t="shared" si="5"/>
        <v>0.8902439024390244</v>
      </c>
      <c r="G15" s="10">
        <f t="shared" si="5"/>
        <v>0.53658536585365857</v>
      </c>
      <c r="H15" s="10">
        <f t="shared" si="5"/>
        <v>0.42682926829268292</v>
      </c>
      <c r="I15" s="10">
        <f t="shared" si="5"/>
        <v>0.1951219512195122</v>
      </c>
      <c r="J15" s="10">
        <f t="shared" si="5"/>
        <v>0.52439024390243905</v>
      </c>
      <c r="K15" s="10">
        <f t="shared" si="5"/>
        <v>0.10975609756097561</v>
      </c>
      <c r="L15" s="10">
        <f t="shared" si="5"/>
        <v>0.74390243902439024</v>
      </c>
      <c r="M15" s="10">
        <f t="shared" si="5"/>
        <v>0.51219512195121952</v>
      </c>
      <c r="N15" s="10">
        <f t="shared" si="5"/>
        <v>0.41463414634146339</v>
      </c>
      <c r="O15" s="10">
        <f t="shared" si="5"/>
        <v>7.3170731707317069E-2</v>
      </c>
      <c r="P15" s="10">
        <f t="shared" si="5"/>
        <v>0.91463414634146345</v>
      </c>
      <c r="Q15" s="10">
        <f t="shared" si="5"/>
        <v>0.58536585365853655</v>
      </c>
      <c r="R15" s="10">
        <f t="shared" si="5"/>
        <v>0.90243902439024393</v>
      </c>
      <c r="S15" s="10">
        <f t="shared" si="5"/>
        <v>0.41463414634146339</v>
      </c>
      <c r="T15" s="10">
        <f t="shared" si="5"/>
        <v>0.78048780487804881</v>
      </c>
      <c r="U15" s="10">
        <f t="shared" si="5"/>
        <v>0.29268292682926828</v>
      </c>
      <c r="V15" s="10">
        <f t="shared" si="5"/>
        <v>0.70731707317073167</v>
      </c>
      <c r="W15" s="10">
        <f t="shared" si="5"/>
        <v>0.45121951219512196</v>
      </c>
      <c r="X15" s="10">
        <f t="shared" si="5"/>
        <v>0.34146341463414637</v>
      </c>
      <c r="Y15" s="10">
        <f t="shared" si="5"/>
        <v>0.28048780487804881</v>
      </c>
      <c r="Z15" s="10">
        <f t="shared" si="5"/>
        <v>0.24390243902439024</v>
      </c>
      <c r="AA15" s="10">
        <f t="shared" si="5"/>
        <v>0.58536585365853655</v>
      </c>
      <c r="AB15" s="10">
        <f t="shared" si="5"/>
        <v>0.2073170731707317</v>
      </c>
      <c r="AC15" s="10">
        <f t="shared" si="5"/>
        <v>0.42682926829268292</v>
      </c>
      <c r="AD15" s="10">
        <f t="shared" si="5"/>
        <v>0.29268292682926828</v>
      </c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17"/>
      <c r="DM15" s="17"/>
    </row>
    <row r="16" spans="1:117" s="3" customFormat="1">
      <c r="AD16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</row>
    <row r="17" spans="1:117" s="3" customFormat="1">
      <c r="AD1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</row>
    <row r="18" spans="1:117">
      <c r="A18" s="35" t="s">
        <v>32</v>
      </c>
    </row>
    <row r="19" spans="1:117" s="4" customFormat="1">
      <c r="A19" s="23"/>
      <c r="B19" s="22" t="s">
        <v>19</v>
      </c>
      <c r="C19" s="14" t="s">
        <v>13</v>
      </c>
      <c r="D19" s="14" t="s">
        <v>14</v>
      </c>
      <c r="E19" s="22" t="s">
        <v>15</v>
      </c>
      <c r="F19" s="14" t="s">
        <v>2</v>
      </c>
      <c r="G19" s="14" t="s">
        <v>3</v>
      </c>
      <c r="H19" s="14" t="s">
        <v>3</v>
      </c>
      <c r="I19" s="14" t="s">
        <v>26</v>
      </c>
      <c r="J19" s="14" t="s">
        <v>17</v>
      </c>
      <c r="K19" s="14" t="s">
        <v>5</v>
      </c>
      <c r="L19" s="14" t="s">
        <v>6</v>
      </c>
      <c r="M19" s="14" t="s">
        <v>18</v>
      </c>
      <c r="N19" s="14" t="s">
        <v>18</v>
      </c>
      <c r="O19" s="22" t="s">
        <v>7</v>
      </c>
      <c r="P19" s="14" t="s">
        <v>10</v>
      </c>
      <c r="Q19" s="14" t="s">
        <v>11</v>
      </c>
      <c r="R19" s="14" t="s">
        <v>10</v>
      </c>
      <c r="S19" s="14" t="s">
        <v>10</v>
      </c>
      <c r="T19" s="14" t="s">
        <v>11</v>
      </c>
      <c r="U19" s="22" t="s">
        <v>11</v>
      </c>
      <c r="V19" s="14" t="s">
        <v>11</v>
      </c>
      <c r="W19" s="14" t="s">
        <v>10</v>
      </c>
      <c r="X19" s="22">
        <v>4</v>
      </c>
      <c r="Y19" s="14">
        <v>5</v>
      </c>
      <c r="Z19" s="14">
        <v>4</v>
      </c>
      <c r="AA19" s="14">
        <v>2</v>
      </c>
      <c r="AB19" s="14">
        <v>3</v>
      </c>
      <c r="AC19" s="14">
        <v>3</v>
      </c>
      <c r="AD19" s="20" t="s">
        <v>20</v>
      </c>
      <c r="AE19" s="32" t="s">
        <v>12</v>
      </c>
      <c r="AF19" s="33" t="s">
        <v>1</v>
      </c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28"/>
      <c r="DM19" s="28"/>
    </row>
    <row r="20" spans="1:117">
      <c r="A20" s="5" t="s">
        <v>21</v>
      </c>
      <c r="B20" s="5">
        <v>12</v>
      </c>
      <c r="C20" s="5">
        <v>14</v>
      </c>
      <c r="D20" s="5">
        <v>40</v>
      </c>
      <c r="E20" s="5">
        <v>35</v>
      </c>
      <c r="F20" s="5">
        <v>43</v>
      </c>
      <c r="G20" s="5">
        <v>27</v>
      </c>
      <c r="H20" s="5">
        <v>27</v>
      </c>
      <c r="I20" s="5">
        <v>6</v>
      </c>
      <c r="J20" s="5">
        <v>23</v>
      </c>
      <c r="K20" s="5">
        <v>19</v>
      </c>
      <c r="L20" s="5">
        <v>40</v>
      </c>
      <c r="M20" s="5">
        <v>12</v>
      </c>
      <c r="N20" s="5">
        <v>26</v>
      </c>
      <c r="O20" s="5">
        <v>1</v>
      </c>
      <c r="P20" s="5">
        <v>49</v>
      </c>
      <c r="Q20" s="5">
        <v>33</v>
      </c>
      <c r="R20" s="5">
        <v>49</v>
      </c>
      <c r="S20" s="5">
        <v>26</v>
      </c>
      <c r="T20" s="5">
        <v>42</v>
      </c>
      <c r="U20" s="5">
        <v>50</v>
      </c>
      <c r="V20" s="5">
        <v>47</v>
      </c>
      <c r="W20" s="5">
        <v>33</v>
      </c>
      <c r="X20" s="5">
        <v>30</v>
      </c>
      <c r="Y20" s="5">
        <v>3</v>
      </c>
      <c r="Z20" s="5">
        <v>14</v>
      </c>
      <c r="AA20" s="5">
        <v>7</v>
      </c>
      <c r="AB20" s="5">
        <v>10</v>
      </c>
      <c r="AC20" s="5">
        <v>7</v>
      </c>
      <c r="AD20" s="25">
        <v>11</v>
      </c>
      <c r="AE20" s="9"/>
      <c r="AF20" s="9"/>
    </row>
    <row r="21" spans="1:117">
      <c r="A21" s="5" t="s">
        <v>24</v>
      </c>
      <c r="B21" s="5">
        <v>4</v>
      </c>
      <c r="C21" s="5">
        <v>4</v>
      </c>
      <c r="D21" s="5">
        <v>8</v>
      </c>
      <c r="E21" s="5">
        <v>8</v>
      </c>
      <c r="F21" s="5">
        <v>11</v>
      </c>
      <c r="G21" s="5">
        <v>2</v>
      </c>
      <c r="H21" s="5">
        <v>2</v>
      </c>
      <c r="I21" s="5">
        <v>3</v>
      </c>
      <c r="J21" s="5">
        <v>7</v>
      </c>
      <c r="K21" s="5">
        <v>4</v>
      </c>
      <c r="L21" s="5">
        <v>8</v>
      </c>
      <c r="M21" s="5">
        <v>5</v>
      </c>
      <c r="N21" s="5">
        <v>7</v>
      </c>
      <c r="O21" s="39">
        <v>0</v>
      </c>
      <c r="P21" s="5">
        <v>11</v>
      </c>
      <c r="Q21" s="5">
        <v>8</v>
      </c>
      <c r="R21" s="5">
        <v>12</v>
      </c>
      <c r="S21" s="5">
        <v>7</v>
      </c>
      <c r="T21" s="5">
        <v>8</v>
      </c>
      <c r="U21" s="5">
        <v>12</v>
      </c>
      <c r="V21" s="5">
        <v>9</v>
      </c>
      <c r="W21" s="5">
        <v>8</v>
      </c>
      <c r="X21" s="5">
        <v>7</v>
      </c>
      <c r="Y21" s="5">
        <v>2</v>
      </c>
      <c r="Z21" s="5">
        <v>1</v>
      </c>
      <c r="AA21" s="5">
        <v>2</v>
      </c>
      <c r="AB21" s="5">
        <v>1</v>
      </c>
      <c r="AC21" s="5">
        <v>5</v>
      </c>
      <c r="AD21" s="24">
        <v>0</v>
      </c>
      <c r="AE21" s="9"/>
      <c r="AF21" s="9"/>
    </row>
    <row r="22" spans="1:117" s="2" customFormat="1">
      <c r="A22" s="6" t="s">
        <v>23</v>
      </c>
      <c r="B22" s="5">
        <v>21</v>
      </c>
      <c r="C22" s="6">
        <v>33</v>
      </c>
      <c r="D22" s="6">
        <v>68</v>
      </c>
      <c r="E22" s="6">
        <v>63</v>
      </c>
      <c r="F22" s="5">
        <v>78</v>
      </c>
      <c r="G22" s="5">
        <v>41</v>
      </c>
      <c r="H22" s="5">
        <v>41</v>
      </c>
      <c r="I22" s="6">
        <v>9</v>
      </c>
      <c r="J22" s="5">
        <v>55</v>
      </c>
      <c r="K22" s="5">
        <v>33</v>
      </c>
      <c r="L22" s="6">
        <v>64</v>
      </c>
      <c r="M22" s="5">
        <v>22</v>
      </c>
      <c r="N22" s="5">
        <v>44</v>
      </c>
      <c r="O22" s="42">
        <v>0</v>
      </c>
      <c r="P22" s="5">
        <v>88</v>
      </c>
      <c r="Q22" s="5">
        <v>52</v>
      </c>
      <c r="R22" s="6">
        <v>90</v>
      </c>
      <c r="S22" s="6">
        <v>45</v>
      </c>
      <c r="T22" s="6">
        <v>81</v>
      </c>
      <c r="U22" s="5">
        <v>91</v>
      </c>
      <c r="V22" s="5">
        <v>79</v>
      </c>
      <c r="W22" s="5">
        <v>60</v>
      </c>
      <c r="X22" s="6">
        <v>44</v>
      </c>
      <c r="Y22" s="5">
        <v>8</v>
      </c>
      <c r="Z22" s="6">
        <v>16</v>
      </c>
      <c r="AA22" s="5">
        <v>13</v>
      </c>
      <c r="AB22" s="5">
        <v>21</v>
      </c>
      <c r="AC22" s="5">
        <v>12</v>
      </c>
      <c r="AD22" s="25">
        <v>24</v>
      </c>
      <c r="AE22" s="9"/>
      <c r="AF22" s="9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9"/>
      <c r="DM22" s="29"/>
    </row>
    <row r="23" spans="1:117">
      <c r="A23" s="5" t="s">
        <v>25</v>
      </c>
      <c r="B23" s="5">
        <v>25</v>
      </c>
      <c r="C23" s="5">
        <v>41</v>
      </c>
      <c r="D23" s="5">
        <v>93</v>
      </c>
      <c r="E23" s="5">
        <v>85</v>
      </c>
      <c r="F23" s="5">
        <v>106</v>
      </c>
      <c r="G23" s="5">
        <v>63</v>
      </c>
      <c r="H23" s="5">
        <v>63</v>
      </c>
      <c r="I23" s="5">
        <v>7</v>
      </c>
      <c r="J23" s="5">
        <v>72</v>
      </c>
      <c r="K23" s="5">
        <v>42</v>
      </c>
      <c r="L23" s="5">
        <v>83</v>
      </c>
      <c r="M23" s="5">
        <v>37</v>
      </c>
      <c r="N23" s="5">
        <v>57</v>
      </c>
      <c r="O23" s="5">
        <v>1</v>
      </c>
      <c r="P23" s="5">
        <v>102</v>
      </c>
      <c r="Q23" s="5">
        <v>78</v>
      </c>
      <c r="R23" s="5">
        <v>108</v>
      </c>
      <c r="S23" s="5">
        <v>52</v>
      </c>
      <c r="T23" s="5">
        <v>101</v>
      </c>
      <c r="U23" s="5">
        <v>117</v>
      </c>
      <c r="V23" s="5">
        <v>98</v>
      </c>
      <c r="W23" s="5">
        <v>76</v>
      </c>
      <c r="X23" s="5">
        <v>60</v>
      </c>
      <c r="Y23" s="5">
        <v>7</v>
      </c>
      <c r="Z23" s="5">
        <v>26</v>
      </c>
      <c r="AA23" s="5">
        <v>22</v>
      </c>
      <c r="AB23" s="5">
        <v>25</v>
      </c>
      <c r="AC23" s="5">
        <v>32</v>
      </c>
      <c r="AD23" s="15">
        <v>28</v>
      </c>
      <c r="AE23" s="9"/>
      <c r="AF23" s="9"/>
    </row>
    <row r="24" spans="1:117" s="7" customFormat="1">
      <c r="A24" s="10" t="s">
        <v>12</v>
      </c>
      <c r="B24" s="10">
        <v>62</v>
      </c>
      <c r="C24" s="10">
        <v>77</v>
      </c>
      <c r="D24" s="10">
        <v>104</v>
      </c>
      <c r="E24" s="10">
        <v>112</v>
      </c>
      <c r="F24" s="10">
        <v>145</v>
      </c>
      <c r="G24" s="10">
        <v>88</v>
      </c>
      <c r="H24" s="10">
        <v>88</v>
      </c>
      <c r="I24" s="10">
        <v>6</v>
      </c>
      <c r="J24" s="10">
        <v>101</v>
      </c>
      <c r="K24" s="10">
        <v>76</v>
      </c>
      <c r="L24" s="10">
        <v>110</v>
      </c>
      <c r="M24" s="10">
        <v>66</v>
      </c>
      <c r="N24" s="10">
        <v>73</v>
      </c>
      <c r="O24" s="10">
        <v>23</v>
      </c>
      <c r="P24" s="10">
        <v>147</v>
      </c>
      <c r="Q24" s="10">
        <v>100</v>
      </c>
      <c r="R24" s="10">
        <v>157</v>
      </c>
      <c r="S24" s="10">
        <v>98</v>
      </c>
      <c r="T24" s="10">
        <v>122</v>
      </c>
      <c r="U24" s="10">
        <v>137</v>
      </c>
      <c r="V24" s="10">
        <v>116</v>
      </c>
      <c r="W24" s="10">
        <v>104</v>
      </c>
      <c r="X24" s="10">
        <v>83</v>
      </c>
      <c r="Y24" s="10">
        <v>20</v>
      </c>
      <c r="Z24" s="10">
        <v>33</v>
      </c>
      <c r="AA24" s="10">
        <v>33</v>
      </c>
      <c r="AB24" s="10">
        <v>24</v>
      </c>
      <c r="AC24" s="10">
        <v>33</v>
      </c>
      <c r="AD24" s="16">
        <v>46</v>
      </c>
      <c r="AE24" s="9"/>
      <c r="AF24" s="9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17"/>
      <c r="DM24" s="17"/>
    </row>
    <row r="25" spans="1:117" s="1" customFormat="1">
      <c r="A25" s="11" t="s">
        <v>1</v>
      </c>
      <c r="B25" s="11">
        <v>58</v>
      </c>
      <c r="C25" s="11">
        <v>39</v>
      </c>
      <c r="D25" s="11">
        <v>45</v>
      </c>
      <c r="E25" s="11">
        <v>66</v>
      </c>
      <c r="F25" s="11">
        <v>73</v>
      </c>
      <c r="G25" s="11">
        <v>44</v>
      </c>
      <c r="H25" s="11">
        <v>44</v>
      </c>
      <c r="I25" s="11">
        <v>5</v>
      </c>
      <c r="J25" s="11">
        <v>43</v>
      </c>
      <c r="K25" s="11">
        <v>43</v>
      </c>
      <c r="L25" s="11">
        <v>61</v>
      </c>
      <c r="M25" s="11">
        <v>28</v>
      </c>
      <c r="N25" s="11">
        <v>34</v>
      </c>
      <c r="O25" s="11">
        <v>29</v>
      </c>
      <c r="P25" s="11">
        <v>75</v>
      </c>
      <c r="Q25" s="11">
        <v>48</v>
      </c>
      <c r="R25" s="11">
        <v>74</v>
      </c>
      <c r="S25" s="11">
        <v>48</v>
      </c>
      <c r="T25" s="11">
        <v>64</v>
      </c>
      <c r="U25" s="11">
        <v>58</v>
      </c>
      <c r="V25" s="11">
        <v>58</v>
      </c>
      <c r="W25" s="11">
        <v>45</v>
      </c>
      <c r="X25" s="11">
        <v>31</v>
      </c>
      <c r="Y25" s="11">
        <v>15</v>
      </c>
      <c r="Z25" s="11">
        <v>17</v>
      </c>
      <c r="AA25" s="11">
        <v>18</v>
      </c>
      <c r="AB25" s="11">
        <v>17</v>
      </c>
      <c r="AC25" s="11">
        <v>17</v>
      </c>
      <c r="AD25" s="13">
        <v>17</v>
      </c>
      <c r="AE25" s="9"/>
      <c r="AF25" s="9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18"/>
      <c r="DM25" s="18"/>
    </row>
    <row r="27" spans="1:117">
      <c r="A27" s="5" t="s">
        <v>21</v>
      </c>
      <c r="B27" s="5">
        <f>B20/50</f>
        <v>0.24</v>
      </c>
      <c r="C27" s="5">
        <f t="shared" ref="C27:AD27" si="6">C20/50</f>
        <v>0.28000000000000003</v>
      </c>
      <c r="D27" s="5">
        <f t="shared" si="6"/>
        <v>0.8</v>
      </c>
      <c r="E27" s="5">
        <f t="shared" si="6"/>
        <v>0.7</v>
      </c>
      <c r="F27" s="5">
        <f t="shared" si="6"/>
        <v>0.86</v>
      </c>
      <c r="G27" s="5">
        <f t="shared" si="6"/>
        <v>0.54</v>
      </c>
      <c r="H27" s="5">
        <f t="shared" si="6"/>
        <v>0.54</v>
      </c>
      <c r="I27" s="5">
        <f t="shared" si="6"/>
        <v>0.12</v>
      </c>
      <c r="J27" s="5">
        <f t="shared" si="6"/>
        <v>0.46</v>
      </c>
      <c r="K27" s="5">
        <f t="shared" si="6"/>
        <v>0.38</v>
      </c>
      <c r="L27" s="5">
        <f t="shared" si="6"/>
        <v>0.8</v>
      </c>
      <c r="M27" s="5">
        <f t="shared" si="6"/>
        <v>0.24</v>
      </c>
      <c r="N27" s="5">
        <f t="shared" si="6"/>
        <v>0.52</v>
      </c>
      <c r="O27" s="5">
        <f t="shared" si="6"/>
        <v>0.02</v>
      </c>
      <c r="P27" s="5">
        <f t="shared" si="6"/>
        <v>0.98</v>
      </c>
      <c r="Q27" s="5">
        <f t="shared" si="6"/>
        <v>0.66</v>
      </c>
      <c r="R27" s="5">
        <f t="shared" si="6"/>
        <v>0.98</v>
      </c>
      <c r="S27" s="5">
        <f t="shared" si="6"/>
        <v>0.52</v>
      </c>
      <c r="T27" s="5">
        <f t="shared" si="6"/>
        <v>0.84</v>
      </c>
      <c r="U27" s="5">
        <f t="shared" si="6"/>
        <v>1</v>
      </c>
      <c r="V27" s="5">
        <f t="shared" si="6"/>
        <v>0.94</v>
      </c>
      <c r="W27" s="5">
        <f t="shared" si="6"/>
        <v>0.66</v>
      </c>
      <c r="X27" s="5">
        <f t="shared" si="6"/>
        <v>0.6</v>
      </c>
      <c r="Y27" s="5">
        <f t="shared" si="6"/>
        <v>0.06</v>
      </c>
      <c r="Z27" s="5">
        <f t="shared" si="6"/>
        <v>0.28000000000000003</v>
      </c>
      <c r="AA27" s="5">
        <f t="shared" si="6"/>
        <v>0.14000000000000001</v>
      </c>
      <c r="AB27" s="5">
        <f t="shared" si="6"/>
        <v>0.2</v>
      </c>
      <c r="AC27" s="5">
        <f t="shared" si="6"/>
        <v>0.14000000000000001</v>
      </c>
      <c r="AD27" s="40">
        <f t="shared" si="6"/>
        <v>0.22</v>
      </c>
    </row>
    <row r="28" spans="1:117">
      <c r="A28" s="5" t="s">
        <v>24</v>
      </c>
      <c r="B28" s="5">
        <f>B21/12</f>
        <v>0.33333333333333331</v>
      </c>
      <c r="C28" s="5">
        <f t="shared" ref="C28:AD28" si="7">C21/12</f>
        <v>0.33333333333333331</v>
      </c>
      <c r="D28" s="5">
        <f t="shared" si="7"/>
        <v>0.66666666666666663</v>
      </c>
      <c r="E28" s="5">
        <f t="shared" si="7"/>
        <v>0.66666666666666663</v>
      </c>
      <c r="F28" s="5">
        <f t="shared" si="7"/>
        <v>0.91666666666666663</v>
      </c>
      <c r="G28" s="5">
        <f t="shared" si="7"/>
        <v>0.16666666666666666</v>
      </c>
      <c r="H28" s="5">
        <f t="shared" si="7"/>
        <v>0.16666666666666666</v>
      </c>
      <c r="I28" s="5">
        <f t="shared" si="7"/>
        <v>0.25</v>
      </c>
      <c r="J28" s="5">
        <f t="shared" si="7"/>
        <v>0.58333333333333337</v>
      </c>
      <c r="K28" s="5">
        <f t="shared" si="7"/>
        <v>0.33333333333333331</v>
      </c>
      <c r="L28" s="5">
        <f t="shared" si="7"/>
        <v>0.66666666666666663</v>
      </c>
      <c r="M28" s="5">
        <f t="shared" si="7"/>
        <v>0.41666666666666669</v>
      </c>
      <c r="N28" s="5">
        <f t="shared" si="7"/>
        <v>0.58333333333333337</v>
      </c>
      <c r="O28" s="39">
        <f t="shared" si="7"/>
        <v>0</v>
      </c>
      <c r="P28" s="5">
        <f t="shared" si="7"/>
        <v>0.91666666666666663</v>
      </c>
      <c r="Q28" s="5">
        <f t="shared" si="7"/>
        <v>0.66666666666666663</v>
      </c>
      <c r="R28" s="5">
        <f t="shared" si="7"/>
        <v>1</v>
      </c>
      <c r="S28" s="5">
        <f t="shared" si="7"/>
        <v>0.58333333333333337</v>
      </c>
      <c r="T28" s="5">
        <f t="shared" si="7"/>
        <v>0.66666666666666663</v>
      </c>
      <c r="U28" s="5">
        <f t="shared" si="7"/>
        <v>1</v>
      </c>
      <c r="V28" s="5">
        <f t="shared" si="7"/>
        <v>0.75</v>
      </c>
      <c r="W28" s="5">
        <f t="shared" si="7"/>
        <v>0.66666666666666663</v>
      </c>
      <c r="X28" s="5">
        <f t="shared" si="7"/>
        <v>0.58333333333333337</v>
      </c>
      <c r="Y28" s="5">
        <f t="shared" si="7"/>
        <v>0.16666666666666666</v>
      </c>
      <c r="Z28" s="5">
        <f t="shared" si="7"/>
        <v>8.3333333333333329E-2</v>
      </c>
      <c r="AA28" s="5">
        <f t="shared" si="7"/>
        <v>0.16666666666666666</v>
      </c>
      <c r="AB28" s="5">
        <f t="shared" si="7"/>
        <v>8.3333333333333329E-2</v>
      </c>
      <c r="AC28" s="5">
        <f t="shared" si="7"/>
        <v>0.41666666666666669</v>
      </c>
      <c r="AD28" s="39">
        <f t="shared" si="7"/>
        <v>0</v>
      </c>
    </row>
    <row r="29" spans="1:117">
      <c r="A29" s="6" t="s">
        <v>23</v>
      </c>
      <c r="B29" s="5">
        <f>B22/92</f>
        <v>0.22826086956521738</v>
      </c>
      <c r="C29" s="5">
        <f t="shared" ref="C29:AD29" si="8">C22/92</f>
        <v>0.35869565217391303</v>
      </c>
      <c r="D29" s="5">
        <f t="shared" si="8"/>
        <v>0.73913043478260865</v>
      </c>
      <c r="E29" s="5">
        <f t="shared" si="8"/>
        <v>0.68478260869565222</v>
      </c>
      <c r="F29" s="5">
        <f t="shared" si="8"/>
        <v>0.84782608695652173</v>
      </c>
      <c r="G29" s="5">
        <f t="shared" si="8"/>
        <v>0.44565217391304346</v>
      </c>
      <c r="H29" s="5">
        <f t="shared" si="8"/>
        <v>0.44565217391304346</v>
      </c>
      <c r="I29" s="5">
        <f t="shared" si="8"/>
        <v>9.7826086956521743E-2</v>
      </c>
      <c r="J29" s="5">
        <f t="shared" si="8"/>
        <v>0.59782608695652173</v>
      </c>
      <c r="K29" s="5">
        <f t="shared" si="8"/>
        <v>0.35869565217391303</v>
      </c>
      <c r="L29" s="5">
        <f t="shared" si="8"/>
        <v>0.69565217391304346</v>
      </c>
      <c r="M29" s="5">
        <f t="shared" si="8"/>
        <v>0.2391304347826087</v>
      </c>
      <c r="N29" s="5">
        <f t="shared" si="8"/>
        <v>0.47826086956521741</v>
      </c>
      <c r="O29" s="39">
        <f t="shared" si="8"/>
        <v>0</v>
      </c>
      <c r="P29" s="5">
        <f t="shared" si="8"/>
        <v>0.95652173913043481</v>
      </c>
      <c r="Q29" s="5">
        <f t="shared" si="8"/>
        <v>0.56521739130434778</v>
      </c>
      <c r="R29" s="5">
        <f t="shared" si="8"/>
        <v>0.97826086956521741</v>
      </c>
      <c r="S29" s="5">
        <f t="shared" si="8"/>
        <v>0.4891304347826087</v>
      </c>
      <c r="T29" s="5">
        <f t="shared" si="8"/>
        <v>0.88043478260869568</v>
      </c>
      <c r="U29" s="5">
        <f t="shared" si="8"/>
        <v>0.98913043478260865</v>
      </c>
      <c r="V29" s="5">
        <f t="shared" si="8"/>
        <v>0.85869565217391308</v>
      </c>
      <c r="W29" s="5">
        <f t="shared" si="8"/>
        <v>0.65217391304347827</v>
      </c>
      <c r="X29" s="5">
        <f t="shared" si="8"/>
        <v>0.47826086956521741</v>
      </c>
      <c r="Y29" s="5">
        <f t="shared" si="8"/>
        <v>8.6956521739130432E-2</v>
      </c>
      <c r="Z29" s="5">
        <f t="shared" si="8"/>
        <v>0.17391304347826086</v>
      </c>
      <c r="AA29" s="5">
        <f t="shared" si="8"/>
        <v>0.14130434782608695</v>
      </c>
      <c r="AB29" s="5">
        <f t="shared" si="8"/>
        <v>0.22826086956521738</v>
      </c>
      <c r="AC29" s="5">
        <f t="shared" si="8"/>
        <v>0.13043478260869565</v>
      </c>
      <c r="AD29" s="5">
        <f t="shared" si="8"/>
        <v>0.2608695652173913</v>
      </c>
    </row>
    <row r="30" spans="1:117">
      <c r="A30" s="5" t="s">
        <v>25</v>
      </c>
      <c r="B30" s="5">
        <f>B23/120</f>
        <v>0.20833333333333334</v>
      </c>
      <c r="C30" s="5">
        <f t="shared" ref="C30:AD30" si="9">C23/120</f>
        <v>0.34166666666666667</v>
      </c>
      <c r="D30" s="5">
        <f t="shared" si="9"/>
        <v>0.77500000000000002</v>
      </c>
      <c r="E30" s="5">
        <f t="shared" si="9"/>
        <v>0.70833333333333337</v>
      </c>
      <c r="F30" s="5">
        <f t="shared" si="9"/>
        <v>0.8833333333333333</v>
      </c>
      <c r="G30" s="5">
        <f t="shared" si="9"/>
        <v>0.52500000000000002</v>
      </c>
      <c r="H30" s="5">
        <f t="shared" si="9"/>
        <v>0.52500000000000002</v>
      </c>
      <c r="I30" s="5">
        <f t="shared" si="9"/>
        <v>5.8333333333333334E-2</v>
      </c>
      <c r="J30" s="5">
        <f t="shared" si="9"/>
        <v>0.6</v>
      </c>
      <c r="K30" s="5">
        <f t="shared" si="9"/>
        <v>0.35</v>
      </c>
      <c r="L30" s="5">
        <f t="shared" si="9"/>
        <v>0.69166666666666665</v>
      </c>
      <c r="M30" s="5">
        <f t="shared" si="9"/>
        <v>0.30833333333333335</v>
      </c>
      <c r="N30" s="5">
        <f t="shared" si="9"/>
        <v>0.47499999999999998</v>
      </c>
      <c r="O30" s="5">
        <f t="shared" si="9"/>
        <v>8.3333333333333332E-3</v>
      </c>
      <c r="P30" s="5">
        <f t="shared" si="9"/>
        <v>0.85</v>
      </c>
      <c r="Q30" s="5">
        <f t="shared" si="9"/>
        <v>0.65</v>
      </c>
      <c r="R30" s="5">
        <f t="shared" si="9"/>
        <v>0.9</v>
      </c>
      <c r="S30" s="5">
        <f t="shared" si="9"/>
        <v>0.43333333333333335</v>
      </c>
      <c r="T30" s="5">
        <f t="shared" si="9"/>
        <v>0.84166666666666667</v>
      </c>
      <c r="U30" s="5">
        <f t="shared" si="9"/>
        <v>0.97499999999999998</v>
      </c>
      <c r="V30" s="5">
        <f t="shared" si="9"/>
        <v>0.81666666666666665</v>
      </c>
      <c r="W30" s="5">
        <f t="shared" si="9"/>
        <v>0.6333333333333333</v>
      </c>
      <c r="X30" s="5">
        <f t="shared" si="9"/>
        <v>0.5</v>
      </c>
      <c r="Y30" s="5">
        <f t="shared" si="9"/>
        <v>5.8333333333333334E-2</v>
      </c>
      <c r="Z30" s="5">
        <f t="shared" si="9"/>
        <v>0.21666666666666667</v>
      </c>
      <c r="AA30" s="5">
        <f t="shared" si="9"/>
        <v>0.18333333333333332</v>
      </c>
      <c r="AB30" s="5">
        <f t="shared" si="9"/>
        <v>0.20833333333333334</v>
      </c>
      <c r="AC30" s="5">
        <f t="shared" si="9"/>
        <v>0.26666666666666666</v>
      </c>
      <c r="AD30" s="5">
        <f t="shared" si="9"/>
        <v>0.23333333333333334</v>
      </c>
    </row>
    <row r="31" spans="1:117" s="7" customFormat="1">
      <c r="A31" s="10" t="s">
        <v>12</v>
      </c>
      <c r="B31" s="10">
        <f>B24/163</f>
        <v>0.38036809815950923</v>
      </c>
      <c r="C31" s="10">
        <f t="shared" ref="C31:AD31" si="10">C24/163</f>
        <v>0.47239263803680981</v>
      </c>
      <c r="D31" s="10">
        <f t="shared" si="10"/>
        <v>0.6380368098159509</v>
      </c>
      <c r="E31" s="10">
        <f t="shared" si="10"/>
        <v>0.68711656441717794</v>
      </c>
      <c r="F31" s="10">
        <f t="shared" si="10"/>
        <v>0.88957055214723924</v>
      </c>
      <c r="G31" s="10">
        <f t="shared" si="10"/>
        <v>0.53987730061349692</v>
      </c>
      <c r="H31" s="10">
        <f t="shared" si="10"/>
        <v>0.53987730061349692</v>
      </c>
      <c r="I31" s="10">
        <f t="shared" si="10"/>
        <v>3.6809815950920248E-2</v>
      </c>
      <c r="J31" s="10">
        <f t="shared" si="10"/>
        <v>0.61963190184049077</v>
      </c>
      <c r="K31" s="10">
        <f t="shared" si="10"/>
        <v>0.46625766871165641</v>
      </c>
      <c r="L31" s="10">
        <f t="shared" si="10"/>
        <v>0.67484662576687116</v>
      </c>
      <c r="M31" s="10">
        <f t="shared" si="10"/>
        <v>0.40490797546012269</v>
      </c>
      <c r="N31" s="10">
        <f t="shared" si="10"/>
        <v>0.44785276073619634</v>
      </c>
      <c r="O31" s="10">
        <f t="shared" si="10"/>
        <v>0.1411042944785276</v>
      </c>
      <c r="P31" s="10">
        <f t="shared" si="10"/>
        <v>0.90184049079754602</v>
      </c>
      <c r="Q31" s="10">
        <f t="shared" si="10"/>
        <v>0.61349693251533743</v>
      </c>
      <c r="R31" s="10">
        <f t="shared" si="10"/>
        <v>0.96319018404907975</v>
      </c>
      <c r="S31" s="10">
        <f t="shared" si="10"/>
        <v>0.60122699386503065</v>
      </c>
      <c r="T31" s="10">
        <f t="shared" si="10"/>
        <v>0.74846625766871167</v>
      </c>
      <c r="U31" s="10">
        <f t="shared" si="10"/>
        <v>0.8404907975460123</v>
      </c>
      <c r="V31" s="10">
        <f t="shared" si="10"/>
        <v>0.71165644171779141</v>
      </c>
      <c r="W31" s="10">
        <f t="shared" si="10"/>
        <v>0.6380368098159509</v>
      </c>
      <c r="X31" s="10">
        <f t="shared" si="10"/>
        <v>0.50920245398773001</v>
      </c>
      <c r="Y31" s="10">
        <f t="shared" si="10"/>
        <v>0.12269938650306748</v>
      </c>
      <c r="Z31" s="10">
        <f t="shared" si="10"/>
        <v>0.20245398773006135</v>
      </c>
      <c r="AA31" s="10">
        <f t="shared" si="10"/>
        <v>0.20245398773006135</v>
      </c>
      <c r="AB31" s="10">
        <f t="shared" si="10"/>
        <v>0.14723926380368099</v>
      </c>
      <c r="AC31" s="10">
        <f t="shared" si="10"/>
        <v>0.20245398773006135</v>
      </c>
      <c r="AD31" s="10">
        <f t="shared" si="10"/>
        <v>0.2822085889570552</v>
      </c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17"/>
      <c r="DM31" s="17"/>
    </row>
    <row r="32" spans="1:117" s="1" customFormat="1">
      <c r="A32" s="11" t="s">
        <v>1</v>
      </c>
      <c r="B32" s="37">
        <f>B25/82</f>
        <v>0.70731707317073167</v>
      </c>
      <c r="C32" s="11">
        <f t="shared" ref="C32:AD32" si="11">C25/82</f>
        <v>0.47560975609756095</v>
      </c>
      <c r="D32" s="11">
        <f t="shared" si="11"/>
        <v>0.54878048780487809</v>
      </c>
      <c r="E32" s="37">
        <f t="shared" si="11"/>
        <v>0.80487804878048785</v>
      </c>
      <c r="F32" s="11">
        <f t="shared" si="11"/>
        <v>0.8902439024390244</v>
      </c>
      <c r="G32" s="11">
        <f t="shared" si="11"/>
        <v>0.53658536585365857</v>
      </c>
      <c r="H32" s="11">
        <f t="shared" si="11"/>
        <v>0.53658536585365857</v>
      </c>
      <c r="I32" s="11">
        <f t="shared" si="11"/>
        <v>6.097560975609756E-2</v>
      </c>
      <c r="J32" s="11">
        <f t="shared" si="11"/>
        <v>0.52439024390243905</v>
      </c>
      <c r="K32" s="11">
        <f t="shared" si="11"/>
        <v>0.52439024390243905</v>
      </c>
      <c r="L32" s="11">
        <f t="shared" si="11"/>
        <v>0.74390243902439024</v>
      </c>
      <c r="M32" s="11">
        <f t="shared" si="11"/>
        <v>0.34146341463414637</v>
      </c>
      <c r="N32" s="11">
        <f t="shared" si="11"/>
        <v>0.41463414634146339</v>
      </c>
      <c r="O32" s="38">
        <f t="shared" si="11"/>
        <v>0.35365853658536583</v>
      </c>
      <c r="P32" s="11">
        <f t="shared" si="11"/>
        <v>0.91463414634146345</v>
      </c>
      <c r="Q32" s="11">
        <f t="shared" si="11"/>
        <v>0.58536585365853655</v>
      </c>
      <c r="R32" s="11">
        <f t="shared" si="11"/>
        <v>0.90243902439024393</v>
      </c>
      <c r="S32" s="11">
        <f t="shared" si="11"/>
        <v>0.58536585365853655</v>
      </c>
      <c r="T32" s="11">
        <f t="shared" si="11"/>
        <v>0.78048780487804881</v>
      </c>
      <c r="U32" s="11">
        <f t="shared" si="11"/>
        <v>0.70731707317073167</v>
      </c>
      <c r="V32" s="11">
        <f t="shared" si="11"/>
        <v>0.70731707317073167</v>
      </c>
      <c r="W32" s="11">
        <f t="shared" si="11"/>
        <v>0.54878048780487809</v>
      </c>
      <c r="X32" s="11">
        <f t="shared" si="11"/>
        <v>0.37804878048780488</v>
      </c>
      <c r="Y32" s="11">
        <f t="shared" si="11"/>
        <v>0.18292682926829268</v>
      </c>
      <c r="Z32" s="11">
        <f t="shared" si="11"/>
        <v>0.2073170731707317</v>
      </c>
      <c r="AA32" s="11">
        <f t="shared" si="11"/>
        <v>0.21951219512195122</v>
      </c>
      <c r="AB32" s="11">
        <f t="shared" si="11"/>
        <v>0.2073170731707317</v>
      </c>
      <c r="AC32" s="11">
        <f t="shared" si="11"/>
        <v>0.2073170731707317</v>
      </c>
      <c r="AD32" s="11">
        <f t="shared" si="11"/>
        <v>0.2073170731707317</v>
      </c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18"/>
      <c r="DM32" s="18"/>
    </row>
    <row r="33" spans="1:117">
      <c r="A33" s="5" t="s">
        <v>30</v>
      </c>
      <c r="B33" s="39">
        <f>ABS(B31-B32)</f>
        <v>0.32694897501122244</v>
      </c>
      <c r="C33" s="40">
        <f t="shared" ref="C33:AD33" si="12">ABS(C31-C32)</f>
        <v>3.2171180607511451E-3</v>
      </c>
      <c r="D33" s="40">
        <f t="shared" si="12"/>
        <v>8.9256322011072808E-2</v>
      </c>
      <c r="E33" s="39">
        <f t="shared" si="12"/>
        <v>0.11776148436330991</v>
      </c>
      <c r="F33" s="40">
        <f t="shared" si="12"/>
        <v>6.7335029178516859E-4</v>
      </c>
      <c r="G33" s="40">
        <f t="shared" si="12"/>
        <v>3.2919347598383553E-3</v>
      </c>
      <c r="H33" s="40">
        <f t="shared" si="12"/>
        <v>3.2919347598383553E-3</v>
      </c>
      <c r="I33" s="40">
        <f t="shared" si="12"/>
        <v>2.4165793805177312E-2</v>
      </c>
      <c r="J33" s="40">
        <f t="shared" si="12"/>
        <v>9.5241657938051727E-2</v>
      </c>
      <c r="K33" s="40">
        <f t="shared" si="12"/>
        <v>5.8132575190782632E-2</v>
      </c>
      <c r="L33" s="40">
        <f t="shared" si="12"/>
        <v>6.9055813257519083E-2</v>
      </c>
      <c r="M33" s="40">
        <f t="shared" si="12"/>
        <v>6.3444560825976326E-2</v>
      </c>
      <c r="N33" s="40">
        <f t="shared" si="12"/>
        <v>3.3218614394732948E-2</v>
      </c>
      <c r="O33" s="39">
        <f t="shared" si="12"/>
        <v>0.21255424210683824</v>
      </c>
      <c r="P33" s="40">
        <f t="shared" si="12"/>
        <v>1.2793655543917426E-2</v>
      </c>
      <c r="Q33" s="40">
        <f t="shared" si="12"/>
        <v>2.8131078856800884E-2</v>
      </c>
      <c r="R33" s="40">
        <f t="shared" si="12"/>
        <v>6.0751159658835818E-2</v>
      </c>
      <c r="S33" s="40">
        <f t="shared" si="12"/>
        <v>1.5861140206494095E-2</v>
      </c>
      <c r="T33" s="40">
        <f t="shared" si="12"/>
        <v>3.2021547209337142E-2</v>
      </c>
      <c r="U33" s="41">
        <f t="shared" si="12"/>
        <v>0.13317372437528063</v>
      </c>
      <c r="V33" s="40">
        <f t="shared" si="12"/>
        <v>4.339368547059741E-3</v>
      </c>
      <c r="W33" s="40">
        <f t="shared" si="12"/>
        <v>8.9256322011072808E-2</v>
      </c>
      <c r="X33" s="41">
        <f t="shared" si="12"/>
        <v>0.13115367349992513</v>
      </c>
      <c r="Y33" s="40">
        <f t="shared" si="12"/>
        <v>6.0227442765225195E-2</v>
      </c>
      <c r="Z33" s="40">
        <f t="shared" si="12"/>
        <v>4.8630854406703505E-3</v>
      </c>
      <c r="AA33" s="40">
        <f t="shared" si="12"/>
        <v>1.7058207391889874E-2</v>
      </c>
      <c r="AB33" s="40">
        <f t="shared" si="12"/>
        <v>6.0077809367050705E-2</v>
      </c>
      <c r="AC33" s="40">
        <f t="shared" si="12"/>
        <v>4.8630854406703505E-3</v>
      </c>
      <c r="AD33" s="41">
        <f t="shared" si="12"/>
        <v>7.4891515786323498E-2</v>
      </c>
    </row>
    <row r="34" spans="1:117">
      <c r="B34" s="44" t="s">
        <v>35</v>
      </c>
      <c r="C34" s="44" t="s">
        <v>36</v>
      </c>
      <c r="D34" s="44" t="s">
        <v>37</v>
      </c>
      <c r="E34" s="44" t="s">
        <v>38</v>
      </c>
      <c r="F34" s="44" t="s">
        <v>39</v>
      </c>
      <c r="G34" s="44" t="s">
        <v>40</v>
      </c>
      <c r="H34" s="44" t="s">
        <v>41</v>
      </c>
      <c r="I34" s="44" t="s">
        <v>42</v>
      </c>
      <c r="J34" s="44" t="s">
        <v>43</v>
      </c>
      <c r="K34" s="44" t="s">
        <v>44</v>
      </c>
      <c r="L34" s="44" t="s">
        <v>45</v>
      </c>
      <c r="M34" s="44" t="s">
        <v>46</v>
      </c>
      <c r="N34" s="44" t="s">
        <v>47</v>
      </c>
      <c r="O34" s="44" t="s">
        <v>48</v>
      </c>
      <c r="P34" s="44" t="s">
        <v>49</v>
      </c>
      <c r="Q34" s="44" t="s">
        <v>50</v>
      </c>
      <c r="R34" s="44" t="s">
        <v>51</v>
      </c>
      <c r="S34" s="44" t="s">
        <v>52</v>
      </c>
      <c r="T34" s="44" t="s">
        <v>53</v>
      </c>
      <c r="U34" s="44" t="s">
        <v>54</v>
      </c>
      <c r="V34" s="44" t="s">
        <v>55</v>
      </c>
      <c r="W34" s="44" t="s">
        <v>56</v>
      </c>
      <c r="X34" s="44" t="s">
        <v>57</v>
      </c>
      <c r="Y34" s="44" t="s">
        <v>58</v>
      </c>
      <c r="Z34" s="44" t="s">
        <v>59</v>
      </c>
      <c r="AA34" s="44" t="s">
        <v>60</v>
      </c>
      <c r="AB34" s="44" t="s">
        <v>61</v>
      </c>
      <c r="AC34" s="44" t="s">
        <v>26</v>
      </c>
      <c r="AD34" s="44" t="s">
        <v>62</v>
      </c>
      <c r="AE34" s="44" t="s">
        <v>63</v>
      </c>
    </row>
    <row r="35" spans="1:117">
      <c r="A35" s="35" t="s">
        <v>33</v>
      </c>
    </row>
    <row r="36" spans="1:117" s="1" customFormat="1">
      <c r="A36" s="11"/>
      <c r="B36" s="14" t="s">
        <v>0</v>
      </c>
      <c r="C36" s="14" t="s">
        <v>1</v>
      </c>
      <c r="D36" s="14" t="s">
        <v>14</v>
      </c>
      <c r="E36" s="14" t="s">
        <v>15</v>
      </c>
      <c r="F36" s="14" t="s">
        <v>2</v>
      </c>
      <c r="G36" s="14" t="s">
        <v>8</v>
      </c>
      <c r="H36" s="14" t="s">
        <v>8</v>
      </c>
      <c r="I36" s="14" t="s">
        <v>16</v>
      </c>
      <c r="J36" s="19" t="s">
        <v>16</v>
      </c>
      <c r="K36" s="14" t="s">
        <v>5</v>
      </c>
      <c r="L36" s="22" t="s">
        <v>6</v>
      </c>
      <c r="M36" s="14" t="s">
        <v>18</v>
      </c>
      <c r="N36" s="14" t="s">
        <v>8</v>
      </c>
      <c r="O36" s="14" t="s">
        <v>9</v>
      </c>
      <c r="P36" s="14" t="s">
        <v>10</v>
      </c>
      <c r="Q36" s="22" t="s">
        <v>11</v>
      </c>
      <c r="R36" s="14" t="s">
        <v>10</v>
      </c>
      <c r="S36" s="14" t="s">
        <v>10</v>
      </c>
      <c r="T36" s="14" t="s">
        <v>10</v>
      </c>
      <c r="U36" s="14" t="s">
        <v>11</v>
      </c>
      <c r="V36" s="22" t="s">
        <v>11</v>
      </c>
      <c r="W36" s="14" t="s">
        <v>11</v>
      </c>
      <c r="X36" s="22">
        <v>4</v>
      </c>
      <c r="Y36" s="22">
        <v>3</v>
      </c>
      <c r="Z36" s="19">
        <v>3</v>
      </c>
      <c r="AA36" s="14">
        <v>1</v>
      </c>
      <c r="AB36" s="14">
        <v>2</v>
      </c>
      <c r="AC36" s="14">
        <v>4</v>
      </c>
      <c r="AD36" s="14" t="s">
        <v>20</v>
      </c>
      <c r="AE36" s="32" t="s">
        <v>23</v>
      </c>
      <c r="AF36" s="31" t="s">
        <v>21</v>
      </c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18"/>
      <c r="DM36" s="18"/>
    </row>
    <row r="37" spans="1:117" s="1" customFormat="1">
      <c r="A37" s="11" t="s">
        <v>21</v>
      </c>
      <c r="B37" s="11">
        <v>38</v>
      </c>
      <c r="C37" s="11">
        <v>36</v>
      </c>
      <c r="D37" s="11">
        <v>40</v>
      </c>
      <c r="E37" s="11">
        <v>35</v>
      </c>
      <c r="F37" s="11">
        <v>43</v>
      </c>
      <c r="G37" s="11">
        <v>22</v>
      </c>
      <c r="H37" s="11">
        <v>18</v>
      </c>
      <c r="I37" s="11">
        <v>8</v>
      </c>
      <c r="J37" s="11">
        <v>5</v>
      </c>
      <c r="K37" s="11">
        <v>19</v>
      </c>
      <c r="L37" s="11">
        <v>40</v>
      </c>
      <c r="M37" s="11">
        <v>12</v>
      </c>
      <c r="N37" s="11">
        <v>13</v>
      </c>
      <c r="O37" s="11">
        <v>49</v>
      </c>
      <c r="P37" s="11">
        <v>49</v>
      </c>
      <c r="Q37" s="11">
        <v>33</v>
      </c>
      <c r="R37" s="11">
        <v>49</v>
      </c>
      <c r="S37" s="11">
        <v>26</v>
      </c>
      <c r="T37" s="11">
        <v>8</v>
      </c>
      <c r="U37" s="11">
        <v>50</v>
      </c>
      <c r="V37" s="11">
        <v>47</v>
      </c>
      <c r="W37" s="11">
        <v>17</v>
      </c>
      <c r="X37" s="11">
        <v>30</v>
      </c>
      <c r="Y37" s="11">
        <v>17</v>
      </c>
      <c r="Z37" s="11">
        <v>17</v>
      </c>
      <c r="AA37" s="11">
        <v>39</v>
      </c>
      <c r="AB37" s="11">
        <v>13</v>
      </c>
      <c r="AC37" s="11">
        <v>11</v>
      </c>
      <c r="AD37" s="11">
        <v>11</v>
      </c>
      <c r="AE37" s="9"/>
      <c r="AF37" s="9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18"/>
      <c r="DM37" s="18"/>
    </row>
    <row r="38" spans="1:117">
      <c r="A38" s="5" t="s">
        <v>24</v>
      </c>
      <c r="B38" s="5">
        <v>8</v>
      </c>
      <c r="C38" s="5">
        <v>8</v>
      </c>
      <c r="D38" s="5">
        <v>8</v>
      </c>
      <c r="E38" s="5">
        <v>8</v>
      </c>
      <c r="F38" s="5">
        <v>11</v>
      </c>
      <c r="G38" s="5">
        <v>6</v>
      </c>
      <c r="H38" s="5">
        <v>1</v>
      </c>
      <c r="I38" s="5">
        <v>3</v>
      </c>
      <c r="J38" s="5">
        <v>1</v>
      </c>
      <c r="K38" s="5">
        <v>4</v>
      </c>
      <c r="L38" s="5">
        <v>8</v>
      </c>
      <c r="M38" s="5">
        <v>5</v>
      </c>
      <c r="N38" s="5">
        <v>1</v>
      </c>
      <c r="O38" s="5">
        <v>12</v>
      </c>
      <c r="P38" s="5">
        <v>11</v>
      </c>
      <c r="Q38" s="5">
        <v>8</v>
      </c>
      <c r="R38" s="5">
        <v>12</v>
      </c>
      <c r="S38" s="5">
        <v>7</v>
      </c>
      <c r="T38" s="5">
        <v>4</v>
      </c>
      <c r="U38" s="5">
        <v>12</v>
      </c>
      <c r="V38" s="5">
        <v>9</v>
      </c>
      <c r="W38" s="5">
        <v>4</v>
      </c>
      <c r="X38" s="5">
        <v>7</v>
      </c>
      <c r="Y38" s="5">
        <v>4</v>
      </c>
      <c r="Z38" s="5">
        <v>3</v>
      </c>
      <c r="AA38" s="5">
        <v>9</v>
      </c>
      <c r="AB38" s="5">
        <v>5</v>
      </c>
      <c r="AC38" s="39">
        <v>0</v>
      </c>
      <c r="AD38" s="39">
        <v>0</v>
      </c>
      <c r="AE38" s="9"/>
      <c r="AF38" s="9"/>
    </row>
    <row r="39" spans="1:117" s="7" customFormat="1">
      <c r="A39" s="10" t="s">
        <v>23</v>
      </c>
      <c r="B39" s="10">
        <v>71</v>
      </c>
      <c r="C39" s="10">
        <v>59</v>
      </c>
      <c r="D39" s="10">
        <v>68</v>
      </c>
      <c r="E39" s="10">
        <v>63</v>
      </c>
      <c r="F39" s="10">
        <v>78</v>
      </c>
      <c r="G39" s="10">
        <v>34</v>
      </c>
      <c r="H39" s="10">
        <v>20</v>
      </c>
      <c r="I39" s="10">
        <v>15</v>
      </c>
      <c r="J39" s="10">
        <v>6</v>
      </c>
      <c r="K39" s="10">
        <v>33</v>
      </c>
      <c r="L39" s="10">
        <v>64</v>
      </c>
      <c r="M39" s="10">
        <v>22</v>
      </c>
      <c r="N39" s="10">
        <v>24</v>
      </c>
      <c r="O39" s="10">
        <v>92</v>
      </c>
      <c r="P39" s="10">
        <v>88</v>
      </c>
      <c r="Q39" s="10">
        <v>52</v>
      </c>
      <c r="R39" s="10">
        <v>90</v>
      </c>
      <c r="S39" s="10">
        <v>45</v>
      </c>
      <c r="T39" s="10">
        <v>11</v>
      </c>
      <c r="U39" s="10">
        <v>91</v>
      </c>
      <c r="V39" s="10">
        <v>79</v>
      </c>
      <c r="W39" s="10">
        <v>32</v>
      </c>
      <c r="X39" s="10">
        <v>44</v>
      </c>
      <c r="Y39" s="10">
        <v>3</v>
      </c>
      <c r="Z39" s="10">
        <v>30</v>
      </c>
      <c r="AA39" s="10">
        <v>74</v>
      </c>
      <c r="AB39" s="10">
        <v>21</v>
      </c>
      <c r="AC39" s="10">
        <v>18</v>
      </c>
      <c r="AD39" s="10">
        <v>24</v>
      </c>
      <c r="AE39" s="9"/>
      <c r="AF39" s="9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17"/>
      <c r="DM39" s="17"/>
    </row>
    <row r="40" spans="1:117">
      <c r="A40" s="5" t="s">
        <v>25</v>
      </c>
      <c r="B40" s="5">
        <v>95</v>
      </c>
      <c r="C40" s="5">
        <v>79</v>
      </c>
      <c r="D40" s="5">
        <v>93</v>
      </c>
      <c r="E40" s="5">
        <v>85</v>
      </c>
      <c r="F40" s="5">
        <v>106</v>
      </c>
      <c r="G40" s="5">
        <v>37</v>
      </c>
      <c r="H40" s="5">
        <v>30</v>
      </c>
      <c r="I40" s="5">
        <v>13</v>
      </c>
      <c r="J40" s="5">
        <v>6</v>
      </c>
      <c r="K40" s="5">
        <v>42</v>
      </c>
      <c r="L40" s="5">
        <v>83</v>
      </c>
      <c r="M40" s="5">
        <v>37</v>
      </c>
      <c r="N40" s="5">
        <v>26</v>
      </c>
      <c r="O40" s="5">
        <v>118</v>
      </c>
      <c r="P40" s="5">
        <v>102</v>
      </c>
      <c r="Q40" s="5">
        <v>78</v>
      </c>
      <c r="R40" s="5">
        <v>108</v>
      </c>
      <c r="S40" s="5">
        <v>52</v>
      </c>
      <c r="T40" s="5">
        <v>19</v>
      </c>
      <c r="U40" s="5">
        <v>117</v>
      </c>
      <c r="V40" s="5">
        <v>98</v>
      </c>
      <c r="W40" s="5">
        <v>44</v>
      </c>
      <c r="X40" s="5">
        <v>60</v>
      </c>
      <c r="Y40" s="5">
        <v>55</v>
      </c>
      <c r="Z40" s="5">
        <v>42</v>
      </c>
      <c r="AA40" s="5">
        <v>91</v>
      </c>
      <c r="AB40" s="5">
        <v>30</v>
      </c>
      <c r="AC40" s="5">
        <v>22</v>
      </c>
      <c r="AD40" s="6">
        <v>28</v>
      </c>
      <c r="AE40" s="9"/>
      <c r="AF40" s="9"/>
    </row>
    <row r="41" spans="1:117" s="2" customFormat="1">
      <c r="A41" s="6" t="s">
        <v>12</v>
      </c>
      <c r="B41" s="9">
        <v>101</v>
      </c>
      <c r="C41" s="9">
        <v>86</v>
      </c>
      <c r="D41" s="5">
        <v>104</v>
      </c>
      <c r="E41" s="5">
        <v>112</v>
      </c>
      <c r="F41" s="9">
        <v>145</v>
      </c>
      <c r="G41" s="5">
        <v>25</v>
      </c>
      <c r="H41" s="5">
        <v>17</v>
      </c>
      <c r="I41" s="6">
        <v>13</v>
      </c>
      <c r="J41" s="5">
        <v>2</v>
      </c>
      <c r="K41" s="9">
        <v>76</v>
      </c>
      <c r="L41" s="5">
        <v>110</v>
      </c>
      <c r="M41" s="6">
        <v>66</v>
      </c>
      <c r="N41" s="9">
        <v>15</v>
      </c>
      <c r="O41" s="5">
        <v>129</v>
      </c>
      <c r="P41" s="9">
        <v>147</v>
      </c>
      <c r="Q41" s="9">
        <v>100</v>
      </c>
      <c r="R41" s="5">
        <v>157</v>
      </c>
      <c r="S41" s="5">
        <v>98</v>
      </c>
      <c r="T41" s="6">
        <v>41</v>
      </c>
      <c r="U41" s="9">
        <v>137</v>
      </c>
      <c r="V41" s="9">
        <v>116</v>
      </c>
      <c r="W41" s="6">
        <v>59</v>
      </c>
      <c r="X41" s="6">
        <v>83</v>
      </c>
      <c r="Y41" s="9">
        <v>62</v>
      </c>
      <c r="Z41" s="5">
        <v>57</v>
      </c>
      <c r="AA41" s="5">
        <v>101</v>
      </c>
      <c r="AB41" s="9">
        <v>39</v>
      </c>
      <c r="AC41" s="6">
        <v>26</v>
      </c>
      <c r="AD41" s="5">
        <v>46</v>
      </c>
      <c r="AE41" s="9"/>
      <c r="AF41" s="9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9"/>
      <c r="DM41" s="29"/>
    </row>
    <row r="42" spans="1:117">
      <c r="A42" s="5" t="s">
        <v>1</v>
      </c>
      <c r="B42" s="5">
        <v>24</v>
      </c>
      <c r="C42" s="5">
        <v>43</v>
      </c>
      <c r="D42" s="5">
        <v>45</v>
      </c>
      <c r="E42" s="5">
        <v>66</v>
      </c>
      <c r="F42" s="5">
        <v>73</v>
      </c>
      <c r="G42" s="5">
        <v>13</v>
      </c>
      <c r="H42" s="5">
        <v>14</v>
      </c>
      <c r="I42" s="5">
        <v>4</v>
      </c>
      <c r="J42" s="5">
        <v>3</v>
      </c>
      <c r="K42" s="5">
        <v>43</v>
      </c>
      <c r="L42" s="5">
        <v>61</v>
      </c>
      <c r="M42" s="5">
        <v>28</v>
      </c>
      <c r="N42" s="5">
        <v>6</v>
      </c>
      <c r="O42" s="5">
        <v>41</v>
      </c>
      <c r="P42" s="5">
        <v>75</v>
      </c>
      <c r="Q42" s="5">
        <v>48</v>
      </c>
      <c r="R42" s="5">
        <v>74</v>
      </c>
      <c r="S42" s="5">
        <v>48</v>
      </c>
      <c r="T42" s="5">
        <v>18</v>
      </c>
      <c r="U42" s="5">
        <v>58</v>
      </c>
      <c r="V42" s="5">
        <v>58</v>
      </c>
      <c r="W42" s="5">
        <v>37</v>
      </c>
      <c r="X42" s="5">
        <v>31</v>
      </c>
      <c r="Y42" s="5">
        <v>26</v>
      </c>
      <c r="Z42" s="5">
        <v>21</v>
      </c>
      <c r="AA42" s="5">
        <v>48</v>
      </c>
      <c r="AB42" s="5">
        <v>18</v>
      </c>
      <c r="AC42" s="5">
        <v>7</v>
      </c>
      <c r="AD42" s="5">
        <v>17</v>
      </c>
      <c r="AE42" s="9"/>
      <c r="AF42" s="9"/>
    </row>
    <row r="44" spans="1:117" s="11" customFormat="1">
      <c r="A44" s="11" t="s">
        <v>21</v>
      </c>
      <c r="B44" s="11">
        <f>B37/50</f>
        <v>0.76</v>
      </c>
      <c r="C44" s="11">
        <f t="shared" ref="C44:AD44" si="13">C37/50</f>
        <v>0.72</v>
      </c>
      <c r="D44" s="11">
        <f t="shared" si="13"/>
        <v>0.8</v>
      </c>
      <c r="E44" s="11">
        <f t="shared" si="13"/>
        <v>0.7</v>
      </c>
      <c r="F44" s="11">
        <f t="shared" si="13"/>
        <v>0.86</v>
      </c>
      <c r="G44" s="11">
        <f t="shared" si="13"/>
        <v>0.44</v>
      </c>
      <c r="H44" s="11">
        <f t="shared" si="13"/>
        <v>0.36</v>
      </c>
      <c r="I44" s="11">
        <f t="shared" si="13"/>
        <v>0.16</v>
      </c>
      <c r="J44" s="11">
        <f t="shared" si="13"/>
        <v>0.1</v>
      </c>
      <c r="K44" s="11">
        <f t="shared" si="13"/>
        <v>0.38</v>
      </c>
      <c r="L44" s="37">
        <f t="shared" si="13"/>
        <v>0.8</v>
      </c>
      <c r="M44" s="11">
        <f t="shared" si="13"/>
        <v>0.24</v>
      </c>
      <c r="N44" s="11">
        <f t="shared" si="13"/>
        <v>0.26</v>
      </c>
      <c r="O44" s="11">
        <f t="shared" si="13"/>
        <v>0.98</v>
      </c>
      <c r="P44" s="11">
        <f t="shared" si="13"/>
        <v>0.98</v>
      </c>
      <c r="Q44" s="37">
        <f t="shared" si="13"/>
        <v>0.66</v>
      </c>
      <c r="R44" s="11">
        <f t="shared" si="13"/>
        <v>0.98</v>
      </c>
      <c r="S44" s="11">
        <f t="shared" si="13"/>
        <v>0.52</v>
      </c>
      <c r="T44" s="11">
        <f t="shared" si="13"/>
        <v>0.16</v>
      </c>
      <c r="U44" s="11">
        <f t="shared" si="13"/>
        <v>1</v>
      </c>
      <c r="V44" s="37">
        <f t="shared" si="13"/>
        <v>0.94</v>
      </c>
      <c r="W44" s="11">
        <f t="shared" si="13"/>
        <v>0.34</v>
      </c>
      <c r="X44" s="37">
        <f t="shared" si="13"/>
        <v>0.6</v>
      </c>
      <c r="Y44" s="37">
        <f t="shared" si="13"/>
        <v>0.34</v>
      </c>
      <c r="Z44" s="11">
        <f t="shared" si="13"/>
        <v>0.34</v>
      </c>
      <c r="AA44" s="11">
        <f t="shared" si="13"/>
        <v>0.78</v>
      </c>
      <c r="AB44" s="11">
        <f t="shared" si="13"/>
        <v>0.26</v>
      </c>
      <c r="AC44" s="38">
        <f t="shared" si="13"/>
        <v>0.22</v>
      </c>
      <c r="AD44" s="43">
        <f t="shared" si="13"/>
        <v>0.22</v>
      </c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18"/>
      <c r="DM44" s="18"/>
    </row>
    <row r="45" spans="1:117" s="5" customFormat="1">
      <c r="A45" s="5" t="s">
        <v>24</v>
      </c>
      <c r="B45" s="5">
        <f>B38/12</f>
        <v>0.66666666666666663</v>
      </c>
      <c r="C45" s="5">
        <f t="shared" ref="C45:AD45" si="14">C38/12</f>
        <v>0.66666666666666663</v>
      </c>
      <c r="D45" s="5">
        <f t="shared" si="14"/>
        <v>0.66666666666666663</v>
      </c>
      <c r="E45" s="5">
        <f t="shared" si="14"/>
        <v>0.66666666666666663</v>
      </c>
      <c r="F45" s="5">
        <f t="shared" si="14"/>
        <v>0.91666666666666663</v>
      </c>
      <c r="G45" s="5">
        <f t="shared" si="14"/>
        <v>0.5</v>
      </c>
      <c r="H45" s="5">
        <f t="shared" si="14"/>
        <v>8.3333333333333329E-2</v>
      </c>
      <c r="I45" s="5">
        <f t="shared" si="14"/>
        <v>0.25</v>
      </c>
      <c r="J45" s="5">
        <f t="shared" si="14"/>
        <v>8.3333333333333329E-2</v>
      </c>
      <c r="K45" s="5">
        <f t="shared" si="14"/>
        <v>0.33333333333333331</v>
      </c>
      <c r="L45" s="5">
        <f t="shared" si="14"/>
        <v>0.66666666666666663</v>
      </c>
      <c r="M45" s="5">
        <f t="shared" si="14"/>
        <v>0.41666666666666669</v>
      </c>
      <c r="N45" s="5">
        <f t="shared" si="14"/>
        <v>8.3333333333333329E-2</v>
      </c>
      <c r="O45" s="5">
        <f t="shared" si="14"/>
        <v>1</v>
      </c>
      <c r="P45" s="5">
        <f t="shared" si="14"/>
        <v>0.91666666666666663</v>
      </c>
      <c r="Q45" s="5">
        <f t="shared" si="14"/>
        <v>0.66666666666666663</v>
      </c>
      <c r="R45" s="5">
        <f t="shared" si="14"/>
        <v>1</v>
      </c>
      <c r="S45" s="5">
        <f t="shared" si="14"/>
        <v>0.58333333333333337</v>
      </c>
      <c r="T45" s="5">
        <f t="shared" si="14"/>
        <v>0.33333333333333331</v>
      </c>
      <c r="U45" s="5">
        <f t="shared" si="14"/>
        <v>1</v>
      </c>
      <c r="V45" s="5">
        <f t="shared" si="14"/>
        <v>0.75</v>
      </c>
      <c r="W45" s="5">
        <f t="shared" si="14"/>
        <v>0.33333333333333331</v>
      </c>
      <c r="X45" s="5">
        <f t="shared" si="14"/>
        <v>0.58333333333333337</v>
      </c>
      <c r="Y45" s="5">
        <f t="shared" si="14"/>
        <v>0.33333333333333331</v>
      </c>
      <c r="Z45" s="5">
        <f t="shared" si="14"/>
        <v>0.25</v>
      </c>
      <c r="AA45" s="5">
        <f t="shared" si="14"/>
        <v>0.75</v>
      </c>
      <c r="AB45" s="5">
        <f t="shared" si="14"/>
        <v>0.41666666666666669</v>
      </c>
      <c r="AC45" s="39">
        <f t="shared" si="14"/>
        <v>0</v>
      </c>
      <c r="AD45" s="40">
        <f t="shared" si="14"/>
        <v>0</v>
      </c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6"/>
      <c r="DM45" s="26"/>
    </row>
    <row r="46" spans="1:117" s="10" customFormat="1">
      <c r="A46" s="10" t="s">
        <v>23</v>
      </c>
      <c r="B46" s="10">
        <f>B39/92</f>
        <v>0.77173913043478259</v>
      </c>
      <c r="C46" s="10">
        <f t="shared" ref="C46:AD46" si="15">C39/92</f>
        <v>0.64130434782608692</v>
      </c>
      <c r="D46" s="10">
        <f t="shared" si="15"/>
        <v>0.73913043478260865</v>
      </c>
      <c r="E46" s="10">
        <f t="shared" si="15"/>
        <v>0.68478260869565222</v>
      </c>
      <c r="F46" s="10">
        <f t="shared" si="15"/>
        <v>0.84782608695652173</v>
      </c>
      <c r="G46" s="10">
        <f t="shared" si="15"/>
        <v>0.36956521739130432</v>
      </c>
      <c r="H46" s="10">
        <f t="shared" si="15"/>
        <v>0.21739130434782608</v>
      </c>
      <c r="I46" s="10">
        <f t="shared" si="15"/>
        <v>0.16304347826086957</v>
      </c>
      <c r="J46" s="10">
        <f t="shared" si="15"/>
        <v>6.5217391304347824E-2</v>
      </c>
      <c r="K46" s="10">
        <f t="shared" si="15"/>
        <v>0.35869565217391303</v>
      </c>
      <c r="L46" s="10">
        <f t="shared" si="15"/>
        <v>0.69565217391304346</v>
      </c>
      <c r="M46" s="10">
        <f t="shared" si="15"/>
        <v>0.2391304347826087</v>
      </c>
      <c r="N46" s="10">
        <f t="shared" si="15"/>
        <v>0.2608695652173913</v>
      </c>
      <c r="O46" s="10">
        <f t="shared" si="15"/>
        <v>1</v>
      </c>
      <c r="P46" s="10">
        <f t="shared" si="15"/>
        <v>0.95652173913043481</v>
      </c>
      <c r="Q46" s="10">
        <f t="shared" si="15"/>
        <v>0.56521739130434778</v>
      </c>
      <c r="R46" s="10">
        <f t="shared" si="15"/>
        <v>0.97826086956521741</v>
      </c>
      <c r="S46" s="10">
        <f t="shared" si="15"/>
        <v>0.4891304347826087</v>
      </c>
      <c r="T46" s="10">
        <f t="shared" si="15"/>
        <v>0.11956521739130435</v>
      </c>
      <c r="U46" s="10">
        <f t="shared" si="15"/>
        <v>0.98913043478260865</v>
      </c>
      <c r="V46" s="10">
        <f t="shared" si="15"/>
        <v>0.85869565217391308</v>
      </c>
      <c r="W46" s="10">
        <f t="shared" si="15"/>
        <v>0.34782608695652173</v>
      </c>
      <c r="X46" s="10">
        <f t="shared" si="15"/>
        <v>0.47826086956521741</v>
      </c>
      <c r="Y46" s="10">
        <f t="shared" si="15"/>
        <v>3.2608695652173912E-2</v>
      </c>
      <c r="Z46" s="10">
        <f t="shared" si="15"/>
        <v>0.32608695652173914</v>
      </c>
      <c r="AA46" s="10">
        <f t="shared" si="15"/>
        <v>0.80434782608695654</v>
      </c>
      <c r="AB46" s="10">
        <f t="shared" si="15"/>
        <v>0.22826086956521738</v>
      </c>
      <c r="AC46" s="10">
        <f t="shared" si="15"/>
        <v>0.19565217391304349</v>
      </c>
      <c r="AD46" s="10">
        <f t="shared" si="15"/>
        <v>0.2608695652173913</v>
      </c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17"/>
      <c r="DM46" s="17"/>
    </row>
    <row r="47" spans="1:117" s="5" customFormat="1">
      <c r="A47" s="5" t="s">
        <v>25</v>
      </c>
      <c r="B47" s="5">
        <f>B40/120</f>
        <v>0.79166666666666663</v>
      </c>
      <c r="C47" s="5">
        <f t="shared" ref="C47:AD47" si="16">C40/120</f>
        <v>0.65833333333333333</v>
      </c>
      <c r="D47" s="5">
        <f t="shared" si="16"/>
        <v>0.77500000000000002</v>
      </c>
      <c r="E47" s="5">
        <f t="shared" si="16"/>
        <v>0.70833333333333337</v>
      </c>
      <c r="F47" s="5">
        <f t="shared" si="16"/>
        <v>0.8833333333333333</v>
      </c>
      <c r="G47" s="5">
        <f t="shared" si="16"/>
        <v>0.30833333333333335</v>
      </c>
      <c r="H47" s="5">
        <f t="shared" si="16"/>
        <v>0.25</v>
      </c>
      <c r="I47" s="5">
        <f t="shared" si="16"/>
        <v>0.10833333333333334</v>
      </c>
      <c r="J47" s="5">
        <f t="shared" si="16"/>
        <v>0.05</v>
      </c>
      <c r="K47" s="5">
        <f t="shared" si="16"/>
        <v>0.35</v>
      </c>
      <c r="L47" s="5">
        <f t="shared" si="16"/>
        <v>0.69166666666666665</v>
      </c>
      <c r="M47" s="5">
        <f t="shared" si="16"/>
        <v>0.30833333333333335</v>
      </c>
      <c r="N47" s="5">
        <f t="shared" si="16"/>
        <v>0.21666666666666667</v>
      </c>
      <c r="O47" s="5">
        <f t="shared" si="16"/>
        <v>0.98333333333333328</v>
      </c>
      <c r="P47" s="5">
        <f t="shared" si="16"/>
        <v>0.85</v>
      </c>
      <c r="Q47" s="5">
        <f t="shared" si="16"/>
        <v>0.65</v>
      </c>
      <c r="R47" s="5">
        <f t="shared" si="16"/>
        <v>0.9</v>
      </c>
      <c r="S47" s="5">
        <f t="shared" si="16"/>
        <v>0.43333333333333335</v>
      </c>
      <c r="T47" s="5">
        <f t="shared" si="16"/>
        <v>0.15833333333333333</v>
      </c>
      <c r="U47" s="5">
        <f t="shared" si="16"/>
        <v>0.97499999999999998</v>
      </c>
      <c r="V47" s="5">
        <f t="shared" si="16"/>
        <v>0.81666666666666665</v>
      </c>
      <c r="W47" s="5">
        <f t="shared" si="16"/>
        <v>0.36666666666666664</v>
      </c>
      <c r="X47" s="5">
        <f t="shared" si="16"/>
        <v>0.5</v>
      </c>
      <c r="Y47" s="5">
        <f t="shared" si="16"/>
        <v>0.45833333333333331</v>
      </c>
      <c r="Z47" s="5">
        <f t="shared" si="16"/>
        <v>0.35</v>
      </c>
      <c r="AA47" s="5">
        <f t="shared" si="16"/>
        <v>0.7583333333333333</v>
      </c>
      <c r="AB47" s="5">
        <f t="shared" si="16"/>
        <v>0.25</v>
      </c>
      <c r="AC47" s="5">
        <f t="shared" si="16"/>
        <v>0.18333333333333332</v>
      </c>
      <c r="AD47" s="5">
        <f t="shared" si="16"/>
        <v>0.23333333333333334</v>
      </c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6"/>
      <c r="DM47" s="26"/>
    </row>
    <row r="48" spans="1:117" s="5" customFormat="1">
      <c r="A48" s="6" t="s">
        <v>12</v>
      </c>
      <c r="B48" s="5">
        <f>B41/163</f>
        <v>0.61963190184049077</v>
      </c>
      <c r="C48" s="5">
        <f t="shared" ref="C48:AD48" si="17">C41/163</f>
        <v>0.52760736196319014</v>
      </c>
      <c r="D48" s="5">
        <f t="shared" si="17"/>
        <v>0.6380368098159509</v>
      </c>
      <c r="E48" s="5">
        <f t="shared" si="17"/>
        <v>0.68711656441717794</v>
      </c>
      <c r="F48" s="5">
        <f t="shared" si="17"/>
        <v>0.88957055214723924</v>
      </c>
      <c r="G48" s="5">
        <f t="shared" si="17"/>
        <v>0.15337423312883436</v>
      </c>
      <c r="H48" s="5">
        <f t="shared" si="17"/>
        <v>0.10429447852760736</v>
      </c>
      <c r="I48" s="5">
        <f t="shared" si="17"/>
        <v>7.9754601226993863E-2</v>
      </c>
      <c r="J48" s="5">
        <f t="shared" si="17"/>
        <v>1.2269938650306749E-2</v>
      </c>
      <c r="K48" s="5">
        <f t="shared" si="17"/>
        <v>0.46625766871165641</v>
      </c>
      <c r="L48" s="5">
        <f t="shared" si="17"/>
        <v>0.67484662576687116</v>
      </c>
      <c r="M48" s="5">
        <f t="shared" si="17"/>
        <v>0.40490797546012269</v>
      </c>
      <c r="N48" s="5">
        <f t="shared" si="17"/>
        <v>9.202453987730061E-2</v>
      </c>
      <c r="O48" s="5">
        <f t="shared" si="17"/>
        <v>0.79141104294478526</v>
      </c>
      <c r="P48" s="5">
        <f t="shared" si="17"/>
        <v>0.90184049079754602</v>
      </c>
      <c r="Q48" s="5">
        <f t="shared" si="17"/>
        <v>0.61349693251533743</v>
      </c>
      <c r="R48" s="5">
        <f t="shared" si="17"/>
        <v>0.96319018404907975</v>
      </c>
      <c r="S48" s="5">
        <f t="shared" si="17"/>
        <v>0.60122699386503065</v>
      </c>
      <c r="T48" s="5">
        <f t="shared" si="17"/>
        <v>0.25153374233128833</v>
      </c>
      <c r="U48" s="5">
        <f t="shared" si="17"/>
        <v>0.8404907975460123</v>
      </c>
      <c r="V48" s="5">
        <f t="shared" si="17"/>
        <v>0.71165644171779141</v>
      </c>
      <c r="W48" s="5">
        <f t="shared" si="17"/>
        <v>0.3619631901840491</v>
      </c>
      <c r="X48" s="5">
        <f t="shared" si="17"/>
        <v>0.50920245398773001</v>
      </c>
      <c r="Y48" s="5">
        <f t="shared" si="17"/>
        <v>0.38036809815950923</v>
      </c>
      <c r="Z48" s="5">
        <f t="shared" si="17"/>
        <v>0.34969325153374231</v>
      </c>
      <c r="AA48" s="5">
        <f t="shared" si="17"/>
        <v>0.61963190184049077</v>
      </c>
      <c r="AB48" s="5">
        <f t="shared" si="17"/>
        <v>0.2392638036809816</v>
      </c>
      <c r="AC48" s="5">
        <f t="shared" si="17"/>
        <v>0.15950920245398773</v>
      </c>
      <c r="AD48" s="5">
        <f t="shared" si="17"/>
        <v>0.2822085889570552</v>
      </c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6"/>
      <c r="DM48" s="26"/>
    </row>
    <row r="49" spans="1:117" s="5" customFormat="1">
      <c r="A49" s="5" t="s">
        <v>1</v>
      </c>
      <c r="B49" s="5">
        <f>B42/82</f>
        <v>0.29268292682926828</v>
      </c>
      <c r="C49" s="5">
        <f t="shared" ref="C49:AD49" si="18">C42/82</f>
        <v>0.52439024390243905</v>
      </c>
      <c r="D49" s="5">
        <f t="shared" si="18"/>
        <v>0.54878048780487809</v>
      </c>
      <c r="E49" s="5">
        <f t="shared" si="18"/>
        <v>0.80487804878048785</v>
      </c>
      <c r="F49" s="5">
        <f t="shared" si="18"/>
        <v>0.8902439024390244</v>
      </c>
      <c r="G49" s="5">
        <f t="shared" si="18"/>
        <v>0.15853658536585366</v>
      </c>
      <c r="H49" s="5">
        <f t="shared" si="18"/>
        <v>0.17073170731707318</v>
      </c>
      <c r="I49" s="5">
        <f t="shared" si="18"/>
        <v>4.878048780487805E-2</v>
      </c>
      <c r="J49" s="5">
        <f t="shared" si="18"/>
        <v>3.6585365853658534E-2</v>
      </c>
      <c r="K49" s="5">
        <f t="shared" si="18"/>
        <v>0.52439024390243905</v>
      </c>
      <c r="L49" s="5">
        <f t="shared" si="18"/>
        <v>0.74390243902439024</v>
      </c>
      <c r="M49" s="5">
        <f t="shared" si="18"/>
        <v>0.34146341463414637</v>
      </c>
      <c r="N49" s="5">
        <f t="shared" si="18"/>
        <v>7.3170731707317069E-2</v>
      </c>
      <c r="O49" s="5">
        <f t="shared" si="18"/>
        <v>0.5</v>
      </c>
      <c r="P49" s="5">
        <f t="shared" si="18"/>
        <v>0.91463414634146345</v>
      </c>
      <c r="Q49" s="5">
        <f t="shared" si="18"/>
        <v>0.58536585365853655</v>
      </c>
      <c r="R49" s="5">
        <f t="shared" si="18"/>
        <v>0.90243902439024393</v>
      </c>
      <c r="S49" s="5">
        <f t="shared" si="18"/>
        <v>0.58536585365853655</v>
      </c>
      <c r="T49" s="5">
        <f t="shared" si="18"/>
        <v>0.21951219512195122</v>
      </c>
      <c r="U49" s="5">
        <f t="shared" si="18"/>
        <v>0.70731707317073167</v>
      </c>
      <c r="V49" s="5">
        <f t="shared" si="18"/>
        <v>0.70731707317073167</v>
      </c>
      <c r="W49" s="5">
        <f t="shared" si="18"/>
        <v>0.45121951219512196</v>
      </c>
      <c r="X49" s="5">
        <f t="shared" si="18"/>
        <v>0.37804878048780488</v>
      </c>
      <c r="Y49" s="5">
        <f t="shared" si="18"/>
        <v>0.31707317073170732</v>
      </c>
      <c r="Z49" s="5">
        <f t="shared" si="18"/>
        <v>0.25609756097560976</v>
      </c>
      <c r="AA49" s="5">
        <f t="shared" si="18"/>
        <v>0.58536585365853655</v>
      </c>
      <c r="AB49" s="5">
        <f t="shared" si="18"/>
        <v>0.21951219512195122</v>
      </c>
      <c r="AC49" s="5">
        <f t="shared" si="18"/>
        <v>8.5365853658536592E-2</v>
      </c>
      <c r="AD49" s="5">
        <f t="shared" si="18"/>
        <v>0.2073170731707317</v>
      </c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6"/>
      <c r="DM49" s="26"/>
    </row>
    <row r="50" spans="1:117" s="5" customFormat="1">
      <c r="A50" s="9" t="s">
        <v>31</v>
      </c>
      <c r="B50" s="5">
        <f>ABS(B44-B46)</f>
        <v>1.1739130434782585E-2</v>
      </c>
      <c r="C50" s="5">
        <f t="shared" ref="C50:AD50" si="19">ABS(C44-C46)</f>
        <v>7.8695652173913055E-2</v>
      </c>
      <c r="D50" s="5">
        <f t="shared" si="19"/>
        <v>6.0869565217391397E-2</v>
      </c>
      <c r="E50" s="5">
        <f t="shared" si="19"/>
        <v>1.5217391304347738E-2</v>
      </c>
      <c r="F50" s="5">
        <f t="shared" si="19"/>
        <v>1.2173913043478257E-2</v>
      </c>
      <c r="G50" s="5">
        <f t="shared" si="19"/>
        <v>7.0434782608695679E-2</v>
      </c>
      <c r="H50" s="5">
        <f t="shared" si="19"/>
        <v>0.14260869565217391</v>
      </c>
      <c r="I50" s="5">
        <f t="shared" si="19"/>
        <v>3.0434782608695643E-3</v>
      </c>
      <c r="J50" s="5">
        <f t="shared" si="19"/>
        <v>3.4782608695652181E-2</v>
      </c>
      <c r="K50" s="5">
        <f t="shared" si="19"/>
        <v>2.1304347826086978E-2</v>
      </c>
      <c r="L50" s="39" t="s">
        <v>64</v>
      </c>
      <c r="M50" s="5">
        <v>1</v>
      </c>
      <c r="N50" s="5">
        <f t="shared" si="19"/>
        <v>8.6956521739128823E-4</v>
      </c>
      <c r="O50" s="5">
        <f t="shared" si="19"/>
        <v>2.0000000000000018E-2</v>
      </c>
      <c r="P50" s="5">
        <f t="shared" si="19"/>
        <v>2.3478260869565171E-2</v>
      </c>
      <c r="Q50" s="39">
        <f t="shared" si="19"/>
        <v>9.4782608695652248E-2</v>
      </c>
      <c r="R50" s="5">
        <f t="shared" si="19"/>
        <v>1.7391304347825765E-3</v>
      </c>
      <c r="S50" s="5">
        <f t="shared" si="19"/>
        <v>3.0869565217391315E-2</v>
      </c>
      <c r="T50" s="5">
        <f t="shared" si="19"/>
        <v>4.0434782608695652E-2</v>
      </c>
      <c r="U50" s="5">
        <f t="shared" si="19"/>
        <v>1.0869565217391353E-2</v>
      </c>
      <c r="V50" s="39">
        <f t="shared" si="19"/>
        <v>8.1304347826086865E-2</v>
      </c>
      <c r="W50" s="5">
        <f t="shared" si="19"/>
        <v>7.8260869565217051E-3</v>
      </c>
      <c r="X50" s="39">
        <f t="shared" si="19"/>
        <v>0.12173913043478257</v>
      </c>
      <c r="Y50" s="39">
        <f t="shared" si="19"/>
        <v>0.30739130434782613</v>
      </c>
      <c r="Z50" s="5">
        <f t="shared" si="19"/>
        <v>1.3913043478260889E-2</v>
      </c>
      <c r="AA50" s="5">
        <f t="shared" si="19"/>
        <v>2.4347826086956514E-2</v>
      </c>
      <c r="AB50" s="5">
        <f t="shared" si="19"/>
        <v>3.1739130434782631E-2</v>
      </c>
      <c r="AC50" s="5">
        <f t="shared" si="19"/>
        <v>2.4347826086956514E-2</v>
      </c>
      <c r="AD50" s="5">
        <f t="shared" si="19"/>
        <v>4.0869565217391296E-2</v>
      </c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6"/>
      <c r="DM50" s="26"/>
    </row>
    <row r="54" spans="1:117" ht="15" thickBot="1"/>
    <row r="55" spans="1:117" ht="16.2" thickBot="1">
      <c r="A55" s="55" t="s">
        <v>21</v>
      </c>
      <c r="B55" s="46">
        <v>50</v>
      </c>
      <c r="C55" s="45">
        <f>B55/519</f>
        <v>9.6339113680154145E-2</v>
      </c>
      <c r="D55" s="47"/>
      <c r="E55" s="52" t="s">
        <v>68</v>
      </c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4"/>
    </row>
    <row r="56" spans="1:117" ht="15.6">
      <c r="A56" s="56" t="s">
        <v>24</v>
      </c>
      <c r="B56" s="49">
        <v>12</v>
      </c>
      <c r="C56" s="48">
        <f>B56/519</f>
        <v>2.3121387283236993E-2</v>
      </c>
      <c r="D56" s="47"/>
      <c r="E56" s="52" t="s">
        <v>65</v>
      </c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4"/>
    </row>
    <row r="57" spans="1:117" ht="15.6">
      <c r="A57" s="56" t="s">
        <v>23</v>
      </c>
      <c r="B57" s="49">
        <v>92</v>
      </c>
      <c r="C57" s="48">
        <f>B57/519</f>
        <v>0.17726396917148363</v>
      </c>
      <c r="D57" s="47"/>
      <c r="E57" s="59" t="s">
        <v>66</v>
      </c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1"/>
    </row>
    <row r="58" spans="1:117" ht="16.2" thickBot="1">
      <c r="A58" s="56" t="s">
        <v>25</v>
      </c>
      <c r="B58" s="49">
        <v>120</v>
      </c>
      <c r="C58" s="48">
        <f t="shared" ref="C58:C60" si="20">B58/519</f>
        <v>0.23121387283236994</v>
      </c>
      <c r="D58" s="47"/>
      <c r="E58" s="62" t="s">
        <v>67</v>
      </c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4"/>
    </row>
    <row r="59" spans="1:117" ht="15.6">
      <c r="A59" s="56" t="s">
        <v>12</v>
      </c>
      <c r="B59" s="49">
        <v>163</v>
      </c>
      <c r="C59" s="48">
        <f t="shared" si="20"/>
        <v>0.31406551059730248</v>
      </c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</row>
    <row r="60" spans="1:117" ht="16.2" thickBot="1">
      <c r="A60" s="57" t="s">
        <v>1</v>
      </c>
      <c r="B60" s="51">
        <v>82</v>
      </c>
      <c r="C60" s="50">
        <f t="shared" si="20"/>
        <v>0.15799614643545279</v>
      </c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</row>
    <row r="61" spans="1:117">
      <c r="A61" s="58"/>
    </row>
    <row r="62" spans="1:117">
      <c r="A62" s="58"/>
    </row>
  </sheetData>
  <mergeCells count="2">
    <mergeCell ref="E55:V55"/>
    <mergeCell ref="E56:V5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</dc:creator>
  <cp:lastModifiedBy>Young</cp:lastModifiedBy>
  <dcterms:created xsi:type="dcterms:W3CDTF">2020-04-13T02:35:58Z</dcterms:created>
  <dcterms:modified xsi:type="dcterms:W3CDTF">2020-04-14T10:33:11Z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2f8987a0-6293-4ec6-ba42-6d81a7fb3c37</vt:lpwstr>
  </property>
</Properties>
</file>