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G:\Mi unidad\Docs TeleworX\Runbook\Greenfield + Overlay HLD Module\MoE\"/>
    </mc:Choice>
  </mc:AlternateContent>
  <xr:revisionPtr revIDLastSave="0" documentId="13_ncr:1_{533D83F0-B632-46DA-8119-9D028B92782D}" xr6:coauthVersionLast="45" xr6:coauthVersionMax="45" xr10:uidLastSave="{00000000-0000-0000-0000-000000000000}"/>
  <bookViews>
    <workbookView xWindow="-120" yWindow="480" windowWidth="24240" windowHeight="13140" xr2:uid="{00000000-000D-0000-FFFF-FFFF00000000}"/>
  </bookViews>
  <sheets>
    <sheet name="RAN - Coverage-Based Site Count" sheetId="2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22" l="1"/>
  <c r="D23" i="22"/>
  <c r="D82" i="22" l="1"/>
  <c r="C82" i="22"/>
  <c r="D81" i="22"/>
  <c r="C81" i="22"/>
  <c r="D10" i="22"/>
  <c r="D6" i="22" l="1"/>
  <c r="D12" i="22" l="1"/>
  <c r="D21" i="22" s="1"/>
  <c r="D49" i="22" s="1"/>
  <c r="C84" i="22" l="1"/>
  <c r="D84" i="22"/>
  <c r="D60" i="22"/>
  <c r="D69" i="22" l="1"/>
  <c r="D71" i="22" s="1"/>
</calcChain>
</file>

<file path=xl/sharedStrings.xml><?xml version="1.0" encoding="utf-8"?>
<sst xmlns="http://schemas.openxmlformats.org/spreadsheetml/2006/main" count="47" uniqueCount="47">
  <si>
    <t>Transmitter Power [dBm]</t>
  </si>
  <si>
    <t>Cell Radius [Km]</t>
  </si>
  <si>
    <t>Area to cover [Km2]</t>
  </si>
  <si>
    <t>Interference Margin [dB]</t>
  </si>
  <si>
    <t>Cell Coverage Area [Km2]</t>
  </si>
  <si>
    <t>Minimum Number of Sites</t>
  </si>
  <si>
    <t>Shadow Margin [dB]</t>
  </si>
  <si>
    <t>Maximum Allowed Path Loss [dB]</t>
  </si>
  <si>
    <t>Antenna Height [m]</t>
  </si>
  <si>
    <t>User Equipment Height [m]</t>
  </si>
  <si>
    <t>Frequency [MHz]</t>
  </si>
  <si>
    <t>Maximum Allowed Path Loss</t>
  </si>
  <si>
    <t>Coverage-Based Site Count</t>
  </si>
  <si>
    <t>Auxiliares</t>
  </si>
  <si>
    <t>Cell Radius Calculation</t>
  </si>
  <si>
    <t>Transmitter Power [W]</t>
  </si>
  <si>
    <t>Number of Subcerriers</t>
  </si>
  <si>
    <t>Cell Bandwidth [MHz]</t>
  </si>
  <si>
    <t>Transmitter Power per Subcarrier [dBm]</t>
  </si>
  <si>
    <t>Transmitter Feeder Loss [dB]</t>
  </si>
  <si>
    <t>Okumura</t>
  </si>
  <si>
    <t>COST 231</t>
  </si>
  <si>
    <t>A</t>
  </si>
  <si>
    <t>B</t>
  </si>
  <si>
    <t>C</t>
  </si>
  <si>
    <t>Cell Radius</t>
  </si>
  <si>
    <t>Gain of the Base Station Antenna [dBi]</t>
  </si>
  <si>
    <t xml:space="preserve">EIRP per Subcarrier [dBm] </t>
  </si>
  <si>
    <t>Shadow Fading Std. Dev. [dB]</t>
  </si>
  <si>
    <t>RSRP Sensitivity (Per subcarrier)</t>
  </si>
  <si>
    <t>Omni Directional Antenna: 6 dBi to 12 dBi</t>
  </si>
  <si>
    <t>Sectorial Antenna: 10 dBi to 18 dBi</t>
  </si>
  <si>
    <t xml:space="preserve">Receiver Body Loss [dB] </t>
  </si>
  <si>
    <t>Receiver Antenna Gain [dBi]</t>
  </si>
  <si>
    <t xml:space="preserve">Receiver Sensitivity [dBm] </t>
  </si>
  <si>
    <t>6 dB in rural enviromenet</t>
  </si>
  <si>
    <t>1W to 60W</t>
  </si>
  <si>
    <t>10 dB in dense urban enviromenet</t>
  </si>
  <si>
    <t>Minimum required Power at UE antenna</t>
  </si>
  <si>
    <t xml:space="preserve">   0 dB to 3 dB</t>
  </si>
  <si>
    <t xml:space="preserve">    Cell-edge coverage probability (%)</t>
  </si>
  <si>
    <t xml:space="preserve">    70% to 90%</t>
  </si>
  <si>
    <t>0 dB to 3 dB</t>
  </si>
  <si>
    <t xml:space="preserve">Mobile: - 0 dBi to 1.5 dBi </t>
  </si>
  <si>
    <t xml:space="preserve">Fixed: - 0 dBi to 6 dBi </t>
  </si>
  <si>
    <t>0 dB to 2 dB</t>
  </si>
  <si>
    <t>Carrier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</si>
</sst>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left" wrapText="1" indent="2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5" xfId="0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left" wrapText="1" indent="2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 wrapText="1" indent="2"/>
    </xf>
    <xf numFmtId="0" fontId="0" fillId="0" borderId="0" xfId="0" applyFont="1" applyAlignment="1">
      <alignment horizontal="left" wrapText="1"/>
    </xf>
    <xf numFmtId="0" fontId="2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246529</xdr:colOff>
      <xdr:row>6</xdr:row>
      <xdr:rowOff>0</xdr:rowOff>
    </xdr:from>
    <xdr:to>
      <xdr:col>10</xdr:col>
      <xdr:colOff>515471</xdr:colOff>
      <xdr:row>20</xdr:row>
      <xdr:rowOff>96962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4794" y="1154206"/>
          <a:ext cx="5602942" cy="2763962"/>
        </a:xfrm>
        <a:prstGeom prst="rect">
          <a:avLst/>
        </a:prstGeom>
      </xdr:spPr>
    </xdr:pic>
    <xdr:clientData/>
  </xdr:twoCellAnchor>
  <xdr:twoCellAnchor editAs="oneCell">
    <xdr:from>
      <xdr:col>5</xdr:col>
      <xdr:colOff>885264</xdr:colOff>
      <xdr:row>53</xdr:row>
      <xdr:rowOff>95725</xdr:rowOff>
    </xdr:from>
    <xdr:to>
      <xdr:col>9</xdr:col>
      <xdr:colOff>414617</xdr:colOff>
      <xdr:row>63</xdr:row>
      <xdr:rowOff>42180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3529" y="4701343"/>
          <a:ext cx="4101353" cy="1862661"/>
        </a:xfrm>
        <a:prstGeom prst="rect">
          <a:avLst/>
        </a:prstGeom>
      </xdr:spPr>
    </xdr:pic>
    <xdr:clientData/>
  </xdr:twoCellAnchor>
  <xdr:twoCellAnchor editAs="oneCell">
    <xdr:from>
      <xdr:col>5</xdr:col>
      <xdr:colOff>1434354</xdr:colOff>
      <xdr:row>66</xdr:row>
      <xdr:rowOff>140182</xdr:rowOff>
    </xdr:from>
    <xdr:to>
      <xdr:col>9</xdr:col>
      <xdr:colOff>44823</xdr:colOff>
      <xdr:row>76</xdr:row>
      <xdr:rowOff>46129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72619" y="7244711"/>
          <a:ext cx="3182469" cy="1822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84"/>
  <sheetViews>
    <sheetView showGridLines="0" tabSelected="1" zoomScale="85" zoomScaleNormal="85" workbookViewId="0">
      <selection activeCell="B2" sqref="B2:H2"/>
    </sheetView>
  </sheetViews>
  <sheetFormatPr defaultColWidth="11.42578125" defaultRowHeight="15" x14ac:dyDescent="0.25"/>
  <cols>
    <col min="2" max="2" width="41.85546875" customWidth="1"/>
    <col min="4" max="4" width="11.42578125" style="3"/>
    <col min="6" max="6" width="32.42578125" customWidth="1"/>
    <col min="7" max="7" width="13.28515625" bestFit="1" customWidth="1"/>
  </cols>
  <sheetData>
    <row r="2" spans="2:17" x14ac:dyDescent="0.25">
      <c r="B2" s="41" t="s">
        <v>11</v>
      </c>
      <c r="C2" s="41"/>
      <c r="D2" s="41"/>
      <c r="E2" s="41"/>
      <c r="F2" s="41"/>
      <c r="G2" s="41"/>
      <c r="H2" s="41"/>
    </row>
    <row r="3" spans="2:17" x14ac:dyDescent="0.25">
      <c r="C3" s="3"/>
      <c r="N3" s="11"/>
      <c r="O3" s="11"/>
      <c r="P3" s="11"/>
      <c r="Q3" s="11"/>
    </row>
    <row r="4" spans="2:17" x14ac:dyDescent="0.25">
      <c r="B4" t="s">
        <v>15</v>
      </c>
      <c r="C4" s="3"/>
      <c r="D4" s="23">
        <v>20</v>
      </c>
      <c r="N4" s="11"/>
      <c r="O4" s="11"/>
      <c r="P4" s="11"/>
      <c r="Q4" s="11"/>
    </row>
    <row r="5" spans="2:17" ht="15.75" thickBot="1" x14ac:dyDescent="0.3">
      <c r="B5" s="34" t="s">
        <v>36</v>
      </c>
      <c r="C5" s="3"/>
      <c r="N5" s="11"/>
      <c r="O5" s="11"/>
      <c r="P5" s="11"/>
      <c r="Q5" s="11"/>
    </row>
    <row r="6" spans="2:17" x14ac:dyDescent="0.25">
      <c r="B6" s="2" t="s">
        <v>0</v>
      </c>
      <c r="C6" s="2"/>
      <c r="D6" s="4">
        <f>10*LOG10(D4/POWER(10,-3))</f>
        <v>43.010299956639813</v>
      </c>
      <c r="F6" s="7"/>
      <c r="G6" s="8"/>
      <c r="H6" s="8"/>
      <c r="I6" s="8"/>
      <c r="J6" s="8"/>
      <c r="K6" s="9"/>
      <c r="N6" s="11"/>
      <c r="O6" s="11"/>
      <c r="P6" s="11"/>
      <c r="Q6" s="11"/>
    </row>
    <row r="7" spans="2:17" x14ac:dyDescent="0.25">
      <c r="F7" s="10"/>
      <c r="G7" s="11"/>
      <c r="H7" s="11"/>
      <c r="I7" s="11"/>
      <c r="J7" s="11"/>
      <c r="K7" s="12"/>
      <c r="N7" s="11"/>
      <c r="O7" s="11"/>
      <c r="P7" s="11"/>
      <c r="Q7" s="11"/>
    </row>
    <row r="8" spans="2:17" x14ac:dyDescent="0.25">
      <c r="B8" t="s">
        <v>17</v>
      </c>
      <c r="D8" s="23">
        <v>10</v>
      </c>
      <c r="F8" s="10"/>
      <c r="G8" s="11"/>
      <c r="H8" s="11"/>
      <c r="I8" s="11"/>
      <c r="J8" s="11"/>
      <c r="K8" s="12"/>
      <c r="N8" s="11"/>
      <c r="O8" s="11"/>
      <c r="P8" s="11"/>
      <c r="Q8" s="11"/>
    </row>
    <row r="9" spans="2:17" x14ac:dyDescent="0.25">
      <c r="F9" s="10"/>
      <c r="G9" s="11"/>
      <c r="H9" s="11"/>
      <c r="I9" s="11"/>
      <c r="J9" s="11"/>
      <c r="K9" s="12"/>
      <c r="N9" s="11"/>
      <c r="O9" s="11"/>
      <c r="P9" s="11"/>
      <c r="Q9" s="11"/>
    </row>
    <row r="10" spans="2:17" x14ac:dyDescent="0.25">
      <c r="B10" t="s">
        <v>16</v>
      </c>
      <c r="D10" s="6">
        <f>VLOOKUP(D8,F79:G84,2)</f>
        <v>600</v>
      </c>
      <c r="F10" s="10"/>
      <c r="G10" s="11"/>
      <c r="H10" s="11"/>
      <c r="I10" s="11"/>
      <c r="J10" s="11"/>
      <c r="K10" s="12"/>
      <c r="N10" s="11"/>
      <c r="O10" s="11"/>
      <c r="P10" s="11"/>
      <c r="Q10" s="11"/>
    </row>
    <row r="11" spans="2:17" x14ac:dyDescent="0.25">
      <c r="F11" s="10"/>
      <c r="G11" s="11"/>
      <c r="H11" s="11"/>
      <c r="I11" s="11"/>
      <c r="J11" s="11"/>
      <c r="K11" s="12"/>
      <c r="N11" s="11"/>
      <c r="O11" s="11"/>
      <c r="P11" s="11"/>
      <c r="Q11" s="11"/>
    </row>
    <row r="12" spans="2:17" x14ac:dyDescent="0.25">
      <c r="B12" t="s">
        <v>18</v>
      </c>
      <c r="D12" s="4">
        <f>D6-10*LOG10(D10)</f>
        <v>15.228787452803378</v>
      </c>
      <c r="F12" s="10"/>
      <c r="G12" s="11"/>
      <c r="H12" s="11"/>
      <c r="I12" s="11"/>
      <c r="J12" s="11"/>
      <c r="K12" s="12"/>
      <c r="N12" s="11"/>
      <c r="O12" s="11"/>
      <c r="P12" s="11"/>
      <c r="Q12" s="11"/>
    </row>
    <row r="13" spans="2:17" x14ac:dyDescent="0.25">
      <c r="F13" s="10"/>
      <c r="G13" s="11"/>
      <c r="H13" s="11"/>
      <c r="I13" s="11"/>
      <c r="J13" s="11"/>
      <c r="K13" s="12"/>
      <c r="N13" s="11"/>
      <c r="O13" s="11"/>
      <c r="P13" s="11"/>
      <c r="Q13" s="11"/>
    </row>
    <row r="14" spans="2:17" x14ac:dyDescent="0.25">
      <c r="B14" s="36" t="s">
        <v>19</v>
      </c>
      <c r="C14" s="2"/>
      <c r="D14" s="23">
        <v>2</v>
      </c>
      <c r="F14" s="10"/>
      <c r="G14" s="11"/>
      <c r="H14" s="11"/>
      <c r="I14" s="11"/>
      <c r="J14" s="11"/>
      <c r="K14" s="12"/>
      <c r="N14" s="11"/>
      <c r="O14" s="11"/>
      <c r="P14" s="11"/>
      <c r="Q14" s="11"/>
    </row>
    <row r="15" spans="2:17" x14ac:dyDescent="0.25">
      <c r="B15" s="34" t="s">
        <v>39</v>
      </c>
      <c r="F15" s="10"/>
      <c r="G15" s="11"/>
      <c r="H15" s="11"/>
      <c r="I15" s="11"/>
      <c r="J15" s="11"/>
      <c r="K15" s="12"/>
      <c r="N15" s="11"/>
      <c r="O15" s="11"/>
      <c r="P15" s="11"/>
      <c r="Q15" s="11"/>
    </row>
    <row r="16" spans="2:17" x14ac:dyDescent="0.25">
      <c r="F16" s="10"/>
      <c r="G16" s="11"/>
      <c r="H16" s="11"/>
      <c r="I16" s="11"/>
      <c r="J16" s="11"/>
      <c r="K16" s="12"/>
      <c r="N16" s="11"/>
      <c r="O16" s="11"/>
      <c r="P16" s="11"/>
      <c r="Q16" s="11"/>
    </row>
    <row r="17" spans="2:17" x14ac:dyDescent="0.25">
      <c r="B17" t="s">
        <v>26</v>
      </c>
      <c r="D17" s="23">
        <v>12</v>
      </c>
      <c r="F17" s="10"/>
      <c r="G17" s="11"/>
      <c r="H17" s="11"/>
      <c r="I17" s="11"/>
      <c r="J17" s="11"/>
      <c r="K17" s="12"/>
      <c r="N17" s="11"/>
      <c r="O17" s="11"/>
      <c r="P17" s="11"/>
      <c r="Q17" s="11"/>
    </row>
    <row r="18" spans="2:17" x14ac:dyDescent="0.25">
      <c r="B18" s="34" t="s">
        <v>30</v>
      </c>
      <c r="F18" s="10"/>
      <c r="G18" s="11"/>
      <c r="H18" s="11"/>
      <c r="I18" s="11"/>
      <c r="J18" s="11"/>
      <c r="K18" s="12"/>
      <c r="N18" s="11"/>
      <c r="O18" s="11"/>
      <c r="P18" s="11"/>
      <c r="Q18" s="11"/>
    </row>
    <row r="19" spans="2:17" x14ac:dyDescent="0.25">
      <c r="B19" s="34" t="s">
        <v>31</v>
      </c>
      <c r="F19" s="10"/>
      <c r="G19" s="11"/>
      <c r="H19" s="11"/>
      <c r="I19" s="11"/>
      <c r="J19" s="11"/>
      <c r="K19" s="12"/>
      <c r="N19" s="11"/>
      <c r="O19" s="11"/>
      <c r="P19" s="11"/>
      <c r="Q19" s="11"/>
    </row>
    <row r="20" spans="2:17" x14ac:dyDescent="0.25">
      <c r="B20" s="34"/>
      <c r="F20" s="10"/>
      <c r="G20" s="11"/>
      <c r="H20" s="11"/>
      <c r="I20" s="11"/>
      <c r="J20" s="11"/>
      <c r="K20" s="12"/>
      <c r="N20" s="11"/>
      <c r="O20" s="11"/>
      <c r="P20" s="11"/>
      <c r="Q20" s="11"/>
    </row>
    <row r="21" spans="2:17" x14ac:dyDescent="0.25">
      <c r="B21" t="s">
        <v>27</v>
      </c>
      <c r="D21" s="4">
        <f>D12-D14+D17</f>
        <v>25.228787452803378</v>
      </c>
      <c r="F21" s="10"/>
      <c r="G21" s="11"/>
      <c r="H21" s="11"/>
      <c r="I21" s="11"/>
      <c r="J21" s="11"/>
      <c r="K21" s="12"/>
      <c r="N21" s="11"/>
      <c r="O21" s="11"/>
      <c r="P21" s="11"/>
      <c r="Q21" s="11"/>
    </row>
    <row r="22" spans="2:17" x14ac:dyDescent="0.25">
      <c r="D22"/>
      <c r="F22" s="10"/>
      <c r="G22" s="11"/>
      <c r="H22" s="11"/>
      <c r="I22" s="11"/>
      <c r="J22" s="11"/>
      <c r="K22" s="12"/>
      <c r="N22" s="11"/>
      <c r="O22" s="11"/>
      <c r="P22" s="11"/>
      <c r="Q22" s="11"/>
    </row>
    <row r="23" spans="2:17" x14ac:dyDescent="0.25">
      <c r="B23" t="s">
        <v>6</v>
      </c>
      <c r="D23" s="4">
        <f>NORMINV(D29,0,D25)</f>
        <v>7.6893093932676031</v>
      </c>
      <c r="F23" s="10"/>
      <c r="G23" s="11"/>
      <c r="H23" s="11"/>
      <c r="I23" s="11"/>
      <c r="J23" s="11"/>
      <c r="K23" s="12"/>
      <c r="N23" s="11"/>
      <c r="O23" s="11"/>
      <c r="P23" s="11"/>
      <c r="Q23" s="11"/>
    </row>
    <row r="24" spans="2:17" x14ac:dyDescent="0.25">
      <c r="D24"/>
      <c r="F24" s="10"/>
      <c r="G24" s="11"/>
      <c r="H24" s="11"/>
      <c r="I24" s="11"/>
      <c r="J24" s="11"/>
      <c r="K24" s="12"/>
      <c r="N24" s="11"/>
      <c r="O24" s="11"/>
      <c r="P24" s="11"/>
      <c r="Q24" s="11"/>
    </row>
    <row r="25" spans="2:17" x14ac:dyDescent="0.25">
      <c r="B25" s="17" t="s">
        <v>28</v>
      </c>
      <c r="D25" s="23">
        <v>6</v>
      </c>
      <c r="F25" s="10"/>
      <c r="G25" s="11"/>
      <c r="H25" s="11"/>
      <c r="I25" s="11"/>
      <c r="J25" s="11"/>
      <c r="K25" s="12"/>
      <c r="N25" s="11"/>
      <c r="O25" s="11"/>
      <c r="P25" s="11"/>
      <c r="Q25" s="11"/>
    </row>
    <row r="26" spans="2:17" x14ac:dyDescent="0.25">
      <c r="B26" s="35" t="s">
        <v>35</v>
      </c>
      <c r="D26" s="16"/>
      <c r="F26" s="10"/>
      <c r="G26" s="11"/>
      <c r="H26" s="11"/>
      <c r="I26" s="11"/>
      <c r="J26" s="11"/>
      <c r="K26" s="12"/>
      <c r="N26" s="11"/>
      <c r="O26" s="11"/>
      <c r="P26" s="11"/>
      <c r="Q26" s="11"/>
    </row>
    <row r="27" spans="2:17" x14ac:dyDescent="0.25">
      <c r="B27" s="35" t="s">
        <v>37</v>
      </c>
      <c r="D27" s="16"/>
      <c r="F27" s="10"/>
      <c r="G27" s="11"/>
      <c r="H27" s="11"/>
      <c r="I27" s="11"/>
      <c r="J27" s="11"/>
      <c r="K27" s="12"/>
      <c r="N27" s="11"/>
      <c r="O27" s="11"/>
      <c r="P27" s="11"/>
      <c r="Q27" s="11"/>
    </row>
    <row r="28" spans="2:17" x14ac:dyDescent="0.25">
      <c r="F28" s="10"/>
      <c r="G28" s="11"/>
      <c r="H28" s="11"/>
      <c r="I28" s="11"/>
      <c r="J28" s="11"/>
      <c r="K28" s="12"/>
      <c r="N28" s="11"/>
      <c r="O28" s="11"/>
      <c r="P28" s="11"/>
      <c r="Q28" s="11"/>
    </row>
    <row r="29" spans="2:17" x14ac:dyDescent="0.25">
      <c r="B29" t="s">
        <v>40</v>
      </c>
      <c r="D29" s="23">
        <v>0.9</v>
      </c>
      <c r="F29" s="10"/>
      <c r="G29" s="11"/>
      <c r="H29" s="11"/>
      <c r="I29" s="11"/>
      <c r="J29" s="11"/>
      <c r="K29" s="12"/>
      <c r="N29" s="11"/>
      <c r="O29" s="11"/>
      <c r="P29" s="11"/>
      <c r="Q29" s="11"/>
    </row>
    <row r="30" spans="2:17" x14ac:dyDescent="0.25">
      <c r="B30" s="34" t="s">
        <v>41</v>
      </c>
      <c r="F30" s="10"/>
      <c r="G30" s="11"/>
      <c r="H30" s="11"/>
      <c r="I30" s="11"/>
      <c r="J30" s="11"/>
      <c r="K30" s="12"/>
      <c r="N30" s="11"/>
      <c r="O30" s="11"/>
      <c r="P30" s="11"/>
      <c r="Q30" s="11"/>
    </row>
    <row r="31" spans="2:17" x14ac:dyDescent="0.25">
      <c r="B31" s="34"/>
      <c r="F31" s="10"/>
      <c r="G31" s="11"/>
      <c r="H31" s="11"/>
      <c r="I31" s="11"/>
      <c r="J31" s="11"/>
      <c r="K31" s="12"/>
      <c r="N31" s="11"/>
      <c r="O31" s="11"/>
      <c r="P31" s="11"/>
      <c r="Q31" s="11"/>
    </row>
    <row r="32" spans="2:17" x14ac:dyDescent="0.25">
      <c r="D32"/>
      <c r="F32" s="10"/>
      <c r="G32" s="11"/>
      <c r="H32" s="11"/>
      <c r="I32" s="11"/>
      <c r="J32" s="11"/>
      <c r="K32" s="12"/>
      <c r="N32" s="11"/>
      <c r="O32" s="11"/>
      <c r="P32" s="11"/>
      <c r="Q32" s="11"/>
    </row>
    <row r="33" spans="2:17" x14ac:dyDescent="0.25">
      <c r="B33" t="s">
        <v>38</v>
      </c>
      <c r="D33" s="5">
        <f>$D$38+$D$35-$D$41+$D$45</f>
        <v>-119</v>
      </c>
      <c r="F33" s="10"/>
      <c r="G33" s="11"/>
      <c r="H33" s="11"/>
      <c r="I33" s="11"/>
      <c r="J33" s="11"/>
      <c r="K33" s="12"/>
      <c r="N33" s="11"/>
      <c r="O33" s="11"/>
      <c r="P33" s="11"/>
      <c r="Q33" s="11"/>
    </row>
    <row r="34" spans="2:17" x14ac:dyDescent="0.25">
      <c r="D34"/>
      <c r="F34" s="10"/>
      <c r="G34" s="11"/>
      <c r="H34" s="11"/>
      <c r="I34" s="11"/>
      <c r="J34" s="11"/>
      <c r="K34" s="12"/>
      <c r="N34" s="11"/>
      <c r="O34" s="11"/>
      <c r="P34" s="11"/>
      <c r="Q34" s="11"/>
    </row>
    <row r="35" spans="2:17" x14ac:dyDescent="0.25">
      <c r="B35" s="17" t="s">
        <v>3</v>
      </c>
      <c r="D35" s="23">
        <v>0</v>
      </c>
      <c r="F35" s="10"/>
      <c r="G35" s="11"/>
      <c r="H35" s="11"/>
      <c r="I35" s="11"/>
      <c r="J35" s="11"/>
      <c r="K35" s="12"/>
      <c r="N35" s="11"/>
      <c r="O35" s="11"/>
      <c r="P35" s="11"/>
      <c r="Q35" s="11"/>
    </row>
    <row r="36" spans="2:17" x14ac:dyDescent="0.25">
      <c r="B36" s="35" t="s">
        <v>42</v>
      </c>
      <c r="D36" s="16"/>
      <c r="F36" s="10"/>
      <c r="G36" s="11"/>
      <c r="H36" s="11"/>
      <c r="I36" s="11"/>
      <c r="J36" s="11"/>
      <c r="K36" s="12"/>
      <c r="N36" s="11"/>
      <c r="O36" s="11"/>
      <c r="P36" s="11"/>
      <c r="Q36" s="11"/>
    </row>
    <row r="37" spans="2:17" x14ac:dyDescent="0.25">
      <c r="F37" s="10"/>
      <c r="G37" s="11"/>
      <c r="H37" s="11"/>
      <c r="I37" s="11"/>
      <c r="J37" s="11"/>
      <c r="K37" s="12"/>
      <c r="N37" s="11"/>
      <c r="O37" s="11"/>
      <c r="P37" s="11"/>
      <c r="Q37" s="11"/>
    </row>
    <row r="38" spans="2:17" ht="14.25" customHeight="1" x14ac:dyDescent="0.25">
      <c r="B38" s="24" t="s">
        <v>34</v>
      </c>
      <c r="D38" s="31">
        <v>-120</v>
      </c>
      <c r="F38" s="10"/>
      <c r="G38" s="11"/>
      <c r="H38" s="11"/>
      <c r="I38" s="11"/>
      <c r="J38" s="11"/>
      <c r="K38" s="12"/>
      <c r="N38" s="11"/>
      <c r="O38" s="11"/>
      <c r="P38" s="11"/>
      <c r="Q38" s="11"/>
    </row>
    <row r="39" spans="2:17" x14ac:dyDescent="0.25">
      <c r="B39" s="35" t="s">
        <v>29</v>
      </c>
      <c r="F39" s="10"/>
      <c r="G39" s="11"/>
      <c r="H39" s="11"/>
      <c r="I39" s="11"/>
      <c r="J39" s="11"/>
      <c r="K39" s="12"/>
      <c r="N39" s="11"/>
      <c r="O39" s="11"/>
      <c r="P39" s="11"/>
      <c r="Q39" s="11"/>
    </row>
    <row r="40" spans="2:17" x14ac:dyDescent="0.25">
      <c r="B40" s="35"/>
      <c r="F40" s="10"/>
      <c r="G40" s="11"/>
      <c r="H40" s="11"/>
      <c r="I40" s="11"/>
      <c r="J40" s="11"/>
      <c r="K40" s="12"/>
      <c r="N40" s="11"/>
      <c r="O40" s="11"/>
      <c r="P40" s="11"/>
      <c r="Q40" s="11"/>
    </row>
    <row r="41" spans="2:17" x14ac:dyDescent="0.25">
      <c r="B41" s="24" t="s">
        <v>33</v>
      </c>
      <c r="D41" s="23">
        <v>0</v>
      </c>
      <c r="F41" s="10"/>
      <c r="G41" s="11"/>
      <c r="H41" s="11"/>
      <c r="I41" s="11"/>
      <c r="J41" s="11"/>
      <c r="K41" s="12"/>
      <c r="N41" s="11"/>
      <c r="O41" s="11"/>
      <c r="P41" s="11"/>
      <c r="Q41" s="11"/>
    </row>
    <row r="42" spans="2:17" x14ac:dyDescent="0.25">
      <c r="B42" s="35" t="s">
        <v>43</v>
      </c>
      <c r="F42" s="10"/>
      <c r="G42" s="11"/>
      <c r="H42" s="11"/>
      <c r="I42" s="11"/>
      <c r="J42" s="11"/>
      <c r="K42" s="12"/>
      <c r="N42" s="11"/>
      <c r="O42" s="11"/>
      <c r="P42" s="11"/>
      <c r="Q42" s="11"/>
    </row>
    <row r="43" spans="2:17" x14ac:dyDescent="0.25">
      <c r="B43" s="35" t="s">
        <v>44</v>
      </c>
      <c r="F43" s="10"/>
      <c r="G43" s="11"/>
      <c r="H43" s="11"/>
      <c r="I43" s="11"/>
      <c r="J43" s="11"/>
      <c r="K43" s="12"/>
      <c r="N43" s="11"/>
      <c r="O43" s="11"/>
      <c r="P43" s="11"/>
      <c r="Q43" s="11"/>
    </row>
    <row r="44" spans="2:17" x14ac:dyDescent="0.25">
      <c r="B44" s="35"/>
      <c r="F44" s="10"/>
      <c r="G44" s="11"/>
      <c r="H44" s="11"/>
      <c r="I44" s="11"/>
      <c r="J44" s="11"/>
      <c r="K44" s="12"/>
      <c r="N44" s="11"/>
      <c r="O44" s="11"/>
      <c r="P44" s="11"/>
      <c r="Q44" s="11"/>
    </row>
    <row r="45" spans="2:17" x14ac:dyDescent="0.25">
      <c r="B45" s="24" t="s">
        <v>32</v>
      </c>
      <c r="D45" s="23">
        <v>1</v>
      </c>
      <c r="F45" s="10"/>
      <c r="G45" s="11"/>
      <c r="H45" s="11"/>
      <c r="I45" s="11"/>
      <c r="J45" s="11"/>
      <c r="K45" s="12"/>
      <c r="N45" s="11"/>
      <c r="O45" s="11"/>
      <c r="P45" s="11"/>
      <c r="Q45" s="11"/>
    </row>
    <row r="46" spans="2:17" x14ac:dyDescent="0.25">
      <c r="B46" s="35" t="s">
        <v>45</v>
      </c>
      <c r="D46" s="16"/>
      <c r="F46" s="10"/>
      <c r="G46" s="11"/>
      <c r="H46" s="11"/>
      <c r="I46" s="11"/>
      <c r="J46" s="11"/>
      <c r="K46" s="12"/>
      <c r="N46" s="11"/>
      <c r="O46" s="11"/>
      <c r="P46" s="11"/>
      <c r="Q46" s="11"/>
    </row>
    <row r="47" spans="2:17" x14ac:dyDescent="0.25">
      <c r="F47" s="10"/>
      <c r="G47" s="11"/>
      <c r="H47" s="11"/>
      <c r="I47" s="11"/>
      <c r="J47" s="11"/>
      <c r="K47" s="12"/>
      <c r="N47" s="11"/>
      <c r="O47" s="11"/>
      <c r="P47" s="11"/>
      <c r="Q47" s="11"/>
    </row>
    <row r="48" spans="2:17" x14ac:dyDescent="0.25">
      <c r="B48" s="17"/>
      <c r="F48" s="10"/>
      <c r="G48" s="11"/>
      <c r="H48" s="11"/>
      <c r="I48" s="11"/>
      <c r="J48" s="11"/>
      <c r="K48" s="12"/>
      <c r="N48" s="11"/>
      <c r="O48" s="11"/>
      <c r="P48" s="11"/>
      <c r="Q48" s="11"/>
    </row>
    <row r="49" spans="2:17" x14ac:dyDescent="0.25">
      <c r="B49" s="18" t="s">
        <v>7</v>
      </c>
      <c r="D49" s="4">
        <f>D21-D23-D33</f>
        <v>136.53947805953578</v>
      </c>
      <c r="F49" s="10"/>
      <c r="G49" s="11"/>
      <c r="H49" s="11"/>
      <c r="I49" s="11"/>
      <c r="J49" s="11"/>
      <c r="K49" s="12"/>
      <c r="N49" s="11"/>
      <c r="O49" s="11"/>
      <c r="P49" s="11"/>
      <c r="Q49" s="11"/>
    </row>
    <row r="50" spans="2:17" ht="15.75" thickBot="1" x14ac:dyDescent="0.3">
      <c r="C50" s="16"/>
      <c r="D50"/>
      <c r="F50" s="13"/>
      <c r="G50" s="14"/>
      <c r="H50" s="14"/>
      <c r="I50" s="14"/>
      <c r="J50" s="14"/>
      <c r="K50" s="15"/>
      <c r="N50" s="11"/>
      <c r="O50" s="11"/>
      <c r="P50" s="11"/>
      <c r="Q50" s="11"/>
    </row>
    <row r="51" spans="2:17" x14ac:dyDescent="0.25">
      <c r="C51" s="16"/>
    </row>
    <row r="52" spans="2:17" x14ac:dyDescent="0.25">
      <c r="B52" s="21" t="s">
        <v>14</v>
      </c>
      <c r="C52" s="21"/>
      <c r="D52" s="21"/>
      <c r="E52" s="21"/>
      <c r="F52" s="21"/>
      <c r="G52" s="21"/>
      <c r="H52" s="21"/>
    </row>
    <row r="53" spans="2:17" ht="15.75" thickBot="1" x14ac:dyDescent="0.3"/>
    <row r="54" spans="2:17" x14ac:dyDescent="0.25">
      <c r="B54" s="2" t="s">
        <v>8</v>
      </c>
      <c r="C54" s="2"/>
      <c r="D54" s="23">
        <v>20</v>
      </c>
      <c r="F54" s="7"/>
      <c r="G54" s="20"/>
      <c r="H54" s="8"/>
      <c r="I54" s="8"/>
      <c r="J54" s="8"/>
      <c r="K54" s="9"/>
    </row>
    <row r="55" spans="2:17" x14ac:dyDescent="0.25">
      <c r="F55" s="10"/>
      <c r="G55" s="11"/>
      <c r="H55" s="11"/>
      <c r="I55" s="11"/>
      <c r="J55" s="11"/>
      <c r="K55" s="12"/>
    </row>
    <row r="56" spans="2:17" x14ac:dyDescent="0.25">
      <c r="B56" s="2" t="s">
        <v>9</v>
      </c>
      <c r="C56" s="2"/>
      <c r="D56" s="23">
        <v>1.5</v>
      </c>
      <c r="F56" s="10"/>
      <c r="G56" s="11"/>
      <c r="H56" s="11"/>
      <c r="I56" s="11"/>
      <c r="J56" s="11"/>
      <c r="K56" s="12"/>
    </row>
    <row r="57" spans="2:17" x14ac:dyDescent="0.25">
      <c r="F57" s="10"/>
      <c r="G57" s="11"/>
      <c r="H57" s="11"/>
      <c r="I57" s="11"/>
      <c r="J57" s="11"/>
      <c r="K57" s="12"/>
    </row>
    <row r="58" spans="2:17" x14ac:dyDescent="0.25">
      <c r="B58" s="2" t="s">
        <v>10</v>
      </c>
      <c r="C58" s="2"/>
      <c r="D58" s="23">
        <v>700</v>
      </c>
      <c r="F58" s="10"/>
      <c r="G58" s="11"/>
      <c r="H58" s="11"/>
      <c r="I58" s="11"/>
      <c r="J58" s="11"/>
      <c r="K58" s="12"/>
    </row>
    <row r="59" spans="2:17" x14ac:dyDescent="0.25">
      <c r="F59" s="10"/>
      <c r="G59" s="11"/>
      <c r="H59" s="11"/>
      <c r="I59" s="11"/>
      <c r="J59" s="11"/>
      <c r="K59" s="12"/>
    </row>
    <row r="60" spans="2:17" x14ac:dyDescent="0.25">
      <c r="B60" s="18" t="s">
        <v>1</v>
      </c>
      <c r="D60" s="4">
        <f>IF(D58&lt;1500,C84,D84)</f>
        <v>5.0364129663956758</v>
      </c>
      <c r="F60" s="10"/>
      <c r="G60" s="11"/>
      <c r="H60" s="11"/>
      <c r="I60" s="11"/>
      <c r="J60" s="11"/>
      <c r="K60" s="12"/>
    </row>
    <row r="61" spans="2:17" x14ac:dyDescent="0.25">
      <c r="B61" s="18"/>
      <c r="F61" s="10"/>
      <c r="G61" s="11"/>
      <c r="H61" s="11"/>
      <c r="I61" s="11"/>
      <c r="J61" s="11"/>
      <c r="K61" s="12"/>
    </row>
    <row r="62" spans="2:17" x14ac:dyDescent="0.25">
      <c r="B62" s="18"/>
      <c r="F62" s="10"/>
      <c r="G62" s="11"/>
      <c r="H62" s="11"/>
      <c r="I62" s="11"/>
      <c r="J62" s="11"/>
      <c r="K62" s="12"/>
    </row>
    <row r="63" spans="2:17" ht="15.75" thickBot="1" x14ac:dyDescent="0.3">
      <c r="B63" s="1"/>
      <c r="F63" s="13"/>
      <c r="G63" s="14"/>
      <c r="H63" s="14"/>
      <c r="I63" s="14"/>
      <c r="J63" s="14"/>
      <c r="K63" s="15"/>
    </row>
    <row r="65" spans="2:11" x14ac:dyDescent="0.25">
      <c r="B65" s="21" t="s">
        <v>12</v>
      </c>
      <c r="C65" s="21"/>
      <c r="D65" s="21"/>
      <c r="E65" s="21"/>
      <c r="F65" s="21"/>
      <c r="G65" s="21"/>
      <c r="H65" s="21"/>
    </row>
    <row r="66" spans="2:11" ht="15.75" thickBot="1" x14ac:dyDescent="0.3"/>
    <row r="67" spans="2:11" x14ac:dyDescent="0.25">
      <c r="B67" s="2" t="s">
        <v>2</v>
      </c>
      <c r="C67" s="2"/>
      <c r="D67" s="23">
        <v>50</v>
      </c>
      <c r="F67" s="7"/>
      <c r="G67" s="20"/>
      <c r="H67" s="8"/>
      <c r="I67" s="8"/>
      <c r="J67" s="8"/>
      <c r="K67" s="9"/>
    </row>
    <row r="68" spans="2:11" x14ac:dyDescent="0.25">
      <c r="F68" s="10"/>
      <c r="G68" s="11"/>
      <c r="H68" s="11"/>
      <c r="I68" s="11"/>
      <c r="J68" s="11"/>
      <c r="K68" s="12"/>
    </row>
    <row r="69" spans="2:11" x14ac:dyDescent="0.25">
      <c r="B69" s="2" t="s">
        <v>4</v>
      </c>
      <c r="C69" s="2"/>
      <c r="D69" s="4">
        <f>((3*SQRT(3))/2)*(D60^2)</f>
        <v>65.901386701564235</v>
      </c>
      <c r="F69" s="10"/>
      <c r="G69" s="11"/>
      <c r="H69" s="11"/>
      <c r="I69" s="11"/>
      <c r="J69" s="11"/>
      <c r="K69" s="12"/>
    </row>
    <row r="70" spans="2:11" x14ac:dyDescent="0.25">
      <c r="F70" s="10"/>
      <c r="G70" s="11"/>
      <c r="H70" s="11"/>
      <c r="I70" s="11"/>
      <c r="J70" s="11"/>
      <c r="K70" s="12"/>
    </row>
    <row r="71" spans="2:11" x14ac:dyDescent="0.25">
      <c r="B71" s="19" t="s">
        <v>5</v>
      </c>
      <c r="C71" s="2"/>
      <c r="D71" s="6">
        <f>_xlfn.CEILING.MATH(D67/D69)</f>
        <v>1</v>
      </c>
      <c r="F71" s="10"/>
      <c r="G71" s="11"/>
      <c r="H71" s="11"/>
      <c r="I71" s="11"/>
      <c r="J71" s="11"/>
      <c r="K71" s="12"/>
    </row>
    <row r="72" spans="2:11" x14ac:dyDescent="0.25">
      <c r="F72" s="10"/>
      <c r="G72" s="11"/>
      <c r="H72" s="11"/>
      <c r="I72" s="11"/>
      <c r="J72" s="11"/>
      <c r="K72" s="12"/>
    </row>
    <row r="73" spans="2:11" x14ac:dyDescent="0.25">
      <c r="F73" s="10"/>
      <c r="G73" s="11"/>
      <c r="H73" s="11"/>
      <c r="I73" s="11"/>
      <c r="J73" s="11"/>
      <c r="K73" s="12"/>
    </row>
    <row r="74" spans="2:11" x14ac:dyDescent="0.25">
      <c r="F74" s="10"/>
      <c r="G74" s="11"/>
      <c r="H74" s="11"/>
      <c r="I74" s="11"/>
      <c r="J74" s="11"/>
      <c r="K74" s="12"/>
    </row>
    <row r="75" spans="2:11" x14ac:dyDescent="0.25">
      <c r="F75" s="10"/>
      <c r="G75" s="11"/>
      <c r="H75" s="11"/>
      <c r="I75" s="11"/>
      <c r="J75" s="11"/>
      <c r="K75" s="12"/>
    </row>
    <row r="76" spans="2:11" ht="15.75" thickBot="1" x14ac:dyDescent="0.3">
      <c r="F76" s="13"/>
      <c r="G76" s="14"/>
      <c r="H76" s="14"/>
      <c r="I76" s="14"/>
      <c r="J76" s="14"/>
      <c r="K76" s="15"/>
    </row>
    <row r="78" spans="2:11" ht="15.75" thickBot="1" x14ac:dyDescent="0.3">
      <c r="F78" s="22" t="s">
        <v>46</v>
      </c>
    </row>
    <row r="79" spans="2:11" ht="15.75" thickBot="1" x14ac:dyDescent="0.3">
      <c r="C79" s="42" t="s">
        <v>13</v>
      </c>
      <c r="D79" s="43"/>
      <c r="F79" s="25">
        <v>1.4</v>
      </c>
      <c r="G79" s="26">
        <v>72</v>
      </c>
    </row>
    <row r="80" spans="2:11" ht="15.75" thickBot="1" x14ac:dyDescent="0.3">
      <c r="C80" s="37" t="s">
        <v>20</v>
      </c>
      <c r="D80" s="37" t="s">
        <v>21</v>
      </c>
      <c r="F80" s="27">
        <v>3</v>
      </c>
      <c r="G80" s="28">
        <v>180</v>
      </c>
    </row>
    <row r="81" spans="2:7" x14ac:dyDescent="0.25">
      <c r="B81" s="32" t="s">
        <v>22</v>
      </c>
      <c r="C81" s="38">
        <f>69.55+26.16*LOG10(D58)-13.82*LOG10(D54)</f>
        <v>125.99753018669674</v>
      </c>
      <c r="D81" s="38">
        <f>46.3+33.9*LOG10(D58)-13.82*LOG10(D54)</f>
        <v>124.76858901640708</v>
      </c>
      <c r="F81" s="27">
        <v>5</v>
      </c>
      <c r="G81" s="28">
        <v>300</v>
      </c>
    </row>
    <row r="82" spans="2:7" x14ac:dyDescent="0.25">
      <c r="B82" s="32" t="s">
        <v>23</v>
      </c>
      <c r="C82" s="39">
        <f>44.9-6.55*LOG10(D54)</f>
        <v>36.378253528400919</v>
      </c>
      <c r="D82" s="39">
        <f>44.9-6.55*LOG10(D54)</f>
        <v>36.378253528400919</v>
      </c>
      <c r="F82" s="27">
        <v>10</v>
      </c>
      <c r="G82" s="28">
        <v>600</v>
      </c>
    </row>
    <row r="83" spans="2:7" x14ac:dyDescent="0.25">
      <c r="B83" s="32" t="s">
        <v>24</v>
      </c>
      <c r="C83" s="39">
        <v>15</v>
      </c>
      <c r="D83" s="39">
        <v>0</v>
      </c>
      <c r="F83" s="27">
        <v>15</v>
      </c>
      <c r="G83" s="28">
        <v>900</v>
      </c>
    </row>
    <row r="84" spans="2:7" ht="15.75" thickBot="1" x14ac:dyDescent="0.3">
      <c r="B84" s="33" t="s">
        <v>25</v>
      </c>
      <c r="C84" s="40">
        <f>POWER(10,(D49-C81+C83)/C82)</f>
        <v>5.0364129663956758</v>
      </c>
      <c r="D84" s="40">
        <f>POWER(10,(D49-D81+D83)/D82)</f>
        <v>2.1065384124810191</v>
      </c>
      <c r="F84" s="29">
        <v>20</v>
      </c>
      <c r="G84" s="30">
        <v>1200</v>
      </c>
    </row>
  </sheetData>
  <mergeCells count="2">
    <mergeCell ref="B2:H2"/>
    <mergeCell ref="C79:D79"/>
  </mergeCells>
  <dataValidations count="2">
    <dataValidation type="list" allowBlank="1" showInputMessage="1" showErrorMessage="1" sqref="D8" xr:uid="{175DAE41-8401-4365-9A98-52A4A1836D18}">
      <formula1>$F$79:$F$84</formula1>
    </dataValidation>
    <dataValidation type="list" allowBlank="1" showInputMessage="1" showErrorMessage="1" sqref="C50:C51" xr:uid="{00000000-0002-0000-0400-000000000000}">
      <formula1>#REF!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 - Coverage-Based Site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TeleworX</dc:creator>
  <cp:lastModifiedBy>Armando Vargas Ríos</cp:lastModifiedBy>
  <cp:lastPrinted>2020-08-26T00:20:02Z</cp:lastPrinted>
  <dcterms:created xsi:type="dcterms:W3CDTF">2020-02-15T20:02:38Z</dcterms:created>
  <dcterms:modified xsi:type="dcterms:W3CDTF">2020-08-26T20:15:35Z</dcterms:modified>
</cp:coreProperties>
</file>